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7月 自・社動態" sheetId="3" r:id="rId3"/>
    <sheet name="6月 自・社動態" sheetId="4" r:id="rId4"/>
    <sheet name="③" sheetId="5" r:id="rId5"/>
  </sheets>
  <definedNames>
    <definedName name="_xlnm.Print_Area" localSheetId="1">'②'!$A$1:$O$37</definedName>
    <definedName name="_xlnm.Print_Area" localSheetId="4">'③'!$A$2:$O$47</definedName>
  </definedNames>
  <calcPr fullCalcOnLoad="1"/>
</workbook>
</file>

<file path=xl/sharedStrings.xml><?xml version="1.0" encoding="utf-8"?>
<sst xmlns="http://schemas.openxmlformats.org/spreadsheetml/2006/main" count="289" uniqueCount="152">
  <si>
    <t>統    計    速    報</t>
  </si>
  <si>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</si>
  <si>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</si>
  <si>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</si>
  <si>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</si>
  <si>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</si>
  <si>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</si>
  <si>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</si>
  <si>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</si>
  <si>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</si>
  <si>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</si>
  <si>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</si>
  <si>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</si>
  <si>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</si>
  <si>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</si>
  <si>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</si>
  <si>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</si>
  <si>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</si>
  <si>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</si>
  <si>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</si>
  <si>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</si>
  <si>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</si>
  <si>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</si>
  <si>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</si>
  <si>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</si>
  <si>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</si>
  <si>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</si>
  <si>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</si>
  <si>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</si>
  <si>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</si>
  <si>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</si>
  <si>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</si>
  <si>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</si>
  <si>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</si>
  <si>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</si>
  <si>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</si>
  <si>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</si>
  <si>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</si>
  <si>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</si>
  <si>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</si>
  <si>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</si>
  <si>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</si>
  <si>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</si>
  <si>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</si>
  <si>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</si>
  <si>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</si>
  <si>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</si>
  <si>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</si>
  <si>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</si>
  <si>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</si>
  <si>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</si>
  <si>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</si>
  <si>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</si>
  <si>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</si>
  <si>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</si>
  <si>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</si>
  <si>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0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</si>
  <si>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</si>
  <si>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</si>
  <si>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</si>
  <si>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対前月実数</t>
  </si>
  <si>
    <t>対前年実数</t>
  </si>
  <si>
    <t>前月実数</t>
  </si>
  <si>
    <t>前年同月</t>
  </si>
  <si>
    <t>実数</t>
  </si>
  <si>
    <t>実数</t>
  </si>
  <si>
    <t>玉 東 町</t>
  </si>
  <si>
    <t>玉東町</t>
  </si>
  <si>
    <t>③増減数・増減率（世帯数）</t>
  </si>
  <si>
    <t>④増減数・増減率（人口）</t>
  </si>
  <si>
    <t>城 南 町</t>
  </si>
  <si>
    <t>消費者物価指数（総合）の推移</t>
  </si>
  <si>
    <t>（熊本市）</t>
  </si>
  <si>
    <r>
      <t>平成1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年=100</t>
    </r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</si>
  <si>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</si>
  <si>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</si>
  <si>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</si>
  <si>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</si>
  <si>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</si>
  <si>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</si>
  <si>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</si>
  <si>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</si>
  <si>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</si>
  <si>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</si>
  <si>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</si>
  <si>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</si>
  <si>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</si>
  <si>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</si>
  <si>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７</t>
  </si>
  <si>
    <t>８</t>
  </si>
  <si>
    <t>10</t>
  </si>
  <si>
    <t>11</t>
  </si>
  <si>
    <t>12</t>
  </si>
  <si>
    <t>前年同月比</t>
  </si>
  <si>
    <t>表３　消費者物価地域差指数（持家の帰属家賃を除く総合）</t>
  </si>
  <si>
    <t>全国＝100</t>
  </si>
  <si>
    <t>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</si>
  <si>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</si>
  <si>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</si>
  <si>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</si>
  <si>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</si>
  <si>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</si>
  <si>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</si>
  <si>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</si>
  <si>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</si>
  <si>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</si>
  <si>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</si>
  <si>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</si>
  <si>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</si>
  <si>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</si>
  <si>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</si>
  <si>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</si>
  <si>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合計</t>
  </si>
  <si>
    <t>熊本市及び周辺市町村計</t>
  </si>
  <si>
    <t>１5年</t>
  </si>
  <si>
    <t>企画広報部統計課</t>
  </si>
  <si>
    <t>指数</t>
  </si>
  <si>
    <t>前月比</t>
  </si>
  <si>
    <t>玉名市</t>
  </si>
  <si>
    <t>（新）</t>
  </si>
  <si>
    <t>１6年</t>
  </si>
  <si>
    <t>玉 名 市</t>
  </si>
  <si>
    <t>９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</si>
  <si>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</si>
  <si>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</si>
  <si>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</si>
  <si>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</si>
  <si>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</si>
  <si>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0"/>
      </rPr>
      <t>8</t>
    </r>
  </si>
  <si>
    <t>http://www.pref.kumamoto.jp/construction/section/indx.asp?sec_code=19&amp;sec_seq=7</t>
  </si>
  <si>
    <t>合志市</t>
  </si>
  <si>
    <t>合 志 市</t>
  </si>
  <si>
    <t>自然動態・社会動態（平成18年6月1日現在）</t>
  </si>
  <si>
    <r>
      <t>１）熊本市の人口と世帯数</t>
    </r>
    <r>
      <rPr>
        <b/>
        <sz val="11"/>
        <rFont val="ＭＳ Ｐゴシック"/>
        <family val="0"/>
      </rPr>
      <t>（平成18年7月1日現在）</t>
    </r>
  </si>
  <si>
    <r>
      <t>２）熊本県の人口と世帯数</t>
    </r>
    <r>
      <rPr>
        <b/>
        <sz val="11"/>
        <rFont val="ＭＳ Ｐゴシック"/>
        <family val="0"/>
      </rPr>
      <t>（平成18年7月1日現在）</t>
    </r>
  </si>
  <si>
    <r>
      <t>３）熊本市及び周辺市町村の人口・世帯数</t>
    </r>
    <r>
      <rPr>
        <b/>
        <sz val="11"/>
        <rFont val="ＭＳ Ｐゴシック"/>
        <family val="0"/>
      </rPr>
      <t>（平成18年7月1日現在）</t>
    </r>
  </si>
  <si>
    <t>自然動態・社会動態（平成18年7月1日現在）</t>
  </si>
  <si>
    <r>
      <t xml:space="preserve"> ②熊本県人口に占める構成比</t>
    </r>
    <r>
      <rPr>
        <sz val="11"/>
        <rFont val="ＭＳ Ｐゴシック"/>
        <family val="0"/>
      </rPr>
      <t>（平成</t>
    </r>
    <r>
      <rPr>
        <sz val="11"/>
        <rFont val="ＭＳ Ｐゴシック"/>
        <family val="0"/>
      </rPr>
      <t>18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月1日現在）</t>
    </r>
  </si>
  <si>
    <t>-</t>
  </si>
  <si>
    <t>-</t>
  </si>
  <si>
    <t>-</t>
  </si>
  <si>
    <t>-</t>
  </si>
  <si>
    <t>（第370号）</t>
  </si>
  <si>
    <t>-</t>
  </si>
  <si>
    <t>-</t>
  </si>
  <si>
    <t>自 然  増 減</t>
  </si>
  <si>
    <t>転   入</t>
  </si>
  <si>
    <t>転   出</t>
  </si>
  <si>
    <t>城 南 町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</si>
  <si>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</si>
  <si>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</si>
  <si>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県外とは国内の県外移動で、他は国外移動及び職権入力（住所設定・消除）である。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</si>
</sst>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</numFmts>
  <fonts count="4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i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6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32" fillId="5" borderId="11" xfId="0" applyNumberFormat="1" applyFont="1" applyFill="1" applyBorder="1" applyAlignment="1">
      <alignment vertical="center"/>
    </xf>
    <xf numFmtId="178" fontId="31" fillId="5" borderId="42" xfId="0" applyNumberFormat="1" applyFont="1" applyFill="1" applyBorder="1" applyAlignment="1">
      <alignment/>
    </xf>
    <xf numFmtId="178" fontId="31" fillId="5" borderId="11" xfId="0" applyNumberFormat="1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2" xfId="0" applyNumberFormat="1" applyFont="1" applyFill="1" applyBorder="1" applyAlignment="1">
      <alignment/>
    </xf>
    <xf numFmtId="178" fontId="12" fillId="0" borderId="43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17" fillId="0" borderId="39" xfId="0" applyFont="1" applyFill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58" fontId="34" fillId="0" borderId="0" xfId="0" applyNumberFormat="1" applyFont="1" applyAlignment="1">
      <alignment horizont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/>
    </xf>
    <xf numFmtId="179" fontId="22" fillId="0" borderId="36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5" xfId="0" applyFont="1" applyBorder="1" applyAlignment="1">
      <alignment/>
    </xf>
    <xf numFmtId="0" fontId="0" fillId="0" borderId="45" xfId="0" applyFont="1" applyBorder="1" applyAlignment="1" applyProtection="1">
      <alignment horizontal="centerContinuous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9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9" xfId="0" applyNumberFormat="1" applyFont="1" applyBorder="1" applyAlignment="1">
      <alignment vertical="center"/>
    </xf>
    <xf numFmtId="49" fontId="0" fillId="0" borderId="50" xfId="0" applyNumberFormat="1" applyFont="1" applyBorder="1" applyAlignment="1" applyProtection="1">
      <alignment horizontal="center" vertical="center"/>
      <protection/>
    </xf>
    <xf numFmtId="189" fontId="0" fillId="0" borderId="51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3" fillId="0" borderId="36" xfId="0" applyNumberFormat="1" applyFont="1" applyFill="1" applyBorder="1" applyAlignment="1">
      <alignment vertical="center"/>
    </xf>
    <xf numFmtId="177" fontId="36" fillId="6" borderId="0" xfId="0" applyNumberFormat="1" applyFont="1" applyFill="1" applyBorder="1" applyAlignment="1">
      <alignment vertical="center"/>
    </xf>
    <xf numFmtId="178" fontId="36" fillId="6" borderId="42" xfId="0" applyNumberFormat="1" applyFont="1" applyFill="1" applyBorder="1" applyAlignment="1">
      <alignment/>
    </xf>
    <xf numFmtId="178" fontId="36" fillId="6" borderId="11" xfId="0" applyNumberFormat="1" applyFont="1" applyFill="1" applyBorder="1" applyAlignment="1">
      <alignment/>
    </xf>
    <xf numFmtId="178" fontId="37" fillId="6" borderId="11" xfId="0" applyNumberFormat="1" applyFont="1" applyFill="1" applyBorder="1" applyAlignment="1">
      <alignment/>
    </xf>
    <xf numFmtId="178" fontId="38" fillId="6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0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0" fontId="0" fillId="0" borderId="53" xfId="0" applyBorder="1" applyAlignment="1">
      <alignment horizontal="center" vertical="distributed" textRotation="255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179" fontId="30" fillId="0" borderId="3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/>
    </xf>
    <xf numFmtId="189" fontId="0" fillId="0" borderId="60" xfId="0" applyNumberFormat="1" applyFont="1" applyBorder="1" applyAlignment="1">
      <alignment vertical="center"/>
    </xf>
    <xf numFmtId="189" fontId="0" fillId="0" borderId="39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3" fillId="0" borderId="32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87" fontId="22" fillId="0" borderId="0" xfId="0" applyNumberFormat="1" applyFont="1" applyFill="1" applyBorder="1" applyAlignment="1">
      <alignment horizontal="center" vertical="center"/>
    </xf>
    <xf numFmtId="179" fontId="30" fillId="0" borderId="32" xfId="0" applyNumberFormat="1" applyFont="1" applyFill="1" applyBorder="1" applyAlignment="1">
      <alignment horizontal="center" vertical="center"/>
    </xf>
    <xf numFmtId="177" fontId="0" fillId="0" borderId="3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31" xfId="0" applyFont="1" applyBorder="1" applyAlignment="1">
      <alignment horizontal="center"/>
    </xf>
    <xf numFmtId="177" fontId="30" fillId="0" borderId="32" xfId="0" applyNumberFormat="1" applyFont="1" applyFill="1" applyBorder="1" applyAlignment="1">
      <alignment horizontal="center" vertical="center"/>
    </xf>
    <xf numFmtId="177" fontId="22" fillId="0" borderId="32" xfId="0" applyNumberFormat="1" applyFont="1" applyFill="1" applyBorder="1" applyAlignment="1">
      <alignment horizontal="center" vertical="center"/>
    </xf>
    <xf numFmtId="177" fontId="29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6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5" fillId="0" borderId="0" xfId="0" applyFont="1" applyBorder="1" applyAlignment="1">
      <alignment vertical="top" wrapText="1"/>
    </xf>
    <xf numFmtId="0" fontId="17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6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82" fontId="22" fillId="0" borderId="36" xfId="0" applyNumberFormat="1" applyFont="1" applyFill="1" applyBorder="1" applyAlignment="1">
      <alignment horizontal="center"/>
    </xf>
    <xf numFmtId="182" fontId="22" fillId="0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4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8" xfId="0" applyBorder="1" applyAlignment="1">
      <alignment horizontal="center" vertical="distributed" textRotation="255"/>
    </xf>
    <xf numFmtId="0" fontId="0" fillId="0" borderId="59" xfId="0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I3" sqref="I3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2" width="11.625" style="0" customWidth="1"/>
  </cols>
  <sheetData>
    <row r="1" spans="1:7" ht="18.75">
      <c r="A1" s="33"/>
      <c r="B1" s="33"/>
      <c r="C1" s="33"/>
      <c r="D1" s="33"/>
      <c r="E1" s="204"/>
      <c r="F1" s="205" t="s">
        <v>0</v>
      </c>
      <c r="G1" s="206"/>
    </row>
    <row r="2" spans="1:9" ht="13.5">
      <c r="A2" s="33"/>
      <c r="B2" s="33"/>
      <c r="C2" s="33"/>
      <c r="D2" s="33"/>
      <c r="E2" s="33"/>
      <c r="F2" s="33"/>
      <c r="I2" s="159">
        <v>39118</v>
      </c>
    </row>
    <row r="3" spans="1:8" ht="13.5">
      <c r="A3" s="33"/>
      <c r="B3" s="33"/>
      <c r="C3" s="33"/>
      <c r="D3" s="33"/>
      <c r="F3" s="1" t="s">
        <v>142</v>
      </c>
      <c r="H3" s="57" t="s">
        <v>115</v>
      </c>
    </row>
    <row r="4" spans="2:7" ht="13.5">
      <c r="B4" s="53"/>
      <c r="C4" s="53" t="s">
        <v>1</v>
      </c>
      <c r="E4" s="33"/>
      <c r="F4" s="33"/>
      <c r="G4" s="33"/>
    </row>
    <row r="5" spans="1:8" ht="13.5">
      <c r="A5" s="33"/>
      <c r="B5" s="33"/>
      <c r="C5" s="58" t="s">
        <v>57</v>
      </c>
      <c r="E5" s="33"/>
      <c r="F5" s="33"/>
      <c r="G5" s="33"/>
      <c r="H5" s="99"/>
    </row>
    <row r="6" spans="1:7" ht="13.5">
      <c r="A6" s="33"/>
      <c r="B6" s="33"/>
      <c r="C6" s="58" t="s">
        <v>58</v>
      </c>
      <c r="E6" s="33"/>
      <c r="F6" s="33"/>
      <c r="G6" s="33"/>
    </row>
    <row r="7" ht="10.5" customHeight="1"/>
    <row r="8" spans="2:9" ht="13.5">
      <c r="B8" s="33"/>
      <c r="C8" s="53" t="s">
        <v>133</v>
      </c>
      <c r="E8" s="33"/>
      <c r="F8" s="33"/>
      <c r="G8" s="33"/>
      <c r="I8" s="99"/>
    </row>
    <row r="9" spans="2:7" ht="14.25" thickBot="1">
      <c r="B9" s="33"/>
      <c r="D9" s="34" t="s">
        <v>2</v>
      </c>
      <c r="E9" s="33"/>
      <c r="F9" s="33"/>
      <c r="G9" s="35"/>
    </row>
    <row r="10" spans="4:12" s="2" customFormat="1" ht="18" customHeight="1" thickBot="1">
      <c r="D10" s="91" t="s">
        <v>3</v>
      </c>
      <c r="E10" s="72" t="s">
        <v>4</v>
      </c>
      <c r="F10" s="72" t="s">
        <v>5</v>
      </c>
      <c r="G10" s="98" t="s">
        <v>50</v>
      </c>
      <c r="H10" s="98" t="s">
        <v>51</v>
      </c>
      <c r="K10" s="100" t="s">
        <v>60</v>
      </c>
      <c r="L10" s="100" t="s">
        <v>61</v>
      </c>
    </row>
    <row r="11" spans="2:12" s="3" customFormat="1" ht="9" customHeight="1" thickTop="1">
      <c r="B11" s="54"/>
      <c r="E11" s="70"/>
      <c r="K11" s="101"/>
      <c r="L11" s="101"/>
    </row>
    <row r="12" spans="2:12" s="3" customFormat="1" ht="12.75" customHeight="1">
      <c r="B12" s="54"/>
      <c r="D12" s="41" t="s">
        <v>8</v>
      </c>
      <c r="E12" s="162">
        <f>'7月 自・社動態'!B8</f>
        <v>272809</v>
      </c>
      <c r="F12" s="160">
        <f>E12-K12</f>
        <v>28</v>
      </c>
      <c r="G12" s="227" t="s">
        <v>138</v>
      </c>
      <c r="H12" s="227" t="s">
        <v>138</v>
      </c>
      <c r="K12" s="163">
        <f>'6月 自・社動態'!B8</f>
        <v>272781</v>
      </c>
      <c r="L12" s="236" t="s">
        <v>144</v>
      </c>
    </row>
    <row r="13" spans="2:12" s="3" customFormat="1" ht="9" customHeight="1">
      <c r="B13" s="54"/>
      <c r="E13" s="115"/>
      <c r="G13" s="228"/>
      <c r="H13" s="228"/>
      <c r="K13" s="102"/>
      <c r="L13" s="237"/>
    </row>
    <row r="14" spans="2:12" s="3" customFormat="1" ht="11.25" customHeight="1">
      <c r="B14" s="54"/>
      <c r="D14" s="41" t="s">
        <v>49</v>
      </c>
      <c r="E14" s="162">
        <f>SUM(E15:E16)</f>
        <v>669581</v>
      </c>
      <c r="F14" s="160">
        <f>E14-K14</f>
        <v>-96</v>
      </c>
      <c r="G14" s="227" t="s">
        <v>139</v>
      </c>
      <c r="H14" s="227" t="s">
        <v>139</v>
      </c>
      <c r="K14" s="163">
        <f>SUM(K15:K16)</f>
        <v>669677</v>
      </c>
      <c r="L14" s="236" t="s">
        <v>143</v>
      </c>
    </row>
    <row r="15" spans="2:12" s="3" customFormat="1" ht="11.25" customHeight="1">
      <c r="B15" s="54"/>
      <c r="D15" s="41" t="s">
        <v>6</v>
      </c>
      <c r="E15" s="162">
        <f>'7月 自・社動態'!D8</f>
        <v>315766</v>
      </c>
      <c r="F15" s="160">
        <f>E15-K15</f>
        <v>-61</v>
      </c>
      <c r="G15" s="227" t="s">
        <v>140</v>
      </c>
      <c r="H15" s="227" t="s">
        <v>140</v>
      </c>
      <c r="K15" s="163">
        <f>'6月 自・社動態'!D8</f>
        <v>315827</v>
      </c>
      <c r="L15" s="236" t="s">
        <v>144</v>
      </c>
    </row>
    <row r="16" spans="2:12" s="3" customFormat="1" ht="12.75" customHeight="1">
      <c r="B16" s="54"/>
      <c r="D16" s="41" t="s">
        <v>7</v>
      </c>
      <c r="E16" s="162">
        <f>'7月 自・社動態'!E8</f>
        <v>353815</v>
      </c>
      <c r="F16" s="160">
        <f>E16-K16</f>
        <v>-35</v>
      </c>
      <c r="G16" s="227" t="s">
        <v>141</v>
      </c>
      <c r="H16" s="227" t="s">
        <v>141</v>
      </c>
      <c r="K16" s="163">
        <f>'6月 自・社動態'!E8</f>
        <v>353850</v>
      </c>
      <c r="L16" s="236" t="s">
        <v>144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103"/>
      <c r="L17" s="238"/>
    </row>
    <row r="18" ht="10.5" customHeight="1">
      <c r="L18" s="232"/>
    </row>
    <row r="19" spans="3:12" ht="13.5">
      <c r="C19" s="32" t="s">
        <v>134</v>
      </c>
      <c r="L19" s="232"/>
    </row>
    <row r="20" spans="2:12" ht="14.25" thickBot="1">
      <c r="B20" s="33"/>
      <c r="D20" s="34" t="s">
        <v>2</v>
      </c>
      <c r="E20" s="33"/>
      <c r="F20" s="33"/>
      <c r="G20" s="35"/>
      <c r="L20" s="232"/>
    </row>
    <row r="21" spans="4:12" ht="18" customHeight="1" thickBot="1">
      <c r="D21" s="46" t="s">
        <v>3</v>
      </c>
      <c r="E21" s="46" t="s">
        <v>4</v>
      </c>
      <c r="F21" s="47" t="s">
        <v>5</v>
      </c>
      <c r="G21" s="98" t="s">
        <v>50</v>
      </c>
      <c r="H21" s="98" t="s">
        <v>51</v>
      </c>
      <c r="K21" s="104" t="s">
        <v>60</v>
      </c>
      <c r="L21" s="105" t="s">
        <v>61</v>
      </c>
    </row>
    <row r="22" spans="2:12" ht="9" customHeight="1" thickTop="1">
      <c r="B22" s="48"/>
      <c r="D22" s="38"/>
      <c r="E22" s="71"/>
      <c r="F22" s="45"/>
      <c r="G22" s="45"/>
      <c r="H22" s="45"/>
      <c r="K22" s="101"/>
      <c r="L22" s="239"/>
    </row>
    <row r="23" spans="2:12" ht="12.75" customHeight="1">
      <c r="B23" s="48"/>
      <c r="D23" s="41" t="s">
        <v>8</v>
      </c>
      <c r="E23" s="198">
        <v>673749</v>
      </c>
      <c r="F23" s="160">
        <f>E23-K23</f>
        <v>308</v>
      </c>
      <c r="G23" s="227" t="s">
        <v>138</v>
      </c>
      <c r="H23" s="227" t="s">
        <v>138</v>
      </c>
      <c r="K23" s="226">
        <v>673441</v>
      </c>
      <c r="L23" s="236" t="s">
        <v>144</v>
      </c>
    </row>
    <row r="24" spans="2:12" ht="9" customHeight="1">
      <c r="B24" s="48"/>
      <c r="E24" s="116"/>
      <c r="G24" s="228"/>
      <c r="H24" s="228"/>
      <c r="K24" s="106"/>
      <c r="L24" s="240"/>
    </row>
    <row r="25" spans="2:12" ht="11.25" customHeight="1">
      <c r="B25" s="48"/>
      <c r="D25" s="41" t="s">
        <v>49</v>
      </c>
      <c r="E25" s="164">
        <f>SUM(E26:E27)</f>
        <v>1835617</v>
      </c>
      <c r="F25" s="160">
        <f>E25-K25</f>
        <v>-564</v>
      </c>
      <c r="G25" s="227" t="s">
        <v>139</v>
      </c>
      <c r="H25" s="227" t="s">
        <v>139</v>
      </c>
      <c r="K25" s="163">
        <f>SUM(K26:K27)</f>
        <v>1836181</v>
      </c>
      <c r="L25" s="236" t="s">
        <v>143</v>
      </c>
    </row>
    <row r="26" spans="2:12" ht="11.25" customHeight="1">
      <c r="B26" s="48"/>
      <c r="D26" s="41" t="s">
        <v>6</v>
      </c>
      <c r="E26" s="198">
        <v>863348</v>
      </c>
      <c r="F26" s="160">
        <f>E26-K26</f>
        <v>-203</v>
      </c>
      <c r="G26" s="227" t="s">
        <v>140</v>
      </c>
      <c r="H26" s="227" t="s">
        <v>140</v>
      </c>
      <c r="K26" s="226">
        <v>863551</v>
      </c>
      <c r="L26" s="236" t="s">
        <v>144</v>
      </c>
    </row>
    <row r="27" spans="2:12" ht="12.75" customHeight="1">
      <c r="B27" s="48"/>
      <c r="D27" s="41" t="s">
        <v>7</v>
      </c>
      <c r="E27" s="198">
        <v>972269</v>
      </c>
      <c r="F27" s="160">
        <f>E27-K27</f>
        <v>-361</v>
      </c>
      <c r="G27" s="227" t="s">
        <v>141</v>
      </c>
      <c r="H27" s="227" t="s">
        <v>141</v>
      </c>
      <c r="K27" s="226">
        <v>972630</v>
      </c>
      <c r="L27" s="236" t="s">
        <v>144</v>
      </c>
    </row>
    <row r="28" spans="2:12" ht="9" customHeight="1" thickBot="1">
      <c r="B28" s="48"/>
      <c r="D28" s="50"/>
      <c r="E28" s="51"/>
      <c r="F28" s="52"/>
      <c r="G28" s="52"/>
      <c r="H28" s="52"/>
      <c r="K28" s="103"/>
      <c r="L28" s="103"/>
    </row>
    <row r="29" ht="10.5" customHeight="1"/>
    <row r="30" spans="2:7" ht="13.5">
      <c r="B30" s="33"/>
      <c r="C30" s="53" t="s">
        <v>135</v>
      </c>
      <c r="E30" s="33"/>
      <c r="F30" s="33"/>
      <c r="G30" s="33"/>
    </row>
    <row r="31" spans="2:7" ht="13.5">
      <c r="B31" s="33"/>
      <c r="D31" s="33" t="s">
        <v>9</v>
      </c>
      <c r="E31" s="33"/>
      <c r="F31" s="33"/>
      <c r="G31" s="33"/>
    </row>
    <row r="32" spans="2:7" ht="13.5">
      <c r="B32" s="33"/>
      <c r="D32" s="34" t="s">
        <v>2</v>
      </c>
      <c r="E32" s="33"/>
      <c r="F32" s="33"/>
      <c r="G32" s="35"/>
    </row>
    <row r="33" spans="4:9" ht="18" customHeight="1">
      <c r="D33" s="91" t="s">
        <v>3</v>
      </c>
      <c r="E33" s="37" t="s">
        <v>8</v>
      </c>
      <c r="F33" s="72" t="s">
        <v>49</v>
      </c>
      <c r="G33" s="36" t="s">
        <v>6</v>
      </c>
      <c r="H33" s="73" t="s">
        <v>7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10</v>
      </c>
      <c r="E35" s="162">
        <f>'7月 自・社動態'!B8</f>
        <v>272809</v>
      </c>
      <c r="F35" s="119">
        <f>'7月 自・社動態'!C8</f>
        <v>669581</v>
      </c>
      <c r="G35" s="160">
        <f>'7月 自・社動態'!D8</f>
        <v>315766</v>
      </c>
      <c r="H35" s="160">
        <f>'7月 自・社動態'!E8</f>
        <v>353815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58" t="s">
        <v>43</v>
      </c>
      <c r="E37" s="165">
        <f>'7月 自・社動態'!B18</f>
        <v>12459</v>
      </c>
      <c r="F37" s="119">
        <f>'7月 自・社動態'!C18</f>
        <v>37881</v>
      </c>
      <c r="G37" s="119">
        <f>'7月 自・社動態'!D18</f>
        <v>18020</v>
      </c>
      <c r="H37" s="119">
        <f>'7月 自・社動態'!E18</f>
        <v>19861</v>
      </c>
    </row>
    <row r="38" spans="2:8" ht="12.75" customHeight="1">
      <c r="B38" s="33"/>
      <c r="D38" s="158" t="s">
        <v>44</v>
      </c>
      <c r="E38" s="165">
        <f>'7月 自・社動態'!B17</f>
        <v>6111</v>
      </c>
      <c r="F38" s="119">
        <f>'7月 自・社動態'!C17</f>
        <v>19663</v>
      </c>
      <c r="G38" s="119">
        <f>'7月 自・社動態'!D17</f>
        <v>9291</v>
      </c>
      <c r="H38" s="119">
        <f>'7月 自・社動態'!E17</f>
        <v>10372</v>
      </c>
    </row>
    <row r="39" spans="2:8" ht="12.75" customHeight="1">
      <c r="B39" s="33"/>
      <c r="D39" s="158" t="s">
        <v>11</v>
      </c>
      <c r="E39" s="165">
        <f>'7月 自・社動態'!B19</f>
        <v>2312</v>
      </c>
      <c r="F39" s="119">
        <f>'7月 自・社動態'!C19</f>
        <v>7892</v>
      </c>
      <c r="G39" s="119">
        <f>'7月 自・社動態'!D19</f>
        <v>3701</v>
      </c>
      <c r="H39" s="119">
        <f>'7月 自・社動態'!E19</f>
        <v>4191</v>
      </c>
    </row>
    <row r="40" spans="2:8" ht="12.75" customHeight="1">
      <c r="B40" s="33"/>
      <c r="D40" s="55" t="s">
        <v>67</v>
      </c>
      <c r="E40" s="165">
        <f>'7月 自・社動態'!B10</f>
        <v>1796</v>
      </c>
      <c r="F40" s="119">
        <f>'7月 自・社動態'!C10</f>
        <v>5575</v>
      </c>
      <c r="G40" s="119">
        <f>'7月 自・社動態'!D10</f>
        <v>2595</v>
      </c>
      <c r="H40" s="119">
        <f>'7月 自・社動態'!E10</f>
        <v>2980</v>
      </c>
    </row>
    <row r="41" spans="2:8" ht="12.75" customHeight="1">
      <c r="B41" s="33"/>
      <c r="D41" s="55" t="s">
        <v>14</v>
      </c>
      <c r="E41" s="165">
        <f>'7月 自・社動態'!B11</f>
        <v>9833</v>
      </c>
      <c r="F41" s="119">
        <f>'7月 自・社動態'!C11</f>
        <v>30681</v>
      </c>
      <c r="G41" s="119">
        <f>'7月 自・社動態'!D11</f>
        <v>14607</v>
      </c>
      <c r="H41" s="119">
        <f>'7月 自・社動態'!E11</f>
        <v>16074</v>
      </c>
    </row>
    <row r="42" spans="2:8" ht="12.75" customHeight="1">
      <c r="B42" s="33"/>
      <c r="D42" s="157" t="s">
        <v>111</v>
      </c>
      <c r="E42" s="165">
        <f>'7月 自・社動態'!B14</f>
        <v>11786</v>
      </c>
      <c r="F42" s="119">
        <f>'7月 自・社動態'!C14</f>
        <v>33275</v>
      </c>
      <c r="G42" s="119">
        <f>'7月 自・社動態'!D14</f>
        <v>16128</v>
      </c>
      <c r="H42" s="119">
        <f>'7月 自・社動態'!E14</f>
        <v>17147</v>
      </c>
    </row>
    <row r="43" spans="2:8" ht="12.75" customHeight="1">
      <c r="B43" s="33"/>
      <c r="C43" s="222" t="s">
        <v>119</v>
      </c>
      <c r="D43" s="55" t="s">
        <v>130</v>
      </c>
      <c r="E43" s="165">
        <f>'7月 自・社動態'!B13</f>
        <v>17928</v>
      </c>
      <c r="F43" s="119">
        <f>'7月 自・社動態'!C13</f>
        <v>52269</v>
      </c>
      <c r="G43" s="119">
        <f>'7月 自・社動態'!D13</f>
        <v>25012</v>
      </c>
      <c r="H43" s="119">
        <f>'7月 自・社動態'!E13</f>
        <v>27257</v>
      </c>
    </row>
    <row r="44" spans="2:8" ht="12.75" customHeight="1">
      <c r="B44" s="33"/>
      <c r="C44" s="222" t="s">
        <v>119</v>
      </c>
      <c r="D44" s="55" t="s">
        <v>118</v>
      </c>
      <c r="E44" s="165">
        <f>'7月 自・社動態'!B12</f>
        <v>24118</v>
      </c>
      <c r="F44" s="119">
        <f>'7月 自・社動態'!C12</f>
        <v>71390</v>
      </c>
      <c r="G44" s="119">
        <f>'7月 自・社動態'!D12</f>
        <v>33328</v>
      </c>
      <c r="H44" s="119">
        <f>'7月 自・社動態'!E12</f>
        <v>38062</v>
      </c>
    </row>
    <row r="45" spans="2:8" ht="12.75" customHeight="1">
      <c r="B45" s="33"/>
      <c r="D45" s="158" t="s">
        <v>12</v>
      </c>
      <c r="E45" s="165">
        <f>'7月 自・社動態'!B16</f>
        <v>2810</v>
      </c>
      <c r="F45" s="119">
        <f>'7月 自・社動態'!C16</f>
        <v>8521</v>
      </c>
      <c r="G45" s="119">
        <f>'7月 自・社動態'!D16</f>
        <v>4065</v>
      </c>
      <c r="H45" s="119">
        <f>'7月 自・社動態'!E16</f>
        <v>4456</v>
      </c>
    </row>
    <row r="46" spans="2:8" ht="12.75" customHeight="1">
      <c r="B46" s="33"/>
      <c r="D46" s="158" t="s">
        <v>13</v>
      </c>
      <c r="E46" s="165">
        <f>'7月 自・社動態'!B15</f>
        <v>10650</v>
      </c>
      <c r="F46" s="119">
        <f>'7月 自・社動態'!C15</f>
        <v>32761</v>
      </c>
      <c r="G46" s="119">
        <f>'7月 自・社動態'!D15</f>
        <v>15573</v>
      </c>
      <c r="H46" s="119">
        <f>'7月 自・社動態'!E15</f>
        <v>17188</v>
      </c>
    </row>
    <row r="47" spans="2:8" ht="12.75" customHeight="1">
      <c r="B47" s="33"/>
      <c r="D47" s="218"/>
      <c r="E47" s="165"/>
      <c r="F47" s="119"/>
      <c r="G47" s="119"/>
      <c r="H47" s="119"/>
    </row>
    <row r="48" spans="2:8" ht="9" customHeight="1">
      <c r="B48" s="33"/>
      <c r="D48" s="117"/>
      <c r="E48" s="118"/>
      <c r="F48" s="119"/>
      <c r="G48" s="120"/>
      <c r="H48" s="120"/>
    </row>
    <row r="49" spans="2:8" ht="12.75" customHeight="1">
      <c r="B49" s="33"/>
      <c r="D49" s="167" t="s">
        <v>112</v>
      </c>
      <c r="E49" s="165">
        <f>SUM(E35:E46)</f>
        <v>372612</v>
      </c>
      <c r="F49" s="119">
        <f>SUM(F35:F46)</f>
        <v>969489</v>
      </c>
      <c r="G49" s="119">
        <f>SUM(G35:G46)</f>
        <v>458086</v>
      </c>
      <c r="H49" s="166">
        <f>SUM(H35:H46)</f>
        <v>511403</v>
      </c>
    </row>
    <row r="50" spans="1:7" ht="7.5" customHeight="1">
      <c r="A50" s="7"/>
      <c r="B50" s="7"/>
      <c r="C50" s="7"/>
      <c r="D50" s="85"/>
      <c r="E50" s="85"/>
      <c r="F50" s="85"/>
      <c r="G50" s="85"/>
    </row>
    <row r="51" spans="1:9" ht="7.5" customHeight="1">
      <c r="A51" s="7"/>
      <c r="B51" s="7"/>
      <c r="C51" s="255"/>
      <c r="D51" s="255"/>
      <c r="E51" s="255"/>
      <c r="F51" s="255"/>
      <c r="G51" s="255"/>
      <c r="H51" s="255"/>
      <c r="I51" s="255"/>
    </row>
    <row r="52" spans="1:9" ht="10.5" customHeight="1">
      <c r="A52" s="7"/>
      <c r="B52" s="7"/>
      <c r="C52" s="255"/>
      <c r="D52" s="255"/>
      <c r="E52" s="255"/>
      <c r="F52" s="255"/>
      <c r="G52" s="255"/>
      <c r="H52" s="255"/>
      <c r="I52" s="255"/>
    </row>
    <row r="53" spans="4:13" ht="13.5">
      <c r="D53" s="33" t="s">
        <v>137</v>
      </c>
      <c r="K53" s="9"/>
      <c r="L53" s="9"/>
      <c r="M53" s="9"/>
    </row>
    <row r="54" spans="4:13" ht="13.5">
      <c r="D54" s="34" t="s">
        <v>59</v>
      </c>
      <c r="K54" s="9"/>
      <c r="L54" s="9"/>
      <c r="M54" s="9"/>
    </row>
    <row r="55" spans="4:8" ht="13.5">
      <c r="D55" s="97" t="s">
        <v>28</v>
      </c>
      <c r="E55" s="256" t="s">
        <v>29</v>
      </c>
      <c r="F55" s="257"/>
      <c r="G55" s="256" t="s">
        <v>30</v>
      </c>
      <c r="H55" s="257"/>
    </row>
    <row r="56" spans="4:8" ht="4.5" customHeight="1">
      <c r="D56" s="33"/>
      <c r="E56" s="95"/>
      <c r="F56" s="96"/>
      <c r="G56" s="96"/>
      <c r="H56" s="96"/>
    </row>
    <row r="57" spans="4:8" ht="13.5">
      <c r="D57" s="55" t="s">
        <v>31</v>
      </c>
      <c r="E57" s="258">
        <f>E25</f>
        <v>1835617</v>
      </c>
      <c r="F57" s="259"/>
      <c r="G57" s="259">
        <f>F35</f>
        <v>669581</v>
      </c>
      <c r="H57" s="259"/>
    </row>
    <row r="58" spans="4:8" ht="13.5">
      <c r="D58" s="55" t="s">
        <v>32</v>
      </c>
      <c r="E58" s="260">
        <v>100</v>
      </c>
      <c r="F58" s="261"/>
      <c r="G58" s="261">
        <f>G57*E58/E57</f>
        <v>36.47716271967409</v>
      </c>
      <c r="H58" s="261"/>
    </row>
    <row r="59" spans="4:8" ht="9" customHeight="1">
      <c r="D59" s="49"/>
      <c r="E59" s="92"/>
      <c r="F59" s="93"/>
      <c r="G59" s="93"/>
      <c r="H59" s="93"/>
    </row>
  </sheetData>
  <mergeCells count="7">
    <mergeCell ref="C51:I52"/>
    <mergeCell ref="E55:F55"/>
    <mergeCell ref="E57:F57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1">
      <selection activeCell="N21" sqref="N2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46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74" t="s">
        <v>3</v>
      </c>
      <c r="C5" s="274"/>
      <c r="D5" s="275"/>
      <c r="E5" s="273" t="s">
        <v>5</v>
      </c>
      <c r="F5" s="274"/>
      <c r="G5" s="274"/>
      <c r="H5" s="275"/>
      <c r="I5" s="270" t="s">
        <v>16</v>
      </c>
      <c r="J5" s="271"/>
      <c r="K5" s="271"/>
      <c r="L5" s="214"/>
      <c r="M5" s="107" t="s">
        <v>65</v>
      </c>
      <c r="N5" s="107" t="s">
        <v>62</v>
      </c>
      <c r="O5" s="107" t="s">
        <v>63</v>
      </c>
      <c r="P5" s="41"/>
    </row>
    <row r="6" spans="2:16" ht="15" customHeight="1" thickBot="1">
      <c r="B6" s="276"/>
      <c r="C6" s="276"/>
      <c r="D6" s="277"/>
      <c r="E6" s="278"/>
      <c r="F6" s="276"/>
      <c r="G6" s="276"/>
      <c r="H6" s="277"/>
      <c r="I6" s="270" t="s">
        <v>17</v>
      </c>
      <c r="J6" s="251"/>
      <c r="K6" s="130" t="s">
        <v>18</v>
      </c>
      <c r="L6" s="215"/>
      <c r="M6" s="123"/>
      <c r="N6" s="123"/>
      <c r="O6" s="108" t="s">
        <v>64</v>
      </c>
      <c r="P6" s="41"/>
    </row>
    <row r="7" spans="2:16" s="3" customFormat="1" ht="15" customHeight="1" thickTop="1">
      <c r="B7" s="132"/>
      <c r="C7" s="122"/>
      <c r="D7" s="122"/>
      <c r="E7" s="279"/>
      <c r="F7" s="280"/>
      <c r="G7" s="280"/>
      <c r="H7" s="280"/>
      <c r="I7" s="280"/>
      <c r="J7" s="280"/>
      <c r="K7" s="280"/>
      <c r="L7" s="212"/>
      <c r="M7" s="109"/>
      <c r="N7" s="109"/>
      <c r="O7" s="110"/>
      <c r="P7" s="94"/>
    </row>
    <row r="8" spans="2:16" s="2" customFormat="1" ht="15" customHeight="1">
      <c r="B8" s="132"/>
      <c r="C8" s="117" t="s">
        <v>10</v>
      </c>
      <c r="D8" s="133"/>
      <c r="E8" s="247">
        <f>M8-N8</f>
        <v>28</v>
      </c>
      <c r="F8" s="267"/>
      <c r="G8" s="267"/>
      <c r="H8" s="42"/>
      <c r="I8" s="267" t="s">
        <v>143</v>
      </c>
      <c r="J8" s="267"/>
      <c r="K8" s="229" t="s">
        <v>143</v>
      </c>
      <c r="L8" s="161"/>
      <c r="M8" s="217">
        <f>'7月 自・社動態'!B8</f>
        <v>272809</v>
      </c>
      <c r="N8" s="217">
        <f>'6月 自・社動態'!B8</f>
        <v>272781</v>
      </c>
      <c r="O8" s="230" t="s">
        <v>144</v>
      </c>
      <c r="P8" s="61"/>
    </row>
    <row r="9" spans="2:16" s="3" customFormat="1" ht="28.5" customHeight="1">
      <c r="B9" s="121"/>
      <c r="C9" s="117" t="s">
        <v>113</v>
      </c>
      <c r="D9" s="134"/>
      <c r="E9" s="247">
        <f>M9-N9</f>
        <v>187</v>
      </c>
      <c r="F9" s="267"/>
      <c r="G9" s="267"/>
      <c r="H9" s="5"/>
      <c r="I9" s="267" t="s">
        <v>143</v>
      </c>
      <c r="J9" s="267"/>
      <c r="K9" s="229" t="s">
        <v>143</v>
      </c>
      <c r="L9" s="161"/>
      <c r="M9" s="217">
        <f>'7月 自・社動態'!B21</f>
        <v>372612</v>
      </c>
      <c r="N9" s="217">
        <f>'6月 自・社動態'!B21</f>
        <v>372425</v>
      </c>
      <c r="O9" s="230" t="s">
        <v>144</v>
      </c>
      <c r="P9" s="61"/>
    </row>
    <row r="10" spans="2:16" s="3" customFormat="1" ht="12.75" customHeight="1" thickBot="1">
      <c r="B10" s="131"/>
      <c r="C10" s="135"/>
      <c r="D10" s="136"/>
      <c r="E10" s="253"/>
      <c r="F10" s="254"/>
      <c r="G10" s="254"/>
      <c r="H10" s="254"/>
      <c r="I10" s="254"/>
      <c r="J10" s="254"/>
      <c r="K10" s="254"/>
      <c r="L10" s="216"/>
      <c r="M10" s="112"/>
      <c r="N10" s="112"/>
      <c r="O10" s="231"/>
      <c r="P10" s="90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 s="232"/>
      <c r="P11"/>
    </row>
    <row r="12" spans="14:15" s="3" customFormat="1" ht="12" customHeight="1">
      <c r="N12" s="3" t="s">
        <v>109</v>
      </c>
      <c r="O12" s="228"/>
    </row>
    <row r="13" ht="13.5">
      <c r="O13" s="232"/>
    </row>
    <row r="14" ht="13.5">
      <c r="O14" s="232"/>
    </row>
    <row r="15" spans="3:15" ht="13.5">
      <c r="C15" s="33" t="s">
        <v>69</v>
      </c>
      <c r="O15" s="232"/>
    </row>
    <row r="16" spans="3:15" ht="14.25" thickBot="1">
      <c r="C16" s="34" t="s">
        <v>45</v>
      </c>
      <c r="O16" s="232"/>
    </row>
    <row r="17" spans="2:16" ht="13.5" customHeight="1">
      <c r="B17" s="283" t="s">
        <v>3</v>
      </c>
      <c r="C17" s="283"/>
      <c r="D17" s="284"/>
      <c r="E17" s="287" t="s">
        <v>5</v>
      </c>
      <c r="F17" s="283"/>
      <c r="G17" s="283"/>
      <c r="H17" s="284"/>
      <c r="I17" s="289" t="s">
        <v>16</v>
      </c>
      <c r="J17" s="290"/>
      <c r="K17" s="290"/>
      <c r="L17" s="211"/>
      <c r="M17" s="107" t="s">
        <v>65</v>
      </c>
      <c r="N17" s="107" t="s">
        <v>62</v>
      </c>
      <c r="O17" s="107" t="s">
        <v>63</v>
      </c>
      <c r="P17" s="4"/>
    </row>
    <row r="18" spans="2:16" ht="19.5" customHeight="1" thickBot="1">
      <c r="B18" s="285"/>
      <c r="C18" s="285"/>
      <c r="D18" s="286"/>
      <c r="E18" s="288"/>
      <c r="F18" s="285"/>
      <c r="G18" s="285"/>
      <c r="H18" s="286"/>
      <c r="I18" s="289" t="s">
        <v>17</v>
      </c>
      <c r="J18" s="291"/>
      <c r="K18" s="124" t="s">
        <v>18</v>
      </c>
      <c r="L18" s="211"/>
      <c r="M18" s="123"/>
      <c r="N18" s="123"/>
      <c r="O18" s="108" t="s">
        <v>64</v>
      </c>
      <c r="P18" s="4"/>
    </row>
    <row r="19" spans="2:16" ht="19.5" customHeight="1" thickTop="1">
      <c r="B19" s="125"/>
      <c r="C19" s="122"/>
      <c r="D19" s="126"/>
      <c r="E19" s="245"/>
      <c r="F19" s="246"/>
      <c r="G19" s="246"/>
      <c r="H19" s="246"/>
      <c r="I19" s="246"/>
      <c r="J19" s="246"/>
      <c r="K19" s="246"/>
      <c r="L19" s="213"/>
      <c r="M19" s="109"/>
      <c r="N19" s="109"/>
      <c r="O19" s="233"/>
      <c r="P19" s="90"/>
    </row>
    <row r="20" spans="2:16" ht="15" customHeight="1">
      <c r="B20" s="125"/>
      <c r="C20" s="117" t="s">
        <v>10</v>
      </c>
      <c r="D20" s="127"/>
      <c r="E20" s="266">
        <f>M20-N20</f>
        <v>-96</v>
      </c>
      <c r="F20" s="267"/>
      <c r="G20" s="267"/>
      <c r="H20" s="60"/>
      <c r="I20" s="267" t="s">
        <v>143</v>
      </c>
      <c r="J20" s="267"/>
      <c r="K20" s="229" t="s">
        <v>143</v>
      </c>
      <c r="L20" s="161"/>
      <c r="M20" s="217">
        <f>'7月 自・社動態'!C8</f>
        <v>669581</v>
      </c>
      <c r="N20" s="217">
        <f>'6月 自・社動態'!C8</f>
        <v>669677</v>
      </c>
      <c r="O20" s="234" t="s">
        <v>144</v>
      </c>
      <c r="P20" s="3"/>
    </row>
    <row r="21" spans="2:16" ht="29.25" customHeight="1">
      <c r="B21" s="125"/>
      <c r="C21" s="117" t="s">
        <v>113</v>
      </c>
      <c r="D21" s="127"/>
      <c r="E21" s="266">
        <f>M21-N21</f>
        <v>19</v>
      </c>
      <c r="F21" s="267"/>
      <c r="G21" s="267"/>
      <c r="H21" s="60"/>
      <c r="I21" s="267" t="s">
        <v>143</v>
      </c>
      <c r="J21" s="267"/>
      <c r="K21" s="229" t="s">
        <v>143</v>
      </c>
      <c r="L21" s="161"/>
      <c r="M21" s="217">
        <f>'7月 自・社動態'!C21</f>
        <v>969489</v>
      </c>
      <c r="N21" s="217">
        <f>'6月 自・社動態'!C21</f>
        <v>969470</v>
      </c>
      <c r="O21" s="235" t="s">
        <v>144</v>
      </c>
      <c r="P21" s="3"/>
    </row>
    <row r="22" spans="2:16" ht="15" customHeight="1" thickBot="1">
      <c r="B22" s="265"/>
      <c r="C22" s="265"/>
      <c r="D22" s="128"/>
      <c r="E22" s="268"/>
      <c r="F22" s="269"/>
      <c r="G22" s="269"/>
      <c r="H22" s="269"/>
      <c r="I22" s="269"/>
      <c r="J22" s="269"/>
      <c r="K22" s="269"/>
      <c r="L22" s="210"/>
      <c r="M22" s="112"/>
      <c r="N22" s="112"/>
      <c r="O22" s="113"/>
      <c r="P22" s="90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11"/>
    </row>
    <row r="27" spans="2:33" ht="13.5">
      <c r="B27" s="33" t="s">
        <v>56</v>
      </c>
      <c r="D27" s="33"/>
      <c r="R27" s="33"/>
      <c r="AG27" s="111"/>
    </row>
    <row r="28" spans="2:33" ht="13.5" customHeight="1">
      <c r="B28" s="34" t="s">
        <v>19</v>
      </c>
      <c r="D28" s="33"/>
      <c r="R28" s="33"/>
      <c r="AG28" s="111"/>
    </row>
    <row r="29" spans="2:16" ht="19.5" customHeight="1">
      <c r="B29" s="251" t="s">
        <v>3</v>
      </c>
      <c r="C29" s="252"/>
      <c r="D29" s="270"/>
      <c r="E29" s="273" t="s">
        <v>17</v>
      </c>
      <c r="F29" s="248"/>
      <c r="G29" s="270" t="s">
        <v>20</v>
      </c>
      <c r="H29" s="271"/>
      <c r="I29" s="271"/>
      <c r="J29" s="272"/>
      <c r="K29" s="270" t="s">
        <v>21</v>
      </c>
      <c r="L29" s="271"/>
      <c r="M29" s="271"/>
      <c r="N29" s="271"/>
      <c r="O29" s="271"/>
      <c r="P29" s="41"/>
    </row>
    <row r="30" spans="2:16" ht="19.5" customHeight="1">
      <c r="B30" s="251"/>
      <c r="C30" s="252"/>
      <c r="D30" s="270"/>
      <c r="E30" s="249"/>
      <c r="F30" s="250"/>
      <c r="G30" s="129" t="s">
        <v>23</v>
      </c>
      <c r="H30" s="129" t="s">
        <v>24</v>
      </c>
      <c r="I30" s="270" t="s">
        <v>22</v>
      </c>
      <c r="J30" s="272"/>
      <c r="K30" s="130" t="s">
        <v>26</v>
      </c>
      <c r="L30" s="225"/>
      <c r="M30" s="129" t="s">
        <v>27</v>
      </c>
      <c r="N30" s="271" t="s">
        <v>25</v>
      </c>
      <c r="O30" s="271"/>
      <c r="P30" s="41"/>
    </row>
    <row r="31" spans="2:16" ht="12" customHeight="1">
      <c r="B31" s="121"/>
      <c r="C31" s="122"/>
      <c r="D31" s="137"/>
      <c r="E31" s="262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4"/>
    </row>
    <row r="32" spans="2:16" ht="15" customHeight="1">
      <c r="B32" s="121"/>
      <c r="C32" s="117" t="s">
        <v>10</v>
      </c>
      <c r="D32" s="134"/>
      <c r="E32" s="266">
        <f>SUM(I32+N32)</f>
        <v>-96</v>
      </c>
      <c r="F32" s="267"/>
      <c r="G32" s="160">
        <f>'7月 自・社動態'!G8</f>
        <v>572</v>
      </c>
      <c r="H32" s="160">
        <f>'7月 自・社動態'!H8</f>
        <v>405</v>
      </c>
      <c r="I32" s="267">
        <f>SUM(G32-H32)</f>
        <v>167</v>
      </c>
      <c r="J32" s="267"/>
      <c r="K32" s="160">
        <f>'7月 自・社動態'!J8</f>
        <v>1584</v>
      </c>
      <c r="L32" s="160"/>
      <c r="M32" s="160">
        <f>'7月 自・社動態'!N8</f>
        <v>1847</v>
      </c>
      <c r="N32" s="267">
        <f>SUM(K32-M32)</f>
        <v>-263</v>
      </c>
      <c r="O32" s="267"/>
      <c r="P32" s="60"/>
    </row>
    <row r="33" spans="2:16" ht="32.25" customHeight="1">
      <c r="B33" s="121"/>
      <c r="C33" s="117" t="s">
        <v>113</v>
      </c>
      <c r="D33" s="134"/>
      <c r="E33" s="266">
        <f>SUM(I33+N33)</f>
        <v>19</v>
      </c>
      <c r="F33" s="267"/>
      <c r="G33" s="160">
        <f>'7月 自・社動態'!G21</f>
        <v>803</v>
      </c>
      <c r="H33" s="160">
        <f>'7月 自・社動態'!H21</f>
        <v>590</v>
      </c>
      <c r="I33" s="267">
        <f>SUM(G33-H33)</f>
        <v>213</v>
      </c>
      <c r="J33" s="267"/>
      <c r="K33" s="160">
        <f>'7月 自・社動態'!J21</f>
        <v>2464</v>
      </c>
      <c r="L33" s="160"/>
      <c r="M33" s="160">
        <f>'7月 自・社動態'!N21</f>
        <v>2658</v>
      </c>
      <c r="N33" s="267">
        <f>SUM(K33-M33)</f>
        <v>-194</v>
      </c>
      <c r="O33" s="267"/>
      <c r="P33" s="60"/>
    </row>
    <row r="34" spans="2:16" ht="12" customHeight="1">
      <c r="B34" s="131"/>
      <c r="C34" s="138"/>
      <c r="D34" s="139"/>
      <c r="E34" s="281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90"/>
    </row>
    <row r="35" ht="12.75" customHeight="1"/>
    <row r="36" ht="12.75" customHeight="1"/>
    <row r="37" ht="12.75" customHeight="1">
      <c r="C37" s="33" t="s">
        <v>55</v>
      </c>
    </row>
    <row r="38" spans="2:4" ht="13.5">
      <c r="B38" s="54"/>
      <c r="D38" s="54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C28" sqref="C28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136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95" t="s">
        <v>3</v>
      </c>
      <c r="B4" s="82"/>
      <c r="C4" s="83"/>
      <c r="D4" s="84"/>
      <c r="E4" s="68"/>
      <c r="F4" s="63"/>
      <c r="G4" s="292" t="s">
        <v>42</v>
      </c>
      <c r="H4" s="293"/>
      <c r="I4" s="294"/>
      <c r="J4" s="292" t="s">
        <v>47</v>
      </c>
      <c r="K4" s="293"/>
      <c r="L4" s="293"/>
      <c r="M4" s="293"/>
      <c r="N4" s="293"/>
      <c r="O4" s="293"/>
      <c r="P4" s="293"/>
      <c r="Q4" s="293"/>
      <c r="R4" s="294"/>
      <c r="S4" s="7"/>
    </row>
    <row r="5" spans="1:19" ht="13.5" customHeight="1">
      <c r="A5" s="295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03" t="s">
        <v>33</v>
      </c>
      <c r="H5" s="297" t="s">
        <v>34</v>
      </c>
      <c r="I5" s="299" t="s">
        <v>38</v>
      </c>
      <c r="J5" s="305" t="s">
        <v>39</v>
      </c>
      <c r="K5" s="293"/>
      <c r="L5" s="293"/>
      <c r="M5" s="294"/>
      <c r="N5" s="297" t="s">
        <v>40</v>
      </c>
      <c r="O5" s="293"/>
      <c r="P5" s="293"/>
      <c r="Q5" s="293"/>
      <c r="R5" s="301" t="s">
        <v>48</v>
      </c>
      <c r="S5" s="7"/>
    </row>
    <row r="6" spans="1:19" ht="14.25" thickBot="1">
      <c r="A6" s="296"/>
      <c r="B6" s="76"/>
      <c r="C6" s="18"/>
      <c r="D6" s="19"/>
      <c r="E6" s="20"/>
      <c r="F6" s="65"/>
      <c r="G6" s="304"/>
      <c r="H6" s="298"/>
      <c r="I6" s="300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02"/>
      <c r="S6" s="7"/>
    </row>
    <row r="7" spans="1:19" ht="14.25" thickTop="1">
      <c r="A7" s="4"/>
      <c r="B7" s="59"/>
      <c r="C7" s="59"/>
      <c r="D7" s="21"/>
      <c r="E7" s="21"/>
      <c r="F7" s="156"/>
      <c r="G7" s="4"/>
      <c r="H7" s="4"/>
      <c r="I7" s="140"/>
      <c r="J7" s="140"/>
      <c r="K7" s="4"/>
      <c r="L7" s="4"/>
      <c r="M7" s="4"/>
      <c r="N7" s="140"/>
      <c r="O7" s="4"/>
      <c r="P7" s="4"/>
      <c r="Q7" s="4"/>
      <c r="R7" s="140"/>
      <c r="S7" s="7"/>
    </row>
    <row r="8" spans="1:19" ht="13.5">
      <c r="A8" s="69" t="s">
        <v>10</v>
      </c>
      <c r="B8" s="78">
        <v>272809</v>
      </c>
      <c r="C8" s="199">
        <f>SUM(D8:E8)</f>
        <v>669581</v>
      </c>
      <c r="D8" s="23">
        <v>315766</v>
      </c>
      <c r="E8" s="23">
        <v>353815</v>
      </c>
      <c r="F8" s="200">
        <f>SUM(I8+R8)</f>
        <v>-96</v>
      </c>
      <c r="G8" s="67">
        <v>572</v>
      </c>
      <c r="H8" s="67">
        <v>405</v>
      </c>
      <c r="I8" s="201">
        <f>G8-H8</f>
        <v>167</v>
      </c>
      <c r="J8" s="202">
        <f>SUM(K8+L8+M8)</f>
        <v>1584</v>
      </c>
      <c r="K8" s="67">
        <v>709</v>
      </c>
      <c r="L8" s="67">
        <v>772</v>
      </c>
      <c r="M8" s="67">
        <v>103</v>
      </c>
      <c r="N8" s="202">
        <f>SUM(O8:Q8)</f>
        <v>1847</v>
      </c>
      <c r="O8" s="67">
        <v>634</v>
      </c>
      <c r="P8" s="67">
        <v>1078</v>
      </c>
      <c r="Q8" s="67">
        <v>135</v>
      </c>
      <c r="R8" s="201">
        <f>SUM(J8-N8)</f>
        <v>-263</v>
      </c>
      <c r="S8" s="31"/>
    </row>
    <row r="9" spans="1:19" ht="13.5">
      <c r="A9" s="24"/>
      <c r="B9" s="80"/>
      <c r="C9" s="147"/>
      <c r="D9" s="27"/>
      <c r="E9" s="27"/>
      <c r="F9" s="150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66</v>
      </c>
      <c r="B10" s="79">
        <v>1796</v>
      </c>
      <c r="C10" s="199">
        <f>SUM(D10:E10)</f>
        <v>5575</v>
      </c>
      <c r="D10" s="26">
        <v>2595</v>
      </c>
      <c r="E10" s="26">
        <v>2980</v>
      </c>
      <c r="F10" s="200">
        <f>SUM(I10+R10)</f>
        <v>4</v>
      </c>
      <c r="G10" s="25">
        <v>5</v>
      </c>
      <c r="H10" s="25">
        <v>7</v>
      </c>
      <c r="I10" s="201">
        <f aca="true" t="shared" si="0" ref="I10:I19">G10-H10</f>
        <v>-2</v>
      </c>
      <c r="J10" s="203">
        <f>SUM(K10+L10+M10)</f>
        <v>13</v>
      </c>
      <c r="K10" s="25">
        <v>9</v>
      </c>
      <c r="L10" s="25">
        <v>4</v>
      </c>
      <c r="M10" s="25">
        <v>0</v>
      </c>
      <c r="N10" s="203">
        <f>SUM(O10:Q10)</f>
        <v>7</v>
      </c>
      <c r="O10" s="25">
        <v>3</v>
      </c>
      <c r="P10" s="25">
        <v>4</v>
      </c>
      <c r="Q10" s="25">
        <v>0</v>
      </c>
      <c r="R10" s="201">
        <f>SUM(J10-N10)</f>
        <v>6</v>
      </c>
      <c r="S10" s="22"/>
    </row>
    <row r="11" spans="1:21" ht="13.5">
      <c r="A11" s="24" t="s">
        <v>14</v>
      </c>
      <c r="B11" s="79">
        <v>9833</v>
      </c>
      <c r="C11" s="199">
        <f>SUM(D11:E11)</f>
        <v>30681</v>
      </c>
      <c r="D11" s="26">
        <v>14607</v>
      </c>
      <c r="E11" s="26">
        <v>16074</v>
      </c>
      <c r="F11" s="200">
        <f>SUM(I11+R11)</f>
        <v>-4</v>
      </c>
      <c r="G11" s="25">
        <v>14</v>
      </c>
      <c r="H11" s="25">
        <v>23</v>
      </c>
      <c r="I11" s="201">
        <f t="shared" si="0"/>
        <v>-9</v>
      </c>
      <c r="J11" s="203">
        <f>SUM(K11+L11+M11)</f>
        <v>84</v>
      </c>
      <c r="K11" s="25">
        <v>60</v>
      </c>
      <c r="L11" s="25">
        <v>22</v>
      </c>
      <c r="M11" s="25">
        <v>2</v>
      </c>
      <c r="N11" s="203">
        <f aca="true" t="shared" si="1" ref="N11:N19">SUM(O11:Q11)</f>
        <v>79</v>
      </c>
      <c r="O11" s="25">
        <v>62</v>
      </c>
      <c r="P11" s="25">
        <v>14</v>
      </c>
      <c r="Q11" s="25">
        <v>3</v>
      </c>
      <c r="R11" s="201">
        <f aca="true" t="shared" si="2" ref="R11:R19">SUM(J11-N11)</f>
        <v>5</v>
      </c>
      <c r="S11" s="22"/>
      <c r="U11" s="121"/>
    </row>
    <row r="12" spans="1:21" ht="13.5">
      <c r="A12" s="24" t="s">
        <v>121</v>
      </c>
      <c r="B12" s="79">
        <v>24118</v>
      </c>
      <c r="C12" s="199">
        <f aca="true" t="shared" si="3" ref="C12:C18">SUM(D12:E12)</f>
        <v>71390</v>
      </c>
      <c r="D12" s="26">
        <v>33328</v>
      </c>
      <c r="E12" s="26">
        <v>38062</v>
      </c>
      <c r="F12" s="200">
        <f>SUM(I12+R12)</f>
        <v>-57</v>
      </c>
      <c r="G12" s="25">
        <v>48</v>
      </c>
      <c r="H12" s="25">
        <v>61</v>
      </c>
      <c r="I12" s="201">
        <f t="shared" si="0"/>
        <v>-13</v>
      </c>
      <c r="J12" s="203">
        <f>SUM(K12+L12+M12)</f>
        <v>119</v>
      </c>
      <c r="K12" s="25">
        <v>55</v>
      </c>
      <c r="L12" s="25">
        <v>43</v>
      </c>
      <c r="M12" s="25">
        <v>21</v>
      </c>
      <c r="N12" s="203">
        <f t="shared" si="1"/>
        <v>163</v>
      </c>
      <c r="O12" s="25">
        <v>112</v>
      </c>
      <c r="P12" s="25">
        <v>43</v>
      </c>
      <c r="Q12" s="25">
        <v>8</v>
      </c>
      <c r="R12" s="201">
        <f t="shared" si="2"/>
        <v>-44</v>
      </c>
      <c r="S12" s="22"/>
      <c r="U12" s="121"/>
    </row>
    <row r="13" spans="1:19" ht="13.5">
      <c r="A13" s="24" t="s">
        <v>131</v>
      </c>
      <c r="B13" s="79">
        <v>17928</v>
      </c>
      <c r="C13" s="199">
        <f t="shared" si="3"/>
        <v>52269</v>
      </c>
      <c r="D13" s="26">
        <v>25012</v>
      </c>
      <c r="E13" s="26">
        <v>27257</v>
      </c>
      <c r="F13" s="200">
        <f>SUM(I13+R13)</f>
        <v>84</v>
      </c>
      <c r="G13" s="25">
        <v>57</v>
      </c>
      <c r="H13" s="25">
        <v>31</v>
      </c>
      <c r="I13" s="201">
        <f t="shared" si="0"/>
        <v>26</v>
      </c>
      <c r="J13" s="203">
        <f aca="true" t="shared" si="4" ref="J13:J19">SUM(K13+L13+M13)</f>
        <v>210</v>
      </c>
      <c r="K13" s="25">
        <v>148</v>
      </c>
      <c r="L13" s="25">
        <v>53</v>
      </c>
      <c r="M13" s="25">
        <v>9</v>
      </c>
      <c r="N13" s="203">
        <f t="shared" si="1"/>
        <v>152</v>
      </c>
      <c r="O13" s="25">
        <v>106</v>
      </c>
      <c r="P13" s="25">
        <v>34</v>
      </c>
      <c r="Q13" s="25">
        <v>12</v>
      </c>
      <c r="R13" s="201">
        <f t="shared" si="2"/>
        <v>58</v>
      </c>
      <c r="S13" s="22"/>
    </row>
    <row r="14" spans="1:18" ht="13.5">
      <c r="A14" s="140" t="s">
        <v>110</v>
      </c>
      <c r="B14" s="141">
        <v>11786</v>
      </c>
      <c r="C14" s="199">
        <f t="shared" si="3"/>
        <v>33275</v>
      </c>
      <c r="D14" s="141">
        <v>16128</v>
      </c>
      <c r="E14" s="141">
        <v>17147</v>
      </c>
      <c r="F14" s="200">
        <f aca="true" t="shared" si="5" ref="F14:F19">SUM(I14+R14)</f>
        <v>48</v>
      </c>
      <c r="G14" s="142">
        <v>30</v>
      </c>
      <c r="H14" s="142">
        <v>8</v>
      </c>
      <c r="I14" s="201">
        <f t="shared" si="0"/>
        <v>22</v>
      </c>
      <c r="J14" s="203">
        <f t="shared" si="4"/>
        <v>153</v>
      </c>
      <c r="K14" s="142">
        <v>114</v>
      </c>
      <c r="L14" s="142">
        <v>33</v>
      </c>
      <c r="M14" s="142">
        <v>6</v>
      </c>
      <c r="N14" s="203">
        <f>SUM(O14:Q14)</f>
        <v>127</v>
      </c>
      <c r="O14" s="142">
        <v>80</v>
      </c>
      <c r="P14" s="142">
        <v>42</v>
      </c>
      <c r="Q14" s="142">
        <v>5</v>
      </c>
      <c r="R14" s="201">
        <f t="shared" si="2"/>
        <v>26</v>
      </c>
    </row>
    <row r="15" spans="1:19" ht="13.5">
      <c r="A15" s="24" t="s">
        <v>13</v>
      </c>
      <c r="B15" s="79">
        <v>10650</v>
      </c>
      <c r="C15" s="199">
        <f t="shared" si="3"/>
        <v>32761</v>
      </c>
      <c r="D15" s="26">
        <v>15573</v>
      </c>
      <c r="E15" s="26">
        <v>17188</v>
      </c>
      <c r="F15" s="200">
        <f t="shared" si="5"/>
        <v>-1</v>
      </c>
      <c r="G15" s="25">
        <v>22</v>
      </c>
      <c r="H15" s="25">
        <v>16</v>
      </c>
      <c r="I15" s="201">
        <f t="shared" si="0"/>
        <v>6</v>
      </c>
      <c r="J15" s="203">
        <f t="shared" si="4"/>
        <v>76</v>
      </c>
      <c r="K15" s="25">
        <v>57</v>
      </c>
      <c r="L15" s="25">
        <v>17</v>
      </c>
      <c r="M15" s="25">
        <v>2</v>
      </c>
      <c r="N15" s="203">
        <f t="shared" si="1"/>
        <v>83</v>
      </c>
      <c r="O15" s="25">
        <v>49</v>
      </c>
      <c r="P15" s="25">
        <v>33</v>
      </c>
      <c r="Q15" s="25">
        <v>1</v>
      </c>
      <c r="R15" s="201">
        <f t="shared" si="2"/>
        <v>-7</v>
      </c>
      <c r="S15" s="22"/>
    </row>
    <row r="16" spans="1:19" ht="13.5">
      <c r="A16" s="24" t="s">
        <v>12</v>
      </c>
      <c r="B16" s="79">
        <v>2810</v>
      </c>
      <c r="C16" s="199">
        <f t="shared" si="3"/>
        <v>8521</v>
      </c>
      <c r="D16" s="26">
        <v>4065</v>
      </c>
      <c r="E16" s="26">
        <v>4456</v>
      </c>
      <c r="F16" s="200">
        <f t="shared" si="5"/>
        <v>24</v>
      </c>
      <c r="G16" s="25">
        <v>9</v>
      </c>
      <c r="H16" s="25">
        <v>1</v>
      </c>
      <c r="I16" s="201">
        <f t="shared" si="0"/>
        <v>8</v>
      </c>
      <c r="J16" s="203">
        <f t="shared" si="4"/>
        <v>36</v>
      </c>
      <c r="K16" s="25">
        <v>30</v>
      </c>
      <c r="L16" s="25">
        <v>6</v>
      </c>
      <c r="M16" s="25">
        <v>0</v>
      </c>
      <c r="N16" s="203">
        <f t="shared" si="1"/>
        <v>20</v>
      </c>
      <c r="O16" s="25">
        <v>16</v>
      </c>
      <c r="P16" s="25">
        <v>1</v>
      </c>
      <c r="Q16" s="25">
        <v>3</v>
      </c>
      <c r="R16" s="201">
        <f t="shared" si="2"/>
        <v>16</v>
      </c>
      <c r="S16" s="22"/>
    </row>
    <row r="17" spans="1:19" ht="13.5">
      <c r="A17" s="24" t="s">
        <v>70</v>
      </c>
      <c r="B17" s="79">
        <v>6111</v>
      </c>
      <c r="C17" s="199">
        <f>SUM(D17:E17)</f>
        <v>19663</v>
      </c>
      <c r="D17" s="26">
        <v>9291</v>
      </c>
      <c r="E17" s="26">
        <v>10372</v>
      </c>
      <c r="F17" s="200">
        <f t="shared" si="5"/>
        <v>4</v>
      </c>
      <c r="G17" s="25">
        <v>16</v>
      </c>
      <c r="H17" s="25">
        <v>6</v>
      </c>
      <c r="I17" s="201">
        <f t="shared" si="0"/>
        <v>10</v>
      </c>
      <c r="J17" s="203">
        <f t="shared" si="4"/>
        <v>57</v>
      </c>
      <c r="K17" s="25">
        <v>50</v>
      </c>
      <c r="L17" s="25">
        <v>7</v>
      </c>
      <c r="M17" s="25">
        <v>0</v>
      </c>
      <c r="N17" s="203">
        <f t="shared" si="1"/>
        <v>63</v>
      </c>
      <c r="O17" s="25">
        <v>46</v>
      </c>
      <c r="P17" s="25">
        <v>15</v>
      </c>
      <c r="Q17" s="25">
        <v>2</v>
      </c>
      <c r="R17" s="201">
        <f t="shared" si="2"/>
        <v>-6</v>
      </c>
      <c r="S17" s="22"/>
    </row>
    <row r="18" spans="1:19" ht="13.5">
      <c r="A18" s="24" t="s">
        <v>15</v>
      </c>
      <c r="B18" s="79">
        <v>12459</v>
      </c>
      <c r="C18" s="199">
        <f t="shared" si="3"/>
        <v>37881</v>
      </c>
      <c r="D18" s="26">
        <v>18020</v>
      </c>
      <c r="E18" s="26">
        <v>19861</v>
      </c>
      <c r="F18" s="200">
        <f t="shared" si="5"/>
        <v>22</v>
      </c>
      <c r="G18" s="25">
        <v>27</v>
      </c>
      <c r="H18" s="25">
        <v>26</v>
      </c>
      <c r="I18" s="201">
        <f t="shared" si="0"/>
        <v>1</v>
      </c>
      <c r="J18" s="203">
        <f t="shared" si="4"/>
        <v>112</v>
      </c>
      <c r="K18" s="25">
        <v>90</v>
      </c>
      <c r="L18" s="25">
        <v>19</v>
      </c>
      <c r="M18" s="25">
        <v>3</v>
      </c>
      <c r="N18" s="203">
        <f t="shared" si="1"/>
        <v>91</v>
      </c>
      <c r="O18" s="25">
        <v>45</v>
      </c>
      <c r="P18" s="25">
        <v>40</v>
      </c>
      <c r="Q18" s="25">
        <v>6</v>
      </c>
      <c r="R18" s="201">
        <f t="shared" si="2"/>
        <v>21</v>
      </c>
      <c r="S18" s="22"/>
    </row>
    <row r="19" spans="1:19" ht="13.5" customHeight="1">
      <c r="A19" s="24" t="s">
        <v>11</v>
      </c>
      <c r="B19" s="79">
        <v>2312</v>
      </c>
      <c r="C19" s="199">
        <f>SUM(D19:E19)</f>
        <v>7892</v>
      </c>
      <c r="D19" s="26">
        <v>3701</v>
      </c>
      <c r="E19" s="26">
        <v>4191</v>
      </c>
      <c r="F19" s="200">
        <f t="shared" si="5"/>
        <v>-9</v>
      </c>
      <c r="G19" s="25">
        <v>3</v>
      </c>
      <c r="H19" s="25">
        <v>6</v>
      </c>
      <c r="I19" s="201">
        <f t="shared" si="0"/>
        <v>-3</v>
      </c>
      <c r="J19" s="203">
        <f t="shared" si="4"/>
        <v>20</v>
      </c>
      <c r="K19" s="25">
        <v>12</v>
      </c>
      <c r="L19" s="25">
        <v>7</v>
      </c>
      <c r="M19" s="25">
        <v>1</v>
      </c>
      <c r="N19" s="203">
        <f t="shared" si="1"/>
        <v>26</v>
      </c>
      <c r="O19" s="25">
        <v>17</v>
      </c>
      <c r="P19" s="25">
        <v>7</v>
      </c>
      <c r="Q19" s="25">
        <v>2</v>
      </c>
      <c r="R19" s="201">
        <f t="shared" si="2"/>
        <v>-6</v>
      </c>
      <c r="S19" s="22"/>
    </row>
    <row r="20" spans="1:19" ht="13.5">
      <c r="A20" s="24"/>
      <c r="B20" s="79"/>
      <c r="C20" s="148"/>
      <c r="D20" s="26"/>
      <c r="E20" s="26"/>
      <c r="F20" s="150"/>
      <c r="G20" s="25"/>
      <c r="H20" s="25"/>
      <c r="I20" s="114"/>
      <c r="J20" s="67"/>
      <c r="K20" s="25"/>
      <c r="L20" s="25"/>
      <c r="M20" s="25"/>
      <c r="N20" s="67"/>
      <c r="O20" s="25"/>
      <c r="P20" s="25"/>
      <c r="Q20" s="25"/>
      <c r="R20" s="114"/>
      <c r="S20" s="22"/>
    </row>
    <row r="21" spans="1:19" ht="13.5">
      <c r="A21" s="146" t="s">
        <v>112</v>
      </c>
      <c r="B21" s="143">
        <f aca="true" t="shared" si="6" ref="B21:R21">SUM(B8:B19)</f>
        <v>372612</v>
      </c>
      <c r="C21" s="143">
        <f t="shared" si="6"/>
        <v>969489</v>
      </c>
      <c r="D21" s="143">
        <f t="shared" si="6"/>
        <v>458086</v>
      </c>
      <c r="E21" s="143">
        <f t="shared" si="6"/>
        <v>511403</v>
      </c>
      <c r="F21" s="144">
        <f t="shared" si="6"/>
        <v>19</v>
      </c>
      <c r="G21" s="145">
        <f t="shared" si="6"/>
        <v>803</v>
      </c>
      <c r="H21" s="145">
        <f t="shared" si="6"/>
        <v>590</v>
      </c>
      <c r="I21" s="145">
        <f t="shared" si="6"/>
        <v>213</v>
      </c>
      <c r="J21" s="145">
        <f t="shared" si="6"/>
        <v>2464</v>
      </c>
      <c r="K21" s="145">
        <f t="shared" si="6"/>
        <v>1334</v>
      </c>
      <c r="L21" s="145">
        <f t="shared" si="6"/>
        <v>983</v>
      </c>
      <c r="M21" s="145">
        <f t="shared" si="6"/>
        <v>147</v>
      </c>
      <c r="N21" s="145">
        <f t="shared" si="6"/>
        <v>2658</v>
      </c>
      <c r="O21" s="145">
        <f t="shared" si="6"/>
        <v>1170</v>
      </c>
      <c r="P21" s="145">
        <f t="shared" si="6"/>
        <v>1311</v>
      </c>
      <c r="Q21" s="145">
        <f t="shared" si="6"/>
        <v>177</v>
      </c>
      <c r="R21" s="145">
        <f t="shared" si="6"/>
        <v>-194</v>
      </c>
      <c r="S21" s="22"/>
    </row>
    <row r="22" spans="1:19" ht="13.5">
      <c r="A22" s="6"/>
      <c r="B22" s="81"/>
      <c r="C22" s="149"/>
      <c r="D22" s="30"/>
      <c r="E22" s="30"/>
      <c r="F22" s="151"/>
      <c r="G22" s="28"/>
      <c r="H22" s="28"/>
      <c r="I22" s="153"/>
      <c r="J22" s="152"/>
      <c r="K22" s="29"/>
      <c r="L22" s="29"/>
      <c r="M22" s="29"/>
      <c r="N22" s="154"/>
      <c r="O22" s="29"/>
      <c r="P22" s="29"/>
      <c r="Q22" s="29"/>
      <c r="R22" s="155"/>
      <c r="S22" s="22"/>
    </row>
    <row r="23" ht="13.5">
      <c r="R23" s="66"/>
    </row>
    <row r="24" spans="1:18" ht="13.5">
      <c r="A24" s="223" t="s">
        <v>149</v>
      </c>
      <c r="R24" s="66"/>
    </row>
    <row r="25" spans="1:18" ht="13.5">
      <c r="A25" s="224" t="s">
        <v>150</v>
      </c>
      <c r="R25" s="66"/>
    </row>
    <row r="26" spans="1:18" ht="13.5">
      <c r="A26" s="223" t="s">
        <v>151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C28" sqref="C28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132</v>
      </c>
      <c r="B2" s="77"/>
      <c r="C2" s="10"/>
      <c r="D2" s="10"/>
      <c r="E2" s="10"/>
      <c r="F2" s="10"/>
    </row>
    <row r="3" spans="1:19" ht="13.5">
      <c r="A3" s="85"/>
      <c r="B3" s="241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95" t="s">
        <v>3</v>
      </c>
      <c r="B4" s="242"/>
      <c r="C4" s="83"/>
      <c r="D4" s="84"/>
      <c r="E4" s="68"/>
      <c r="F4" s="63"/>
      <c r="G4" s="292" t="s">
        <v>42</v>
      </c>
      <c r="H4" s="293"/>
      <c r="I4" s="294"/>
      <c r="J4" s="292" t="s">
        <v>47</v>
      </c>
      <c r="K4" s="293"/>
      <c r="L4" s="293"/>
      <c r="M4" s="293"/>
      <c r="N4" s="293"/>
      <c r="O4" s="293"/>
      <c r="P4" s="293"/>
      <c r="Q4" s="293"/>
      <c r="R4" s="294"/>
      <c r="S4" s="7"/>
    </row>
    <row r="5" spans="1:19" ht="13.5" customHeight="1">
      <c r="A5" s="295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03" t="s">
        <v>33</v>
      </c>
      <c r="H5" s="297" t="s">
        <v>34</v>
      </c>
      <c r="I5" s="299" t="s">
        <v>145</v>
      </c>
      <c r="J5" s="305" t="s">
        <v>146</v>
      </c>
      <c r="K5" s="293"/>
      <c r="L5" s="293"/>
      <c r="M5" s="294"/>
      <c r="N5" s="297" t="s">
        <v>147</v>
      </c>
      <c r="O5" s="293"/>
      <c r="P5" s="293"/>
      <c r="Q5" s="293"/>
      <c r="R5" s="301" t="s">
        <v>48</v>
      </c>
      <c r="S5" s="7"/>
    </row>
    <row r="6" spans="1:19" ht="14.25" thickBot="1">
      <c r="A6" s="296"/>
      <c r="B6" s="243"/>
      <c r="C6" s="18"/>
      <c r="D6" s="19"/>
      <c r="E6" s="20"/>
      <c r="F6" s="65"/>
      <c r="G6" s="304"/>
      <c r="H6" s="298"/>
      <c r="I6" s="300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02"/>
      <c r="S6" s="7"/>
    </row>
    <row r="7" spans="1:19" ht="14.25" thickTop="1">
      <c r="A7" s="4"/>
      <c r="B7" s="59"/>
      <c r="C7" s="59"/>
      <c r="D7" s="21"/>
      <c r="E7" s="21"/>
      <c r="F7" s="156"/>
      <c r="G7" s="4"/>
      <c r="H7" s="4"/>
      <c r="I7" s="140"/>
      <c r="J7" s="140"/>
      <c r="K7" s="4"/>
      <c r="L7" s="4"/>
      <c r="M7" s="4"/>
      <c r="N7" s="140"/>
      <c r="O7" s="4"/>
      <c r="P7" s="4"/>
      <c r="Q7" s="4"/>
      <c r="R7" s="140"/>
      <c r="S7" s="7"/>
    </row>
    <row r="8" spans="1:19" ht="13.5">
      <c r="A8" s="69" t="s">
        <v>10</v>
      </c>
      <c r="B8" s="78">
        <v>272781</v>
      </c>
      <c r="C8" s="199">
        <f>SUM(D8:E8)</f>
        <v>669677</v>
      </c>
      <c r="D8" s="23">
        <v>315827</v>
      </c>
      <c r="E8" s="23">
        <v>353850</v>
      </c>
      <c r="F8" s="200">
        <f>SUM(I8+R8)</f>
        <v>174</v>
      </c>
      <c r="G8" s="67">
        <v>609</v>
      </c>
      <c r="H8" s="67">
        <v>446</v>
      </c>
      <c r="I8" s="201">
        <f>G8-H8</f>
        <v>163</v>
      </c>
      <c r="J8" s="202">
        <f>SUM(K8+L8+M8)</f>
        <v>2035</v>
      </c>
      <c r="K8" s="67">
        <v>814</v>
      </c>
      <c r="L8" s="67">
        <v>1093</v>
      </c>
      <c r="M8" s="67">
        <v>128</v>
      </c>
      <c r="N8" s="202">
        <f>SUM(O8:Q8)</f>
        <v>2024</v>
      </c>
      <c r="O8" s="67">
        <v>794</v>
      </c>
      <c r="P8" s="67">
        <v>1055</v>
      </c>
      <c r="Q8" s="67">
        <v>175</v>
      </c>
      <c r="R8" s="201">
        <f>SUM(J8-N8)</f>
        <v>11</v>
      </c>
      <c r="S8" s="31"/>
    </row>
    <row r="9" spans="1:19" ht="13.5">
      <c r="A9" s="24"/>
      <c r="B9" s="80"/>
      <c r="C9" s="147"/>
      <c r="D9" s="27"/>
      <c r="E9" s="27"/>
      <c r="F9" s="150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66</v>
      </c>
      <c r="B10" s="79">
        <v>1796</v>
      </c>
      <c r="C10" s="199">
        <f>SUM(D10:E10)</f>
        <v>5571</v>
      </c>
      <c r="D10" s="26">
        <v>2596</v>
      </c>
      <c r="E10" s="26">
        <v>2975</v>
      </c>
      <c r="F10" s="200">
        <f>SUM(I10+R10)</f>
        <v>-17</v>
      </c>
      <c r="G10" s="25">
        <v>2</v>
      </c>
      <c r="H10" s="25">
        <v>10</v>
      </c>
      <c r="I10" s="201">
        <f aca="true" t="shared" si="0" ref="I10:I19">G10-H10</f>
        <v>-8</v>
      </c>
      <c r="J10" s="203">
        <f>SUM(K10+L10+M10)</f>
        <v>9</v>
      </c>
      <c r="K10" s="25">
        <v>8</v>
      </c>
      <c r="L10" s="25">
        <v>1</v>
      </c>
      <c r="M10" s="25">
        <v>0</v>
      </c>
      <c r="N10" s="203">
        <f>SUM(O10:Q10)</f>
        <v>18</v>
      </c>
      <c r="O10" s="25">
        <v>12</v>
      </c>
      <c r="P10" s="25">
        <v>5</v>
      </c>
      <c r="Q10" s="25">
        <v>1</v>
      </c>
      <c r="R10" s="201">
        <f>SUM(J10-N10)</f>
        <v>-9</v>
      </c>
      <c r="S10" s="22"/>
    </row>
    <row r="11" spans="1:21" ht="13.5">
      <c r="A11" s="24" t="s">
        <v>14</v>
      </c>
      <c r="B11" s="79">
        <v>9819</v>
      </c>
      <c r="C11" s="199">
        <f>SUM(D11:E11)</f>
        <v>30685</v>
      </c>
      <c r="D11" s="26">
        <v>14604</v>
      </c>
      <c r="E11" s="26">
        <v>16081</v>
      </c>
      <c r="F11" s="200">
        <f>SUM(I11+R11)</f>
        <v>4</v>
      </c>
      <c r="G11" s="25">
        <v>23</v>
      </c>
      <c r="H11" s="25">
        <v>34</v>
      </c>
      <c r="I11" s="201">
        <f t="shared" si="0"/>
        <v>-11</v>
      </c>
      <c r="J11" s="203">
        <f>SUM(K11+L11+M11)</f>
        <v>88</v>
      </c>
      <c r="K11" s="25">
        <v>67</v>
      </c>
      <c r="L11" s="25">
        <v>20</v>
      </c>
      <c r="M11" s="25">
        <v>1</v>
      </c>
      <c r="N11" s="203">
        <f aca="true" t="shared" si="1" ref="N11:N19">SUM(O11:Q11)</f>
        <v>73</v>
      </c>
      <c r="O11" s="25">
        <v>47</v>
      </c>
      <c r="P11" s="25">
        <v>25</v>
      </c>
      <c r="Q11" s="25">
        <v>1</v>
      </c>
      <c r="R11" s="201">
        <f aca="true" t="shared" si="2" ref="R11:R19">SUM(J11-N11)</f>
        <v>15</v>
      </c>
      <c r="S11" s="22"/>
      <c r="U11" s="121"/>
    </row>
    <row r="12" spans="1:21" ht="13.5">
      <c r="A12" s="24" t="s">
        <v>121</v>
      </c>
      <c r="B12" s="79">
        <v>24089</v>
      </c>
      <c r="C12" s="199">
        <f aca="true" t="shared" si="3" ref="C12:C18">SUM(D12:E12)</f>
        <v>71447</v>
      </c>
      <c r="D12" s="26">
        <v>33357</v>
      </c>
      <c r="E12" s="26">
        <v>38090</v>
      </c>
      <c r="F12" s="200">
        <f>SUM(I12+R12)</f>
        <v>-9</v>
      </c>
      <c r="G12" s="25">
        <v>58</v>
      </c>
      <c r="H12" s="25">
        <v>63</v>
      </c>
      <c r="I12" s="201">
        <f t="shared" si="0"/>
        <v>-5</v>
      </c>
      <c r="J12" s="203">
        <f>SUM(K12+L12+M12)</f>
        <v>159</v>
      </c>
      <c r="K12" s="25">
        <v>78</v>
      </c>
      <c r="L12" s="25">
        <v>71</v>
      </c>
      <c r="M12" s="25">
        <v>10</v>
      </c>
      <c r="N12" s="203">
        <f t="shared" si="1"/>
        <v>163</v>
      </c>
      <c r="O12" s="25">
        <v>73</v>
      </c>
      <c r="P12" s="25">
        <v>77</v>
      </c>
      <c r="Q12" s="25">
        <v>13</v>
      </c>
      <c r="R12" s="201">
        <f t="shared" si="2"/>
        <v>-4</v>
      </c>
      <c r="S12" s="22"/>
      <c r="U12" s="121"/>
    </row>
    <row r="13" spans="1:19" ht="13.5">
      <c r="A13" s="24" t="s">
        <v>131</v>
      </c>
      <c r="B13" s="79">
        <v>17886</v>
      </c>
      <c r="C13" s="199">
        <f t="shared" si="3"/>
        <v>52185</v>
      </c>
      <c r="D13" s="26">
        <v>24987</v>
      </c>
      <c r="E13" s="26">
        <v>27198</v>
      </c>
      <c r="F13" s="200">
        <f>SUM(I13+R13)</f>
        <v>72</v>
      </c>
      <c r="G13" s="25">
        <v>48</v>
      </c>
      <c r="H13" s="25">
        <v>40</v>
      </c>
      <c r="I13" s="201">
        <f t="shared" si="0"/>
        <v>8</v>
      </c>
      <c r="J13" s="203">
        <f aca="true" t="shared" si="4" ref="J13:J19">SUM(K13+L13+M13)</f>
        <v>252</v>
      </c>
      <c r="K13" s="25">
        <v>172</v>
      </c>
      <c r="L13" s="25">
        <v>67</v>
      </c>
      <c r="M13" s="25">
        <v>13</v>
      </c>
      <c r="N13" s="203">
        <f t="shared" si="1"/>
        <v>188</v>
      </c>
      <c r="O13" s="25">
        <v>127</v>
      </c>
      <c r="P13" s="25">
        <v>54</v>
      </c>
      <c r="Q13" s="25">
        <v>7</v>
      </c>
      <c r="R13" s="201">
        <f t="shared" si="2"/>
        <v>64</v>
      </c>
      <c r="S13" s="22"/>
    </row>
    <row r="14" spans="1:18" ht="13.5">
      <c r="A14" s="140" t="s">
        <v>110</v>
      </c>
      <c r="B14" s="141">
        <v>11758</v>
      </c>
      <c r="C14" s="199">
        <f t="shared" si="3"/>
        <v>33227</v>
      </c>
      <c r="D14" s="141">
        <v>16105</v>
      </c>
      <c r="E14" s="141">
        <v>17122</v>
      </c>
      <c r="F14" s="200">
        <f aca="true" t="shared" si="5" ref="F14:F19">SUM(I14+R14)</f>
        <v>89</v>
      </c>
      <c r="G14" s="142">
        <v>36</v>
      </c>
      <c r="H14" s="142">
        <v>16</v>
      </c>
      <c r="I14" s="201">
        <f t="shared" si="0"/>
        <v>20</v>
      </c>
      <c r="J14" s="203">
        <f t="shared" si="4"/>
        <v>191</v>
      </c>
      <c r="K14" s="142">
        <v>123</v>
      </c>
      <c r="L14" s="142">
        <v>62</v>
      </c>
      <c r="M14" s="142">
        <v>6</v>
      </c>
      <c r="N14" s="203">
        <f>SUM(O14:Q14)</f>
        <v>122</v>
      </c>
      <c r="O14" s="142">
        <v>85</v>
      </c>
      <c r="P14" s="142">
        <v>29</v>
      </c>
      <c r="Q14" s="142">
        <v>8</v>
      </c>
      <c r="R14" s="201">
        <f t="shared" si="2"/>
        <v>69</v>
      </c>
    </row>
    <row r="15" spans="1:19" ht="13.5">
      <c r="A15" s="24" t="s">
        <v>13</v>
      </c>
      <c r="B15" s="79">
        <v>10644</v>
      </c>
      <c r="C15" s="199">
        <f t="shared" si="3"/>
        <v>32762</v>
      </c>
      <c r="D15" s="26">
        <v>15573</v>
      </c>
      <c r="E15" s="26">
        <v>17189</v>
      </c>
      <c r="F15" s="200">
        <f t="shared" si="5"/>
        <v>-9</v>
      </c>
      <c r="G15" s="25">
        <v>26</v>
      </c>
      <c r="H15" s="25">
        <v>30</v>
      </c>
      <c r="I15" s="201">
        <f t="shared" si="0"/>
        <v>-4</v>
      </c>
      <c r="J15" s="203">
        <f t="shared" si="4"/>
        <v>89</v>
      </c>
      <c r="K15" s="25">
        <v>63</v>
      </c>
      <c r="L15" s="25">
        <v>23</v>
      </c>
      <c r="M15" s="25">
        <v>3</v>
      </c>
      <c r="N15" s="203">
        <f t="shared" si="1"/>
        <v>94</v>
      </c>
      <c r="O15" s="25">
        <v>54</v>
      </c>
      <c r="P15" s="25">
        <v>36</v>
      </c>
      <c r="Q15" s="25">
        <v>4</v>
      </c>
      <c r="R15" s="201">
        <f t="shared" si="2"/>
        <v>-5</v>
      </c>
      <c r="S15" s="22"/>
    </row>
    <row r="16" spans="1:19" ht="13.5">
      <c r="A16" s="24" t="s">
        <v>12</v>
      </c>
      <c r="B16" s="79">
        <v>2798</v>
      </c>
      <c r="C16" s="199">
        <f t="shared" si="3"/>
        <v>8497</v>
      </c>
      <c r="D16" s="26">
        <v>4053</v>
      </c>
      <c r="E16" s="26">
        <v>4444</v>
      </c>
      <c r="F16" s="200">
        <f t="shared" si="5"/>
        <v>2</v>
      </c>
      <c r="G16" s="25">
        <v>9</v>
      </c>
      <c r="H16" s="25">
        <v>8</v>
      </c>
      <c r="I16" s="201">
        <f t="shared" si="0"/>
        <v>1</v>
      </c>
      <c r="J16" s="203">
        <f t="shared" si="4"/>
        <v>43</v>
      </c>
      <c r="K16" s="25">
        <v>29</v>
      </c>
      <c r="L16" s="25">
        <v>13</v>
      </c>
      <c r="M16" s="25">
        <v>1</v>
      </c>
      <c r="N16" s="203">
        <f t="shared" si="1"/>
        <v>42</v>
      </c>
      <c r="O16" s="25">
        <v>34</v>
      </c>
      <c r="P16" s="25">
        <v>7</v>
      </c>
      <c r="Q16" s="25">
        <v>1</v>
      </c>
      <c r="R16" s="201">
        <f t="shared" si="2"/>
        <v>1</v>
      </c>
      <c r="S16" s="22"/>
    </row>
    <row r="17" spans="1:19" ht="13.5">
      <c r="A17" s="24" t="s">
        <v>148</v>
      </c>
      <c r="B17" s="79">
        <v>6102</v>
      </c>
      <c r="C17" s="199">
        <f>SUM(D17:E17)</f>
        <v>19659</v>
      </c>
      <c r="D17" s="26">
        <v>9290</v>
      </c>
      <c r="E17" s="26">
        <v>10369</v>
      </c>
      <c r="F17" s="200">
        <f t="shared" si="5"/>
        <v>31</v>
      </c>
      <c r="G17" s="25">
        <v>16</v>
      </c>
      <c r="H17" s="25">
        <v>18</v>
      </c>
      <c r="I17" s="201">
        <f t="shared" si="0"/>
        <v>-2</v>
      </c>
      <c r="J17" s="203">
        <f t="shared" si="4"/>
        <v>80</v>
      </c>
      <c r="K17" s="25">
        <v>49</v>
      </c>
      <c r="L17" s="25">
        <v>22</v>
      </c>
      <c r="M17" s="25">
        <v>9</v>
      </c>
      <c r="N17" s="203">
        <f t="shared" si="1"/>
        <v>47</v>
      </c>
      <c r="O17" s="25">
        <v>30</v>
      </c>
      <c r="P17" s="25">
        <v>17</v>
      </c>
      <c r="Q17" s="25">
        <v>0</v>
      </c>
      <c r="R17" s="201">
        <f t="shared" si="2"/>
        <v>33</v>
      </c>
      <c r="S17" s="22"/>
    </row>
    <row r="18" spans="1:19" ht="13.5">
      <c r="A18" s="24" t="s">
        <v>15</v>
      </c>
      <c r="B18" s="79">
        <v>12443</v>
      </c>
      <c r="C18" s="199">
        <f t="shared" si="3"/>
        <v>37859</v>
      </c>
      <c r="D18" s="26">
        <v>18001</v>
      </c>
      <c r="E18" s="26">
        <v>19858</v>
      </c>
      <c r="F18" s="200">
        <f t="shared" si="5"/>
        <v>-44</v>
      </c>
      <c r="G18" s="25">
        <v>32</v>
      </c>
      <c r="H18" s="25">
        <v>40</v>
      </c>
      <c r="I18" s="201">
        <f t="shared" si="0"/>
        <v>-8</v>
      </c>
      <c r="J18" s="203">
        <f t="shared" si="4"/>
        <v>107</v>
      </c>
      <c r="K18" s="25">
        <v>73</v>
      </c>
      <c r="L18" s="25">
        <v>30</v>
      </c>
      <c r="M18" s="25">
        <v>4</v>
      </c>
      <c r="N18" s="203">
        <f t="shared" si="1"/>
        <v>143</v>
      </c>
      <c r="O18" s="25">
        <v>96</v>
      </c>
      <c r="P18" s="25">
        <v>33</v>
      </c>
      <c r="Q18" s="25">
        <v>14</v>
      </c>
      <c r="R18" s="201">
        <f t="shared" si="2"/>
        <v>-36</v>
      </c>
      <c r="S18" s="22"/>
    </row>
    <row r="19" spans="1:19" ht="13.5" customHeight="1">
      <c r="A19" s="24" t="s">
        <v>11</v>
      </c>
      <c r="B19" s="79">
        <v>2309</v>
      </c>
      <c r="C19" s="199">
        <f>SUM(D19:E19)</f>
        <v>7901</v>
      </c>
      <c r="D19" s="26">
        <v>3701</v>
      </c>
      <c r="E19" s="26">
        <v>4200</v>
      </c>
      <c r="F19" s="200">
        <f t="shared" si="5"/>
        <v>-8</v>
      </c>
      <c r="G19" s="25">
        <v>2</v>
      </c>
      <c r="H19" s="25">
        <v>10</v>
      </c>
      <c r="I19" s="201">
        <f t="shared" si="0"/>
        <v>-8</v>
      </c>
      <c r="J19" s="203">
        <f t="shared" si="4"/>
        <v>24</v>
      </c>
      <c r="K19" s="25">
        <v>13</v>
      </c>
      <c r="L19" s="25">
        <v>11</v>
      </c>
      <c r="M19" s="25">
        <v>0</v>
      </c>
      <c r="N19" s="203">
        <f t="shared" si="1"/>
        <v>24</v>
      </c>
      <c r="O19" s="25">
        <v>21</v>
      </c>
      <c r="P19" s="25">
        <v>3</v>
      </c>
      <c r="Q19" s="25">
        <v>0</v>
      </c>
      <c r="R19" s="201">
        <f t="shared" si="2"/>
        <v>0</v>
      </c>
      <c r="S19" s="22"/>
    </row>
    <row r="20" spans="1:19" ht="13.5">
      <c r="A20" s="24"/>
      <c r="B20" s="79"/>
      <c r="C20" s="148"/>
      <c r="D20" s="26"/>
      <c r="E20" s="26"/>
      <c r="F20" s="150"/>
      <c r="G20" s="25"/>
      <c r="H20" s="25"/>
      <c r="I20" s="114"/>
      <c r="J20" s="67"/>
      <c r="K20" s="25"/>
      <c r="L20" s="25"/>
      <c r="M20" s="25"/>
      <c r="N20" s="67"/>
      <c r="O20" s="25"/>
      <c r="P20" s="25"/>
      <c r="Q20" s="25"/>
      <c r="R20" s="114"/>
      <c r="S20" s="22"/>
    </row>
    <row r="21" spans="1:19" ht="13.5">
      <c r="A21" s="146" t="s">
        <v>112</v>
      </c>
      <c r="B21" s="143">
        <f aca="true" t="shared" si="6" ref="B21:R21">SUM(B8:B19)</f>
        <v>372425</v>
      </c>
      <c r="C21" s="143">
        <f t="shared" si="6"/>
        <v>969470</v>
      </c>
      <c r="D21" s="143">
        <f t="shared" si="6"/>
        <v>458094</v>
      </c>
      <c r="E21" s="143">
        <f t="shared" si="6"/>
        <v>511376</v>
      </c>
      <c r="F21" s="144">
        <f t="shared" si="6"/>
        <v>285</v>
      </c>
      <c r="G21" s="145">
        <f t="shared" si="6"/>
        <v>861</v>
      </c>
      <c r="H21" s="145">
        <f t="shared" si="6"/>
        <v>715</v>
      </c>
      <c r="I21" s="145">
        <f t="shared" si="6"/>
        <v>146</v>
      </c>
      <c r="J21" s="145">
        <f t="shared" si="6"/>
        <v>3077</v>
      </c>
      <c r="K21" s="145">
        <f t="shared" si="6"/>
        <v>1489</v>
      </c>
      <c r="L21" s="145">
        <f t="shared" si="6"/>
        <v>1413</v>
      </c>
      <c r="M21" s="145">
        <f t="shared" si="6"/>
        <v>175</v>
      </c>
      <c r="N21" s="145">
        <f t="shared" si="6"/>
        <v>2938</v>
      </c>
      <c r="O21" s="145">
        <f t="shared" si="6"/>
        <v>1373</v>
      </c>
      <c r="P21" s="145">
        <f t="shared" si="6"/>
        <v>1341</v>
      </c>
      <c r="Q21" s="145">
        <f t="shared" si="6"/>
        <v>224</v>
      </c>
      <c r="R21" s="145">
        <f t="shared" si="6"/>
        <v>139</v>
      </c>
      <c r="S21" s="22"/>
    </row>
    <row r="22" spans="1:19" ht="13.5">
      <c r="A22" s="6"/>
      <c r="B22" s="244"/>
      <c r="C22" s="149"/>
      <c r="D22" s="30"/>
      <c r="E22" s="30"/>
      <c r="F22" s="151"/>
      <c r="G22" s="28"/>
      <c r="H22" s="28"/>
      <c r="I22" s="153"/>
      <c r="J22" s="152"/>
      <c r="K22" s="29"/>
      <c r="L22" s="29"/>
      <c r="M22" s="29"/>
      <c r="N22" s="154"/>
      <c r="O22" s="29"/>
      <c r="P22" s="29"/>
      <c r="Q22" s="29"/>
      <c r="R22" s="155"/>
      <c r="S22" s="22"/>
    </row>
    <row r="23" ht="13.5">
      <c r="R23" s="66"/>
    </row>
    <row r="24" spans="1:18" ht="13.5">
      <c r="A24" s="223" t="s">
        <v>149</v>
      </c>
      <c r="R24" s="66"/>
    </row>
    <row r="25" spans="1:18" ht="13.5">
      <c r="A25" s="224" t="s">
        <v>150</v>
      </c>
      <c r="R25" s="66"/>
    </row>
    <row r="26" spans="1:18" ht="13.5">
      <c r="A26" s="223" t="s">
        <v>151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</sheetData>
  <mergeCells count="9">
    <mergeCell ref="A4:A6"/>
    <mergeCell ref="G4:I4"/>
    <mergeCell ref="J4:R4"/>
    <mergeCell ref="G5:G6"/>
    <mergeCell ref="H5:H6"/>
    <mergeCell ref="I5:I6"/>
    <mergeCell ref="J5:M5"/>
    <mergeCell ref="N5:Q5"/>
    <mergeCell ref="R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C28" sqref="C28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68"/>
      <c r="C1" s="169"/>
      <c r="D1" s="168"/>
      <c r="E1" s="168"/>
      <c r="F1" s="170"/>
      <c r="G1" s="168"/>
      <c r="H1" s="168"/>
      <c r="I1" s="168"/>
      <c r="J1" s="168"/>
      <c r="K1" s="168"/>
      <c r="L1" s="168"/>
      <c r="M1" s="168"/>
      <c r="N1" s="168"/>
      <c r="O1" s="168"/>
    </row>
    <row r="2" spans="2:15" ht="21" customHeight="1">
      <c r="B2" s="171"/>
      <c r="C2" s="171"/>
      <c r="D2" s="171"/>
      <c r="E2" s="171"/>
      <c r="F2" s="170" t="s">
        <v>71</v>
      </c>
      <c r="G2" s="168"/>
      <c r="H2" s="168"/>
      <c r="I2" s="168"/>
      <c r="J2" s="168"/>
      <c r="K2" s="171"/>
      <c r="L2" s="171"/>
      <c r="M2" s="171"/>
      <c r="N2" s="171"/>
      <c r="O2" s="171"/>
    </row>
    <row r="3" spans="2:15" ht="21" customHeight="1">
      <c r="B3" s="171"/>
      <c r="C3" s="171"/>
      <c r="D3" s="171"/>
      <c r="E3" s="171"/>
      <c r="F3" s="171"/>
      <c r="G3" s="171"/>
      <c r="H3" s="172" t="s">
        <v>72</v>
      </c>
      <c r="I3" s="171"/>
      <c r="J3" s="171"/>
      <c r="K3" s="171"/>
      <c r="L3" s="171"/>
      <c r="M3" s="171"/>
      <c r="N3" s="171"/>
      <c r="O3" s="171"/>
    </row>
    <row r="4" spans="2:15" ht="21" customHeight="1" thickBot="1">
      <c r="B4" s="173"/>
      <c r="C4" s="174"/>
      <c r="D4" s="174"/>
      <c r="E4" s="175"/>
      <c r="F4" s="176"/>
      <c r="G4" s="176"/>
      <c r="H4" s="176"/>
      <c r="I4" s="176"/>
      <c r="J4" s="176"/>
      <c r="K4" s="176"/>
      <c r="L4" s="176"/>
      <c r="M4" s="176" t="s">
        <v>73</v>
      </c>
      <c r="N4" s="177"/>
      <c r="O4" s="174"/>
    </row>
    <row r="5" spans="1:15" ht="18" customHeight="1" thickBot="1">
      <c r="A5" s="310" t="s">
        <v>74</v>
      </c>
      <c r="B5" s="311"/>
      <c r="C5" s="178" t="s">
        <v>75</v>
      </c>
      <c r="D5" s="179" t="s">
        <v>76</v>
      </c>
      <c r="E5" s="179" t="s">
        <v>77</v>
      </c>
      <c r="F5" s="179" t="s">
        <v>78</v>
      </c>
      <c r="G5" s="179" t="s">
        <v>79</v>
      </c>
      <c r="H5" s="179" t="s">
        <v>80</v>
      </c>
      <c r="I5" s="179" t="s">
        <v>81</v>
      </c>
      <c r="J5" s="179" t="s">
        <v>82</v>
      </c>
      <c r="K5" s="179" t="s">
        <v>83</v>
      </c>
      <c r="L5" s="179" t="s">
        <v>84</v>
      </c>
      <c r="M5" s="179" t="s">
        <v>85</v>
      </c>
      <c r="N5" s="179" t="s">
        <v>86</v>
      </c>
      <c r="O5" s="180" t="s">
        <v>87</v>
      </c>
    </row>
    <row r="6" spans="1:15" ht="18" customHeight="1">
      <c r="A6" s="308" t="s">
        <v>116</v>
      </c>
      <c r="B6" s="181" t="s">
        <v>89</v>
      </c>
      <c r="C6" s="182">
        <v>98</v>
      </c>
      <c r="D6" s="183">
        <v>97.7</v>
      </c>
      <c r="E6" s="183">
        <v>97.9</v>
      </c>
      <c r="F6" s="183">
        <v>98.9</v>
      </c>
      <c r="G6" s="183">
        <v>98.8</v>
      </c>
      <c r="H6" s="183">
        <v>98.4</v>
      </c>
      <c r="I6" s="183">
        <v>98.9</v>
      </c>
      <c r="J6" s="183">
        <v>98.6</v>
      </c>
      <c r="K6" s="183">
        <v>99.2</v>
      </c>
      <c r="L6" s="183">
        <v>99.1</v>
      </c>
      <c r="M6" s="183">
        <v>98.6</v>
      </c>
      <c r="N6" s="183">
        <v>98.9</v>
      </c>
      <c r="O6" s="184">
        <v>98.6</v>
      </c>
    </row>
    <row r="7" spans="1:15" ht="18" customHeight="1">
      <c r="A7" s="308"/>
      <c r="B7" s="181" t="s">
        <v>122</v>
      </c>
      <c r="C7" s="182">
        <v>98</v>
      </c>
      <c r="D7" s="183">
        <v>97.7</v>
      </c>
      <c r="E7" s="183">
        <v>97.7</v>
      </c>
      <c r="F7" s="183">
        <v>100.2</v>
      </c>
      <c r="G7" s="183">
        <v>100.3</v>
      </c>
      <c r="H7" s="183">
        <v>100.1</v>
      </c>
      <c r="I7" s="183">
        <v>100.3</v>
      </c>
      <c r="J7" s="183">
        <v>100.4</v>
      </c>
      <c r="K7" s="183">
        <v>101.9</v>
      </c>
      <c r="L7" s="183">
        <v>101.8</v>
      </c>
      <c r="M7" s="183">
        <v>101.5</v>
      </c>
      <c r="N7" s="183">
        <v>100.7</v>
      </c>
      <c r="O7" s="184">
        <v>100.1</v>
      </c>
    </row>
    <row r="8" spans="1:15" ht="18" customHeight="1">
      <c r="A8" s="308"/>
      <c r="B8" s="181" t="s">
        <v>90</v>
      </c>
      <c r="C8" s="182">
        <v>100.3</v>
      </c>
      <c r="D8" s="183">
        <v>99.9</v>
      </c>
      <c r="E8" s="183">
        <v>100.5</v>
      </c>
      <c r="F8" s="183">
        <v>100.7</v>
      </c>
      <c r="G8" s="183">
        <v>101.4</v>
      </c>
      <c r="H8" s="183">
        <v>100.3</v>
      </c>
      <c r="I8" s="183">
        <v>99.9</v>
      </c>
      <c r="J8" s="183">
        <v>100.1</v>
      </c>
      <c r="K8" s="183">
        <v>101.2</v>
      </c>
      <c r="L8" s="183">
        <v>101.8</v>
      </c>
      <c r="M8" s="183">
        <v>101.3</v>
      </c>
      <c r="N8" s="183">
        <v>100.8</v>
      </c>
      <c r="O8" s="184">
        <v>100.7</v>
      </c>
    </row>
    <row r="9" spans="1:15" ht="15.75" customHeight="1">
      <c r="A9" s="308"/>
      <c r="B9" s="181" t="s">
        <v>91</v>
      </c>
      <c r="C9" s="182">
        <v>100.4</v>
      </c>
      <c r="D9" s="183">
        <v>100.2</v>
      </c>
      <c r="E9" s="183">
        <v>100.2</v>
      </c>
      <c r="F9" s="183">
        <v>100.7</v>
      </c>
      <c r="G9" s="183">
        <v>101</v>
      </c>
      <c r="H9" s="183">
        <v>100.6</v>
      </c>
      <c r="I9" s="183">
        <v>100.7</v>
      </c>
      <c r="J9" s="183">
        <v>100.7</v>
      </c>
      <c r="K9" s="183">
        <v>101.3</v>
      </c>
      <c r="L9" s="183">
        <v>101.8</v>
      </c>
      <c r="M9" s="183">
        <v>100.8</v>
      </c>
      <c r="N9" s="183">
        <v>100.2</v>
      </c>
      <c r="O9" s="184">
        <v>100.7</v>
      </c>
    </row>
    <row r="10" spans="1:15" ht="18" customHeight="1">
      <c r="A10" s="308"/>
      <c r="B10" s="181" t="s">
        <v>92</v>
      </c>
      <c r="C10" s="182">
        <v>100</v>
      </c>
      <c r="D10" s="183">
        <v>99.8</v>
      </c>
      <c r="E10" s="183">
        <v>100.2</v>
      </c>
      <c r="F10" s="183">
        <v>100.3</v>
      </c>
      <c r="G10" s="183">
        <v>100.2</v>
      </c>
      <c r="H10" s="183">
        <v>100.3</v>
      </c>
      <c r="I10" s="183">
        <v>99.8</v>
      </c>
      <c r="J10" s="183">
        <v>100.1</v>
      </c>
      <c r="K10" s="183">
        <v>100.3</v>
      </c>
      <c r="L10" s="183">
        <v>99.8</v>
      </c>
      <c r="M10" s="183">
        <v>99.7</v>
      </c>
      <c r="N10" s="183">
        <v>99.6</v>
      </c>
      <c r="O10" s="184">
        <v>100</v>
      </c>
    </row>
    <row r="11" spans="1:15" s="7" customFormat="1" ht="18" customHeight="1">
      <c r="A11" s="308"/>
      <c r="B11" s="181" t="s">
        <v>123</v>
      </c>
      <c r="C11" s="182">
        <v>99.5</v>
      </c>
      <c r="D11" s="183">
        <v>99.3</v>
      </c>
      <c r="E11" s="183">
        <v>99.1</v>
      </c>
      <c r="F11" s="183">
        <v>99</v>
      </c>
      <c r="G11" s="183">
        <v>99.5</v>
      </c>
      <c r="H11" s="185">
        <v>99</v>
      </c>
      <c r="I11" s="185">
        <v>98.8</v>
      </c>
      <c r="J11" s="185">
        <v>99.1</v>
      </c>
      <c r="K11" s="185">
        <v>98.8</v>
      </c>
      <c r="L11" s="185">
        <v>98.9</v>
      </c>
      <c r="M11" s="185">
        <v>98.5</v>
      </c>
      <c r="N11" s="185">
        <v>98.8</v>
      </c>
      <c r="O11" s="186">
        <v>99</v>
      </c>
    </row>
    <row r="12" spans="1:15" ht="18" customHeight="1">
      <c r="A12" s="308"/>
      <c r="B12" s="181" t="s">
        <v>124</v>
      </c>
      <c r="C12" s="182">
        <v>98.6</v>
      </c>
      <c r="D12" s="183">
        <v>98.2</v>
      </c>
      <c r="E12" s="183">
        <v>98.2</v>
      </c>
      <c r="F12" s="183">
        <v>98.7</v>
      </c>
      <c r="G12" s="183">
        <v>99.3</v>
      </c>
      <c r="H12" s="185">
        <v>98.9</v>
      </c>
      <c r="I12" s="185">
        <v>98.3</v>
      </c>
      <c r="J12" s="185">
        <v>98.6</v>
      </c>
      <c r="K12" s="185">
        <v>98.8</v>
      </c>
      <c r="L12" s="185">
        <v>98.7</v>
      </c>
      <c r="M12" s="185">
        <v>98.2</v>
      </c>
      <c r="N12" s="185">
        <v>97.9</v>
      </c>
      <c r="O12" s="186">
        <v>98.5</v>
      </c>
    </row>
    <row r="13" spans="1:15" ht="18" customHeight="1">
      <c r="A13" s="308"/>
      <c r="B13" s="181" t="s">
        <v>125</v>
      </c>
      <c r="C13" s="182">
        <v>97.1</v>
      </c>
      <c r="D13" s="183">
        <v>96.9</v>
      </c>
      <c r="E13" s="183">
        <v>97.5</v>
      </c>
      <c r="F13" s="183">
        <v>98.3</v>
      </c>
      <c r="G13" s="183">
        <v>98.4</v>
      </c>
      <c r="H13" s="185">
        <v>98.3</v>
      </c>
      <c r="I13" s="185">
        <v>98</v>
      </c>
      <c r="J13" s="185">
        <v>98</v>
      </c>
      <c r="K13" s="185">
        <v>98.4</v>
      </c>
      <c r="L13" s="185">
        <v>98.3</v>
      </c>
      <c r="M13" s="185">
        <v>97.8</v>
      </c>
      <c r="N13" s="185">
        <v>97.9</v>
      </c>
      <c r="O13" s="186">
        <v>97.9</v>
      </c>
    </row>
    <row r="14" spans="1:15" ht="18" customHeight="1">
      <c r="A14" s="308"/>
      <c r="B14" s="181" t="s">
        <v>126</v>
      </c>
      <c r="C14" s="182">
        <v>97.4</v>
      </c>
      <c r="D14" s="183">
        <v>97.4</v>
      </c>
      <c r="E14" s="183">
        <v>97.4</v>
      </c>
      <c r="F14" s="183">
        <v>97.6</v>
      </c>
      <c r="G14" s="183">
        <v>97.6</v>
      </c>
      <c r="H14" s="185">
        <v>97.8</v>
      </c>
      <c r="I14" s="185">
        <v>97.9</v>
      </c>
      <c r="J14" s="185">
        <v>97.7</v>
      </c>
      <c r="K14" s="185">
        <v>98.3</v>
      </c>
      <c r="L14" s="185">
        <v>98.9</v>
      </c>
      <c r="M14" s="185">
        <v>98.4</v>
      </c>
      <c r="N14" s="185">
        <v>97.8</v>
      </c>
      <c r="O14" s="186">
        <v>97.9</v>
      </c>
    </row>
    <row r="15" spans="1:15" ht="18" customHeight="1">
      <c r="A15" s="219"/>
      <c r="B15" s="181" t="s">
        <v>127</v>
      </c>
      <c r="C15" s="182">
        <v>97.1</v>
      </c>
      <c r="D15" s="183">
        <v>97</v>
      </c>
      <c r="E15" s="183">
        <v>97.4</v>
      </c>
      <c r="F15" s="183">
        <v>97.5</v>
      </c>
      <c r="G15" s="183">
        <v>97.9</v>
      </c>
      <c r="H15" s="185">
        <v>97.4</v>
      </c>
      <c r="I15" s="185">
        <v>97.1</v>
      </c>
      <c r="J15" s="185">
        <v>97.1</v>
      </c>
      <c r="K15" s="185">
        <v>97.3</v>
      </c>
      <c r="L15" s="185">
        <v>97.3</v>
      </c>
      <c r="M15" s="185">
        <v>97</v>
      </c>
      <c r="N15" s="185">
        <v>97.4</v>
      </c>
      <c r="O15" s="186">
        <v>97.3</v>
      </c>
    </row>
    <row r="16" spans="1:15" ht="18" customHeight="1" thickBot="1">
      <c r="A16" s="207"/>
      <c r="B16" s="187" t="s">
        <v>128</v>
      </c>
      <c r="C16" s="188">
        <v>97.3</v>
      </c>
      <c r="D16" s="189">
        <v>97</v>
      </c>
      <c r="E16" s="189">
        <v>97</v>
      </c>
      <c r="F16" s="189">
        <v>97.5</v>
      </c>
      <c r="G16" s="189">
        <v>98</v>
      </c>
      <c r="H16" s="190">
        <v>98.2</v>
      </c>
      <c r="I16" s="190"/>
      <c r="J16" s="190"/>
      <c r="K16" s="190"/>
      <c r="L16" s="190"/>
      <c r="M16" s="190"/>
      <c r="N16" s="190"/>
      <c r="O16" s="191"/>
    </row>
    <row r="17" spans="1:15" ht="18" customHeight="1">
      <c r="A17" s="308" t="s">
        <v>117</v>
      </c>
      <c r="B17" s="181" t="s">
        <v>89</v>
      </c>
      <c r="C17" s="182">
        <v>-0.1</v>
      </c>
      <c r="D17" s="183">
        <v>-0.3</v>
      </c>
      <c r="E17" s="183">
        <v>0.2</v>
      </c>
      <c r="F17" s="183">
        <v>1</v>
      </c>
      <c r="G17" s="183">
        <v>-0.1</v>
      </c>
      <c r="H17" s="183">
        <v>-0.4</v>
      </c>
      <c r="I17" s="183">
        <v>0.5</v>
      </c>
      <c r="J17" s="183">
        <v>-0.3</v>
      </c>
      <c r="K17" s="183">
        <v>0.6</v>
      </c>
      <c r="L17" s="183">
        <v>-0.1</v>
      </c>
      <c r="M17" s="183">
        <v>-0.5</v>
      </c>
      <c r="N17" s="183">
        <v>0.3</v>
      </c>
      <c r="O17" s="312"/>
    </row>
    <row r="18" spans="1:15" ht="18" customHeight="1">
      <c r="A18" s="308"/>
      <c r="B18" s="181" t="s">
        <v>122</v>
      </c>
      <c r="C18" s="182">
        <v>-0.9</v>
      </c>
      <c r="D18" s="183">
        <v>-0.3</v>
      </c>
      <c r="E18" s="183">
        <v>0</v>
      </c>
      <c r="F18" s="183">
        <v>2.5</v>
      </c>
      <c r="G18" s="183">
        <v>0.1</v>
      </c>
      <c r="H18" s="183">
        <v>-0.2</v>
      </c>
      <c r="I18" s="183">
        <v>0.2</v>
      </c>
      <c r="J18" s="183">
        <v>0.1</v>
      </c>
      <c r="K18" s="183">
        <v>1.5</v>
      </c>
      <c r="L18" s="183">
        <v>-0.1</v>
      </c>
      <c r="M18" s="183">
        <v>-0.3</v>
      </c>
      <c r="N18" s="183">
        <v>-0.8</v>
      </c>
      <c r="O18" s="312"/>
    </row>
    <row r="19" spans="1:15" ht="18" customHeight="1">
      <c r="A19" s="308"/>
      <c r="B19" s="181" t="s">
        <v>90</v>
      </c>
      <c r="C19" s="182">
        <v>-0.4</v>
      </c>
      <c r="D19" s="183">
        <v>-0.4</v>
      </c>
      <c r="E19" s="183">
        <v>0.6</v>
      </c>
      <c r="F19" s="183">
        <v>0.2</v>
      </c>
      <c r="G19" s="183">
        <v>0.7</v>
      </c>
      <c r="H19" s="183">
        <v>-1.1</v>
      </c>
      <c r="I19" s="183">
        <v>-0.4</v>
      </c>
      <c r="J19" s="183">
        <v>0.2</v>
      </c>
      <c r="K19" s="183">
        <v>1.1</v>
      </c>
      <c r="L19" s="183">
        <v>0.6</v>
      </c>
      <c r="M19" s="183">
        <v>-0.5</v>
      </c>
      <c r="N19" s="183">
        <v>-0.5</v>
      </c>
      <c r="O19" s="312"/>
    </row>
    <row r="20" spans="1:15" ht="18" customHeight="1">
      <c r="A20" s="308"/>
      <c r="B20" s="181" t="s">
        <v>91</v>
      </c>
      <c r="C20" s="182">
        <v>-0.4</v>
      </c>
      <c r="D20" s="183">
        <v>-0.2</v>
      </c>
      <c r="E20" s="183">
        <v>0</v>
      </c>
      <c r="F20" s="183">
        <v>0.5</v>
      </c>
      <c r="G20" s="183">
        <v>0.3</v>
      </c>
      <c r="H20" s="183">
        <v>-0.4</v>
      </c>
      <c r="I20" s="183">
        <v>0.1</v>
      </c>
      <c r="J20" s="183">
        <v>0</v>
      </c>
      <c r="K20" s="183">
        <v>0.6</v>
      </c>
      <c r="L20" s="183">
        <v>0.5</v>
      </c>
      <c r="M20" s="183">
        <v>-1</v>
      </c>
      <c r="N20" s="183">
        <v>-0.6</v>
      </c>
      <c r="O20" s="312"/>
    </row>
    <row r="21" spans="1:15" ht="18" customHeight="1">
      <c r="A21" s="308"/>
      <c r="B21" s="181" t="s">
        <v>92</v>
      </c>
      <c r="C21" s="182">
        <v>-0.5</v>
      </c>
      <c r="D21" s="183">
        <v>-0.2</v>
      </c>
      <c r="E21" s="183">
        <v>0.4</v>
      </c>
      <c r="F21" s="183">
        <v>0.1</v>
      </c>
      <c r="G21" s="183">
        <v>-0.1</v>
      </c>
      <c r="H21" s="183">
        <v>0.1</v>
      </c>
      <c r="I21" s="183">
        <v>-0.5</v>
      </c>
      <c r="J21" s="183">
        <v>0.3</v>
      </c>
      <c r="K21" s="183">
        <v>0.2</v>
      </c>
      <c r="L21" s="183">
        <v>-0.5</v>
      </c>
      <c r="M21" s="183">
        <v>-0.1</v>
      </c>
      <c r="N21" s="183">
        <v>-0.1</v>
      </c>
      <c r="O21" s="312"/>
    </row>
    <row r="22" spans="1:15" ht="18" customHeight="1">
      <c r="A22" s="308"/>
      <c r="B22" s="181" t="s">
        <v>123</v>
      </c>
      <c r="C22" s="182">
        <v>-0.1</v>
      </c>
      <c r="D22" s="183">
        <v>-0.2</v>
      </c>
      <c r="E22" s="183">
        <v>-0.2</v>
      </c>
      <c r="F22" s="183">
        <v>-0.1</v>
      </c>
      <c r="G22" s="183">
        <v>0.5</v>
      </c>
      <c r="H22" s="185">
        <v>-0.5</v>
      </c>
      <c r="I22" s="185">
        <v>-0.2</v>
      </c>
      <c r="J22" s="185">
        <v>0.3</v>
      </c>
      <c r="K22" s="185">
        <v>-0.3</v>
      </c>
      <c r="L22" s="185">
        <v>0.1</v>
      </c>
      <c r="M22" s="185">
        <v>-0.4</v>
      </c>
      <c r="N22" s="185">
        <v>0.3</v>
      </c>
      <c r="O22" s="312"/>
    </row>
    <row r="23" spans="1:15" ht="18" customHeight="1">
      <c r="A23" s="308"/>
      <c r="B23" s="181" t="s">
        <v>124</v>
      </c>
      <c r="C23" s="182">
        <v>-0.2</v>
      </c>
      <c r="D23" s="183">
        <v>-0.4</v>
      </c>
      <c r="E23" s="183">
        <v>0</v>
      </c>
      <c r="F23" s="183">
        <v>0.5</v>
      </c>
      <c r="G23" s="183">
        <v>0.6</v>
      </c>
      <c r="H23" s="185">
        <v>-0.4</v>
      </c>
      <c r="I23" s="185">
        <v>-0.6</v>
      </c>
      <c r="J23" s="185">
        <v>0.3</v>
      </c>
      <c r="K23" s="185">
        <v>0.2</v>
      </c>
      <c r="L23" s="185">
        <v>-0.1</v>
      </c>
      <c r="M23" s="185">
        <v>-0.5</v>
      </c>
      <c r="N23" s="185">
        <v>-0.3</v>
      </c>
      <c r="O23" s="312"/>
    </row>
    <row r="24" spans="1:15" ht="18" customHeight="1">
      <c r="A24" s="308"/>
      <c r="B24" s="181" t="s">
        <v>125</v>
      </c>
      <c r="C24" s="182">
        <v>-0.8</v>
      </c>
      <c r="D24" s="183">
        <v>-0.2</v>
      </c>
      <c r="E24" s="183">
        <v>0.6</v>
      </c>
      <c r="F24" s="183">
        <v>0.8</v>
      </c>
      <c r="G24" s="183">
        <v>0.1</v>
      </c>
      <c r="H24" s="185">
        <v>-0.1</v>
      </c>
      <c r="I24" s="185">
        <v>-0.3</v>
      </c>
      <c r="J24" s="185">
        <v>0</v>
      </c>
      <c r="K24" s="185">
        <v>0.4</v>
      </c>
      <c r="L24" s="185">
        <v>-0.1</v>
      </c>
      <c r="M24" s="185">
        <v>-0.5</v>
      </c>
      <c r="N24" s="185">
        <v>0.1</v>
      </c>
      <c r="O24" s="312"/>
    </row>
    <row r="25" spans="1:15" ht="18" customHeight="1">
      <c r="A25" s="308"/>
      <c r="B25" s="181" t="s">
        <v>126</v>
      </c>
      <c r="C25" s="182">
        <v>-0.5</v>
      </c>
      <c r="D25" s="183">
        <v>0</v>
      </c>
      <c r="E25" s="183">
        <v>0</v>
      </c>
      <c r="F25" s="183">
        <v>0.2</v>
      </c>
      <c r="G25" s="183">
        <v>0</v>
      </c>
      <c r="H25" s="185">
        <v>0.2</v>
      </c>
      <c r="I25" s="185">
        <v>-0.1</v>
      </c>
      <c r="J25" s="185">
        <v>-0.2</v>
      </c>
      <c r="K25" s="185">
        <v>0.6</v>
      </c>
      <c r="L25" s="185">
        <v>0.6</v>
      </c>
      <c r="M25" s="185">
        <v>-0.5</v>
      </c>
      <c r="N25" s="185">
        <v>-0.6</v>
      </c>
      <c r="O25" s="312"/>
    </row>
    <row r="26" spans="1:15" ht="18" customHeight="1">
      <c r="A26" s="219"/>
      <c r="B26" s="181" t="s">
        <v>127</v>
      </c>
      <c r="C26" s="182">
        <v>-0.7</v>
      </c>
      <c r="D26" s="183">
        <v>-0.1</v>
      </c>
      <c r="E26" s="183">
        <v>0.4</v>
      </c>
      <c r="F26" s="183">
        <v>0.1</v>
      </c>
      <c r="G26" s="183">
        <v>0.4</v>
      </c>
      <c r="H26" s="185">
        <v>-0.5</v>
      </c>
      <c r="I26" s="185">
        <v>-0.3</v>
      </c>
      <c r="J26" s="185">
        <v>0</v>
      </c>
      <c r="K26" s="185">
        <v>0.2</v>
      </c>
      <c r="L26" s="185">
        <v>0</v>
      </c>
      <c r="M26" s="185">
        <v>-0.3</v>
      </c>
      <c r="N26" s="185">
        <v>0.4</v>
      </c>
      <c r="O26" s="312"/>
    </row>
    <row r="27" spans="1:15" ht="18" customHeight="1" thickBot="1">
      <c r="A27" s="207"/>
      <c r="B27" s="187" t="s">
        <v>128</v>
      </c>
      <c r="C27" s="188">
        <v>-0.1</v>
      </c>
      <c r="D27" s="189">
        <v>-0.3</v>
      </c>
      <c r="E27" s="189">
        <v>0</v>
      </c>
      <c r="F27" s="189">
        <v>0.5</v>
      </c>
      <c r="G27" s="189">
        <v>0.2</v>
      </c>
      <c r="H27" s="190"/>
      <c r="I27" s="190"/>
      <c r="J27" s="190"/>
      <c r="K27" s="190"/>
      <c r="L27" s="190"/>
      <c r="M27" s="190"/>
      <c r="N27" s="209"/>
      <c r="O27" s="313"/>
    </row>
    <row r="28" spans="1:15" ht="18" customHeight="1">
      <c r="A28" s="307" t="s">
        <v>93</v>
      </c>
      <c r="B28" s="181" t="s">
        <v>88</v>
      </c>
      <c r="C28" s="182">
        <v>0.4</v>
      </c>
      <c r="D28" s="183">
        <v>0.8</v>
      </c>
      <c r="E28" s="183">
        <v>-0.1</v>
      </c>
      <c r="F28" s="183">
        <v>-0.5</v>
      </c>
      <c r="G28" s="183">
        <v>-0.1</v>
      </c>
      <c r="H28" s="183">
        <v>-0.1</v>
      </c>
      <c r="I28" s="183">
        <v>0.2</v>
      </c>
      <c r="J28" s="183">
        <v>-0.4</v>
      </c>
      <c r="K28" s="183">
        <v>-0.5</v>
      </c>
      <c r="L28" s="183">
        <v>-0.3</v>
      </c>
      <c r="M28" s="183">
        <v>-0.3</v>
      </c>
      <c r="N28" s="183">
        <v>0.3</v>
      </c>
      <c r="O28" s="184">
        <v>0</v>
      </c>
    </row>
    <row r="29" spans="1:15" ht="18" customHeight="1">
      <c r="A29" s="308"/>
      <c r="B29" s="181" t="s">
        <v>89</v>
      </c>
      <c r="C29" s="182">
        <v>0.1</v>
      </c>
      <c r="D29" s="183">
        <v>-0.3</v>
      </c>
      <c r="E29" s="183">
        <v>0.1</v>
      </c>
      <c r="F29" s="183">
        <v>0.9</v>
      </c>
      <c r="G29" s="183">
        <v>0.2</v>
      </c>
      <c r="H29" s="183">
        <v>0.1</v>
      </c>
      <c r="I29" s="183">
        <v>0.6</v>
      </c>
      <c r="J29" s="183">
        <v>0.5</v>
      </c>
      <c r="K29" s="183">
        <v>0.4</v>
      </c>
      <c r="L29" s="183">
        <v>0.7</v>
      </c>
      <c r="M29" s="183">
        <v>0.5</v>
      </c>
      <c r="N29" s="183">
        <v>0.8</v>
      </c>
      <c r="O29" s="184">
        <v>0.4</v>
      </c>
    </row>
    <row r="30" spans="1:15" ht="18" customHeight="1">
      <c r="A30" s="308"/>
      <c r="B30" s="181" t="s">
        <v>122</v>
      </c>
      <c r="C30" s="182">
        <v>0</v>
      </c>
      <c r="D30" s="183">
        <v>0</v>
      </c>
      <c r="E30" s="183">
        <v>-0.2</v>
      </c>
      <c r="F30" s="183">
        <v>1.3</v>
      </c>
      <c r="G30" s="183">
        <v>1.5</v>
      </c>
      <c r="H30" s="183">
        <v>1.7</v>
      </c>
      <c r="I30" s="183">
        <v>1.4</v>
      </c>
      <c r="J30" s="183">
        <v>1.8</v>
      </c>
      <c r="K30" s="183">
        <v>2.7</v>
      </c>
      <c r="L30" s="183">
        <v>2.7</v>
      </c>
      <c r="M30" s="183">
        <v>2.9</v>
      </c>
      <c r="N30" s="183">
        <v>1.8</v>
      </c>
      <c r="O30" s="184">
        <v>1.5</v>
      </c>
    </row>
    <row r="31" spans="1:15" ht="18" customHeight="1">
      <c r="A31" s="308"/>
      <c r="B31" s="181" t="s">
        <v>90</v>
      </c>
      <c r="C31" s="182">
        <v>2.3</v>
      </c>
      <c r="D31" s="183">
        <v>2.2</v>
      </c>
      <c r="E31" s="183">
        <v>2.8</v>
      </c>
      <c r="F31" s="183">
        <v>0.5</v>
      </c>
      <c r="G31" s="183">
        <v>1.1</v>
      </c>
      <c r="H31" s="183">
        <v>0.2</v>
      </c>
      <c r="I31" s="183">
        <v>-0.4</v>
      </c>
      <c r="J31" s="183">
        <v>-0.3</v>
      </c>
      <c r="K31" s="183">
        <v>-0.7</v>
      </c>
      <c r="L31" s="183">
        <v>0</v>
      </c>
      <c r="M31" s="183">
        <v>-0.2</v>
      </c>
      <c r="N31" s="183">
        <v>0.1</v>
      </c>
      <c r="O31" s="184">
        <v>0.6</v>
      </c>
    </row>
    <row r="32" spans="1:15" ht="18" customHeight="1">
      <c r="A32" s="308"/>
      <c r="B32" s="181" t="s">
        <v>91</v>
      </c>
      <c r="C32" s="182">
        <v>0.1</v>
      </c>
      <c r="D32" s="183">
        <v>0.3</v>
      </c>
      <c r="E32" s="183">
        <v>-0.3</v>
      </c>
      <c r="F32" s="183">
        <v>0</v>
      </c>
      <c r="G32" s="183">
        <v>-0.4</v>
      </c>
      <c r="H32" s="183">
        <v>0.3</v>
      </c>
      <c r="I32" s="183">
        <v>0.8</v>
      </c>
      <c r="J32" s="183">
        <v>0.6</v>
      </c>
      <c r="K32" s="183">
        <v>0.1</v>
      </c>
      <c r="L32" s="183">
        <v>0</v>
      </c>
      <c r="M32" s="183">
        <v>-0.5</v>
      </c>
      <c r="N32" s="183">
        <v>-0.6</v>
      </c>
      <c r="O32" s="184">
        <v>0</v>
      </c>
    </row>
    <row r="33" spans="1:15" ht="18" customHeight="1">
      <c r="A33" s="308"/>
      <c r="B33" s="181" t="s">
        <v>92</v>
      </c>
      <c r="C33" s="182">
        <v>-0.7</v>
      </c>
      <c r="D33" s="183">
        <v>-0.6</v>
      </c>
      <c r="E33" s="183">
        <v>0</v>
      </c>
      <c r="F33" s="183">
        <v>-0.3</v>
      </c>
      <c r="G33" s="183">
        <v>-0.7</v>
      </c>
      <c r="H33" s="183">
        <v>-0.2</v>
      </c>
      <c r="I33" s="183">
        <v>-0.9</v>
      </c>
      <c r="J33" s="183">
        <v>-0.7</v>
      </c>
      <c r="K33" s="183">
        <v>-0.8</v>
      </c>
      <c r="L33" s="183">
        <v>-1.7</v>
      </c>
      <c r="M33" s="183">
        <v>-1</v>
      </c>
      <c r="N33" s="183">
        <v>-0.4</v>
      </c>
      <c r="O33" s="184">
        <v>-0.7</v>
      </c>
    </row>
    <row r="34" spans="1:15" ht="18" customHeight="1">
      <c r="A34" s="308"/>
      <c r="B34" s="181" t="s">
        <v>123</v>
      </c>
      <c r="C34" s="182">
        <v>-0.5</v>
      </c>
      <c r="D34" s="183">
        <v>-0.5</v>
      </c>
      <c r="E34" s="183">
        <v>-1.1</v>
      </c>
      <c r="F34" s="183">
        <v>-1.3</v>
      </c>
      <c r="G34" s="183">
        <v>-0.7</v>
      </c>
      <c r="H34" s="185">
        <v>-1.3</v>
      </c>
      <c r="I34" s="185">
        <v>-1</v>
      </c>
      <c r="J34" s="185">
        <v>-1</v>
      </c>
      <c r="K34" s="185">
        <v>-1.5</v>
      </c>
      <c r="L34" s="185">
        <v>-0.9</v>
      </c>
      <c r="M34" s="185">
        <v>-1.2</v>
      </c>
      <c r="N34" s="185">
        <v>-0.8</v>
      </c>
      <c r="O34" s="186">
        <v>-1</v>
      </c>
    </row>
    <row r="35" spans="1:15" ht="18" customHeight="1">
      <c r="A35" s="308"/>
      <c r="B35" s="181" t="s">
        <v>124</v>
      </c>
      <c r="C35" s="182">
        <v>-0.9</v>
      </c>
      <c r="D35" s="183">
        <v>-1.1</v>
      </c>
      <c r="E35" s="183">
        <v>-0.9</v>
      </c>
      <c r="F35" s="183">
        <v>-0.3</v>
      </c>
      <c r="G35" s="183">
        <v>-0.2</v>
      </c>
      <c r="H35" s="185">
        <v>-0.1</v>
      </c>
      <c r="I35" s="185">
        <v>-0.5</v>
      </c>
      <c r="J35" s="185">
        <v>-0.5</v>
      </c>
      <c r="K35" s="185">
        <v>0</v>
      </c>
      <c r="L35" s="185">
        <v>-0.2</v>
      </c>
      <c r="M35" s="185">
        <v>-0.3</v>
      </c>
      <c r="N35" s="185">
        <v>-0.9</v>
      </c>
      <c r="O35" s="186">
        <v>-0.5</v>
      </c>
    </row>
    <row r="36" spans="1:15" ht="18" customHeight="1">
      <c r="A36" s="308"/>
      <c r="B36" s="181" t="s">
        <v>125</v>
      </c>
      <c r="C36" s="182">
        <v>-1.5</v>
      </c>
      <c r="D36" s="183">
        <v>-1.3</v>
      </c>
      <c r="E36" s="183">
        <v>-0.7</v>
      </c>
      <c r="F36" s="183">
        <v>-0.4</v>
      </c>
      <c r="G36" s="183">
        <v>-0.9</v>
      </c>
      <c r="H36" s="185">
        <v>-0.6</v>
      </c>
      <c r="I36" s="185">
        <v>-0.3</v>
      </c>
      <c r="J36" s="185">
        <v>-0.6</v>
      </c>
      <c r="K36" s="185">
        <v>-0.4</v>
      </c>
      <c r="L36" s="185">
        <v>-0.4</v>
      </c>
      <c r="M36" s="185">
        <v>-0.4</v>
      </c>
      <c r="N36" s="185">
        <v>0</v>
      </c>
      <c r="O36" s="186">
        <v>-0.6</v>
      </c>
    </row>
    <row r="37" spans="1:15" ht="18" customHeight="1">
      <c r="A37" s="308"/>
      <c r="B37" s="181" t="s">
        <v>126</v>
      </c>
      <c r="C37" s="182">
        <v>0.3</v>
      </c>
      <c r="D37" s="183">
        <v>0.5</v>
      </c>
      <c r="E37" s="183">
        <v>-0.1</v>
      </c>
      <c r="F37" s="183">
        <v>-0.7</v>
      </c>
      <c r="G37" s="183">
        <v>-0.8</v>
      </c>
      <c r="H37" s="185">
        <v>-0.5</v>
      </c>
      <c r="I37" s="185">
        <v>-0.1</v>
      </c>
      <c r="J37" s="185">
        <v>-0.3</v>
      </c>
      <c r="K37" s="185">
        <v>-0.1</v>
      </c>
      <c r="L37" s="185">
        <v>0.6</v>
      </c>
      <c r="M37" s="185">
        <v>0.6</v>
      </c>
      <c r="N37" s="185">
        <v>-0.1</v>
      </c>
      <c r="O37" s="186">
        <v>0</v>
      </c>
    </row>
    <row r="38" spans="1:15" ht="18" customHeight="1">
      <c r="A38" s="308"/>
      <c r="B38" s="181" t="s">
        <v>127</v>
      </c>
      <c r="C38" s="182">
        <v>-0.3</v>
      </c>
      <c r="D38" s="183">
        <v>-0.4</v>
      </c>
      <c r="E38" s="183">
        <v>0</v>
      </c>
      <c r="F38" s="183">
        <v>-0.1</v>
      </c>
      <c r="G38" s="183">
        <v>0.3</v>
      </c>
      <c r="H38" s="185">
        <v>-0.4</v>
      </c>
      <c r="I38" s="185">
        <v>-0.8</v>
      </c>
      <c r="J38" s="185">
        <v>-0.6</v>
      </c>
      <c r="K38" s="185">
        <v>-1</v>
      </c>
      <c r="L38" s="185">
        <v>-1.6</v>
      </c>
      <c r="M38" s="185">
        <v>-1.4</v>
      </c>
      <c r="N38" s="221">
        <v>-0.4</v>
      </c>
      <c r="O38" s="220">
        <v>-0.6</v>
      </c>
    </row>
    <row r="39" spans="1:15" ht="18" customHeight="1" thickBot="1">
      <c r="A39" s="309"/>
      <c r="B39" s="187" t="s">
        <v>128</v>
      </c>
      <c r="C39" s="188">
        <v>0.2</v>
      </c>
      <c r="D39" s="189">
        <v>0</v>
      </c>
      <c r="E39" s="189">
        <v>-0.4</v>
      </c>
      <c r="F39" s="189">
        <v>0</v>
      </c>
      <c r="G39" s="189">
        <v>0.8</v>
      </c>
      <c r="H39" s="190"/>
      <c r="I39" s="190"/>
      <c r="J39" s="190"/>
      <c r="K39" s="190"/>
      <c r="L39" s="190"/>
      <c r="M39" s="190"/>
      <c r="N39" s="209"/>
      <c r="O39" s="208"/>
    </row>
    <row r="40" spans="2:15" ht="18" customHeight="1">
      <c r="B40" s="192"/>
      <c r="C40" s="183"/>
      <c r="D40" s="183"/>
      <c r="E40" s="183"/>
      <c r="F40" s="183"/>
      <c r="G40" s="183"/>
      <c r="H40" s="185"/>
      <c r="I40" s="185"/>
      <c r="J40" s="185"/>
      <c r="K40" s="185"/>
      <c r="L40" s="185"/>
      <c r="M40" s="185"/>
      <c r="N40" s="185"/>
      <c r="O40" s="185"/>
    </row>
    <row r="41" ht="18" customHeight="1"/>
    <row r="42" ht="18" customHeight="1"/>
    <row r="43" spans="1:10" ht="18" customHeight="1">
      <c r="A43" s="193" t="s">
        <v>94</v>
      </c>
      <c r="J43" t="s">
        <v>95</v>
      </c>
    </row>
    <row r="44" spans="1:15" ht="18" customHeight="1">
      <c r="A44" s="306" t="s">
        <v>96</v>
      </c>
      <c r="B44" s="306"/>
      <c r="C44" s="194" t="s">
        <v>97</v>
      </c>
      <c r="D44" s="194" t="s">
        <v>98</v>
      </c>
      <c r="E44" s="194" t="s">
        <v>99</v>
      </c>
      <c r="F44" s="194" t="s">
        <v>100</v>
      </c>
      <c r="G44" s="194" t="s">
        <v>101</v>
      </c>
      <c r="H44" s="194" t="s">
        <v>102</v>
      </c>
      <c r="I44" s="194" t="s">
        <v>103</v>
      </c>
      <c r="J44" s="194" t="s">
        <v>104</v>
      </c>
      <c r="K44" s="194" t="s">
        <v>105</v>
      </c>
      <c r="L44" s="194" t="s">
        <v>108</v>
      </c>
      <c r="M44" s="194" t="s">
        <v>114</v>
      </c>
      <c r="N44" s="194" t="s">
        <v>120</v>
      </c>
      <c r="O44" s="195"/>
    </row>
    <row r="45" spans="1:14" ht="18" customHeight="1">
      <c r="A45" s="306" t="s">
        <v>106</v>
      </c>
      <c r="B45" s="306"/>
      <c r="C45" s="196">
        <v>99.3</v>
      </c>
      <c r="D45" s="196">
        <v>99.5</v>
      </c>
      <c r="E45" s="196">
        <v>99.1</v>
      </c>
      <c r="F45" s="196">
        <v>100</v>
      </c>
      <c r="G45" s="196">
        <v>99.5</v>
      </c>
      <c r="H45" s="196">
        <v>99.3</v>
      </c>
      <c r="I45" s="196">
        <v>99.7</v>
      </c>
      <c r="J45" s="196">
        <v>100</v>
      </c>
      <c r="K45" s="196">
        <v>99.8</v>
      </c>
      <c r="L45" s="196">
        <v>100.3</v>
      </c>
      <c r="M45" s="196">
        <v>100.6</v>
      </c>
      <c r="N45" s="196">
        <v>100</v>
      </c>
    </row>
    <row r="46" spans="1:14" ht="18" customHeight="1">
      <c r="A46" s="306" t="s">
        <v>107</v>
      </c>
      <c r="B46" s="306"/>
      <c r="C46" s="197">
        <v>31</v>
      </c>
      <c r="D46" s="197">
        <v>31</v>
      </c>
      <c r="E46" s="197">
        <v>33</v>
      </c>
      <c r="F46" s="197">
        <v>29</v>
      </c>
      <c r="G46" s="197">
        <v>31</v>
      </c>
      <c r="H46" s="197">
        <v>34</v>
      </c>
      <c r="I46" s="197">
        <v>31</v>
      </c>
      <c r="J46" s="197">
        <v>37</v>
      </c>
      <c r="K46" s="197">
        <v>39</v>
      </c>
      <c r="L46" s="197">
        <v>36</v>
      </c>
      <c r="M46" s="197">
        <v>34</v>
      </c>
      <c r="N46" s="197">
        <v>37</v>
      </c>
    </row>
    <row r="47" ht="18" customHeight="1"/>
    <row r="48" ht="13.5">
      <c r="A48" t="s">
        <v>129</v>
      </c>
    </row>
  </sheetData>
  <mergeCells count="8">
    <mergeCell ref="A5:B5"/>
    <mergeCell ref="A6:A14"/>
    <mergeCell ref="A17:A25"/>
    <mergeCell ref="O17:O27"/>
    <mergeCell ref="A44:B44"/>
    <mergeCell ref="A45:B45"/>
    <mergeCell ref="A46:B46"/>
    <mergeCell ref="A28:A39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2007-02-02T05:28:25Z</cp:lastPrinted>
  <dcterms:created xsi:type="dcterms:W3CDTF">2000-08-14T09:08:04Z</dcterms:created>
  <dcterms:modified xsi:type="dcterms:W3CDTF">2007-02-02T05:28:27Z</dcterms:modified>
  <cp:category/>
  <cp:version/>
  <cp:contentType/>
  <cp:contentStatus/>
</cp:coreProperties>
</file>