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2月 自・社動態" sheetId="3" r:id="rId3"/>
    <sheet name="3月 自・社動態" sheetId="4" r:id="rId4"/>
    <sheet name="③" sheetId="5" r:id="rId5"/>
  </sheets>
  <definedNames>
    <definedName name="_xlnm.Print_Area" localSheetId="1">'②'!$A$1:$O$38</definedName>
    <definedName name="_xlnm.Print_Area" localSheetId="4">'③'!$A$2:$O$49</definedName>
  </definedNames>
  <calcPr fullCalcOnLoad="1"/>
</workbook>
</file>

<file path=xl/sharedStrings.xml><?xml version="1.0" encoding="utf-8"?>
<sst xmlns="http://schemas.openxmlformats.org/spreadsheetml/2006/main" count="282" uniqueCount="147">
  <si>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</si>
  <si>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</si>
  <si>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</si>
  <si>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</si>
  <si>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</si>
  <si>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</si>
  <si>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</si>
  <si>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</si>
  <si>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</si>
  <si>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</si>
  <si>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</si>
  <si>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</si>
  <si>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</si>
  <si>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</si>
  <si>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</si>
  <si>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</si>
  <si>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</si>
  <si>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</si>
  <si>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</si>
  <si>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</si>
  <si>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</si>
  <si>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</si>
  <si>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</si>
  <si>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</si>
  <si>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</si>
  <si>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</si>
  <si>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</si>
  <si>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</si>
  <si>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</si>
  <si>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</si>
  <si>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</si>
  <si>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</si>
  <si>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</si>
  <si>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</si>
  <si>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</si>
  <si>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</si>
  <si>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</si>
  <si>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</si>
  <si>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</si>
  <si>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</si>
  <si>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</si>
  <si>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</si>
  <si>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</si>
  <si>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</si>
  <si>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</si>
  <si>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</si>
  <si>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</si>
  <si>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</si>
  <si>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</si>
  <si>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</si>
  <si>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</si>
  <si>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</si>
  <si>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</si>
  <si>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</si>
  <si>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</si>
  <si>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</si>
  <si>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</si>
  <si>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</si>
  <si>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</si>
  <si>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</si>
  <si>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</si>
  <si>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</si>
  <si>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</si>
  <si>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</si>
  <si>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</si>
  <si>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</si>
  <si>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</si>
  <si>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</si>
  <si>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</si>
  <si>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</si>
  <si>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</si>
  <si>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</si>
  <si>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</si>
  <si>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</si>
  <si>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</si>
  <si>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</si>
  <si>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</si>
  <si>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</si>
  <si>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</si>
  <si>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</si>
  <si>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</si>
  <si>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</si>
  <si>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</si>
  <si>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</si>
  <si>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</si>
  <si>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</si>
  <si>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</si>
  <si>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</si>
  <si>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</si>
  <si>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熊本市及び周辺市町村計</t>
  </si>
  <si>
    <t>１5年</t>
  </si>
  <si>
    <t>指数</t>
  </si>
  <si>
    <t>玉名市</t>
  </si>
  <si>
    <t>１6年</t>
  </si>
  <si>
    <t>13</t>
  </si>
  <si>
    <t>14</t>
  </si>
  <si>
    <t>15</t>
  </si>
  <si>
    <t>16</t>
  </si>
  <si>
    <t>17</t>
  </si>
  <si>
    <t>合志市</t>
  </si>
  <si>
    <t>前月比</t>
  </si>
  <si>
    <t>前年同月比</t>
  </si>
  <si>
    <t>19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</si>
  <si>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</si>
  <si>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</si>
  <si>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</si>
  <si>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</si>
  <si>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</si>
  <si>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</si>
  <si>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</si>
  <si>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</si>
  <si>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</si>
  <si>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</si>
  <si>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</si>
  <si>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</si>
  <si>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</si>
  <si>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</si>
  <si>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</si>
  <si>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</si>
  <si>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</si>
  <si>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</si>
  <si>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20年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</si>
  <si>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</si>
  <si>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</si>
  <si>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</si>
  <si>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</si>
  <si>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</si>
  <si>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</si>
  <si>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t>-</t>
  </si>
  <si>
    <t>-</t>
  </si>
  <si>
    <t>-</t>
  </si>
  <si>
    <t>-</t>
  </si>
  <si>
    <t>-</t>
  </si>
  <si>
    <t xml:space="preserve"> 　県外とは国内の県外移動で、他は国外移動及び職権入力（住所設定・消除）です。</t>
  </si>
  <si>
    <t>自然動態・社会動態（平成23年2月1日現在）</t>
  </si>
  <si>
    <t>22</t>
  </si>
  <si>
    <r>
      <t>2</t>
    </r>
    <r>
      <rPr>
        <sz val="11"/>
        <rFont val="ＭＳ Ｐゴシック"/>
        <family val="3"/>
      </rPr>
      <t>3</t>
    </r>
  </si>
  <si>
    <t>21年</t>
  </si>
  <si>
    <r>
      <t>統計速報</t>
    </r>
    <r>
      <rPr>
        <b/>
        <sz val="11"/>
        <color indexed="18"/>
        <rFont val="ＭＳ Ｐゴシック"/>
        <family val="3"/>
      </rPr>
      <t>（平成23年3月1日現在の推計人口）</t>
    </r>
  </si>
  <si>
    <r>
      <t>１）熊本市の人口と世帯数</t>
    </r>
    <r>
      <rPr>
        <b/>
        <sz val="11"/>
        <rFont val="ＭＳ Ｐゴシック"/>
        <family val="3"/>
      </rPr>
      <t>（平成23年3月1日現在）</t>
    </r>
  </si>
  <si>
    <r>
      <t>２）熊本県の人口と世帯数</t>
    </r>
    <r>
      <rPr>
        <b/>
        <sz val="11"/>
        <rFont val="ＭＳ Ｐゴシック"/>
        <family val="3"/>
      </rPr>
      <t>（平成23年3月1日現在）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</si>
  <si>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（平成23年3月1日現在）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</si>
  <si>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</si>
  <si>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自然動態・社会動態（平成23年3月1日現在）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</si>
  <si>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</si>
  <si>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</si>
  <si>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（第 426-1 号）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</si>
</sst>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1" fillId="0" borderId="0" xfId="0" applyNumberFormat="1" applyFont="1" applyBorder="1" applyAlignment="1">
      <alignment vertical="center"/>
    </xf>
    <xf numFmtId="18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2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3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8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1" fillId="0" borderId="0" xfId="0" applyNumberFormat="1" applyFont="1" applyFill="1" applyBorder="1" applyAlignment="1">
      <alignment vertical="center"/>
    </xf>
    <xf numFmtId="187" fontId="21" fillId="0" borderId="0" xfId="0" applyNumberFormat="1" applyFont="1" applyFill="1" applyBorder="1" applyAlignment="1">
      <alignment vertical="center"/>
    </xf>
    <xf numFmtId="179" fontId="21" fillId="0" borderId="2" xfId="0" applyNumberFormat="1" applyFont="1" applyFill="1" applyBorder="1" applyAlignment="1">
      <alignment vertical="center"/>
    </xf>
    <xf numFmtId="177" fontId="27" fillId="0" borderId="32" xfId="0" applyNumberFormat="1" applyFont="1" applyFill="1" applyBorder="1" applyAlignment="1">
      <alignment/>
    </xf>
    <xf numFmtId="179" fontId="21" fillId="0" borderId="34" xfId="0" applyNumberFormat="1" applyFont="1" applyFill="1" applyBorder="1" applyAlignment="1">
      <alignment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1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29" fillId="0" borderId="34" xfId="0" applyNumberFormat="1" applyFont="1" applyFill="1" applyBorder="1" applyAlignment="1">
      <alignment vertical="center"/>
    </xf>
    <xf numFmtId="178" fontId="32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28" fillId="0" borderId="32" xfId="0" applyNumberFormat="1" applyFont="1" applyFill="1" applyBorder="1" applyAlignment="1">
      <alignment vertical="center"/>
    </xf>
    <xf numFmtId="0" fontId="34" fillId="0" borderId="37" xfId="0" applyFont="1" applyFill="1" applyBorder="1" applyAlignment="1">
      <alignment horizontal="center"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2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0" fillId="6" borderId="11" xfId="0" applyFont="1" applyFill="1" applyBorder="1" applyAlignment="1">
      <alignment horizontal="center" vertical="center"/>
    </xf>
    <xf numFmtId="177" fontId="33" fillId="6" borderId="11" xfId="0" applyNumberFormat="1" applyFont="1" applyFill="1" applyBorder="1" applyAlignment="1">
      <alignment vertical="center"/>
    </xf>
    <xf numFmtId="178" fontId="32" fillId="6" borderId="40" xfId="0" applyNumberFormat="1" applyFont="1" applyFill="1" applyBorder="1" applyAlignment="1">
      <alignment/>
    </xf>
    <xf numFmtId="178" fontId="32" fillId="6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1" fillId="0" borderId="0" xfId="0" applyNumberFormat="1" applyFont="1" applyFill="1" applyBorder="1" applyAlignment="1">
      <alignment vertical="center"/>
    </xf>
    <xf numFmtId="58" fontId="30" fillId="0" borderId="0" xfId="0" applyNumberFormat="1" applyFont="1" applyAlignment="1">
      <alignment horizontal="right"/>
    </xf>
    <xf numFmtId="0" fontId="0" fillId="0" borderId="53" xfId="0" applyBorder="1" applyAlignment="1">
      <alignment/>
    </xf>
    <xf numFmtId="0" fontId="4" fillId="0" borderId="54" xfId="0" applyFont="1" applyFill="1" applyBorder="1" applyAlignment="1">
      <alignment horizontal="right"/>
    </xf>
    <xf numFmtId="178" fontId="32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2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9" fillId="0" borderId="11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14" fontId="0" fillId="0" borderId="0" xfId="0" applyNumberFormat="1" applyAlignment="1">
      <alignment/>
    </xf>
    <xf numFmtId="177" fontId="32" fillId="0" borderId="0" xfId="0" applyNumberFormat="1" applyFont="1" applyFill="1" applyBorder="1" applyAlignment="1">
      <alignment vertical="center"/>
    </xf>
    <xf numFmtId="178" fontId="32" fillId="0" borderId="40" xfId="0" applyNumberFormat="1" applyFont="1" applyFill="1" applyBorder="1" applyAlignment="1">
      <alignment horizontal="right"/>
    </xf>
    <xf numFmtId="178" fontId="32" fillId="0" borderId="11" xfId="0" applyNumberFormat="1" applyFont="1" applyFill="1" applyBorder="1" applyAlignment="1">
      <alignment horizontal="right"/>
    </xf>
    <xf numFmtId="178" fontId="32" fillId="0" borderId="11" xfId="0" applyNumberFormat="1" applyFont="1" applyFill="1" applyBorder="1" applyAlignment="1">
      <alignment/>
    </xf>
    <xf numFmtId="0" fontId="0" fillId="0" borderId="5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horizontal="center" vertical="distributed" textRotation="255"/>
    </xf>
    <xf numFmtId="0" fontId="0" fillId="0" borderId="0" xfId="0" applyAlignment="1">
      <alignment horizontal="right"/>
    </xf>
    <xf numFmtId="0" fontId="0" fillId="0" borderId="42" xfId="0" applyFont="1" applyBorder="1" applyAlignment="1">
      <alignment horizontal="right"/>
    </xf>
    <xf numFmtId="179" fontId="21" fillId="0" borderId="0" xfId="0" applyNumberFormat="1" applyFont="1" applyFill="1" applyBorder="1" applyAlignment="1">
      <alignment horizontal="center" vertical="center"/>
    </xf>
    <xf numFmtId="192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27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8" fillId="0" borderId="32" xfId="0" applyNumberFormat="1" applyFont="1" applyFill="1" applyBorder="1" applyAlignment="1">
      <alignment horizontal="center" vertical="center"/>
    </xf>
    <xf numFmtId="179" fontId="28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0" fillId="0" borderId="59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79" fontId="21" fillId="0" borderId="3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1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1" fillId="0" borderId="34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7" fontId="21" fillId="0" borderId="34" xfId="0" applyNumberFormat="1" applyFont="1" applyFill="1" applyBorder="1" applyAlignment="1">
      <alignment horizontal="center"/>
    </xf>
    <xf numFmtId="197" fontId="21" fillId="0" borderId="0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1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54" t="s">
        <v>138</v>
      </c>
      <c r="D1" s="254"/>
      <c r="E1" s="254"/>
      <c r="F1" s="254"/>
      <c r="G1" s="254"/>
      <c r="H1" s="254"/>
    </row>
    <row r="2" spans="1:8" ht="13.5">
      <c r="A2" s="31"/>
      <c r="B2" s="31"/>
      <c r="C2" s="215"/>
      <c r="D2" s="31"/>
      <c r="E2" s="31"/>
      <c r="F2" s="1" t="s">
        <v>146</v>
      </c>
      <c r="H2" s="207">
        <v>40876</v>
      </c>
    </row>
    <row r="3" spans="1:8" ht="13.5">
      <c r="A3" s="31"/>
      <c r="B3" s="31"/>
      <c r="C3" s="215"/>
      <c r="D3" s="31"/>
      <c r="E3" s="31"/>
      <c r="F3" s="1"/>
      <c r="H3" s="207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5" t="s">
        <v>110</v>
      </c>
      <c r="E5" s="31"/>
      <c r="F5" s="31"/>
      <c r="G5" s="31"/>
      <c r="H5" s="91"/>
    </row>
    <row r="6" spans="1:7" ht="13.5">
      <c r="A6" s="31"/>
      <c r="B6" s="31"/>
      <c r="C6" s="55" t="s">
        <v>111</v>
      </c>
      <c r="E6" s="31"/>
      <c r="F6" s="31"/>
      <c r="G6" s="31"/>
    </row>
    <row r="7" ht="10.5" customHeight="1"/>
    <row r="8" spans="2:9" ht="13.5">
      <c r="B8" s="31"/>
      <c r="C8" s="260" t="s">
        <v>139</v>
      </c>
      <c r="D8" s="260"/>
      <c r="E8" s="260"/>
      <c r="F8" s="260"/>
      <c r="G8" s="31"/>
      <c r="I8" s="91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3" t="s">
        <v>2</v>
      </c>
      <c r="E10" s="69" t="s">
        <v>3</v>
      </c>
      <c r="F10" s="69" t="s">
        <v>4</v>
      </c>
      <c r="G10" s="90" t="s">
        <v>43</v>
      </c>
      <c r="H10" s="242" t="s">
        <v>44</v>
      </c>
      <c r="K10" s="92" t="s">
        <v>107</v>
      </c>
      <c r="L10" s="92" t="s">
        <v>108</v>
      </c>
    </row>
    <row r="11" spans="2:12" s="3" customFormat="1" ht="9" customHeight="1" thickTop="1">
      <c r="B11" s="52"/>
      <c r="E11" s="67"/>
      <c r="K11" s="93"/>
      <c r="L11" s="93"/>
    </row>
    <row r="12" spans="2:12" s="3" customFormat="1" ht="12.75" customHeight="1">
      <c r="B12" s="52"/>
      <c r="D12" s="39" t="s">
        <v>7</v>
      </c>
      <c r="E12" s="144">
        <f>'3月 自・社動態'!B8</f>
        <v>302992</v>
      </c>
      <c r="F12" s="142">
        <f>E12-K12</f>
        <v>86</v>
      </c>
      <c r="G12" s="227" t="s">
        <v>128</v>
      </c>
      <c r="H12" s="228" t="s">
        <v>128</v>
      </c>
      <c r="K12" s="145">
        <f>'2月 自・社動態'!B8</f>
        <v>302906</v>
      </c>
      <c r="L12" s="230" t="s">
        <v>130</v>
      </c>
    </row>
    <row r="13" spans="2:12" s="3" customFormat="1" ht="9" customHeight="1">
      <c r="B13" s="52"/>
      <c r="E13" s="104"/>
      <c r="G13" s="229"/>
      <c r="H13" s="229"/>
      <c r="K13" s="94"/>
      <c r="L13" s="231"/>
    </row>
    <row r="14" spans="2:12" s="3" customFormat="1" ht="11.25" customHeight="1">
      <c r="B14" s="52"/>
      <c r="D14" s="39" t="s">
        <v>42</v>
      </c>
      <c r="E14" s="144">
        <f>SUM(E15:E16)</f>
        <v>734654</v>
      </c>
      <c r="F14" s="142">
        <f>E14-K14</f>
        <v>-132</v>
      </c>
      <c r="G14" s="227" t="s">
        <v>128</v>
      </c>
      <c r="H14" s="228" t="s">
        <v>128</v>
      </c>
      <c r="K14" s="145">
        <f>K15+K16</f>
        <v>734786</v>
      </c>
      <c r="L14" s="230" t="s">
        <v>130</v>
      </c>
    </row>
    <row r="15" spans="2:12" s="3" customFormat="1" ht="11.25" customHeight="1">
      <c r="B15" s="52"/>
      <c r="D15" s="39" t="s">
        <v>5</v>
      </c>
      <c r="E15" s="144">
        <f>'3月 自・社動態'!D8</f>
        <v>344405</v>
      </c>
      <c r="F15" s="142">
        <f>E15-K15</f>
        <v>-54</v>
      </c>
      <c r="G15" s="227" t="s">
        <v>128</v>
      </c>
      <c r="H15" s="228" t="s">
        <v>128</v>
      </c>
      <c r="K15" s="145">
        <f>'2月 自・社動態'!D8</f>
        <v>344459</v>
      </c>
      <c r="L15" s="230" t="s">
        <v>130</v>
      </c>
    </row>
    <row r="16" spans="2:12" s="3" customFormat="1" ht="12.75" customHeight="1">
      <c r="B16" s="52"/>
      <c r="D16" s="39" t="s">
        <v>6</v>
      </c>
      <c r="E16" s="144">
        <f>'3月 自・社動態'!E8</f>
        <v>390249</v>
      </c>
      <c r="F16" s="142">
        <f>E16-K16</f>
        <v>-78</v>
      </c>
      <c r="G16" s="227" t="s">
        <v>128</v>
      </c>
      <c r="H16" s="228" t="s">
        <v>128</v>
      </c>
      <c r="K16" s="145">
        <f>'2月 自・社動態'!E8</f>
        <v>390327</v>
      </c>
      <c r="L16" s="230" t="s">
        <v>130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5"/>
      <c r="L17" s="232"/>
    </row>
    <row r="18" ht="10.5" customHeight="1">
      <c r="L18" s="233"/>
    </row>
    <row r="19" spans="3:12" ht="13.5">
      <c r="C19" s="261" t="s">
        <v>140</v>
      </c>
      <c r="D19" s="261"/>
      <c r="E19" s="261"/>
      <c r="F19" s="261"/>
      <c r="L19" s="233"/>
    </row>
    <row r="20" spans="2:12" ht="14.25" thickBot="1">
      <c r="B20" s="31"/>
      <c r="D20" s="32" t="s">
        <v>1</v>
      </c>
      <c r="E20" s="31"/>
      <c r="F20" s="31"/>
      <c r="G20" s="33"/>
      <c r="L20" s="2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0" t="s">
        <v>43</v>
      </c>
      <c r="H21" s="242" t="s">
        <v>44</v>
      </c>
      <c r="K21" s="92" t="s">
        <v>107</v>
      </c>
      <c r="L21" s="92" t="s">
        <v>108</v>
      </c>
    </row>
    <row r="22" spans="2:12" ht="9" customHeight="1" thickTop="1">
      <c r="B22" s="46"/>
      <c r="D22" s="36"/>
      <c r="E22" s="68"/>
      <c r="F22" s="43"/>
      <c r="G22" s="43"/>
      <c r="H22" s="43"/>
      <c r="K22" s="68"/>
      <c r="L22" s="234"/>
    </row>
    <row r="23" spans="2:12" ht="12.75" customHeight="1">
      <c r="B23" s="46"/>
      <c r="D23" s="39" t="s">
        <v>7</v>
      </c>
      <c r="E23" s="174">
        <v>689255</v>
      </c>
      <c r="F23" s="142">
        <f>E23-K23</f>
        <v>140</v>
      </c>
      <c r="G23" s="227" t="s">
        <v>129</v>
      </c>
      <c r="H23" s="227" t="s">
        <v>129</v>
      </c>
      <c r="K23" s="174">
        <v>689115</v>
      </c>
      <c r="L23" s="230" t="s">
        <v>130</v>
      </c>
    </row>
    <row r="24" spans="2:12" ht="9" customHeight="1">
      <c r="B24" s="46"/>
      <c r="E24" s="105"/>
      <c r="G24" s="229"/>
      <c r="H24" s="229"/>
      <c r="K24" s="105"/>
      <c r="L24" s="235"/>
    </row>
    <row r="25" spans="2:12" ht="11.25" customHeight="1">
      <c r="B25" s="46"/>
      <c r="D25" s="39" t="s">
        <v>42</v>
      </c>
      <c r="E25" s="146">
        <f>SUM(E26:E27)</f>
        <v>1815387</v>
      </c>
      <c r="F25" s="142">
        <f>E25-K25</f>
        <v>-627</v>
      </c>
      <c r="G25" s="227" t="s">
        <v>129</v>
      </c>
      <c r="H25" s="227" t="s">
        <v>129</v>
      </c>
      <c r="K25" s="146">
        <f>SUM(K26:K27)</f>
        <v>1816014</v>
      </c>
      <c r="L25" s="230" t="s">
        <v>130</v>
      </c>
    </row>
    <row r="26" spans="2:12" ht="11.25" customHeight="1">
      <c r="B26" s="46"/>
      <c r="D26" s="39" t="s">
        <v>5</v>
      </c>
      <c r="E26" s="174">
        <v>852818</v>
      </c>
      <c r="F26" s="142">
        <f>E26-K26</f>
        <v>-176</v>
      </c>
      <c r="G26" s="227" t="s">
        <v>129</v>
      </c>
      <c r="H26" s="227" t="s">
        <v>129</v>
      </c>
      <c r="K26" s="174">
        <v>852994</v>
      </c>
      <c r="L26" s="230" t="s">
        <v>130</v>
      </c>
    </row>
    <row r="27" spans="2:12" ht="12.75" customHeight="1">
      <c r="B27" s="46"/>
      <c r="D27" s="39" t="s">
        <v>6</v>
      </c>
      <c r="E27" s="174">
        <v>962569</v>
      </c>
      <c r="F27" s="142">
        <f>E27-K27</f>
        <v>-451</v>
      </c>
      <c r="G27" s="227" t="s">
        <v>129</v>
      </c>
      <c r="H27" s="227" t="s">
        <v>129</v>
      </c>
      <c r="K27" s="174">
        <v>963020</v>
      </c>
      <c r="L27" s="230" t="s">
        <v>130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5"/>
    </row>
    <row r="29" ht="10.5" customHeight="1"/>
    <row r="30" spans="2:8" ht="13.5">
      <c r="B30" s="31"/>
      <c r="C30" s="260" t="s">
        <v>141</v>
      </c>
      <c r="D30" s="260"/>
      <c r="E30" s="260"/>
      <c r="F30" s="260"/>
      <c r="G30" s="260"/>
      <c r="H30" s="260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3" t="s">
        <v>2</v>
      </c>
      <c r="E33" s="35" t="s">
        <v>7</v>
      </c>
      <c r="F33" s="69" t="s">
        <v>42</v>
      </c>
      <c r="G33" s="34" t="s">
        <v>5</v>
      </c>
      <c r="H33" s="70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4">
        <f>'3月 自・社動態'!B8</f>
        <v>302992</v>
      </c>
      <c r="F35" s="108">
        <f>'3月 自・社動態'!C8</f>
        <v>734654</v>
      </c>
      <c r="G35" s="142">
        <f>'3月 自・社動態'!D8</f>
        <v>344405</v>
      </c>
      <c r="H35" s="142">
        <f>'3月 自・社動態'!E8</f>
        <v>390249</v>
      </c>
    </row>
    <row r="36" spans="2:8" ht="9" customHeight="1">
      <c r="B36" s="31"/>
      <c r="D36" s="53"/>
      <c r="E36" s="71"/>
      <c r="F36" s="59"/>
      <c r="G36" s="54"/>
      <c r="H36" s="54"/>
    </row>
    <row r="37" spans="2:8" ht="12.75" customHeight="1">
      <c r="B37" s="31"/>
      <c r="D37" s="141" t="s">
        <v>37</v>
      </c>
      <c r="E37" s="147">
        <f>'3月 自・社動態'!B16</f>
        <v>12827</v>
      </c>
      <c r="F37" s="108">
        <f>'3月 自・社動態'!C16</f>
        <v>37729</v>
      </c>
      <c r="G37" s="108">
        <f>'3月 自・社動態'!D16</f>
        <v>18010</v>
      </c>
      <c r="H37" s="108">
        <f>'3月 自・社動態'!E16</f>
        <v>19719</v>
      </c>
    </row>
    <row r="38" spans="2:8" ht="12.75" customHeight="1">
      <c r="B38" s="31"/>
      <c r="D38" s="53" t="s">
        <v>55</v>
      </c>
      <c r="E38" s="147">
        <f>'3月 自・社動態'!B10</f>
        <v>1822</v>
      </c>
      <c r="F38" s="108">
        <f>'3月 自・社動態'!C10</f>
        <v>5530</v>
      </c>
      <c r="G38" s="108">
        <f>'3月 自・社動態'!D10</f>
        <v>2585</v>
      </c>
      <c r="H38" s="108">
        <f>'3月 自・社動態'!E10</f>
        <v>2945</v>
      </c>
    </row>
    <row r="39" spans="2:8" ht="12.75" customHeight="1">
      <c r="B39" s="31"/>
      <c r="D39" s="140" t="s">
        <v>87</v>
      </c>
      <c r="E39" s="147">
        <f>'3月 自・社動態'!B13</f>
        <v>14287</v>
      </c>
      <c r="F39" s="108">
        <f>'3月 自・社動態'!C13</f>
        <v>37977</v>
      </c>
      <c r="G39" s="108">
        <f>'3月 自・社動態'!D13</f>
        <v>18665</v>
      </c>
      <c r="H39" s="108">
        <f>'3月 自・社動態'!E13</f>
        <v>19312</v>
      </c>
    </row>
    <row r="40" spans="2:8" ht="12.75" customHeight="1">
      <c r="B40" s="31"/>
      <c r="D40" s="53" t="s">
        <v>99</v>
      </c>
      <c r="E40" s="147">
        <f>'3月 自・社動態'!B12</f>
        <v>19005</v>
      </c>
      <c r="F40" s="108">
        <f>'3月 自・社動態'!C12</f>
        <v>55250</v>
      </c>
      <c r="G40" s="108">
        <f>'3月 自・社動態'!D12</f>
        <v>26595</v>
      </c>
      <c r="H40" s="108">
        <f>'3月 自・社動態'!E12</f>
        <v>28655</v>
      </c>
    </row>
    <row r="41" spans="2:8" ht="12.75" customHeight="1">
      <c r="B41" s="31"/>
      <c r="C41" s="187"/>
      <c r="D41" s="53" t="s">
        <v>92</v>
      </c>
      <c r="E41" s="147">
        <f>'3月 自・社動態'!B11</f>
        <v>24394</v>
      </c>
      <c r="F41" s="108">
        <f>'3月 自・社動態'!C11</f>
        <v>69408</v>
      </c>
      <c r="G41" s="108">
        <f>'3月 自・社動態'!D11</f>
        <v>32578</v>
      </c>
      <c r="H41" s="108">
        <f>'3月 自・社動態'!E11</f>
        <v>36830</v>
      </c>
    </row>
    <row r="42" spans="2:8" ht="12.75" customHeight="1">
      <c r="B42" s="31"/>
      <c r="C42" s="187"/>
      <c r="D42" s="141" t="s">
        <v>10</v>
      </c>
      <c r="E42" s="147">
        <f>'3月 自・社動態'!B15</f>
        <v>2969</v>
      </c>
      <c r="F42" s="108">
        <f>'3月 自・社動態'!C15</f>
        <v>8714</v>
      </c>
      <c r="G42" s="108">
        <f>'3月 自・社動態'!D15</f>
        <v>4136</v>
      </c>
      <c r="H42" s="108">
        <f>'3月 自・社動態'!E15</f>
        <v>4578</v>
      </c>
    </row>
    <row r="43" spans="2:8" ht="12.75" customHeight="1">
      <c r="B43" s="31"/>
      <c r="D43" s="141" t="s">
        <v>11</v>
      </c>
      <c r="E43" s="147">
        <f>'3月 自・社動態'!B14</f>
        <v>11058</v>
      </c>
      <c r="F43" s="108">
        <f>'3月 自・社動態'!C14</f>
        <v>32866</v>
      </c>
      <c r="G43" s="108">
        <f>'3月 自・社動態'!D14</f>
        <v>15608</v>
      </c>
      <c r="H43" s="108">
        <f>'3月 自・社動態'!E14</f>
        <v>17258</v>
      </c>
    </row>
    <row r="44" spans="2:5" ht="12.75" customHeight="1">
      <c r="B44" s="31"/>
      <c r="E44" s="65"/>
    </row>
    <row r="45" spans="2:8" ht="12.75" customHeight="1">
      <c r="B45" s="31"/>
      <c r="D45" s="184"/>
      <c r="E45" s="147"/>
      <c r="F45" s="108"/>
      <c r="G45" s="108"/>
      <c r="H45" s="108"/>
    </row>
    <row r="46" spans="2:8" ht="9" customHeight="1">
      <c r="B46" s="31"/>
      <c r="D46" s="106"/>
      <c r="E46" s="107"/>
      <c r="F46" s="108"/>
      <c r="G46" s="109"/>
      <c r="H46" s="109"/>
    </row>
    <row r="47" spans="2:8" ht="12.75" customHeight="1">
      <c r="B47" s="31"/>
      <c r="D47" s="149" t="s">
        <v>88</v>
      </c>
      <c r="E47" s="147">
        <f>SUM(E35:E43)</f>
        <v>389354</v>
      </c>
      <c r="F47" s="108">
        <f>SUM(F35:F43)</f>
        <v>982128</v>
      </c>
      <c r="G47" s="108">
        <f>SUM(G35:G43)</f>
        <v>462582</v>
      </c>
      <c r="H47" s="148">
        <f>SUM(H35:H43)</f>
        <v>519546</v>
      </c>
    </row>
    <row r="48" spans="1:7" ht="7.5" customHeight="1">
      <c r="A48" s="7"/>
      <c r="B48" s="7"/>
      <c r="C48" s="7"/>
      <c r="D48" s="78"/>
      <c r="E48" s="78"/>
      <c r="F48" s="78"/>
      <c r="G48" s="78"/>
    </row>
    <row r="49" spans="1:9" ht="7.5" customHeight="1">
      <c r="A49" s="7"/>
      <c r="B49" s="7"/>
      <c r="C49" s="255"/>
      <c r="D49" s="255"/>
      <c r="E49" s="255"/>
      <c r="F49" s="255"/>
      <c r="G49" s="255"/>
      <c r="H49" s="255"/>
      <c r="I49" s="255"/>
    </row>
    <row r="50" spans="1:9" ht="10.5" customHeight="1">
      <c r="A50" s="7"/>
      <c r="B50" s="7"/>
      <c r="C50" s="255"/>
      <c r="D50" s="255"/>
      <c r="E50" s="255"/>
      <c r="F50" s="255"/>
      <c r="G50" s="255"/>
      <c r="H50" s="255"/>
      <c r="I50" s="255"/>
    </row>
    <row r="51" spans="4:13" ht="13.5">
      <c r="D51" s="262" t="s">
        <v>142</v>
      </c>
      <c r="E51" s="262"/>
      <c r="F51" s="262"/>
      <c r="G51" s="262"/>
      <c r="H51" s="262"/>
      <c r="K51" s="9"/>
      <c r="L51" s="9"/>
      <c r="M51" s="9"/>
    </row>
    <row r="52" spans="4:13" ht="13.5">
      <c r="D52" s="32" t="s">
        <v>50</v>
      </c>
      <c r="K52" s="9"/>
      <c r="L52" s="9"/>
      <c r="M52" s="9"/>
    </row>
    <row r="53" spans="4:8" ht="13.5">
      <c r="D53" s="89" t="s">
        <v>25</v>
      </c>
      <c r="E53" s="256" t="s">
        <v>26</v>
      </c>
      <c r="F53" s="257"/>
      <c r="G53" s="256" t="s">
        <v>27</v>
      </c>
      <c r="H53" s="265"/>
    </row>
    <row r="54" spans="4:8" ht="4.5" customHeight="1">
      <c r="D54" s="31"/>
      <c r="E54" s="87"/>
      <c r="F54" s="88"/>
      <c r="G54" s="88"/>
      <c r="H54" s="88"/>
    </row>
    <row r="55" spans="4:8" ht="13.5">
      <c r="D55" s="53" t="s">
        <v>28</v>
      </c>
      <c r="E55" s="258">
        <f>E25</f>
        <v>1815387</v>
      </c>
      <c r="F55" s="259"/>
      <c r="G55" s="259">
        <f>F35</f>
        <v>734654</v>
      </c>
      <c r="H55" s="259"/>
    </row>
    <row r="56" spans="4:8" ht="13.5">
      <c r="D56" s="53" t="s">
        <v>29</v>
      </c>
      <c r="E56" s="263">
        <v>100</v>
      </c>
      <c r="F56" s="264"/>
      <c r="G56" s="264">
        <f>G55*E56/E55</f>
        <v>40.468175656209944</v>
      </c>
      <c r="H56" s="264"/>
    </row>
    <row r="57" spans="4:8" ht="9" customHeight="1">
      <c r="D57" s="47"/>
      <c r="E57" s="84"/>
      <c r="F57" s="85"/>
      <c r="G57" s="85"/>
      <c r="H57" s="85"/>
    </row>
  </sheetData>
  <mergeCells count="12">
    <mergeCell ref="E56:F56"/>
    <mergeCell ref="G55:H55"/>
    <mergeCell ref="G56:H56"/>
    <mergeCell ref="G53:H53"/>
    <mergeCell ref="C1:H1"/>
    <mergeCell ref="C49:I50"/>
    <mergeCell ref="E53:F53"/>
    <mergeCell ref="E55:F55"/>
    <mergeCell ref="C8:F8"/>
    <mergeCell ref="C19:F19"/>
    <mergeCell ref="C30:H30"/>
    <mergeCell ref="D51:H51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16"/>
    </row>
    <row r="3" spans="2:16" ht="13.5">
      <c r="B3" s="31" t="s">
        <v>56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39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74" t="s">
        <v>2</v>
      </c>
      <c r="C5" s="274"/>
      <c r="D5" s="275"/>
      <c r="E5" s="278" t="s">
        <v>4</v>
      </c>
      <c r="F5" s="274"/>
      <c r="G5" s="274"/>
      <c r="H5" s="275"/>
      <c r="I5" s="243" t="s">
        <v>13</v>
      </c>
      <c r="J5" s="244"/>
      <c r="K5" s="244"/>
      <c r="L5" s="180"/>
      <c r="M5" s="96" t="s">
        <v>54</v>
      </c>
      <c r="N5" s="96" t="s">
        <v>51</v>
      </c>
      <c r="O5" s="96" t="s">
        <v>52</v>
      </c>
      <c r="P5" s="39"/>
    </row>
    <row r="6" spans="2:16" ht="15" customHeight="1" thickBot="1">
      <c r="B6" s="276"/>
      <c r="C6" s="276"/>
      <c r="D6" s="277"/>
      <c r="E6" s="279"/>
      <c r="F6" s="276"/>
      <c r="G6" s="276"/>
      <c r="H6" s="277"/>
      <c r="I6" s="243" t="s">
        <v>14</v>
      </c>
      <c r="J6" s="245"/>
      <c r="K6" s="119" t="s">
        <v>15</v>
      </c>
      <c r="L6" s="181"/>
      <c r="M6" s="112"/>
      <c r="N6" s="112"/>
      <c r="O6" s="97" t="s">
        <v>53</v>
      </c>
      <c r="P6" s="39"/>
    </row>
    <row r="7" spans="2:16" s="3" customFormat="1" ht="15" customHeight="1" thickTop="1">
      <c r="B7" s="121"/>
      <c r="C7" s="111"/>
      <c r="D7" s="111"/>
      <c r="E7" s="246"/>
      <c r="F7" s="270"/>
      <c r="G7" s="270"/>
      <c r="H7" s="270"/>
      <c r="I7" s="270"/>
      <c r="J7" s="270"/>
      <c r="K7" s="270"/>
      <c r="L7" s="178"/>
      <c r="M7" s="98"/>
      <c r="N7" s="98"/>
      <c r="O7" s="99"/>
      <c r="P7" s="86"/>
    </row>
    <row r="8" spans="2:16" s="2" customFormat="1" ht="15" customHeight="1">
      <c r="B8" s="121"/>
      <c r="C8" s="106" t="s">
        <v>9</v>
      </c>
      <c r="D8" s="122"/>
      <c r="E8" s="253">
        <f>M8-N8</f>
        <v>86</v>
      </c>
      <c r="F8" s="266"/>
      <c r="G8" s="266"/>
      <c r="H8" s="40"/>
      <c r="I8" s="266" t="s">
        <v>131</v>
      </c>
      <c r="J8" s="266"/>
      <c r="K8" s="228" t="s">
        <v>131</v>
      </c>
      <c r="L8" s="143"/>
      <c r="M8" s="183">
        <f>'3月 自・社動態'!B8</f>
        <v>302992</v>
      </c>
      <c r="N8" s="183">
        <f>'2月 自・社動態'!B8</f>
        <v>302906</v>
      </c>
      <c r="O8" s="237" t="s">
        <v>130</v>
      </c>
      <c r="P8" s="58"/>
    </row>
    <row r="9" spans="2:16" s="3" customFormat="1" ht="28.5" customHeight="1">
      <c r="B9" s="110"/>
      <c r="C9" s="106" t="s">
        <v>89</v>
      </c>
      <c r="D9" s="123"/>
      <c r="E9" s="253">
        <f>M9-N9</f>
        <v>170</v>
      </c>
      <c r="F9" s="266"/>
      <c r="G9" s="266"/>
      <c r="H9" s="5"/>
      <c r="I9" s="266" t="s">
        <v>131</v>
      </c>
      <c r="J9" s="266"/>
      <c r="K9" s="228" t="s">
        <v>131</v>
      </c>
      <c r="L9" s="143"/>
      <c r="M9" s="183">
        <f>'3月 自・社動態'!B19</f>
        <v>389354</v>
      </c>
      <c r="N9" s="183">
        <f>'2月 自・社動態'!B19</f>
        <v>389184</v>
      </c>
      <c r="O9" s="237" t="s">
        <v>130</v>
      </c>
      <c r="P9" s="58"/>
    </row>
    <row r="10" spans="2:16" s="3" customFormat="1" ht="12.75" customHeight="1" thickBot="1">
      <c r="B10" s="120"/>
      <c r="C10" s="124"/>
      <c r="D10" s="125"/>
      <c r="E10" s="280"/>
      <c r="F10" s="281"/>
      <c r="G10" s="281"/>
      <c r="H10" s="281"/>
      <c r="I10" s="281"/>
      <c r="J10" s="281"/>
      <c r="K10" s="281"/>
      <c r="L10" s="182"/>
      <c r="M10" s="101"/>
      <c r="N10" s="101"/>
      <c r="O10" s="102"/>
      <c r="P10" s="82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86</v>
      </c>
    </row>
    <row r="15" ht="13.5">
      <c r="C15" s="31" t="s">
        <v>57</v>
      </c>
    </row>
    <row r="16" ht="14.25" thickBot="1">
      <c r="C16" s="32" t="s">
        <v>38</v>
      </c>
    </row>
    <row r="17" spans="2:16" ht="13.5" customHeight="1">
      <c r="B17" s="267" t="s">
        <v>2</v>
      </c>
      <c r="C17" s="267"/>
      <c r="D17" s="268"/>
      <c r="E17" s="248" t="s">
        <v>4</v>
      </c>
      <c r="F17" s="267"/>
      <c r="G17" s="267"/>
      <c r="H17" s="268"/>
      <c r="I17" s="250" t="s">
        <v>13</v>
      </c>
      <c r="J17" s="251"/>
      <c r="K17" s="251"/>
      <c r="L17" s="177"/>
      <c r="M17" s="96" t="s">
        <v>54</v>
      </c>
      <c r="N17" s="96" t="s">
        <v>51</v>
      </c>
      <c r="O17" s="96" t="s">
        <v>52</v>
      </c>
      <c r="P17" s="4"/>
    </row>
    <row r="18" spans="2:16" ht="19.5" customHeight="1" thickBot="1">
      <c r="B18" s="269"/>
      <c r="C18" s="269"/>
      <c r="D18" s="247"/>
      <c r="E18" s="249"/>
      <c r="F18" s="269"/>
      <c r="G18" s="269"/>
      <c r="H18" s="247"/>
      <c r="I18" s="250" t="s">
        <v>14</v>
      </c>
      <c r="J18" s="252"/>
      <c r="K18" s="113" t="s">
        <v>15</v>
      </c>
      <c r="L18" s="177"/>
      <c r="M18" s="112"/>
      <c r="N18" s="112"/>
      <c r="O18" s="97" t="s">
        <v>53</v>
      </c>
      <c r="P18" s="4"/>
    </row>
    <row r="19" spans="2:16" ht="19.5" customHeight="1" thickTop="1">
      <c r="B19" s="114"/>
      <c r="C19" s="111"/>
      <c r="D19" s="115"/>
      <c r="E19" s="282"/>
      <c r="F19" s="283"/>
      <c r="G19" s="283"/>
      <c r="H19" s="283"/>
      <c r="I19" s="283"/>
      <c r="J19" s="283"/>
      <c r="K19" s="283"/>
      <c r="L19" s="179"/>
      <c r="M19" s="98"/>
      <c r="N19" s="98"/>
      <c r="O19" s="99"/>
      <c r="P19" s="82"/>
    </row>
    <row r="20" spans="2:16" ht="15" customHeight="1">
      <c r="B20" s="114"/>
      <c r="C20" s="106" t="s">
        <v>9</v>
      </c>
      <c r="D20" s="116"/>
      <c r="E20" s="273">
        <f>M20-N20</f>
        <v>-132</v>
      </c>
      <c r="F20" s="266"/>
      <c r="G20" s="266"/>
      <c r="H20" s="57"/>
      <c r="I20" s="266" t="s">
        <v>132</v>
      </c>
      <c r="J20" s="266"/>
      <c r="K20" s="228" t="s">
        <v>132</v>
      </c>
      <c r="L20" s="143"/>
      <c r="M20" s="183">
        <f>'3月 自・社動態'!C8</f>
        <v>734654</v>
      </c>
      <c r="N20" s="183">
        <f>'2月 自・社動態'!C8</f>
        <v>734786</v>
      </c>
      <c r="O20" s="236" t="s">
        <v>130</v>
      </c>
      <c r="P20" s="3"/>
    </row>
    <row r="21" spans="2:16" ht="29.25" customHeight="1">
      <c r="B21" s="114"/>
      <c r="C21" s="106" t="s">
        <v>89</v>
      </c>
      <c r="D21" s="116"/>
      <c r="E21" s="273">
        <f>M21-N21</f>
        <v>-27</v>
      </c>
      <c r="F21" s="266"/>
      <c r="G21" s="266"/>
      <c r="H21" s="57"/>
      <c r="I21" s="266" t="s">
        <v>132</v>
      </c>
      <c r="J21" s="266"/>
      <c r="K21" s="228" t="s">
        <v>132</v>
      </c>
      <c r="L21" s="143"/>
      <c r="M21" s="183">
        <f>'3月 自・社動態'!C19</f>
        <v>982128</v>
      </c>
      <c r="N21" s="183">
        <f>'2月 自・社動態'!C19</f>
        <v>982155</v>
      </c>
      <c r="O21" s="236" t="s">
        <v>130</v>
      </c>
      <c r="P21" s="3"/>
    </row>
    <row r="22" spans="2:16" ht="15" customHeight="1" thickBot="1">
      <c r="B22" s="289"/>
      <c r="C22" s="289"/>
      <c r="D22" s="117"/>
      <c r="E22" s="290"/>
      <c r="F22" s="291"/>
      <c r="G22" s="291"/>
      <c r="H22" s="291"/>
      <c r="I22" s="291"/>
      <c r="J22" s="291"/>
      <c r="K22" s="291"/>
      <c r="L22" s="176"/>
      <c r="M22" s="101"/>
      <c r="N22" s="101"/>
      <c r="O22" s="102"/>
      <c r="P22" s="82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0"/>
    </row>
    <row r="27" spans="2:33" ht="13.5">
      <c r="B27" s="31" t="s">
        <v>49</v>
      </c>
      <c r="D27" s="31"/>
      <c r="R27" s="31"/>
      <c r="AG27" s="100"/>
    </row>
    <row r="28" spans="2:33" ht="13.5" customHeight="1">
      <c r="B28" s="32" t="s">
        <v>16</v>
      </c>
      <c r="D28" s="31"/>
      <c r="R28" s="31"/>
      <c r="AG28" s="100"/>
    </row>
    <row r="29" spans="2:16" ht="19.5" customHeight="1">
      <c r="B29" s="245" t="s">
        <v>2</v>
      </c>
      <c r="C29" s="287"/>
      <c r="D29" s="243"/>
      <c r="E29" s="278" t="s">
        <v>14</v>
      </c>
      <c r="F29" s="284"/>
      <c r="G29" s="243" t="s">
        <v>17</v>
      </c>
      <c r="H29" s="244"/>
      <c r="I29" s="244"/>
      <c r="J29" s="288"/>
      <c r="K29" s="243" t="s">
        <v>18</v>
      </c>
      <c r="L29" s="244"/>
      <c r="M29" s="244"/>
      <c r="N29" s="244"/>
      <c r="O29" s="244"/>
      <c r="P29" s="39"/>
    </row>
    <row r="30" spans="2:16" ht="19.5" customHeight="1">
      <c r="B30" s="245"/>
      <c r="C30" s="287"/>
      <c r="D30" s="243"/>
      <c r="E30" s="285"/>
      <c r="F30" s="286"/>
      <c r="G30" s="118" t="s">
        <v>20</v>
      </c>
      <c r="H30" s="118" t="s">
        <v>21</v>
      </c>
      <c r="I30" s="243" t="s">
        <v>19</v>
      </c>
      <c r="J30" s="288"/>
      <c r="K30" s="119" t="s">
        <v>23</v>
      </c>
      <c r="L30" s="190"/>
      <c r="M30" s="118" t="s">
        <v>24</v>
      </c>
      <c r="N30" s="244" t="s">
        <v>22</v>
      </c>
      <c r="O30" s="244"/>
      <c r="P30" s="39"/>
    </row>
    <row r="31" spans="2:16" ht="12" customHeight="1">
      <c r="B31" s="110"/>
      <c r="C31" s="111"/>
      <c r="D31" s="126"/>
      <c r="E31" s="238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2:16" ht="15" customHeight="1">
      <c r="B32" s="110"/>
      <c r="C32" s="106" t="s">
        <v>9</v>
      </c>
      <c r="D32" s="123"/>
      <c r="E32" s="273">
        <f>SUM(I32+N32)</f>
        <v>-132</v>
      </c>
      <c r="F32" s="266"/>
      <c r="G32" s="206">
        <f>'3月 自・社動態'!G8</f>
        <v>536</v>
      </c>
      <c r="H32" s="206">
        <f>'3月 自・社動態'!H8</f>
        <v>565</v>
      </c>
      <c r="I32" s="266">
        <f>SUM(G32-H32)</f>
        <v>-29</v>
      </c>
      <c r="J32" s="266"/>
      <c r="K32" s="142">
        <f>'3月 自・社動態'!J8</f>
        <v>1412</v>
      </c>
      <c r="L32" s="142"/>
      <c r="M32" s="142">
        <f>'3月 自・社動態'!N8</f>
        <v>1515</v>
      </c>
      <c r="N32" s="266">
        <f>SUM(K32-M32)</f>
        <v>-103</v>
      </c>
      <c r="O32" s="266"/>
      <c r="P32" s="57"/>
    </row>
    <row r="33" spans="2:16" ht="32.25" customHeight="1">
      <c r="B33" s="110"/>
      <c r="C33" s="106" t="s">
        <v>89</v>
      </c>
      <c r="D33" s="123"/>
      <c r="E33" s="273">
        <f>SUM(I33+N33)</f>
        <v>-27</v>
      </c>
      <c r="F33" s="266"/>
      <c r="G33" s="142">
        <f>'3月 自・社動態'!G19</f>
        <v>742</v>
      </c>
      <c r="H33" s="142">
        <f>'3月 自・社動態'!H19</f>
        <v>761</v>
      </c>
      <c r="I33" s="266">
        <f>SUM(G33-H33)</f>
        <v>-19</v>
      </c>
      <c r="J33" s="266"/>
      <c r="K33" s="142">
        <f>'3月 自・社動態'!J19</f>
        <v>2093</v>
      </c>
      <c r="L33" s="142"/>
      <c r="M33" s="142">
        <f>'3月 自・社動態'!N19</f>
        <v>2101</v>
      </c>
      <c r="N33" s="266">
        <f>SUM(K33-M33)</f>
        <v>-8</v>
      </c>
      <c r="O33" s="266"/>
      <c r="P33" s="57"/>
    </row>
    <row r="34" spans="2:16" ht="12" customHeight="1">
      <c r="B34" s="120"/>
      <c r="C34" s="127"/>
      <c r="D34" s="128"/>
      <c r="E34" s="271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82"/>
    </row>
    <row r="35" ht="12.75" customHeight="1"/>
    <row r="36" ht="12.75" customHeight="1"/>
    <row r="37" ht="12.75" customHeight="1"/>
    <row r="38" ht="12.75" customHeight="1">
      <c r="C38" s="31" t="s">
        <v>48</v>
      </c>
    </row>
    <row r="49" ht="13.5">
      <c r="D49" s="31"/>
    </row>
  </sheetData>
  <mergeCells count="34">
    <mergeCell ref="G29:J29"/>
    <mergeCell ref="I30:J30"/>
    <mergeCell ref="B22:C22"/>
    <mergeCell ref="E21:G21"/>
    <mergeCell ref="E22:K22"/>
    <mergeCell ref="I21:J21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  <mergeCell ref="E8:G8"/>
    <mergeCell ref="E9:G9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22" sqref="A22:IV24"/>
    </sheetView>
  </sheetViews>
  <sheetFormatPr defaultColWidth="9.00390625" defaultRowHeight="13.5"/>
  <cols>
    <col min="1" max="1" width="10.625" style="0" customWidth="1"/>
    <col min="2" max="2" width="10.625" style="2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2" t="s">
        <v>134</v>
      </c>
      <c r="B2" s="291"/>
      <c r="C2" s="291"/>
      <c r="D2" s="291"/>
      <c r="E2" s="291"/>
      <c r="F2" s="291"/>
      <c r="G2" s="291"/>
      <c r="H2" s="216"/>
    </row>
    <row r="3" spans="1:19" ht="13.5">
      <c r="A3" s="78"/>
      <c r="B3" s="202"/>
      <c r="C3" s="81"/>
      <c r="D3" s="10"/>
      <c r="E3" s="79"/>
      <c r="F3" s="208"/>
      <c r="G3" s="80"/>
      <c r="H3" s="80"/>
      <c r="I3" s="80"/>
      <c r="J3" s="78" t="s">
        <v>47</v>
      </c>
      <c r="K3" s="80"/>
      <c r="L3" s="80"/>
      <c r="M3" s="80"/>
      <c r="N3" s="80"/>
      <c r="O3" s="80"/>
      <c r="P3" s="80"/>
      <c r="Q3" s="80"/>
      <c r="R3" s="80"/>
      <c r="S3" s="7"/>
    </row>
    <row r="4" spans="1:19" ht="13.5">
      <c r="A4" s="296" t="s">
        <v>2</v>
      </c>
      <c r="B4" s="203"/>
      <c r="C4" s="76"/>
      <c r="D4" s="77"/>
      <c r="E4" s="65"/>
      <c r="F4" s="60"/>
      <c r="G4" s="293" t="s">
        <v>36</v>
      </c>
      <c r="H4" s="294"/>
      <c r="I4" s="295"/>
      <c r="J4" s="293" t="s">
        <v>40</v>
      </c>
      <c r="K4" s="294"/>
      <c r="L4" s="294"/>
      <c r="M4" s="294"/>
      <c r="N4" s="294"/>
      <c r="O4" s="294"/>
      <c r="P4" s="294"/>
      <c r="Q4" s="294"/>
      <c r="R4" s="295"/>
      <c r="S4" s="7"/>
    </row>
    <row r="5" spans="1:19" ht="13.5" customHeight="1">
      <c r="A5" s="296"/>
      <c r="B5" s="11" t="s">
        <v>7</v>
      </c>
      <c r="C5" s="12" t="s">
        <v>45</v>
      </c>
      <c r="D5" s="13" t="s">
        <v>5</v>
      </c>
      <c r="E5" s="8" t="s">
        <v>6</v>
      </c>
      <c r="F5" s="61" t="s">
        <v>46</v>
      </c>
      <c r="G5" s="304" t="s">
        <v>30</v>
      </c>
      <c r="H5" s="298" t="s">
        <v>31</v>
      </c>
      <c r="I5" s="300" t="s">
        <v>104</v>
      </c>
      <c r="J5" s="306" t="s">
        <v>105</v>
      </c>
      <c r="K5" s="294"/>
      <c r="L5" s="294"/>
      <c r="M5" s="295"/>
      <c r="N5" s="298" t="s">
        <v>106</v>
      </c>
      <c r="O5" s="294"/>
      <c r="P5" s="294"/>
      <c r="Q5" s="294"/>
      <c r="R5" s="302" t="s">
        <v>41</v>
      </c>
      <c r="S5" s="7"/>
    </row>
    <row r="6" spans="1:19" ht="14.25" thickBot="1">
      <c r="A6" s="297"/>
      <c r="B6" s="204"/>
      <c r="C6" s="17"/>
      <c r="D6" s="18"/>
      <c r="E6" s="19"/>
      <c r="F6" s="62"/>
      <c r="G6" s="305"/>
      <c r="H6" s="299"/>
      <c r="I6" s="301"/>
      <c r="J6" s="14" t="s">
        <v>35</v>
      </c>
      <c r="K6" s="15" t="s">
        <v>32</v>
      </c>
      <c r="L6" s="15" t="s">
        <v>33</v>
      </c>
      <c r="M6" s="15" t="s">
        <v>34</v>
      </c>
      <c r="N6" s="14" t="s">
        <v>35</v>
      </c>
      <c r="O6" s="15" t="s">
        <v>32</v>
      </c>
      <c r="P6" s="15" t="s">
        <v>33</v>
      </c>
      <c r="Q6" s="16" t="s">
        <v>34</v>
      </c>
      <c r="R6" s="303"/>
      <c r="S6" s="7"/>
    </row>
    <row r="7" spans="1:19" ht="14.25" thickTop="1">
      <c r="A7" s="4"/>
      <c r="B7" s="56"/>
      <c r="C7" s="56"/>
      <c r="D7" s="20"/>
      <c r="E7" s="20"/>
      <c r="F7" s="209"/>
      <c r="G7" s="4"/>
      <c r="H7" s="4"/>
      <c r="I7" s="129"/>
      <c r="J7" s="129"/>
      <c r="K7" s="4"/>
      <c r="L7" s="4"/>
      <c r="M7" s="4"/>
      <c r="N7" s="129"/>
      <c r="O7" s="4"/>
      <c r="P7" s="4"/>
      <c r="Q7" s="4"/>
      <c r="R7" s="129"/>
      <c r="S7" s="7"/>
    </row>
    <row r="8" spans="1:19" ht="13.5">
      <c r="A8" s="66" t="s">
        <v>9</v>
      </c>
      <c r="B8" s="73">
        <v>302906</v>
      </c>
      <c r="C8" s="193">
        <f>SUM(D8:E8)</f>
        <v>734786</v>
      </c>
      <c r="D8" s="22">
        <v>344459</v>
      </c>
      <c r="E8" s="22">
        <v>390327</v>
      </c>
      <c r="F8" s="210">
        <f>SUM(I8+R8)</f>
        <v>-223</v>
      </c>
      <c r="G8" s="64">
        <v>589</v>
      </c>
      <c r="H8" s="64">
        <v>669</v>
      </c>
      <c r="I8" s="212">
        <f>G8-H8</f>
        <v>-80</v>
      </c>
      <c r="J8" s="175">
        <f>SUM(K8+L8+M8)</f>
        <v>1241</v>
      </c>
      <c r="K8" s="64">
        <v>497</v>
      </c>
      <c r="L8" s="64">
        <v>658</v>
      </c>
      <c r="M8" s="64">
        <v>86</v>
      </c>
      <c r="N8" s="175">
        <f>SUM(O8:Q8)</f>
        <v>1384</v>
      </c>
      <c r="O8" s="64">
        <v>605</v>
      </c>
      <c r="P8" s="64">
        <v>708</v>
      </c>
      <c r="Q8" s="64">
        <v>71</v>
      </c>
      <c r="R8" s="212">
        <f>SUM(J8-N8)</f>
        <v>-143</v>
      </c>
      <c r="S8" s="30"/>
    </row>
    <row r="9" spans="1:19" ht="13.5">
      <c r="A9" s="23"/>
      <c r="B9" s="75"/>
      <c r="C9" s="194"/>
      <c r="D9" s="26"/>
      <c r="E9" s="26"/>
      <c r="F9" s="211"/>
      <c r="G9" s="24"/>
      <c r="H9" s="24"/>
      <c r="I9" s="213"/>
      <c r="J9" s="192"/>
      <c r="K9" s="24"/>
      <c r="L9" s="24"/>
      <c r="M9" s="24"/>
      <c r="N9" s="192"/>
      <c r="O9" s="24"/>
      <c r="P9" s="24"/>
      <c r="Q9" s="24"/>
      <c r="R9" s="213"/>
      <c r="S9" s="21"/>
    </row>
    <row r="10" spans="1:19" ht="13.5">
      <c r="A10" s="23" t="s">
        <v>112</v>
      </c>
      <c r="B10" s="74">
        <v>1823</v>
      </c>
      <c r="C10" s="193">
        <f aca="true" t="shared" si="0" ref="C10:C16">SUM(D10:E10)</f>
        <v>5538</v>
      </c>
      <c r="D10" s="25">
        <v>2587</v>
      </c>
      <c r="E10" s="25">
        <v>2951</v>
      </c>
      <c r="F10" s="210">
        <f aca="true" t="shared" si="1" ref="F10:F16">SUM(I10+R10)</f>
        <v>0</v>
      </c>
      <c r="G10" s="24">
        <v>6</v>
      </c>
      <c r="H10" s="24">
        <v>5</v>
      </c>
      <c r="I10" s="212">
        <f aca="true" t="shared" si="2" ref="I10:I16">G10-H10</f>
        <v>1</v>
      </c>
      <c r="J10" s="175">
        <f aca="true" t="shared" si="3" ref="J10:J16">SUM(K10+L10+M10)</f>
        <v>14</v>
      </c>
      <c r="K10" s="24">
        <v>7</v>
      </c>
      <c r="L10" s="24">
        <v>2</v>
      </c>
      <c r="M10" s="24">
        <v>5</v>
      </c>
      <c r="N10" s="175">
        <f aca="true" t="shared" si="4" ref="N10:N16">SUM(O10:Q10)</f>
        <v>15</v>
      </c>
      <c r="O10" s="24">
        <v>8</v>
      </c>
      <c r="P10" s="24">
        <v>5</v>
      </c>
      <c r="Q10" s="24">
        <v>2</v>
      </c>
      <c r="R10" s="212">
        <f aca="true" t="shared" si="5" ref="R10:R16">SUM(J10-N10)</f>
        <v>-1</v>
      </c>
      <c r="S10" s="21"/>
    </row>
    <row r="11" spans="1:21" ht="13.5">
      <c r="A11" s="23" t="s">
        <v>113</v>
      </c>
      <c r="B11" s="74">
        <v>24382</v>
      </c>
      <c r="C11" s="193">
        <f t="shared" si="0"/>
        <v>69425</v>
      </c>
      <c r="D11" s="25">
        <v>32570</v>
      </c>
      <c r="E11" s="25">
        <v>36855</v>
      </c>
      <c r="F11" s="210">
        <f t="shared" si="1"/>
        <v>-59</v>
      </c>
      <c r="G11" s="24">
        <v>39</v>
      </c>
      <c r="H11" s="24">
        <v>106</v>
      </c>
      <c r="I11" s="212">
        <f t="shared" si="2"/>
        <v>-67</v>
      </c>
      <c r="J11" s="175">
        <f t="shared" si="3"/>
        <v>125</v>
      </c>
      <c r="K11" s="24">
        <v>75</v>
      </c>
      <c r="L11" s="24">
        <v>45</v>
      </c>
      <c r="M11" s="24">
        <v>5</v>
      </c>
      <c r="N11" s="175">
        <f t="shared" si="4"/>
        <v>117</v>
      </c>
      <c r="O11" s="24">
        <v>62</v>
      </c>
      <c r="P11" s="24">
        <v>46</v>
      </c>
      <c r="Q11" s="24">
        <v>9</v>
      </c>
      <c r="R11" s="212">
        <f t="shared" si="5"/>
        <v>8</v>
      </c>
      <c r="S11" s="21"/>
      <c r="U11" s="110"/>
    </row>
    <row r="12" spans="1:19" ht="13.5">
      <c r="A12" s="23" t="s">
        <v>114</v>
      </c>
      <c r="B12" s="74">
        <v>18984</v>
      </c>
      <c r="C12" s="193">
        <f t="shared" si="0"/>
        <v>55224</v>
      </c>
      <c r="D12" s="25">
        <v>26583</v>
      </c>
      <c r="E12" s="25">
        <v>28641</v>
      </c>
      <c r="F12" s="210">
        <f t="shared" si="1"/>
        <v>87</v>
      </c>
      <c r="G12" s="24">
        <v>49</v>
      </c>
      <c r="H12" s="24">
        <v>29</v>
      </c>
      <c r="I12" s="212">
        <v>20</v>
      </c>
      <c r="J12" s="175">
        <f t="shared" si="3"/>
        <v>225</v>
      </c>
      <c r="K12" s="24">
        <v>153</v>
      </c>
      <c r="L12" s="24">
        <v>56</v>
      </c>
      <c r="M12" s="24">
        <v>16</v>
      </c>
      <c r="N12" s="175">
        <f t="shared" si="4"/>
        <v>158</v>
      </c>
      <c r="O12" s="24">
        <v>91</v>
      </c>
      <c r="P12" s="24">
        <v>57</v>
      </c>
      <c r="Q12" s="24">
        <v>10</v>
      </c>
      <c r="R12" s="212">
        <f t="shared" si="5"/>
        <v>67</v>
      </c>
      <c r="S12" s="21"/>
    </row>
    <row r="13" spans="1:18" ht="13.5">
      <c r="A13" s="129" t="s">
        <v>115</v>
      </c>
      <c r="B13" s="130">
        <v>14270</v>
      </c>
      <c r="C13" s="193">
        <f t="shared" si="0"/>
        <v>37934</v>
      </c>
      <c r="D13" s="130">
        <v>18651</v>
      </c>
      <c r="E13" s="130">
        <v>19283</v>
      </c>
      <c r="F13" s="210">
        <f t="shared" si="1"/>
        <v>26</v>
      </c>
      <c r="G13" s="131">
        <v>43</v>
      </c>
      <c r="H13" s="131">
        <v>27</v>
      </c>
      <c r="I13" s="212">
        <f t="shared" si="2"/>
        <v>16</v>
      </c>
      <c r="J13" s="175">
        <f t="shared" si="3"/>
        <v>147</v>
      </c>
      <c r="K13" s="131">
        <v>87</v>
      </c>
      <c r="L13" s="131">
        <v>49</v>
      </c>
      <c r="M13" s="131">
        <v>11</v>
      </c>
      <c r="N13" s="175">
        <f t="shared" si="4"/>
        <v>137</v>
      </c>
      <c r="O13" s="131">
        <v>95</v>
      </c>
      <c r="P13" s="131">
        <v>36</v>
      </c>
      <c r="Q13" s="131">
        <v>6</v>
      </c>
      <c r="R13" s="212">
        <f t="shared" si="5"/>
        <v>10</v>
      </c>
    </row>
    <row r="14" spans="1:19" ht="13.5">
      <c r="A14" s="191" t="s">
        <v>11</v>
      </c>
      <c r="B14" s="74">
        <v>11037</v>
      </c>
      <c r="C14" s="193">
        <f t="shared" si="0"/>
        <v>32827</v>
      </c>
      <c r="D14" s="25">
        <v>15585</v>
      </c>
      <c r="E14" s="25">
        <v>17242</v>
      </c>
      <c r="F14" s="210">
        <f t="shared" si="1"/>
        <v>9</v>
      </c>
      <c r="G14" s="24">
        <v>15</v>
      </c>
      <c r="H14" s="24">
        <v>26</v>
      </c>
      <c r="I14" s="212">
        <f t="shared" si="2"/>
        <v>-11</v>
      </c>
      <c r="J14" s="175">
        <f t="shared" si="3"/>
        <v>82</v>
      </c>
      <c r="K14" s="24">
        <v>66</v>
      </c>
      <c r="L14" s="24">
        <v>13</v>
      </c>
      <c r="M14" s="24">
        <v>3</v>
      </c>
      <c r="N14" s="175">
        <f t="shared" si="4"/>
        <v>62</v>
      </c>
      <c r="O14" s="24">
        <v>41</v>
      </c>
      <c r="P14" s="24">
        <v>17</v>
      </c>
      <c r="Q14" s="24">
        <v>4</v>
      </c>
      <c r="R14" s="212">
        <f t="shared" si="5"/>
        <v>20</v>
      </c>
      <c r="S14" s="21"/>
    </row>
    <row r="15" spans="1:19" ht="13.5">
      <c r="A15" s="191" t="s">
        <v>10</v>
      </c>
      <c r="B15" s="74">
        <v>2948</v>
      </c>
      <c r="C15" s="193">
        <f t="shared" si="0"/>
        <v>8694</v>
      </c>
      <c r="D15" s="25">
        <v>4133</v>
      </c>
      <c r="E15" s="25">
        <v>4561</v>
      </c>
      <c r="F15" s="210">
        <f t="shared" si="1"/>
        <v>-11</v>
      </c>
      <c r="G15" s="24">
        <v>11</v>
      </c>
      <c r="H15" s="24">
        <v>11</v>
      </c>
      <c r="I15" s="212">
        <f t="shared" si="2"/>
        <v>0</v>
      </c>
      <c r="J15" s="175">
        <f t="shared" si="3"/>
        <v>18</v>
      </c>
      <c r="K15" s="24">
        <v>13</v>
      </c>
      <c r="L15" s="24">
        <v>5</v>
      </c>
      <c r="M15" s="24">
        <v>0</v>
      </c>
      <c r="N15" s="175">
        <f t="shared" si="4"/>
        <v>29</v>
      </c>
      <c r="O15" s="24">
        <v>9</v>
      </c>
      <c r="P15" s="24">
        <v>13</v>
      </c>
      <c r="Q15" s="24">
        <v>7</v>
      </c>
      <c r="R15" s="212">
        <f t="shared" si="5"/>
        <v>-11</v>
      </c>
      <c r="S15" s="21"/>
    </row>
    <row r="16" spans="1:19" ht="13.5">
      <c r="A16" s="23" t="s">
        <v>12</v>
      </c>
      <c r="B16" s="74">
        <v>12834</v>
      </c>
      <c r="C16" s="193">
        <f t="shared" si="0"/>
        <v>37727</v>
      </c>
      <c r="D16" s="25">
        <v>18018</v>
      </c>
      <c r="E16" s="25">
        <v>19709</v>
      </c>
      <c r="F16" s="210">
        <f t="shared" si="1"/>
        <v>15</v>
      </c>
      <c r="G16" s="24">
        <v>40</v>
      </c>
      <c r="H16" s="24">
        <v>42</v>
      </c>
      <c r="I16" s="212">
        <f t="shared" si="2"/>
        <v>-2</v>
      </c>
      <c r="J16" s="175">
        <f t="shared" si="3"/>
        <v>101</v>
      </c>
      <c r="K16" s="24">
        <v>67</v>
      </c>
      <c r="L16" s="24">
        <v>29</v>
      </c>
      <c r="M16" s="24">
        <v>5</v>
      </c>
      <c r="N16" s="175">
        <f t="shared" si="4"/>
        <v>84</v>
      </c>
      <c r="O16" s="24">
        <v>72</v>
      </c>
      <c r="P16" s="24">
        <v>12</v>
      </c>
      <c r="Q16" s="24">
        <v>0</v>
      </c>
      <c r="R16" s="212">
        <f t="shared" si="5"/>
        <v>17</v>
      </c>
      <c r="S16" s="21"/>
    </row>
    <row r="17" spans="1:19" ht="13.5" customHeight="1">
      <c r="A17" s="191"/>
      <c r="B17" s="214"/>
      <c r="C17" s="217"/>
      <c r="D17" s="74"/>
      <c r="E17" s="74"/>
      <c r="F17" s="218"/>
      <c r="G17" s="64"/>
      <c r="H17" s="64"/>
      <c r="I17" s="219"/>
      <c r="J17" s="220"/>
      <c r="K17" s="64"/>
      <c r="L17" s="64"/>
      <c r="M17" s="64"/>
      <c r="N17" s="220"/>
      <c r="O17" s="64"/>
      <c r="P17" s="64"/>
      <c r="Q17" s="64"/>
      <c r="R17" s="219"/>
      <c r="S17" s="21"/>
    </row>
    <row r="18" spans="1:19" ht="13.5">
      <c r="A18" s="23"/>
      <c r="B18" s="74"/>
      <c r="C18" s="132"/>
      <c r="D18" s="25"/>
      <c r="E18" s="25"/>
      <c r="F18" s="134"/>
      <c r="G18" s="24"/>
      <c r="H18" s="24"/>
      <c r="I18" s="103"/>
      <c r="J18" s="64"/>
      <c r="K18" s="24"/>
      <c r="L18" s="24"/>
      <c r="M18" s="24"/>
      <c r="N18" s="64"/>
      <c r="O18" s="24"/>
      <c r="P18" s="24"/>
      <c r="Q18" s="24"/>
      <c r="R18" s="103"/>
      <c r="S18" s="21"/>
    </row>
    <row r="19" spans="1:19" ht="13.5">
      <c r="A19" s="195" t="s">
        <v>116</v>
      </c>
      <c r="B19" s="196">
        <f aca="true" t="shared" si="6" ref="B19:R19">SUM(B8:B17)</f>
        <v>389184</v>
      </c>
      <c r="C19" s="196">
        <f t="shared" si="6"/>
        <v>982155</v>
      </c>
      <c r="D19" s="196">
        <f t="shared" si="6"/>
        <v>462586</v>
      </c>
      <c r="E19" s="196">
        <f t="shared" si="6"/>
        <v>519569</v>
      </c>
      <c r="F19" s="197">
        <f t="shared" si="6"/>
        <v>-156</v>
      </c>
      <c r="G19" s="198">
        <f t="shared" si="6"/>
        <v>792</v>
      </c>
      <c r="H19" s="198">
        <f t="shared" si="6"/>
        <v>915</v>
      </c>
      <c r="I19" s="198">
        <f t="shared" si="6"/>
        <v>-123</v>
      </c>
      <c r="J19" s="198">
        <f t="shared" si="6"/>
        <v>1953</v>
      </c>
      <c r="K19" s="198">
        <f t="shared" si="6"/>
        <v>965</v>
      </c>
      <c r="L19" s="198">
        <f t="shared" si="6"/>
        <v>857</v>
      </c>
      <c r="M19" s="198">
        <f t="shared" si="6"/>
        <v>131</v>
      </c>
      <c r="N19" s="198">
        <f t="shared" si="6"/>
        <v>1986</v>
      </c>
      <c r="O19" s="198">
        <f t="shared" si="6"/>
        <v>983</v>
      </c>
      <c r="P19" s="198">
        <f t="shared" si="6"/>
        <v>894</v>
      </c>
      <c r="Q19" s="198">
        <f t="shared" si="6"/>
        <v>109</v>
      </c>
      <c r="R19" s="198">
        <f t="shared" si="6"/>
        <v>-33</v>
      </c>
      <c r="S19" s="21"/>
    </row>
    <row r="20" spans="1:19" ht="13.5">
      <c r="A20" s="6"/>
      <c r="B20" s="205"/>
      <c r="C20" s="133"/>
      <c r="D20" s="29"/>
      <c r="E20" s="29"/>
      <c r="F20" s="135"/>
      <c r="G20" s="27"/>
      <c r="H20" s="27"/>
      <c r="I20" s="137"/>
      <c r="J20" s="136"/>
      <c r="K20" s="28"/>
      <c r="L20" s="28"/>
      <c r="M20" s="28"/>
      <c r="N20" s="138"/>
      <c r="O20" s="28"/>
      <c r="P20" s="28"/>
      <c r="Q20" s="28"/>
      <c r="R20" s="139"/>
      <c r="S20" s="21"/>
    </row>
    <row r="21" ht="13.5">
      <c r="R21" s="63"/>
    </row>
    <row r="22" spans="1:18" ht="13.5">
      <c r="A22" s="188" t="s">
        <v>144</v>
      </c>
      <c r="R22" s="63"/>
    </row>
    <row r="23" spans="1:18" ht="13.5">
      <c r="A23" s="188" t="s">
        <v>145</v>
      </c>
      <c r="R23" s="63"/>
    </row>
    <row r="24" spans="1:18" ht="13.5">
      <c r="A24" s="189" t="s">
        <v>133</v>
      </c>
      <c r="R24" s="63"/>
    </row>
    <row r="25" ht="13.5">
      <c r="R25" s="63"/>
    </row>
    <row r="26" ht="13.5">
      <c r="R26" s="63"/>
    </row>
    <row r="27" ht="13.5">
      <c r="R27" s="63"/>
    </row>
    <row r="28" ht="13.5">
      <c r="R28" s="63"/>
    </row>
    <row r="29" ht="13.5">
      <c r="R29" s="63"/>
    </row>
    <row r="30" ht="13.5">
      <c r="R30" s="63"/>
    </row>
    <row r="31" ht="13.5">
      <c r="R31" s="63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B11" sqref="B11"/>
    </sheetView>
  </sheetViews>
  <sheetFormatPr defaultColWidth="9.00390625" defaultRowHeight="13.5"/>
  <cols>
    <col min="1" max="1" width="10.625" style="0" customWidth="1"/>
    <col min="2" max="2" width="10.625" style="7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292" t="s">
        <v>143</v>
      </c>
      <c r="B2" s="291"/>
      <c r="C2" s="291"/>
      <c r="D2" s="291"/>
      <c r="E2" s="291"/>
      <c r="F2" s="291"/>
      <c r="G2" s="291"/>
      <c r="H2" s="216"/>
    </row>
    <row r="3" spans="1:19" ht="13.5">
      <c r="A3" s="78"/>
      <c r="B3" s="202"/>
      <c r="C3" s="81"/>
      <c r="D3" s="10"/>
      <c r="E3" s="79"/>
      <c r="F3" s="208"/>
      <c r="G3" s="80"/>
      <c r="H3" s="80"/>
      <c r="I3" s="80"/>
      <c r="J3" s="78" t="s">
        <v>47</v>
      </c>
      <c r="K3" s="80"/>
      <c r="L3" s="80"/>
      <c r="M3" s="80"/>
      <c r="N3" s="80"/>
      <c r="O3" s="80"/>
      <c r="P3" s="80"/>
      <c r="Q3" s="80"/>
      <c r="R3" s="80"/>
      <c r="S3" s="7"/>
    </row>
    <row r="4" spans="1:19" ht="13.5">
      <c r="A4" s="296" t="s">
        <v>2</v>
      </c>
      <c r="B4" s="203"/>
      <c r="C4" s="76"/>
      <c r="D4" s="77"/>
      <c r="E4" s="65"/>
      <c r="F4" s="60"/>
      <c r="G4" s="293" t="s">
        <v>36</v>
      </c>
      <c r="H4" s="294"/>
      <c r="I4" s="295"/>
      <c r="J4" s="293" t="s">
        <v>40</v>
      </c>
      <c r="K4" s="294"/>
      <c r="L4" s="294"/>
      <c r="M4" s="294"/>
      <c r="N4" s="294"/>
      <c r="O4" s="294"/>
      <c r="P4" s="294"/>
      <c r="Q4" s="294"/>
      <c r="R4" s="294"/>
      <c r="S4" s="7"/>
    </row>
    <row r="5" spans="1:19" ht="13.5" customHeight="1">
      <c r="A5" s="296"/>
      <c r="B5" s="11" t="s">
        <v>7</v>
      </c>
      <c r="C5" s="12" t="s">
        <v>45</v>
      </c>
      <c r="D5" s="13" t="s">
        <v>5</v>
      </c>
      <c r="E5" s="8" t="s">
        <v>6</v>
      </c>
      <c r="F5" s="61" t="s">
        <v>46</v>
      </c>
      <c r="G5" s="304" t="s">
        <v>30</v>
      </c>
      <c r="H5" s="298" t="s">
        <v>31</v>
      </c>
      <c r="I5" s="300" t="s">
        <v>104</v>
      </c>
      <c r="J5" s="306" t="s">
        <v>105</v>
      </c>
      <c r="K5" s="294"/>
      <c r="L5" s="294"/>
      <c r="M5" s="295"/>
      <c r="N5" s="298" t="s">
        <v>106</v>
      </c>
      <c r="O5" s="294"/>
      <c r="P5" s="294"/>
      <c r="Q5" s="294"/>
      <c r="R5" s="302" t="s">
        <v>41</v>
      </c>
      <c r="S5" s="7"/>
    </row>
    <row r="6" spans="1:19" ht="14.25" thickBot="1">
      <c r="A6" s="297"/>
      <c r="B6" s="204"/>
      <c r="C6" s="17"/>
      <c r="D6" s="18"/>
      <c r="E6" s="19"/>
      <c r="F6" s="62"/>
      <c r="G6" s="305"/>
      <c r="H6" s="299"/>
      <c r="I6" s="301"/>
      <c r="J6" s="14" t="s">
        <v>35</v>
      </c>
      <c r="K6" s="15" t="s">
        <v>32</v>
      </c>
      <c r="L6" s="15" t="s">
        <v>33</v>
      </c>
      <c r="M6" s="15" t="s">
        <v>34</v>
      </c>
      <c r="N6" s="14" t="s">
        <v>35</v>
      </c>
      <c r="O6" s="15" t="s">
        <v>32</v>
      </c>
      <c r="P6" s="15" t="s">
        <v>33</v>
      </c>
      <c r="Q6" s="16" t="s">
        <v>34</v>
      </c>
      <c r="R6" s="303"/>
      <c r="S6" s="7"/>
    </row>
    <row r="7" spans="1:19" ht="14.25" thickTop="1">
      <c r="A7" s="4"/>
      <c r="B7" s="56"/>
      <c r="C7" s="56"/>
      <c r="D7" s="20"/>
      <c r="E7" s="20"/>
      <c r="F7" s="209"/>
      <c r="G7" s="4"/>
      <c r="H7" s="4"/>
      <c r="I7" s="129"/>
      <c r="J7" s="129"/>
      <c r="K7" s="4"/>
      <c r="L7" s="4"/>
      <c r="M7" s="4"/>
      <c r="N7" s="129"/>
      <c r="O7" s="4"/>
      <c r="P7" s="4"/>
      <c r="Q7" s="4"/>
      <c r="R7" s="129"/>
      <c r="S7" s="7"/>
    </row>
    <row r="8" spans="1:19" ht="13.5">
      <c r="A8" s="66" t="s">
        <v>9</v>
      </c>
      <c r="B8" s="73">
        <v>302992</v>
      </c>
      <c r="C8" s="193">
        <f>SUM(D8:E8)</f>
        <v>734654</v>
      </c>
      <c r="D8" s="22">
        <v>344405</v>
      </c>
      <c r="E8" s="22">
        <v>390249</v>
      </c>
      <c r="F8" s="210">
        <f>SUM(I8+R8)</f>
        <v>-132</v>
      </c>
      <c r="G8" s="64">
        <v>536</v>
      </c>
      <c r="H8" s="64">
        <v>565</v>
      </c>
      <c r="I8" s="212">
        <f>G8-H8</f>
        <v>-29</v>
      </c>
      <c r="J8" s="175">
        <f>SUM(K8+L8+M8)</f>
        <v>1412</v>
      </c>
      <c r="K8" s="64">
        <v>565</v>
      </c>
      <c r="L8" s="64">
        <v>787</v>
      </c>
      <c r="M8" s="64">
        <v>60</v>
      </c>
      <c r="N8" s="175">
        <f>SUM(O8:Q8)</f>
        <v>1515</v>
      </c>
      <c r="O8" s="64">
        <v>567</v>
      </c>
      <c r="P8" s="64">
        <v>863</v>
      </c>
      <c r="Q8" s="64">
        <v>85</v>
      </c>
      <c r="R8" s="212">
        <f>SUM(J8-N8)</f>
        <v>-103</v>
      </c>
      <c r="S8" s="30"/>
    </row>
    <row r="9" spans="1:19" ht="13.5">
      <c r="A9" s="23"/>
      <c r="B9" s="75"/>
      <c r="C9" s="194"/>
      <c r="D9" s="26"/>
      <c r="E9" s="26"/>
      <c r="F9" s="211"/>
      <c r="G9" s="24"/>
      <c r="H9" s="24"/>
      <c r="I9" s="213"/>
      <c r="J9" s="192"/>
      <c r="K9" s="24"/>
      <c r="L9" s="24"/>
      <c r="M9" s="24"/>
      <c r="N9" s="192"/>
      <c r="O9" s="24"/>
      <c r="P9" s="24"/>
      <c r="Q9" s="24"/>
      <c r="R9" s="213"/>
      <c r="S9" s="21"/>
    </row>
    <row r="10" spans="1:19" ht="13.5">
      <c r="A10" s="23" t="s">
        <v>112</v>
      </c>
      <c r="B10" s="74">
        <v>1822</v>
      </c>
      <c r="C10" s="193">
        <f aca="true" t="shared" si="0" ref="C10:C16">SUM(D10:E10)</f>
        <v>5530</v>
      </c>
      <c r="D10" s="25">
        <v>2585</v>
      </c>
      <c r="E10" s="25">
        <v>2945</v>
      </c>
      <c r="F10" s="210">
        <f aca="true" t="shared" si="1" ref="F10:F16">SUM(I10+R10)</f>
        <v>-8</v>
      </c>
      <c r="G10" s="24">
        <v>5</v>
      </c>
      <c r="H10" s="24">
        <v>8</v>
      </c>
      <c r="I10" s="212">
        <f aca="true" t="shared" si="2" ref="I10:I16">G10-H10</f>
        <v>-3</v>
      </c>
      <c r="J10" s="175">
        <f aca="true" t="shared" si="3" ref="J10:J16">SUM(K10+L10+M10)</f>
        <v>9</v>
      </c>
      <c r="K10" s="24">
        <v>8</v>
      </c>
      <c r="L10" s="24">
        <v>1</v>
      </c>
      <c r="M10" s="24">
        <v>0</v>
      </c>
      <c r="N10" s="175">
        <f aca="true" t="shared" si="4" ref="N10:N16">SUM(O10:Q10)</f>
        <v>14</v>
      </c>
      <c r="O10" s="24">
        <v>14</v>
      </c>
      <c r="P10" s="24">
        <v>0</v>
      </c>
      <c r="Q10" s="24">
        <v>0</v>
      </c>
      <c r="R10" s="212">
        <f aca="true" t="shared" si="5" ref="R10:R16">SUM(J10-N10)</f>
        <v>-5</v>
      </c>
      <c r="S10" s="21"/>
    </row>
    <row r="11" spans="1:21" ht="13.5">
      <c r="A11" s="23" t="s">
        <v>113</v>
      </c>
      <c r="B11" s="74">
        <v>24394</v>
      </c>
      <c r="C11" s="193">
        <f t="shared" si="0"/>
        <v>69408</v>
      </c>
      <c r="D11" s="25">
        <v>32578</v>
      </c>
      <c r="E11" s="25">
        <v>36830</v>
      </c>
      <c r="F11" s="210">
        <f t="shared" si="1"/>
        <v>-17</v>
      </c>
      <c r="G11" s="24">
        <v>52</v>
      </c>
      <c r="H11" s="24">
        <v>72</v>
      </c>
      <c r="I11" s="212">
        <f t="shared" si="2"/>
        <v>-20</v>
      </c>
      <c r="J11" s="175">
        <f t="shared" si="3"/>
        <v>118</v>
      </c>
      <c r="K11" s="24">
        <v>81</v>
      </c>
      <c r="L11" s="24">
        <v>33</v>
      </c>
      <c r="M11" s="24">
        <v>4</v>
      </c>
      <c r="N11" s="175">
        <f t="shared" si="4"/>
        <v>115</v>
      </c>
      <c r="O11" s="24">
        <v>58</v>
      </c>
      <c r="P11" s="24">
        <v>54</v>
      </c>
      <c r="Q11" s="24">
        <v>3</v>
      </c>
      <c r="R11" s="212">
        <f t="shared" si="5"/>
        <v>3</v>
      </c>
      <c r="S11" s="21"/>
      <c r="U11" s="110"/>
    </row>
    <row r="12" spans="1:19" ht="13.5">
      <c r="A12" s="23" t="s">
        <v>114</v>
      </c>
      <c r="B12" s="74">
        <v>19005</v>
      </c>
      <c r="C12" s="193">
        <f t="shared" si="0"/>
        <v>55250</v>
      </c>
      <c r="D12" s="25">
        <v>26595</v>
      </c>
      <c r="E12" s="25">
        <v>28655</v>
      </c>
      <c r="F12" s="210">
        <f t="shared" si="1"/>
        <v>26</v>
      </c>
      <c r="G12" s="24">
        <v>45</v>
      </c>
      <c r="H12" s="24">
        <v>36</v>
      </c>
      <c r="I12" s="212">
        <f t="shared" si="2"/>
        <v>9</v>
      </c>
      <c r="J12" s="175">
        <f t="shared" si="3"/>
        <v>161</v>
      </c>
      <c r="K12" s="24">
        <v>119</v>
      </c>
      <c r="L12" s="24">
        <v>38</v>
      </c>
      <c r="M12" s="24">
        <v>4</v>
      </c>
      <c r="N12" s="175">
        <f t="shared" si="4"/>
        <v>144</v>
      </c>
      <c r="O12" s="24">
        <v>102</v>
      </c>
      <c r="P12" s="24">
        <v>39</v>
      </c>
      <c r="Q12" s="24">
        <v>3</v>
      </c>
      <c r="R12" s="212">
        <f t="shared" si="5"/>
        <v>17</v>
      </c>
      <c r="S12" s="21"/>
    </row>
    <row r="13" spans="1:18" ht="13.5">
      <c r="A13" s="129" t="s">
        <v>115</v>
      </c>
      <c r="B13" s="130">
        <v>14287</v>
      </c>
      <c r="C13" s="193">
        <f t="shared" si="0"/>
        <v>37977</v>
      </c>
      <c r="D13" s="130">
        <v>18665</v>
      </c>
      <c r="E13" s="130">
        <v>19312</v>
      </c>
      <c r="F13" s="210">
        <f t="shared" si="1"/>
        <v>43</v>
      </c>
      <c r="G13" s="131">
        <v>45</v>
      </c>
      <c r="H13" s="131">
        <v>19</v>
      </c>
      <c r="I13" s="212">
        <f t="shared" si="2"/>
        <v>26</v>
      </c>
      <c r="J13" s="175">
        <f t="shared" si="3"/>
        <v>143</v>
      </c>
      <c r="K13" s="131">
        <v>97</v>
      </c>
      <c r="L13" s="131">
        <v>44</v>
      </c>
      <c r="M13" s="131">
        <v>2</v>
      </c>
      <c r="N13" s="175">
        <f t="shared" si="4"/>
        <v>126</v>
      </c>
      <c r="O13" s="131">
        <v>78</v>
      </c>
      <c r="P13" s="131">
        <v>40</v>
      </c>
      <c r="Q13" s="131">
        <v>8</v>
      </c>
      <c r="R13" s="212">
        <f t="shared" si="5"/>
        <v>17</v>
      </c>
    </row>
    <row r="14" spans="1:19" ht="13.5">
      <c r="A14" s="191" t="s">
        <v>11</v>
      </c>
      <c r="B14" s="74">
        <v>11058</v>
      </c>
      <c r="C14" s="193">
        <f t="shared" si="0"/>
        <v>32866</v>
      </c>
      <c r="D14" s="25">
        <v>15608</v>
      </c>
      <c r="E14" s="25">
        <v>17258</v>
      </c>
      <c r="F14" s="210">
        <f t="shared" si="1"/>
        <v>39</v>
      </c>
      <c r="G14" s="24">
        <v>28</v>
      </c>
      <c r="H14" s="24">
        <v>24</v>
      </c>
      <c r="I14" s="212">
        <f t="shared" si="2"/>
        <v>4</v>
      </c>
      <c r="J14" s="175">
        <f t="shared" si="3"/>
        <v>103</v>
      </c>
      <c r="K14" s="24">
        <v>82</v>
      </c>
      <c r="L14" s="24">
        <v>21</v>
      </c>
      <c r="M14" s="24">
        <v>0</v>
      </c>
      <c r="N14" s="175">
        <f t="shared" si="4"/>
        <v>68</v>
      </c>
      <c r="O14" s="24">
        <v>51</v>
      </c>
      <c r="P14" s="24">
        <v>15</v>
      </c>
      <c r="Q14" s="24">
        <v>2</v>
      </c>
      <c r="R14" s="212">
        <f t="shared" si="5"/>
        <v>35</v>
      </c>
      <c r="S14" s="21"/>
    </row>
    <row r="15" spans="1:19" ht="13.5">
      <c r="A15" s="191" t="s">
        <v>10</v>
      </c>
      <c r="B15" s="74">
        <v>2969</v>
      </c>
      <c r="C15" s="193">
        <f t="shared" si="0"/>
        <v>8714</v>
      </c>
      <c r="D15" s="25">
        <v>4136</v>
      </c>
      <c r="E15" s="25">
        <v>4578</v>
      </c>
      <c r="F15" s="210">
        <f t="shared" si="1"/>
        <v>20</v>
      </c>
      <c r="G15" s="24">
        <v>7</v>
      </c>
      <c r="H15" s="24">
        <v>10</v>
      </c>
      <c r="I15" s="212">
        <f t="shared" si="2"/>
        <v>-3</v>
      </c>
      <c r="J15" s="175">
        <f t="shared" si="3"/>
        <v>51</v>
      </c>
      <c r="K15" s="24">
        <v>31</v>
      </c>
      <c r="L15" s="24">
        <v>20</v>
      </c>
      <c r="M15" s="24">
        <v>0</v>
      </c>
      <c r="N15" s="175">
        <f t="shared" si="4"/>
        <v>28</v>
      </c>
      <c r="O15" s="24">
        <v>17</v>
      </c>
      <c r="P15" s="24">
        <v>10</v>
      </c>
      <c r="Q15" s="24">
        <v>1</v>
      </c>
      <c r="R15" s="212">
        <f t="shared" si="5"/>
        <v>23</v>
      </c>
      <c r="S15" s="21"/>
    </row>
    <row r="16" spans="1:19" ht="13.5">
      <c r="A16" s="23" t="s">
        <v>12</v>
      </c>
      <c r="B16" s="74">
        <v>12827</v>
      </c>
      <c r="C16" s="193">
        <f t="shared" si="0"/>
        <v>37729</v>
      </c>
      <c r="D16" s="25">
        <v>18010</v>
      </c>
      <c r="E16" s="25">
        <v>19719</v>
      </c>
      <c r="F16" s="210">
        <f t="shared" si="1"/>
        <v>2</v>
      </c>
      <c r="G16" s="24">
        <v>24</v>
      </c>
      <c r="H16" s="24">
        <v>27</v>
      </c>
      <c r="I16" s="212">
        <f t="shared" si="2"/>
        <v>-3</v>
      </c>
      <c r="J16" s="175">
        <f t="shared" si="3"/>
        <v>96</v>
      </c>
      <c r="K16" s="24">
        <v>66</v>
      </c>
      <c r="L16" s="24">
        <v>26</v>
      </c>
      <c r="M16" s="24">
        <v>4</v>
      </c>
      <c r="N16" s="175">
        <f t="shared" si="4"/>
        <v>91</v>
      </c>
      <c r="O16" s="24">
        <v>59</v>
      </c>
      <c r="P16" s="24">
        <v>30</v>
      </c>
      <c r="Q16" s="24">
        <v>2</v>
      </c>
      <c r="R16" s="212">
        <f t="shared" si="5"/>
        <v>5</v>
      </c>
      <c r="S16" s="21"/>
    </row>
    <row r="17" spans="1:19" ht="13.5" customHeight="1">
      <c r="A17" s="191"/>
      <c r="B17" s="214"/>
      <c r="C17" s="217"/>
      <c r="D17" s="74"/>
      <c r="E17" s="74"/>
      <c r="F17" s="218"/>
      <c r="G17" s="64"/>
      <c r="H17" s="64"/>
      <c r="I17" s="219"/>
      <c r="J17" s="220"/>
      <c r="K17" s="64"/>
      <c r="L17" s="64"/>
      <c r="M17" s="64"/>
      <c r="N17" s="220"/>
      <c r="O17" s="64"/>
      <c r="P17" s="64"/>
      <c r="Q17" s="64"/>
      <c r="R17" s="219"/>
      <c r="S17" s="21"/>
    </row>
    <row r="18" spans="1:19" ht="13.5">
      <c r="A18" s="23"/>
      <c r="B18" s="74"/>
      <c r="C18" s="132"/>
      <c r="D18" s="25"/>
      <c r="E18" s="25"/>
      <c r="F18" s="134"/>
      <c r="G18" s="24"/>
      <c r="H18" s="24"/>
      <c r="I18" s="103"/>
      <c r="J18" s="64"/>
      <c r="K18" s="24"/>
      <c r="L18" s="24"/>
      <c r="M18" s="24"/>
      <c r="N18" s="64"/>
      <c r="O18" s="24"/>
      <c r="P18" s="24"/>
      <c r="Q18" s="24"/>
      <c r="R18" s="103"/>
      <c r="S18" s="21"/>
    </row>
    <row r="19" spans="1:19" ht="13.5">
      <c r="A19" s="195" t="s">
        <v>116</v>
      </c>
      <c r="B19" s="196">
        <f aca="true" t="shared" si="6" ref="B19:R19">SUM(B8:B17)</f>
        <v>389354</v>
      </c>
      <c r="C19" s="196">
        <f t="shared" si="6"/>
        <v>982128</v>
      </c>
      <c r="D19" s="196">
        <f t="shared" si="6"/>
        <v>462582</v>
      </c>
      <c r="E19" s="196">
        <f t="shared" si="6"/>
        <v>519546</v>
      </c>
      <c r="F19" s="197">
        <f t="shared" si="6"/>
        <v>-27</v>
      </c>
      <c r="G19" s="198">
        <f t="shared" si="6"/>
        <v>742</v>
      </c>
      <c r="H19" s="198">
        <f t="shared" si="6"/>
        <v>761</v>
      </c>
      <c r="I19" s="198">
        <f t="shared" si="6"/>
        <v>-19</v>
      </c>
      <c r="J19" s="198">
        <f t="shared" si="6"/>
        <v>2093</v>
      </c>
      <c r="K19" s="198">
        <f t="shared" si="6"/>
        <v>1049</v>
      </c>
      <c r="L19" s="198">
        <f t="shared" si="6"/>
        <v>970</v>
      </c>
      <c r="M19" s="198">
        <f t="shared" si="6"/>
        <v>74</v>
      </c>
      <c r="N19" s="198">
        <f t="shared" si="6"/>
        <v>2101</v>
      </c>
      <c r="O19" s="198">
        <f t="shared" si="6"/>
        <v>946</v>
      </c>
      <c r="P19" s="198">
        <f t="shared" si="6"/>
        <v>1051</v>
      </c>
      <c r="Q19" s="198">
        <f t="shared" si="6"/>
        <v>104</v>
      </c>
      <c r="R19" s="198">
        <f t="shared" si="6"/>
        <v>-8</v>
      </c>
      <c r="S19" s="21"/>
    </row>
    <row r="20" spans="1:19" ht="13.5">
      <c r="A20" s="6"/>
      <c r="B20" s="205"/>
      <c r="C20" s="133"/>
      <c r="D20" s="29"/>
      <c r="E20" s="29"/>
      <c r="F20" s="135"/>
      <c r="G20" s="27"/>
      <c r="H20" s="27"/>
      <c r="I20" s="137"/>
      <c r="J20" s="136"/>
      <c r="K20" s="28"/>
      <c r="L20" s="28"/>
      <c r="M20" s="28"/>
      <c r="N20" s="138"/>
      <c r="O20" s="28"/>
      <c r="P20" s="28"/>
      <c r="Q20" s="28"/>
      <c r="R20" s="139"/>
      <c r="S20" s="21"/>
    </row>
    <row r="21" spans="2:18" ht="13.5">
      <c r="B21" s="21"/>
      <c r="R21" s="63"/>
    </row>
    <row r="22" spans="1:18" ht="13.5">
      <c r="A22" s="188" t="s">
        <v>144</v>
      </c>
      <c r="B22" s="21"/>
      <c r="R22" s="63"/>
    </row>
    <row r="23" spans="1:18" ht="13.5">
      <c r="A23" s="188" t="s">
        <v>145</v>
      </c>
      <c r="B23" s="21"/>
      <c r="R23" s="63"/>
    </row>
    <row r="24" spans="1:18" ht="13.5">
      <c r="A24" s="189" t="s">
        <v>133</v>
      </c>
      <c r="B24" s="21"/>
      <c r="R24" s="63"/>
    </row>
    <row r="25" ht="13.5">
      <c r="R25" s="63"/>
    </row>
    <row r="26" ht="13.5">
      <c r="R26" s="63"/>
    </row>
    <row r="27" ht="13.5">
      <c r="R27" s="63"/>
    </row>
    <row r="28" ht="13.5">
      <c r="R28" s="63"/>
    </row>
    <row r="29" ht="13.5">
      <c r="R29" s="63"/>
    </row>
    <row r="30" ht="13.5">
      <c r="R30" s="63"/>
    </row>
    <row r="31" ht="13.5">
      <c r="R31" s="63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0"/>
      <c r="C1" s="151"/>
      <c r="D1" s="150"/>
      <c r="E1" s="150"/>
      <c r="F1" s="152"/>
      <c r="G1" s="150"/>
      <c r="H1" s="150"/>
      <c r="I1" s="150"/>
      <c r="J1" s="150"/>
      <c r="K1" s="150"/>
      <c r="L1" s="150"/>
      <c r="M1" s="150"/>
      <c r="N1" s="150"/>
      <c r="O1" s="150"/>
    </row>
    <row r="2" spans="2:15" ht="21" customHeight="1">
      <c r="B2" s="153"/>
      <c r="C2" s="153"/>
      <c r="D2" s="153"/>
      <c r="E2" s="153"/>
      <c r="F2" s="152" t="s">
        <v>58</v>
      </c>
      <c r="G2" s="150"/>
      <c r="H2" s="150"/>
      <c r="I2" s="150"/>
      <c r="J2" s="150"/>
      <c r="K2" s="153"/>
      <c r="L2" s="153"/>
      <c r="M2" s="153"/>
      <c r="N2" s="153"/>
      <c r="O2" s="153"/>
    </row>
    <row r="3" spans="2:15" ht="21" customHeight="1">
      <c r="B3" s="153"/>
      <c r="C3" s="153"/>
      <c r="D3" s="153"/>
      <c r="E3" s="153"/>
      <c r="F3" s="153"/>
      <c r="G3" s="153"/>
      <c r="H3" s="154" t="s">
        <v>59</v>
      </c>
      <c r="I3" s="153"/>
      <c r="J3" s="153"/>
      <c r="K3" s="153"/>
      <c r="L3" s="153"/>
      <c r="M3" s="153"/>
      <c r="N3" s="153"/>
      <c r="O3" s="153"/>
    </row>
    <row r="4" spans="2:15" ht="21" customHeight="1" thickBot="1">
      <c r="B4" s="155"/>
      <c r="C4" s="156"/>
      <c r="D4" s="156"/>
      <c r="E4" s="157"/>
      <c r="F4" s="158"/>
      <c r="G4" s="158"/>
      <c r="H4" s="158"/>
      <c r="I4" s="158"/>
      <c r="J4" s="158"/>
      <c r="K4" s="158"/>
      <c r="L4" s="158"/>
      <c r="N4" s="159"/>
      <c r="O4" s="226" t="s">
        <v>122</v>
      </c>
    </row>
    <row r="5" spans="1:15" ht="18" customHeight="1" thickBot="1">
      <c r="A5" s="307" t="s">
        <v>60</v>
      </c>
      <c r="B5" s="308"/>
      <c r="C5" s="160" t="s">
        <v>61</v>
      </c>
      <c r="D5" s="161" t="s">
        <v>62</v>
      </c>
      <c r="E5" s="161" t="s">
        <v>63</v>
      </c>
      <c r="F5" s="161" t="s">
        <v>64</v>
      </c>
      <c r="G5" s="161" t="s">
        <v>65</v>
      </c>
      <c r="H5" s="161" t="s">
        <v>66</v>
      </c>
      <c r="I5" s="161" t="s">
        <v>67</v>
      </c>
      <c r="J5" s="161" t="s">
        <v>68</v>
      </c>
      <c r="K5" s="161" t="s">
        <v>69</v>
      </c>
      <c r="L5" s="161" t="s">
        <v>70</v>
      </c>
      <c r="M5" s="161" t="s">
        <v>71</v>
      </c>
      <c r="N5" s="161" t="s">
        <v>72</v>
      </c>
      <c r="O5" s="162" t="s">
        <v>73</v>
      </c>
    </row>
    <row r="6" spans="1:15" ht="18" customHeight="1">
      <c r="A6" s="309" t="s">
        <v>91</v>
      </c>
      <c r="B6" s="163" t="s">
        <v>74</v>
      </c>
      <c r="C6" s="164">
        <v>103.2</v>
      </c>
      <c r="D6" s="165">
        <v>103</v>
      </c>
      <c r="E6" s="165">
        <v>103</v>
      </c>
      <c r="F6" s="165">
        <v>103.5</v>
      </c>
      <c r="G6" s="165">
        <v>103.8</v>
      </c>
      <c r="H6" s="165">
        <v>103.4</v>
      </c>
      <c r="I6" s="165">
        <v>103.5</v>
      </c>
      <c r="J6" s="165">
        <v>103.5</v>
      </c>
      <c r="K6" s="165">
        <v>104.1</v>
      </c>
      <c r="L6" s="165">
        <v>104.6</v>
      </c>
      <c r="M6" s="165">
        <v>103.6</v>
      </c>
      <c r="N6" s="165">
        <v>103</v>
      </c>
      <c r="O6" s="166">
        <v>103.5</v>
      </c>
    </row>
    <row r="7" spans="1:15" ht="18" customHeight="1">
      <c r="A7" s="309"/>
      <c r="B7" s="163" t="s">
        <v>75</v>
      </c>
      <c r="C7" s="164">
        <v>102.8</v>
      </c>
      <c r="D7" s="165">
        <v>102.6</v>
      </c>
      <c r="E7" s="165">
        <v>103</v>
      </c>
      <c r="F7" s="165">
        <v>103.1</v>
      </c>
      <c r="G7" s="165">
        <v>103</v>
      </c>
      <c r="H7" s="165">
        <v>103.1</v>
      </c>
      <c r="I7" s="165">
        <v>102.6</v>
      </c>
      <c r="J7" s="165">
        <v>102.9</v>
      </c>
      <c r="K7" s="165">
        <v>103.1</v>
      </c>
      <c r="L7" s="165">
        <v>102.6</v>
      </c>
      <c r="M7" s="165">
        <v>102.5</v>
      </c>
      <c r="N7" s="165">
        <v>102.4</v>
      </c>
      <c r="O7" s="166">
        <v>102.8</v>
      </c>
    </row>
    <row r="8" spans="1:15" ht="15.75" customHeight="1">
      <c r="A8" s="309"/>
      <c r="B8" s="163" t="s">
        <v>94</v>
      </c>
      <c r="C8" s="164">
        <v>102.3</v>
      </c>
      <c r="D8" s="165">
        <v>102.1</v>
      </c>
      <c r="E8" s="165">
        <v>101.8</v>
      </c>
      <c r="F8" s="165">
        <v>101.7</v>
      </c>
      <c r="G8" s="165">
        <v>102.3</v>
      </c>
      <c r="H8" s="165">
        <v>101.7</v>
      </c>
      <c r="I8" s="165">
        <v>101.5</v>
      </c>
      <c r="J8" s="165">
        <v>101.8</v>
      </c>
      <c r="K8" s="165">
        <v>101.5</v>
      </c>
      <c r="L8" s="165">
        <v>101.6</v>
      </c>
      <c r="M8" s="165">
        <v>101.2</v>
      </c>
      <c r="N8" s="165">
        <v>101.5</v>
      </c>
      <c r="O8" s="166">
        <v>101.7</v>
      </c>
    </row>
    <row r="9" spans="1:15" ht="18" customHeight="1">
      <c r="A9" s="309"/>
      <c r="B9" s="163" t="s">
        <v>95</v>
      </c>
      <c r="C9" s="164">
        <v>101.3</v>
      </c>
      <c r="D9" s="165">
        <v>100.9</v>
      </c>
      <c r="E9" s="165">
        <v>100.9</v>
      </c>
      <c r="F9" s="165">
        <v>101.4</v>
      </c>
      <c r="G9" s="165">
        <v>102.1</v>
      </c>
      <c r="H9" s="167">
        <v>101.6</v>
      </c>
      <c r="I9" s="167">
        <v>101</v>
      </c>
      <c r="J9" s="167">
        <v>101.3</v>
      </c>
      <c r="K9" s="167">
        <v>101.5</v>
      </c>
      <c r="L9" s="167">
        <v>101.4</v>
      </c>
      <c r="M9" s="167">
        <v>100.9</v>
      </c>
      <c r="N9" s="167">
        <v>100.6</v>
      </c>
      <c r="O9" s="168">
        <v>101.2</v>
      </c>
    </row>
    <row r="10" spans="1:15" s="7" customFormat="1" ht="18" customHeight="1">
      <c r="A10" s="309"/>
      <c r="B10" s="163" t="s">
        <v>96</v>
      </c>
      <c r="C10" s="164">
        <v>99.8</v>
      </c>
      <c r="D10" s="165">
        <v>99.6</v>
      </c>
      <c r="E10" s="165">
        <v>100.2</v>
      </c>
      <c r="F10" s="165">
        <v>101.1</v>
      </c>
      <c r="G10" s="165">
        <v>101</v>
      </c>
      <c r="H10" s="167">
        <v>100.7</v>
      </c>
      <c r="I10" s="167">
        <v>100.7</v>
      </c>
      <c r="J10" s="167">
        <v>101.1</v>
      </c>
      <c r="K10" s="167">
        <v>101</v>
      </c>
      <c r="L10" s="167">
        <v>100.5</v>
      </c>
      <c r="M10" s="167">
        <v>100.6</v>
      </c>
      <c r="N10" s="167">
        <v>100.6</v>
      </c>
      <c r="O10" s="168">
        <v>100.6</v>
      </c>
    </row>
    <row r="11" spans="1:15" ht="18" customHeight="1">
      <c r="A11" s="309"/>
      <c r="B11" s="163" t="s">
        <v>97</v>
      </c>
      <c r="C11" s="164">
        <v>100.1</v>
      </c>
      <c r="D11" s="165">
        <v>100.1</v>
      </c>
      <c r="E11" s="165">
        <v>100.1</v>
      </c>
      <c r="F11" s="165">
        <v>100.3</v>
      </c>
      <c r="G11" s="165">
        <v>100.3</v>
      </c>
      <c r="H11" s="167">
        <v>100.5</v>
      </c>
      <c r="I11" s="167">
        <v>100.6</v>
      </c>
      <c r="J11" s="167">
        <v>100.4</v>
      </c>
      <c r="K11" s="167">
        <v>101</v>
      </c>
      <c r="L11" s="167">
        <v>101.6</v>
      </c>
      <c r="M11" s="167">
        <v>101.1</v>
      </c>
      <c r="N11" s="167">
        <v>100.5</v>
      </c>
      <c r="O11" s="168">
        <v>100.6</v>
      </c>
    </row>
    <row r="12" spans="1:15" ht="18" customHeight="1">
      <c r="A12" s="309"/>
      <c r="B12" s="163" t="s">
        <v>98</v>
      </c>
      <c r="C12" s="164">
        <v>100.3</v>
      </c>
      <c r="D12" s="165">
        <v>100.1</v>
      </c>
      <c r="E12" s="165">
        <v>100.6</v>
      </c>
      <c r="F12" s="165">
        <v>100.5</v>
      </c>
      <c r="G12" s="165">
        <v>100.5</v>
      </c>
      <c r="H12" s="167">
        <v>99.9</v>
      </c>
      <c r="I12" s="167">
        <v>99.7</v>
      </c>
      <c r="J12" s="167">
        <v>99.6</v>
      </c>
      <c r="K12" s="167">
        <v>100</v>
      </c>
      <c r="L12" s="167">
        <v>99.8</v>
      </c>
      <c r="M12" s="167">
        <v>99.3</v>
      </c>
      <c r="N12" s="167">
        <v>99.7</v>
      </c>
      <c r="O12" s="168">
        <v>100</v>
      </c>
    </row>
    <row r="13" spans="1:15" ht="18" customHeight="1">
      <c r="A13" s="309"/>
      <c r="B13" s="163" t="s">
        <v>117</v>
      </c>
      <c r="C13" s="164">
        <v>99.6</v>
      </c>
      <c r="D13" s="165">
        <v>99.2</v>
      </c>
      <c r="E13" s="165">
        <v>99.3</v>
      </c>
      <c r="F13" s="165">
        <v>99.6</v>
      </c>
      <c r="G13" s="165">
        <v>99.9</v>
      </c>
      <c r="H13" s="167">
        <v>100.1</v>
      </c>
      <c r="I13" s="167">
        <v>99.8</v>
      </c>
      <c r="J13" s="167">
        <v>100.5</v>
      </c>
      <c r="K13" s="167">
        <v>100.8</v>
      </c>
      <c r="L13" s="167">
        <v>100.7</v>
      </c>
      <c r="M13" s="167">
        <v>100.1</v>
      </c>
      <c r="N13" s="167">
        <v>100.1</v>
      </c>
      <c r="O13" s="168">
        <v>100</v>
      </c>
    </row>
    <row r="14" spans="1:15" ht="18" customHeight="1">
      <c r="A14" s="309"/>
      <c r="B14" s="163" t="s">
        <v>102</v>
      </c>
      <c r="C14" s="164">
        <v>99.8</v>
      </c>
      <c r="D14" s="165">
        <v>99.1</v>
      </c>
      <c r="E14" s="165">
        <v>99.7</v>
      </c>
      <c r="F14" s="165">
        <v>99.8</v>
      </c>
      <c r="G14" s="165">
        <v>99.9</v>
      </c>
      <c r="H14" s="167">
        <v>99.7</v>
      </c>
      <c r="I14" s="167">
        <v>99.5</v>
      </c>
      <c r="J14" s="167">
        <v>100.2</v>
      </c>
      <c r="K14" s="167">
        <v>100.4</v>
      </c>
      <c r="L14" s="167">
        <v>100.4</v>
      </c>
      <c r="M14" s="167">
        <v>100.3</v>
      </c>
      <c r="N14" s="167">
        <v>100.3</v>
      </c>
      <c r="O14" s="168">
        <v>99.9</v>
      </c>
    </row>
    <row r="15" spans="1:15" ht="18" customHeight="1">
      <c r="A15" s="309"/>
      <c r="B15" s="163" t="s">
        <v>123</v>
      </c>
      <c r="C15" s="164">
        <v>100</v>
      </c>
      <c r="D15" s="165">
        <v>100</v>
      </c>
      <c r="E15" s="165">
        <v>100.3</v>
      </c>
      <c r="F15" s="165">
        <v>100.1</v>
      </c>
      <c r="G15" s="165">
        <v>101</v>
      </c>
      <c r="H15" s="167">
        <v>101.4</v>
      </c>
      <c r="I15" s="167">
        <v>101.5</v>
      </c>
      <c r="J15" s="167">
        <v>101.8</v>
      </c>
      <c r="K15" s="167">
        <v>102.2</v>
      </c>
      <c r="L15" s="167">
        <v>102.3</v>
      </c>
      <c r="M15" s="167">
        <v>101.4</v>
      </c>
      <c r="N15" s="167">
        <v>101.1</v>
      </c>
      <c r="O15" s="168">
        <v>101.1</v>
      </c>
    </row>
    <row r="16" spans="1:15" ht="18" customHeight="1">
      <c r="A16" s="222"/>
      <c r="B16" s="163" t="s">
        <v>124</v>
      </c>
      <c r="C16" s="164">
        <v>100.6</v>
      </c>
      <c r="D16" s="165">
        <v>100.2</v>
      </c>
      <c r="E16" s="165">
        <v>100.6</v>
      </c>
      <c r="F16" s="165">
        <v>100.8</v>
      </c>
      <c r="G16" s="165">
        <v>100.5</v>
      </c>
      <c r="H16" s="167">
        <v>100.4</v>
      </c>
      <c r="I16" s="167">
        <v>100.2</v>
      </c>
      <c r="J16" s="167">
        <v>100.4</v>
      </c>
      <c r="K16" s="167">
        <v>100.6</v>
      </c>
      <c r="L16" s="167">
        <v>100.4</v>
      </c>
      <c r="M16" s="167">
        <v>100.3</v>
      </c>
      <c r="N16" s="167">
        <v>100.1</v>
      </c>
      <c r="O16" s="168">
        <v>100.4</v>
      </c>
    </row>
    <row r="17" spans="1:15" ht="18" customHeight="1">
      <c r="A17" s="222"/>
      <c r="B17" s="163" t="s">
        <v>135</v>
      </c>
      <c r="C17" s="164">
        <v>99.9</v>
      </c>
      <c r="D17" s="165">
        <v>99.5</v>
      </c>
      <c r="E17" s="165">
        <v>100.1</v>
      </c>
      <c r="F17" s="165">
        <v>100.1</v>
      </c>
      <c r="G17" s="165">
        <v>99.9</v>
      </c>
      <c r="H17" s="167">
        <v>99.9</v>
      </c>
      <c r="I17" s="167">
        <v>99.8</v>
      </c>
      <c r="J17" s="167">
        <v>100.1</v>
      </c>
      <c r="K17" s="167">
        <v>100.5</v>
      </c>
      <c r="L17" s="167">
        <v>100.7</v>
      </c>
      <c r="M17" s="167">
        <v>100.3</v>
      </c>
      <c r="N17" s="167">
        <v>99.8</v>
      </c>
      <c r="O17" s="168">
        <v>100.1</v>
      </c>
    </row>
    <row r="18" spans="1:15" ht="18" customHeight="1" thickBot="1">
      <c r="A18" s="221"/>
      <c r="B18" s="169" t="s">
        <v>136</v>
      </c>
      <c r="C18" s="199">
        <v>99.6</v>
      </c>
      <c r="D18" s="200"/>
      <c r="E18" s="200"/>
      <c r="F18" s="200"/>
      <c r="G18" s="200"/>
      <c r="H18" s="201"/>
      <c r="I18" s="201"/>
      <c r="J18" s="201"/>
      <c r="K18" s="201"/>
      <c r="L18" s="201"/>
      <c r="M18" s="201"/>
      <c r="N18" s="201"/>
      <c r="O18" s="223"/>
    </row>
    <row r="19" spans="1:15" ht="18" customHeight="1">
      <c r="A19" s="309" t="s">
        <v>100</v>
      </c>
      <c r="B19" s="163" t="s">
        <v>74</v>
      </c>
      <c r="C19" s="164">
        <v>-0.4</v>
      </c>
      <c r="D19" s="165">
        <v>-0.2</v>
      </c>
      <c r="E19" s="165">
        <v>0</v>
      </c>
      <c r="F19" s="165">
        <v>0.5</v>
      </c>
      <c r="G19" s="165">
        <v>0.3</v>
      </c>
      <c r="H19" s="165">
        <v>-0.4</v>
      </c>
      <c r="I19" s="165">
        <v>0.1</v>
      </c>
      <c r="J19" s="165">
        <v>0</v>
      </c>
      <c r="K19" s="165">
        <v>0.6</v>
      </c>
      <c r="L19" s="165">
        <v>0.5</v>
      </c>
      <c r="M19" s="165">
        <v>-1</v>
      </c>
      <c r="N19" s="165">
        <v>-0.6</v>
      </c>
      <c r="O19" s="310"/>
    </row>
    <row r="20" spans="1:15" ht="18" customHeight="1">
      <c r="A20" s="309"/>
      <c r="B20" s="163" t="s">
        <v>75</v>
      </c>
      <c r="C20" s="164">
        <v>-0.5</v>
      </c>
      <c r="D20" s="165">
        <v>-0.2</v>
      </c>
      <c r="E20" s="165">
        <v>0.4</v>
      </c>
      <c r="F20" s="165">
        <v>0.1</v>
      </c>
      <c r="G20" s="165">
        <v>-0.1</v>
      </c>
      <c r="H20" s="165">
        <v>0.1</v>
      </c>
      <c r="I20" s="165">
        <v>-0.5</v>
      </c>
      <c r="J20" s="165">
        <v>0.3</v>
      </c>
      <c r="K20" s="165">
        <v>0.2</v>
      </c>
      <c r="L20" s="165">
        <v>-0.5</v>
      </c>
      <c r="M20" s="165">
        <v>-0.1</v>
      </c>
      <c r="N20" s="165">
        <v>-0.1</v>
      </c>
      <c r="O20" s="311"/>
    </row>
    <row r="21" spans="1:15" ht="18" customHeight="1">
      <c r="A21" s="309"/>
      <c r="B21" s="163" t="s">
        <v>94</v>
      </c>
      <c r="C21" s="164">
        <v>-0.1</v>
      </c>
      <c r="D21" s="165">
        <v>-0.2</v>
      </c>
      <c r="E21" s="165">
        <v>-0.2</v>
      </c>
      <c r="F21" s="165">
        <v>-0.1</v>
      </c>
      <c r="G21" s="165">
        <v>0.5</v>
      </c>
      <c r="H21" s="165">
        <v>-0.5</v>
      </c>
      <c r="I21" s="165">
        <v>-0.2</v>
      </c>
      <c r="J21" s="165">
        <v>0.3</v>
      </c>
      <c r="K21" s="165">
        <v>-0.3</v>
      </c>
      <c r="L21" s="165">
        <v>0.1</v>
      </c>
      <c r="M21" s="165">
        <v>-0.4</v>
      </c>
      <c r="N21" s="165">
        <v>0.3</v>
      </c>
      <c r="O21" s="311"/>
    </row>
    <row r="22" spans="1:15" ht="18" customHeight="1">
      <c r="A22" s="309"/>
      <c r="B22" s="163" t="s">
        <v>95</v>
      </c>
      <c r="C22" s="164">
        <v>-0.2</v>
      </c>
      <c r="D22" s="165">
        <v>-0.4</v>
      </c>
      <c r="E22" s="165">
        <v>0</v>
      </c>
      <c r="F22" s="165">
        <v>0.5</v>
      </c>
      <c r="G22" s="165">
        <v>0.6</v>
      </c>
      <c r="H22" s="167">
        <v>-0.4</v>
      </c>
      <c r="I22" s="167">
        <v>-0.6</v>
      </c>
      <c r="J22" s="167">
        <v>0.3</v>
      </c>
      <c r="K22" s="167">
        <v>0.2</v>
      </c>
      <c r="L22" s="167">
        <v>-0.1</v>
      </c>
      <c r="M22" s="167">
        <v>-0.5</v>
      </c>
      <c r="N22" s="167">
        <v>-0.3</v>
      </c>
      <c r="O22" s="311"/>
    </row>
    <row r="23" spans="1:15" ht="18" customHeight="1">
      <c r="A23" s="309"/>
      <c r="B23" s="163" t="s">
        <v>96</v>
      </c>
      <c r="C23" s="164">
        <v>-0.8</v>
      </c>
      <c r="D23" s="165">
        <v>-0.2</v>
      </c>
      <c r="E23" s="165">
        <v>0.6</v>
      </c>
      <c r="F23" s="165">
        <v>0.8</v>
      </c>
      <c r="G23" s="165">
        <v>0.1</v>
      </c>
      <c r="H23" s="167">
        <v>-0.1</v>
      </c>
      <c r="I23" s="167">
        <v>-0.3</v>
      </c>
      <c r="J23" s="167">
        <v>0</v>
      </c>
      <c r="K23" s="167">
        <v>0.4</v>
      </c>
      <c r="L23" s="167">
        <v>-0.1</v>
      </c>
      <c r="M23" s="167">
        <v>-0.5</v>
      </c>
      <c r="N23" s="167">
        <v>0.1</v>
      </c>
      <c r="O23" s="311"/>
    </row>
    <row r="24" spans="1:15" ht="18" customHeight="1">
      <c r="A24" s="309"/>
      <c r="B24" s="163" t="s">
        <v>97</v>
      </c>
      <c r="C24" s="164">
        <v>-0.5</v>
      </c>
      <c r="D24" s="165">
        <v>0</v>
      </c>
      <c r="E24" s="165">
        <v>0</v>
      </c>
      <c r="F24" s="165">
        <v>0.2</v>
      </c>
      <c r="G24" s="165">
        <v>0</v>
      </c>
      <c r="H24" s="167">
        <v>0.2</v>
      </c>
      <c r="I24" s="167">
        <v>-0.1</v>
      </c>
      <c r="J24" s="167">
        <v>-0.2</v>
      </c>
      <c r="K24" s="167">
        <v>0.6</v>
      </c>
      <c r="L24" s="167">
        <v>0.6</v>
      </c>
      <c r="M24" s="167">
        <v>-0.5</v>
      </c>
      <c r="N24" s="167">
        <v>-0.6</v>
      </c>
      <c r="O24" s="311"/>
    </row>
    <row r="25" spans="1:15" ht="18" customHeight="1">
      <c r="A25" s="309"/>
      <c r="B25" s="163" t="s">
        <v>98</v>
      </c>
      <c r="C25" s="164">
        <v>-0.7</v>
      </c>
      <c r="D25" s="165">
        <v>-0.2</v>
      </c>
      <c r="E25" s="165">
        <v>0.5</v>
      </c>
      <c r="F25" s="165">
        <v>-0.1</v>
      </c>
      <c r="G25" s="165">
        <v>0</v>
      </c>
      <c r="H25" s="167">
        <v>-0.6</v>
      </c>
      <c r="I25" s="167">
        <v>-0.2</v>
      </c>
      <c r="J25" s="167">
        <v>-0.1</v>
      </c>
      <c r="K25" s="167">
        <v>0.4</v>
      </c>
      <c r="L25" s="167">
        <v>-0.2</v>
      </c>
      <c r="M25" s="167">
        <v>-0.5</v>
      </c>
      <c r="N25" s="167">
        <v>0.4</v>
      </c>
      <c r="O25" s="311"/>
    </row>
    <row r="26" spans="1:15" ht="18" customHeight="1">
      <c r="A26" s="309"/>
      <c r="B26" s="163" t="s">
        <v>117</v>
      </c>
      <c r="C26" s="164">
        <v>-0.1</v>
      </c>
      <c r="D26" s="165">
        <v>-0.4</v>
      </c>
      <c r="E26" s="165">
        <v>0.1</v>
      </c>
      <c r="F26" s="165">
        <v>0.3</v>
      </c>
      <c r="G26" s="165">
        <v>0.3</v>
      </c>
      <c r="H26" s="167">
        <v>0.2</v>
      </c>
      <c r="I26" s="167">
        <v>-0.3</v>
      </c>
      <c r="J26" s="167">
        <v>0.7</v>
      </c>
      <c r="K26" s="167">
        <v>0.3</v>
      </c>
      <c r="L26" s="167">
        <v>-0.1</v>
      </c>
      <c r="M26" s="167">
        <v>-0.6</v>
      </c>
      <c r="N26" s="167">
        <v>0</v>
      </c>
      <c r="O26" s="311"/>
    </row>
    <row r="27" spans="1:15" ht="18" customHeight="1">
      <c r="A27" s="309"/>
      <c r="B27" s="163" t="s">
        <v>102</v>
      </c>
      <c r="C27" s="164">
        <v>-0.3</v>
      </c>
      <c r="D27" s="165">
        <v>-0.7</v>
      </c>
      <c r="E27" s="165">
        <v>0.6</v>
      </c>
      <c r="F27" s="165">
        <v>0.1</v>
      </c>
      <c r="G27" s="165">
        <v>0.1</v>
      </c>
      <c r="H27" s="167">
        <v>-0.2</v>
      </c>
      <c r="I27" s="167">
        <v>-0.2</v>
      </c>
      <c r="J27" s="167">
        <v>0.7</v>
      </c>
      <c r="K27" s="167">
        <v>0.2</v>
      </c>
      <c r="L27" s="167">
        <v>0</v>
      </c>
      <c r="M27" s="167">
        <v>-0.1</v>
      </c>
      <c r="N27" s="186">
        <v>0</v>
      </c>
      <c r="O27" s="311"/>
    </row>
    <row r="28" spans="1:15" ht="18" customHeight="1">
      <c r="A28" s="309"/>
      <c r="B28" s="163" t="s">
        <v>118</v>
      </c>
      <c r="C28" s="164">
        <v>-0.3</v>
      </c>
      <c r="D28" s="165">
        <v>0</v>
      </c>
      <c r="E28" s="165">
        <v>0.3</v>
      </c>
      <c r="F28" s="165">
        <v>-0.2</v>
      </c>
      <c r="G28" s="165">
        <v>0.9</v>
      </c>
      <c r="H28" s="167">
        <v>0.4</v>
      </c>
      <c r="I28" s="167">
        <v>0.1</v>
      </c>
      <c r="J28" s="167">
        <v>0.3</v>
      </c>
      <c r="K28" s="167">
        <v>0.4</v>
      </c>
      <c r="L28" s="167">
        <v>0.1</v>
      </c>
      <c r="M28" s="167">
        <v>-0.9</v>
      </c>
      <c r="N28" s="186">
        <v>-0.3</v>
      </c>
      <c r="O28" s="311"/>
    </row>
    <row r="29" spans="1:15" ht="18" customHeight="1">
      <c r="A29" s="222"/>
      <c r="B29" s="163" t="s">
        <v>125</v>
      </c>
      <c r="C29" s="164">
        <v>-0.5</v>
      </c>
      <c r="D29" s="165">
        <v>-0.4</v>
      </c>
      <c r="E29" s="165">
        <v>0.4</v>
      </c>
      <c r="F29" s="165">
        <v>0.2</v>
      </c>
      <c r="G29" s="165">
        <v>-0.3</v>
      </c>
      <c r="H29" s="167">
        <v>-0.1</v>
      </c>
      <c r="I29" s="167">
        <v>-0.2</v>
      </c>
      <c r="J29" s="167">
        <v>0.2</v>
      </c>
      <c r="K29" s="167">
        <v>0.2</v>
      </c>
      <c r="L29" s="167">
        <v>-0.2</v>
      </c>
      <c r="M29" s="167">
        <v>-0.1</v>
      </c>
      <c r="N29" s="167">
        <v>-0.2</v>
      </c>
      <c r="O29" s="311"/>
    </row>
    <row r="30" spans="1:15" ht="18" customHeight="1">
      <c r="A30" s="222"/>
      <c r="B30" s="163" t="s">
        <v>135</v>
      </c>
      <c r="C30" s="164">
        <v>-0.2</v>
      </c>
      <c r="D30" s="165">
        <v>-0.4</v>
      </c>
      <c r="E30" s="165">
        <v>0.6</v>
      </c>
      <c r="F30" s="165">
        <v>0</v>
      </c>
      <c r="G30" s="165">
        <v>-0.2</v>
      </c>
      <c r="H30" s="167">
        <v>0</v>
      </c>
      <c r="I30" s="167">
        <v>-0.1</v>
      </c>
      <c r="J30" s="167">
        <v>0.3</v>
      </c>
      <c r="K30" s="167">
        <v>0.4</v>
      </c>
      <c r="L30" s="167">
        <v>0.2</v>
      </c>
      <c r="M30" s="167">
        <v>-0.4</v>
      </c>
      <c r="N30" s="167">
        <v>-0.5</v>
      </c>
      <c r="O30" s="311"/>
    </row>
    <row r="31" spans="1:15" ht="18" customHeight="1" thickBot="1">
      <c r="A31" s="221"/>
      <c r="B31" s="169" t="s">
        <v>136</v>
      </c>
      <c r="C31" s="199">
        <v>-0.2</v>
      </c>
      <c r="D31" s="200"/>
      <c r="E31" s="200"/>
      <c r="F31" s="200"/>
      <c r="G31" s="200"/>
      <c r="H31" s="201"/>
      <c r="I31" s="201"/>
      <c r="J31" s="201"/>
      <c r="K31" s="201"/>
      <c r="L31" s="201"/>
      <c r="M31" s="201"/>
      <c r="N31" s="201"/>
      <c r="O31" s="312"/>
    </row>
    <row r="32" spans="1:15" ht="18" customHeight="1">
      <c r="A32" s="309" t="s">
        <v>101</v>
      </c>
      <c r="B32" s="163" t="s">
        <v>74</v>
      </c>
      <c r="C32" s="164">
        <v>0.1</v>
      </c>
      <c r="D32" s="165">
        <v>0.3</v>
      </c>
      <c r="E32" s="165">
        <v>-0.3</v>
      </c>
      <c r="F32" s="165">
        <v>0</v>
      </c>
      <c r="G32" s="165">
        <v>-0.4</v>
      </c>
      <c r="H32" s="165">
        <v>0.3</v>
      </c>
      <c r="I32" s="165">
        <v>0.8</v>
      </c>
      <c r="J32" s="165">
        <v>0.6</v>
      </c>
      <c r="K32" s="165">
        <v>0.1</v>
      </c>
      <c r="L32" s="165">
        <v>0</v>
      </c>
      <c r="M32" s="165">
        <v>-0.5</v>
      </c>
      <c r="N32" s="165">
        <v>-0.6</v>
      </c>
      <c r="O32" s="166">
        <v>0</v>
      </c>
    </row>
    <row r="33" spans="1:15" ht="18" customHeight="1">
      <c r="A33" s="309"/>
      <c r="B33" s="163" t="s">
        <v>75</v>
      </c>
      <c r="C33" s="164">
        <v>-0.7</v>
      </c>
      <c r="D33" s="165">
        <v>-0.6</v>
      </c>
      <c r="E33" s="165">
        <v>0</v>
      </c>
      <c r="F33" s="165">
        <v>-0.3</v>
      </c>
      <c r="G33" s="165">
        <v>-0.7</v>
      </c>
      <c r="H33" s="165">
        <v>-0.2</v>
      </c>
      <c r="I33" s="165">
        <v>-0.9</v>
      </c>
      <c r="J33" s="165">
        <v>-0.7</v>
      </c>
      <c r="K33" s="165">
        <v>-0.8</v>
      </c>
      <c r="L33" s="165">
        <v>-1.7</v>
      </c>
      <c r="M33" s="165">
        <v>-1</v>
      </c>
      <c r="N33" s="165">
        <v>-0.4</v>
      </c>
      <c r="O33" s="166">
        <v>-0.7</v>
      </c>
    </row>
    <row r="34" spans="1:15" ht="18" customHeight="1">
      <c r="A34" s="309"/>
      <c r="B34" s="163" t="s">
        <v>94</v>
      </c>
      <c r="C34" s="164">
        <v>-0.5</v>
      </c>
      <c r="D34" s="165">
        <v>-0.5</v>
      </c>
      <c r="E34" s="165">
        <v>-1.1</v>
      </c>
      <c r="F34" s="165">
        <v>-1.3</v>
      </c>
      <c r="G34" s="165">
        <v>-0.7</v>
      </c>
      <c r="H34" s="165">
        <v>-1.3</v>
      </c>
      <c r="I34" s="165">
        <v>-1</v>
      </c>
      <c r="J34" s="165">
        <v>-1</v>
      </c>
      <c r="K34" s="165">
        <v>-1.5</v>
      </c>
      <c r="L34" s="165">
        <v>-0.9</v>
      </c>
      <c r="M34" s="165">
        <v>-1.2</v>
      </c>
      <c r="N34" s="165">
        <v>-0.8</v>
      </c>
      <c r="O34" s="166">
        <v>-1</v>
      </c>
    </row>
    <row r="35" spans="1:15" ht="18" customHeight="1">
      <c r="A35" s="309"/>
      <c r="B35" s="163" t="s">
        <v>95</v>
      </c>
      <c r="C35" s="164">
        <v>-0.9</v>
      </c>
      <c r="D35" s="165">
        <v>-1.1</v>
      </c>
      <c r="E35" s="165">
        <v>-0.9</v>
      </c>
      <c r="F35" s="165">
        <v>-0.3</v>
      </c>
      <c r="G35" s="165">
        <v>-0.2</v>
      </c>
      <c r="H35" s="167">
        <v>-0.1</v>
      </c>
      <c r="I35" s="167">
        <v>-0.5</v>
      </c>
      <c r="J35" s="167">
        <v>-0.5</v>
      </c>
      <c r="K35" s="167">
        <v>0</v>
      </c>
      <c r="L35" s="167">
        <v>-0.2</v>
      </c>
      <c r="M35" s="167">
        <v>-0.3</v>
      </c>
      <c r="N35" s="167">
        <v>-0.9</v>
      </c>
      <c r="O35" s="168">
        <v>-0.5</v>
      </c>
    </row>
    <row r="36" spans="1:15" ht="18" customHeight="1">
      <c r="A36" s="309"/>
      <c r="B36" s="163" t="s">
        <v>96</v>
      </c>
      <c r="C36" s="164">
        <v>-1.5</v>
      </c>
      <c r="D36" s="165">
        <v>-1.3</v>
      </c>
      <c r="E36" s="165">
        <v>-0.7</v>
      </c>
      <c r="F36" s="165">
        <v>-0.4</v>
      </c>
      <c r="G36" s="165">
        <v>-0.9</v>
      </c>
      <c r="H36" s="167">
        <v>-0.6</v>
      </c>
      <c r="I36" s="167">
        <v>-0.3</v>
      </c>
      <c r="J36" s="167">
        <v>-0.6</v>
      </c>
      <c r="K36" s="167">
        <v>-0.4</v>
      </c>
      <c r="L36" s="167">
        <v>-0.4</v>
      </c>
      <c r="M36" s="167">
        <v>-0.4</v>
      </c>
      <c r="N36" s="167">
        <v>0</v>
      </c>
      <c r="O36" s="168">
        <v>-0.6</v>
      </c>
    </row>
    <row r="37" spans="1:15" ht="18" customHeight="1">
      <c r="A37" s="309"/>
      <c r="B37" s="163" t="s">
        <v>97</v>
      </c>
      <c r="C37" s="164">
        <v>0.3</v>
      </c>
      <c r="D37" s="165">
        <v>0.5</v>
      </c>
      <c r="E37" s="165">
        <v>-0.1</v>
      </c>
      <c r="F37" s="165">
        <v>-0.7</v>
      </c>
      <c r="G37" s="165">
        <v>-0.8</v>
      </c>
      <c r="H37" s="167">
        <v>-0.5</v>
      </c>
      <c r="I37" s="167">
        <v>-0.1</v>
      </c>
      <c r="J37" s="167">
        <v>-0.3</v>
      </c>
      <c r="K37" s="167">
        <v>-0.1</v>
      </c>
      <c r="L37" s="167">
        <v>0.6</v>
      </c>
      <c r="M37" s="167">
        <v>0.6</v>
      </c>
      <c r="N37" s="167">
        <v>-0.1</v>
      </c>
      <c r="O37" s="168">
        <v>0</v>
      </c>
    </row>
    <row r="38" spans="1:15" ht="18" customHeight="1">
      <c r="A38" s="309"/>
      <c r="B38" s="163" t="s">
        <v>98</v>
      </c>
      <c r="C38" s="164">
        <v>-0.3</v>
      </c>
      <c r="D38" s="165">
        <v>-0.4</v>
      </c>
      <c r="E38" s="165">
        <v>0</v>
      </c>
      <c r="F38" s="165">
        <v>-0.1</v>
      </c>
      <c r="G38" s="165">
        <v>0.3</v>
      </c>
      <c r="H38" s="167">
        <v>-0.4</v>
      </c>
      <c r="I38" s="167">
        <v>-0.8</v>
      </c>
      <c r="J38" s="167">
        <v>-0.6</v>
      </c>
      <c r="K38" s="167">
        <v>-1</v>
      </c>
      <c r="L38" s="167">
        <v>-1.6</v>
      </c>
      <c r="M38" s="167">
        <v>-1.4</v>
      </c>
      <c r="N38" s="167">
        <v>-0.4</v>
      </c>
      <c r="O38" s="168">
        <v>-0.6</v>
      </c>
    </row>
    <row r="39" spans="1:15" ht="18" customHeight="1">
      <c r="A39" s="309"/>
      <c r="B39" s="163" t="s">
        <v>117</v>
      </c>
      <c r="C39" s="164">
        <v>-0.7</v>
      </c>
      <c r="D39" s="165">
        <v>-0.9</v>
      </c>
      <c r="E39" s="165">
        <v>-1.3</v>
      </c>
      <c r="F39" s="165">
        <v>-0.9</v>
      </c>
      <c r="G39" s="165">
        <v>-0.6</v>
      </c>
      <c r="H39" s="167">
        <v>0.2</v>
      </c>
      <c r="I39" s="167">
        <v>0.1</v>
      </c>
      <c r="J39" s="167">
        <v>0.9</v>
      </c>
      <c r="K39" s="167">
        <v>0.8</v>
      </c>
      <c r="L39" s="167">
        <v>0.9</v>
      </c>
      <c r="M39" s="167">
        <v>0.8</v>
      </c>
      <c r="N39" s="186">
        <v>0.4</v>
      </c>
      <c r="O39" s="185">
        <v>0</v>
      </c>
    </row>
    <row r="40" spans="1:15" ht="18" customHeight="1">
      <c r="A40" s="309"/>
      <c r="B40" s="163" t="s">
        <v>102</v>
      </c>
      <c r="C40" s="164">
        <v>0.2</v>
      </c>
      <c r="D40" s="165">
        <v>-0.1</v>
      </c>
      <c r="E40" s="165">
        <v>0.4</v>
      </c>
      <c r="F40" s="165">
        <v>0.2</v>
      </c>
      <c r="G40" s="165">
        <v>0</v>
      </c>
      <c r="H40" s="167">
        <v>-0.4</v>
      </c>
      <c r="I40" s="167">
        <v>-0.3</v>
      </c>
      <c r="J40" s="167">
        <v>-0.3</v>
      </c>
      <c r="K40" s="167">
        <v>-0.4</v>
      </c>
      <c r="L40" s="167">
        <v>-0.3</v>
      </c>
      <c r="M40" s="167">
        <v>0.2</v>
      </c>
      <c r="N40" s="186">
        <v>0.2</v>
      </c>
      <c r="O40" s="185">
        <v>-0.1</v>
      </c>
    </row>
    <row r="41" spans="1:15" ht="18" customHeight="1">
      <c r="A41" s="309"/>
      <c r="B41" s="163" t="s">
        <v>126</v>
      </c>
      <c r="C41" s="164">
        <v>0.2</v>
      </c>
      <c r="D41" s="165">
        <v>0.9</v>
      </c>
      <c r="E41" s="165">
        <v>0.6</v>
      </c>
      <c r="F41" s="165">
        <v>0.3</v>
      </c>
      <c r="G41" s="165">
        <v>1.1</v>
      </c>
      <c r="H41" s="167">
        <v>1.7</v>
      </c>
      <c r="I41" s="167">
        <v>2</v>
      </c>
      <c r="J41" s="167">
        <v>1.6</v>
      </c>
      <c r="K41" s="167">
        <v>1.8</v>
      </c>
      <c r="L41" s="167">
        <v>1.9</v>
      </c>
      <c r="M41" s="167">
        <v>1.1</v>
      </c>
      <c r="N41" s="186">
        <v>0.8</v>
      </c>
      <c r="O41" s="185">
        <v>1.2</v>
      </c>
    </row>
    <row r="42" spans="1:15" ht="18" customHeight="1">
      <c r="A42" s="222"/>
      <c r="B42" s="163" t="s">
        <v>127</v>
      </c>
      <c r="C42" s="164">
        <v>0.6</v>
      </c>
      <c r="D42" s="165">
        <v>0.2</v>
      </c>
      <c r="E42" s="165">
        <v>0.3</v>
      </c>
      <c r="F42" s="165">
        <v>0.7</v>
      </c>
      <c r="G42" s="165">
        <v>-0.5</v>
      </c>
      <c r="H42" s="167">
        <v>-1</v>
      </c>
      <c r="I42" s="167">
        <v>-1.3</v>
      </c>
      <c r="J42" s="167">
        <v>-1.4</v>
      </c>
      <c r="K42" s="167">
        <v>-1.6</v>
      </c>
      <c r="L42" s="167">
        <v>-1.9</v>
      </c>
      <c r="M42" s="167">
        <v>-1.1</v>
      </c>
      <c r="N42" s="186">
        <v>-1</v>
      </c>
      <c r="O42" s="185">
        <v>-0.7</v>
      </c>
    </row>
    <row r="43" spans="1:15" ht="18" customHeight="1">
      <c r="A43" s="239"/>
      <c r="B43" s="163" t="s">
        <v>135</v>
      </c>
      <c r="C43" s="165">
        <v>-0.7</v>
      </c>
      <c r="D43" s="165">
        <v>-0.7</v>
      </c>
      <c r="E43" s="165">
        <v>-0.5</v>
      </c>
      <c r="F43" s="165">
        <v>-0.7</v>
      </c>
      <c r="G43" s="165">
        <v>-0.6</v>
      </c>
      <c r="H43" s="167">
        <v>-0.5</v>
      </c>
      <c r="I43" s="167">
        <v>-0.4</v>
      </c>
      <c r="J43" s="167">
        <v>-0.3</v>
      </c>
      <c r="K43" s="167">
        <v>-0.1</v>
      </c>
      <c r="L43" s="167">
        <v>0.3</v>
      </c>
      <c r="M43" s="167">
        <v>0</v>
      </c>
      <c r="N43" s="186">
        <v>-0.3</v>
      </c>
      <c r="O43" s="185">
        <v>-0.3</v>
      </c>
    </row>
    <row r="44" spans="1:15" ht="18" customHeight="1" thickBot="1">
      <c r="A44" s="224"/>
      <c r="B44" s="169" t="s">
        <v>136</v>
      </c>
      <c r="C44" s="200">
        <v>-0.3</v>
      </c>
      <c r="D44" s="200"/>
      <c r="E44" s="200"/>
      <c r="F44" s="200"/>
      <c r="G44" s="200"/>
      <c r="H44" s="201"/>
      <c r="I44" s="201"/>
      <c r="J44" s="201"/>
      <c r="K44" s="201"/>
      <c r="L44" s="201"/>
      <c r="M44" s="201"/>
      <c r="N44" s="201"/>
      <c r="O44" s="223"/>
    </row>
    <row r="45" spans="1:15" ht="18" customHeight="1">
      <c r="A45" s="240"/>
      <c r="B45" s="241"/>
      <c r="C45" s="165"/>
      <c r="D45" s="165"/>
      <c r="E45" s="165"/>
      <c r="F45" s="165"/>
      <c r="G45" s="165"/>
      <c r="H45" s="167"/>
      <c r="I45" s="167"/>
      <c r="J45" s="167"/>
      <c r="K45" s="167"/>
      <c r="L45" s="167"/>
      <c r="M45" s="167"/>
      <c r="N45" s="167"/>
      <c r="O45" s="167"/>
    </row>
    <row r="46" spans="1:15" ht="18" customHeight="1">
      <c r="A46" s="170" t="s">
        <v>119</v>
      </c>
      <c r="O46" s="225" t="s">
        <v>76</v>
      </c>
    </row>
    <row r="47" spans="1:15" ht="18" customHeight="1">
      <c r="A47" s="313" t="s">
        <v>77</v>
      </c>
      <c r="B47" s="313"/>
      <c r="C47" s="171" t="s">
        <v>78</v>
      </c>
      <c r="D47" s="171" t="s">
        <v>79</v>
      </c>
      <c r="E47" s="171" t="s">
        <v>80</v>
      </c>
      <c r="F47" s="171" t="s">
        <v>81</v>
      </c>
      <c r="G47" s="171" t="s">
        <v>82</v>
      </c>
      <c r="H47" s="171" t="s">
        <v>85</v>
      </c>
      <c r="I47" s="171" t="s">
        <v>90</v>
      </c>
      <c r="J47" s="171" t="s">
        <v>93</v>
      </c>
      <c r="K47" s="171" t="s">
        <v>103</v>
      </c>
      <c r="L47" s="171" t="s">
        <v>109</v>
      </c>
      <c r="M47" s="171" t="s">
        <v>120</v>
      </c>
      <c r="N47" s="171" t="s">
        <v>121</v>
      </c>
      <c r="O47" s="171" t="s">
        <v>137</v>
      </c>
    </row>
    <row r="48" spans="1:15" ht="18" customHeight="1">
      <c r="A48" s="313" t="s">
        <v>83</v>
      </c>
      <c r="B48" s="313"/>
      <c r="C48" s="172">
        <v>99.5</v>
      </c>
      <c r="D48" s="172">
        <v>99.3</v>
      </c>
      <c r="E48" s="172">
        <v>99.7</v>
      </c>
      <c r="F48" s="172">
        <v>100</v>
      </c>
      <c r="G48" s="172">
        <v>99.8</v>
      </c>
      <c r="H48" s="172">
        <v>100.3</v>
      </c>
      <c r="I48" s="172">
        <v>100.6</v>
      </c>
      <c r="J48" s="172">
        <v>100</v>
      </c>
      <c r="K48" s="172">
        <v>99.4</v>
      </c>
      <c r="L48" s="172">
        <v>99.4</v>
      </c>
      <c r="M48" s="172">
        <v>99.6</v>
      </c>
      <c r="N48" s="172">
        <v>99.7</v>
      </c>
      <c r="O48" s="172">
        <v>100.2</v>
      </c>
    </row>
    <row r="49" spans="1:15" ht="18" customHeight="1">
      <c r="A49" s="313" t="s">
        <v>84</v>
      </c>
      <c r="B49" s="313"/>
      <c r="C49" s="173">
        <v>31</v>
      </c>
      <c r="D49" s="173">
        <v>34</v>
      </c>
      <c r="E49" s="173">
        <v>31</v>
      </c>
      <c r="F49" s="173">
        <v>37</v>
      </c>
      <c r="G49" s="173">
        <v>39</v>
      </c>
      <c r="H49" s="173">
        <v>36</v>
      </c>
      <c r="I49" s="173">
        <v>34</v>
      </c>
      <c r="J49" s="173">
        <v>37</v>
      </c>
      <c r="K49" s="173">
        <v>37</v>
      </c>
      <c r="L49" s="173">
        <v>36</v>
      </c>
      <c r="M49" s="173">
        <v>37</v>
      </c>
      <c r="N49" s="173">
        <v>38</v>
      </c>
      <c r="O49" s="173">
        <v>37</v>
      </c>
    </row>
  </sheetData>
  <mergeCells count="8">
    <mergeCell ref="A47:B47"/>
    <mergeCell ref="A48:B48"/>
    <mergeCell ref="A49:B49"/>
    <mergeCell ref="A32:A41"/>
    <mergeCell ref="A5:B5"/>
    <mergeCell ref="A6:A15"/>
    <mergeCell ref="A19:A28"/>
    <mergeCell ref="O19:O31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2011-11-27T23:39:12Z</cp:lastPrinted>
  <dcterms:created xsi:type="dcterms:W3CDTF">2000-08-14T09:08:04Z</dcterms:created>
  <dcterms:modified xsi:type="dcterms:W3CDTF">2011-11-27T23:39:13Z</dcterms:modified>
  <cp:category/>
  <cp:version/>
  <cp:contentType/>
  <cp:contentStatus/>
</cp:coreProperties>
</file>