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50" windowWidth="13080" windowHeight="11160" tabRatio="831" activeTab="1"/>
  </bookViews>
  <sheets>
    <sheet name="平成29年度" sheetId="3" r:id="rId1"/>
    <sheet name="平成37年度" sheetId="2" r:id="rId2"/>
    <sheet name="37-29" sheetId="1" r:id="rId3"/>
    <sheet name="平成29年度 (2)" sheetId="15" state="hidden" r:id="rId4"/>
    <sheet name="作業場（総人口）" sheetId="8" state="hidden" r:id="rId5"/>
    <sheet name="作業場（65歳以上作業用）" sheetId="7" state="hidden" r:id="rId6"/>
    <sheet name="作業場（75歳以上調整用）" sheetId="6" state="hidden" r:id="rId7"/>
    <sheet name="Sheet1" sheetId="9" state="hidden" r:id="rId8"/>
    <sheet name="Sheet3" sheetId="11" state="hidden" r:id="rId9"/>
    <sheet name="Sheet2" sheetId="12" state="hidden" r:id="rId10"/>
    <sheet name="37試算2" sheetId="13" state="hidden" r:id="rId11"/>
    <sheet name="37試算リンク用" sheetId="14" state="hidden" r:id="rId12"/>
  </sheets>
  <definedNames>
    <definedName name="_xlnm.Print_Titles" localSheetId="2">'37-29'!$44:$46</definedName>
    <definedName name="_xlnm.Print_Titles" localSheetId="0">平成29年度!$43:$45</definedName>
    <definedName name="_xlnm.Print_Titles" localSheetId="3">'平成29年度 (2)'!$46:$48</definedName>
    <definedName name="_xlnm.Print_Titles" localSheetId="1">平成37年度!$44:$46</definedName>
    <definedName name="Z_A01C3C31_1369_4DB7_B765_563D1F09189C_.wvu.PrintTitles" localSheetId="2" hidden="1">'37-29'!$44:$46</definedName>
    <definedName name="Z_A01C3C31_1369_4DB7_B765_563D1F09189C_.wvu.PrintTitles" localSheetId="0" hidden="1">平成29年度!$43:$45</definedName>
    <definedName name="Z_A01C3C31_1369_4DB7_B765_563D1F09189C_.wvu.PrintTitles" localSheetId="3" hidden="1">'平成29年度 (2)'!$46:$48</definedName>
    <definedName name="Z_A01C3C31_1369_4DB7_B765_563D1F09189C_.wvu.PrintTitles" localSheetId="1" hidden="1">平成37年度!$44:$46</definedName>
  </definedNames>
  <calcPr calcId="145621"/>
  <customWorkbookViews>
    <customWorkbookView name="熊本市職員 - 個人用ビュー" guid="{A01C3C31-1369-4DB7-B765-563D1F09189C}" mergeInterval="0" personalView="1" maximized="1" windowWidth="1339" windowHeight="656" activeSheetId="1"/>
  </customWorkbookViews>
</workbook>
</file>

<file path=xl/calcChain.xml><?xml version="1.0" encoding="utf-8"?>
<calcChain xmlns="http://schemas.openxmlformats.org/spreadsheetml/2006/main">
  <c r="AR50" i="15" l="1"/>
  <c r="AS50" i="15"/>
  <c r="AR51" i="15"/>
  <c r="AR17" i="15" s="1"/>
  <c r="AS51" i="15"/>
  <c r="AR52" i="15"/>
  <c r="AS52" i="15"/>
  <c r="AT52" i="15" s="1"/>
  <c r="AR53" i="15"/>
  <c r="AS53" i="15"/>
  <c r="AR54" i="15"/>
  <c r="AS54" i="15"/>
  <c r="AR55" i="15"/>
  <c r="AS55" i="15"/>
  <c r="AR56" i="15"/>
  <c r="AS56" i="15"/>
  <c r="AR57" i="15"/>
  <c r="AS57" i="15"/>
  <c r="AR58" i="15"/>
  <c r="AS58" i="15"/>
  <c r="AR59" i="15"/>
  <c r="AS59" i="15"/>
  <c r="AR60" i="15"/>
  <c r="AS60" i="15"/>
  <c r="AR61" i="15"/>
  <c r="AS61" i="15"/>
  <c r="AR62" i="15"/>
  <c r="AS62" i="15"/>
  <c r="AT62" i="15" s="1"/>
  <c r="AR63" i="15"/>
  <c r="AS63" i="15"/>
  <c r="AT63" i="15" s="1"/>
  <c r="AR64" i="15"/>
  <c r="AS64" i="15"/>
  <c r="AR65" i="15"/>
  <c r="AS65" i="15"/>
  <c r="AS22" i="15" s="1"/>
  <c r="AR66" i="15"/>
  <c r="AS66" i="15"/>
  <c r="AR67" i="15"/>
  <c r="AR21" i="15" s="1"/>
  <c r="AS67" i="15"/>
  <c r="AS21" i="15" s="1"/>
  <c r="AR68" i="15"/>
  <c r="AS68" i="15"/>
  <c r="AR69" i="15"/>
  <c r="AS69" i="15"/>
  <c r="AS25" i="15" s="1"/>
  <c r="AR70" i="15"/>
  <c r="AS70" i="15"/>
  <c r="AR71" i="15"/>
  <c r="AS71" i="15"/>
  <c r="AR72" i="15"/>
  <c r="AS72" i="15"/>
  <c r="AR73" i="15"/>
  <c r="AS73" i="15"/>
  <c r="AT73" i="15" s="1"/>
  <c r="AR74" i="15"/>
  <c r="AS74" i="15"/>
  <c r="AT74" i="15" s="1"/>
  <c r="AR75" i="15"/>
  <c r="AS75" i="15"/>
  <c r="AS23" i="15" s="1"/>
  <c r="AR76" i="15"/>
  <c r="AS76" i="15"/>
  <c r="AR77" i="15"/>
  <c r="AS77" i="15"/>
  <c r="AR78" i="15"/>
  <c r="AS78" i="15"/>
  <c r="AR79" i="15"/>
  <c r="AR27" i="15" s="1"/>
  <c r="AS79" i="15"/>
  <c r="AS27" i="15" s="1"/>
  <c r="AR80" i="15"/>
  <c r="AS80" i="15"/>
  <c r="AR81" i="15"/>
  <c r="AS81" i="15"/>
  <c r="AR82" i="15"/>
  <c r="AS82" i="15"/>
  <c r="AR83" i="15"/>
  <c r="AS83" i="15"/>
  <c r="AS26" i="15" s="1"/>
  <c r="AR84" i="15"/>
  <c r="AS84" i="15"/>
  <c r="AR85" i="15"/>
  <c r="AS85" i="15"/>
  <c r="AT85" i="15" s="1"/>
  <c r="AR86" i="15"/>
  <c r="AS86" i="15"/>
  <c r="AT86" i="15" s="1"/>
  <c r="AR87" i="15"/>
  <c r="AS87" i="15"/>
  <c r="AS30" i="15" s="1"/>
  <c r="AR88" i="15"/>
  <c r="AS88" i="15"/>
  <c r="AR89" i="15"/>
  <c r="AS89" i="15"/>
  <c r="AT89" i="15" s="1"/>
  <c r="AR90" i="15"/>
  <c r="AS90" i="15"/>
  <c r="AR91" i="15"/>
  <c r="AR29" i="15" s="1"/>
  <c r="AS91" i="15"/>
  <c r="AT91" i="15" s="1"/>
  <c r="AR92" i="15"/>
  <c r="AS92" i="15"/>
  <c r="AR93" i="15"/>
  <c r="AS93" i="15"/>
  <c r="AS28" i="15" s="1"/>
  <c r="AR94" i="15"/>
  <c r="AS94" i="15"/>
  <c r="AT94" i="15" s="1"/>
  <c r="AR95" i="15"/>
  <c r="AR32" i="15" s="1"/>
  <c r="AS95" i="15"/>
  <c r="AR96" i="15"/>
  <c r="AS96" i="15"/>
  <c r="AT96" i="15" s="1"/>
  <c r="AR97" i="15"/>
  <c r="AR31" i="15" s="1"/>
  <c r="AS97" i="15"/>
  <c r="AT97" i="15" s="1"/>
  <c r="AT31" i="15" s="1"/>
  <c r="AR98" i="15"/>
  <c r="AS98" i="15"/>
  <c r="AT98" i="15" s="1"/>
  <c r="AR99" i="15"/>
  <c r="AS99" i="15"/>
  <c r="AR100" i="15"/>
  <c r="AS100" i="15"/>
  <c r="AR101" i="15"/>
  <c r="AS101" i="15"/>
  <c r="AR102" i="15"/>
  <c r="AS102" i="15"/>
  <c r="AR103" i="15"/>
  <c r="AS103" i="15"/>
  <c r="AR104" i="15"/>
  <c r="AS104" i="15"/>
  <c r="AR105" i="15"/>
  <c r="AS105" i="15"/>
  <c r="AR106" i="15"/>
  <c r="AS106" i="15"/>
  <c r="AT106" i="15" s="1"/>
  <c r="AR107" i="15"/>
  <c r="AR36" i="15" s="1"/>
  <c r="AS107" i="15"/>
  <c r="AT107" i="15" s="1"/>
  <c r="AR108" i="15"/>
  <c r="AS108" i="15"/>
  <c r="AT108" i="15" s="1"/>
  <c r="AR109" i="15"/>
  <c r="AS109" i="15"/>
  <c r="AT109" i="15" s="1"/>
  <c r="AR110" i="15"/>
  <c r="AS110" i="15"/>
  <c r="AR111" i="15"/>
  <c r="AS111" i="15"/>
  <c r="AS37" i="15" s="1"/>
  <c r="AR112" i="15"/>
  <c r="AS112" i="15"/>
  <c r="R112" i="15" s="1"/>
  <c r="AR113" i="15"/>
  <c r="AS113" i="15"/>
  <c r="AR114" i="15"/>
  <c r="AS114" i="15"/>
  <c r="AR115" i="15"/>
  <c r="AR38" i="15" s="1"/>
  <c r="AS115" i="15"/>
  <c r="AR116" i="15"/>
  <c r="AS116" i="15"/>
  <c r="AR117" i="15"/>
  <c r="AS117" i="15"/>
  <c r="AR118" i="15"/>
  <c r="AS118" i="15"/>
  <c r="AR119" i="15"/>
  <c r="AS119" i="15"/>
  <c r="AR120" i="15"/>
  <c r="AS120" i="15"/>
  <c r="AR121" i="15"/>
  <c r="AR41" i="15" s="1"/>
  <c r="AS121" i="15"/>
  <c r="AS41" i="15" s="1"/>
  <c r="AR122" i="15"/>
  <c r="AS122" i="15"/>
  <c r="AT122" i="15" s="1"/>
  <c r="AR123" i="15"/>
  <c r="AR42" i="15" s="1"/>
  <c r="AS123" i="15"/>
  <c r="AT123" i="15" s="1"/>
  <c r="AR124" i="15"/>
  <c r="AS124" i="15"/>
  <c r="AR125" i="15"/>
  <c r="AS125" i="15"/>
  <c r="AS43" i="15" s="1"/>
  <c r="AR126" i="15"/>
  <c r="AS126" i="15"/>
  <c r="AT126" i="15" s="1"/>
  <c r="AR127" i="15"/>
  <c r="AS127" i="15"/>
  <c r="AR128" i="15"/>
  <c r="AS128" i="15"/>
  <c r="AT128" i="15" s="1"/>
  <c r="AR129" i="15"/>
  <c r="AS129" i="15"/>
  <c r="AR130" i="15"/>
  <c r="AS130" i="15"/>
  <c r="AT130" i="15" s="1"/>
  <c r="AR131" i="15"/>
  <c r="AR40" i="15" s="1"/>
  <c r="AS131" i="15"/>
  <c r="AS40" i="15" s="1"/>
  <c r="AR132" i="15"/>
  <c r="AS132" i="15"/>
  <c r="AR133" i="15"/>
  <c r="AR39" i="15" s="1"/>
  <c r="AS133" i="15"/>
  <c r="AR134" i="15"/>
  <c r="AS134" i="15"/>
  <c r="AR135" i="15"/>
  <c r="AS135" i="15"/>
  <c r="AT135" i="15" s="1"/>
  <c r="AR136" i="15"/>
  <c r="AS136" i="15"/>
  <c r="AR137" i="15"/>
  <c r="AS137" i="15"/>
  <c r="AT137" i="15" s="1"/>
  <c r="AR138" i="15"/>
  <c r="AS138" i="15"/>
  <c r="AR139" i="15"/>
  <c r="AS139" i="15"/>
  <c r="AT139" i="15" s="1"/>
  <c r="AR140" i="15"/>
  <c r="AS140" i="15"/>
  <c r="AR141" i="15"/>
  <c r="AS141" i="15"/>
  <c r="AT141" i="15" s="1"/>
  <c r="AR142" i="15"/>
  <c r="AS142" i="15"/>
  <c r="AR143" i="15"/>
  <c r="AS143" i="15"/>
  <c r="AT143" i="15" s="1"/>
  <c r="AS49" i="15"/>
  <c r="AR49" i="15"/>
  <c r="AO50" i="15"/>
  <c r="AP50" i="15"/>
  <c r="AO51" i="15"/>
  <c r="AP51" i="15"/>
  <c r="AO52" i="15"/>
  <c r="AP52" i="15"/>
  <c r="AO53" i="15"/>
  <c r="AQ53" i="15" s="1"/>
  <c r="AP53" i="15"/>
  <c r="AO54" i="15"/>
  <c r="AP54" i="15"/>
  <c r="AO55" i="15"/>
  <c r="AO19" i="15" s="1"/>
  <c r="AP55" i="15"/>
  <c r="AP19" i="15" s="1"/>
  <c r="AO56" i="15"/>
  <c r="AP56" i="15"/>
  <c r="AO57" i="15"/>
  <c r="AP57" i="15"/>
  <c r="AP20" i="15" s="1"/>
  <c r="AO58" i="15"/>
  <c r="AP58" i="15"/>
  <c r="AO59" i="15"/>
  <c r="AP59" i="15"/>
  <c r="AO60" i="15"/>
  <c r="AP60" i="15"/>
  <c r="AO61" i="15"/>
  <c r="AO18" i="15" s="1"/>
  <c r="AP61" i="15"/>
  <c r="AO62" i="15"/>
  <c r="AP62" i="15"/>
  <c r="AO63" i="15"/>
  <c r="AP63" i="15"/>
  <c r="AO64" i="15"/>
  <c r="AP64" i="15"/>
  <c r="AO65" i="15"/>
  <c r="AQ65" i="15" s="1"/>
  <c r="AP65" i="15"/>
  <c r="AP22" i="15" s="1"/>
  <c r="AO66" i="15"/>
  <c r="AP66" i="15"/>
  <c r="AO67" i="15"/>
  <c r="AP67" i="15"/>
  <c r="AP21" i="15" s="1"/>
  <c r="AO68" i="15"/>
  <c r="AP68" i="15"/>
  <c r="AO69" i="15"/>
  <c r="AP69" i="15"/>
  <c r="AP25" i="15" s="1"/>
  <c r="AO70" i="15"/>
  <c r="AP70" i="15"/>
  <c r="AO71" i="15"/>
  <c r="AQ71" i="15" s="1"/>
  <c r="AP71" i="15"/>
  <c r="AO72" i="15"/>
  <c r="AP72" i="15"/>
  <c r="AO73" i="15"/>
  <c r="AP73" i="15"/>
  <c r="AQ73" i="15" s="1"/>
  <c r="AO74" i="15"/>
  <c r="AP74" i="15"/>
  <c r="AO75" i="15"/>
  <c r="AQ75" i="15" s="1"/>
  <c r="AP75" i="15"/>
  <c r="AO76" i="15"/>
  <c r="AP76" i="15"/>
  <c r="AO77" i="15"/>
  <c r="AQ77" i="15" s="1"/>
  <c r="AP77" i="15"/>
  <c r="AO78" i="15"/>
  <c r="AP78" i="15"/>
  <c r="AO79" i="15"/>
  <c r="AO27" i="15" s="1"/>
  <c r="AP79" i="15"/>
  <c r="AQ79" i="15" s="1"/>
  <c r="AQ27" i="15" s="1"/>
  <c r="AO80" i="15"/>
  <c r="AP80" i="15"/>
  <c r="AO81" i="15"/>
  <c r="AP81" i="15"/>
  <c r="AO82" i="15"/>
  <c r="AP82" i="15"/>
  <c r="AO83" i="15"/>
  <c r="AP83" i="15"/>
  <c r="AQ83" i="15" s="1"/>
  <c r="AO84" i="15"/>
  <c r="AP84" i="15"/>
  <c r="AO85" i="15"/>
  <c r="AQ85" i="15" s="1"/>
  <c r="AP85" i="15"/>
  <c r="AO86" i="15"/>
  <c r="AP86" i="15"/>
  <c r="AO87" i="15"/>
  <c r="AP87" i="15"/>
  <c r="AP30" i="15" s="1"/>
  <c r="AO88" i="15"/>
  <c r="AP88" i="15"/>
  <c r="AO89" i="15"/>
  <c r="AQ89" i="15" s="1"/>
  <c r="AP89" i="15"/>
  <c r="AO90" i="15"/>
  <c r="AP90" i="15"/>
  <c r="AO91" i="15"/>
  <c r="AO29" i="15" s="1"/>
  <c r="AP91" i="15"/>
  <c r="AO92" i="15"/>
  <c r="AP92" i="15"/>
  <c r="AO93" i="15"/>
  <c r="AO28" i="15" s="1"/>
  <c r="AP93" i="15"/>
  <c r="AP28" i="15" s="1"/>
  <c r="AO94" i="15"/>
  <c r="AP94" i="15"/>
  <c r="AO95" i="15"/>
  <c r="AQ95" i="15" s="1"/>
  <c r="AQ32" i="15" s="1"/>
  <c r="AP95" i="15"/>
  <c r="AP32" i="15" s="1"/>
  <c r="AO96" i="15"/>
  <c r="AP96" i="15"/>
  <c r="AO97" i="15"/>
  <c r="AO31" i="15" s="1"/>
  <c r="AP97" i="15"/>
  <c r="AO98" i="15"/>
  <c r="AP98" i="15"/>
  <c r="AO99" i="15"/>
  <c r="AP99" i="15"/>
  <c r="AP34" i="15" s="1"/>
  <c r="AO100" i="15"/>
  <c r="AP100" i="15"/>
  <c r="AO101" i="15"/>
  <c r="AP101" i="15"/>
  <c r="AO102" i="15"/>
  <c r="AP102" i="15"/>
  <c r="AO103" i="15"/>
  <c r="AQ103" i="15" s="1"/>
  <c r="AP103" i="15"/>
  <c r="AP35" i="15" s="1"/>
  <c r="AO104" i="15"/>
  <c r="AP104" i="15"/>
  <c r="AO105" i="15"/>
  <c r="AQ105" i="15" s="1"/>
  <c r="AP105" i="15"/>
  <c r="AO106" i="15"/>
  <c r="AP106" i="15"/>
  <c r="AO107" i="15"/>
  <c r="AO36" i="15" s="1"/>
  <c r="AP107" i="15"/>
  <c r="AO108" i="15"/>
  <c r="AP108" i="15"/>
  <c r="AO109" i="15"/>
  <c r="AQ109" i="15" s="1"/>
  <c r="AP109" i="15"/>
  <c r="AO110" i="15"/>
  <c r="AP110" i="15"/>
  <c r="AO111" i="15"/>
  <c r="AP111" i="15"/>
  <c r="AP37" i="15" s="1"/>
  <c r="AO112" i="15"/>
  <c r="AP112" i="15"/>
  <c r="AO113" i="15"/>
  <c r="AP113" i="15"/>
  <c r="AQ113" i="15" s="1"/>
  <c r="AO114" i="15"/>
  <c r="AP114" i="15"/>
  <c r="AO115" i="15"/>
  <c r="AO38" i="15" s="1"/>
  <c r="AP115" i="15"/>
  <c r="AP38" i="15" s="1"/>
  <c r="AO116" i="15"/>
  <c r="AP116" i="15"/>
  <c r="AO117" i="15"/>
  <c r="AP117" i="15"/>
  <c r="AO118" i="15"/>
  <c r="AP118" i="15"/>
  <c r="AO119" i="15"/>
  <c r="AQ119" i="15" s="1"/>
  <c r="AP119" i="15"/>
  <c r="AO120" i="15"/>
  <c r="AP120" i="15"/>
  <c r="AO121" i="15"/>
  <c r="AO41" i="15" s="1"/>
  <c r="AP121" i="15"/>
  <c r="AO122" i="15"/>
  <c r="AP122" i="15"/>
  <c r="AO123" i="15"/>
  <c r="AP123" i="15"/>
  <c r="AP42" i="15" s="1"/>
  <c r="AO124" i="15"/>
  <c r="AP124" i="15"/>
  <c r="AO125" i="15"/>
  <c r="AP125" i="15"/>
  <c r="AP43" i="15" s="1"/>
  <c r="AO126" i="15"/>
  <c r="AP126" i="15"/>
  <c r="AO127" i="15"/>
  <c r="AQ127" i="15" s="1"/>
  <c r="AP127" i="15"/>
  <c r="AO128" i="15"/>
  <c r="AP128" i="15"/>
  <c r="AO129" i="15"/>
  <c r="AQ129" i="15" s="1"/>
  <c r="AP129" i="15"/>
  <c r="AO130" i="15"/>
  <c r="AP130" i="15"/>
  <c r="AO131" i="15"/>
  <c r="AO40" i="15" s="1"/>
  <c r="AP131" i="15"/>
  <c r="AP40" i="15" s="1"/>
  <c r="AO132" i="15"/>
  <c r="AP132" i="15"/>
  <c r="AO133" i="15"/>
  <c r="AP133" i="15"/>
  <c r="AP39" i="15" s="1"/>
  <c r="AO134" i="15"/>
  <c r="AP134" i="15"/>
  <c r="AO135" i="15"/>
  <c r="AQ135" i="15" s="1"/>
  <c r="AP135" i="15"/>
  <c r="AO136" i="15"/>
  <c r="AP136" i="15"/>
  <c r="AO137" i="15"/>
  <c r="AQ137" i="15" s="1"/>
  <c r="AP137" i="15"/>
  <c r="AO138" i="15"/>
  <c r="AP138" i="15"/>
  <c r="AO139" i="15"/>
  <c r="AP139" i="15"/>
  <c r="AQ139" i="15" s="1"/>
  <c r="AO140" i="15"/>
  <c r="AP140" i="15"/>
  <c r="AO141" i="15"/>
  <c r="AP141" i="15"/>
  <c r="AQ141" i="15" s="1"/>
  <c r="AO142" i="15"/>
  <c r="AP142" i="15"/>
  <c r="AO143" i="15"/>
  <c r="AP143" i="15"/>
  <c r="AQ143" i="15" s="1"/>
  <c r="AP49" i="15"/>
  <c r="AO49" i="15"/>
  <c r="AL50" i="15"/>
  <c r="AM50" i="15"/>
  <c r="AL51" i="15"/>
  <c r="AN51" i="15" s="1"/>
  <c r="AM51" i="15"/>
  <c r="AM17" i="15" s="1"/>
  <c r="AL52" i="15"/>
  <c r="AM52" i="15"/>
  <c r="AL53" i="15"/>
  <c r="AM53" i="15"/>
  <c r="AL54" i="15"/>
  <c r="AM54" i="15"/>
  <c r="AL55" i="15"/>
  <c r="AN55" i="15" s="1"/>
  <c r="AN19" i="15" s="1"/>
  <c r="AM55" i="15"/>
  <c r="AM19" i="15" s="1"/>
  <c r="AL56" i="15"/>
  <c r="AM56" i="15"/>
  <c r="AL57" i="15"/>
  <c r="AM57" i="15"/>
  <c r="AM20" i="15" s="1"/>
  <c r="AL58" i="15"/>
  <c r="AM58" i="15"/>
  <c r="AL59" i="15"/>
  <c r="AN59" i="15" s="1"/>
  <c r="AN20" i="15" s="1"/>
  <c r="AM59" i="15"/>
  <c r="AL60" i="15"/>
  <c r="AM60" i="15"/>
  <c r="AL61" i="15"/>
  <c r="AM61" i="15"/>
  <c r="AM18" i="15" s="1"/>
  <c r="AL62" i="15"/>
  <c r="AM62" i="15"/>
  <c r="AL63" i="15"/>
  <c r="AN63" i="15" s="1"/>
  <c r="AM63" i="15"/>
  <c r="AL64" i="15"/>
  <c r="AM64" i="15"/>
  <c r="AL65" i="15"/>
  <c r="AM65" i="15"/>
  <c r="AM22" i="15" s="1"/>
  <c r="AL66" i="15"/>
  <c r="AM66" i="15"/>
  <c r="AL67" i="15"/>
  <c r="AN67" i="15" s="1"/>
  <c r="AM67" i="15"/>
  <c r="AM21" i="15" s="1"/>
  <c r="AL68" i="15"/>
  <c r="AM68" i="15"/>
  <c r="AL69" i="15"/>
  <c r="AL25" i="15" s="1"/>
  <c r="AM69" i="15"/>
  <c r="AL70" i="15"/>
  <c r="AM70" i="15"/>
  <c r="AL71" i="15"/>
  <c r="AN71" i="15" s="1"/>
  <c r="AN24" i="15" s="1"/>
  <c r="AM71" i="15"/>
  <c r="AM24" i="15" s="1"/>
  <c r="AL72" i="15"/>
  <c r="AM72" i="15"/>
  <c r="AL73" i="15"/>
  <c r="AM73" i="15"/>
  <c r="AL74" i="15"/>
  <c r="AM74" i="15"/>
  <c r="AL75" i="15"/>
  <c r="AL23" i="15" s="1"/>
  <c r="AM75" i="15"/>
  <c r="AL76" i="15"/>
  <c r="AM76" i="15"/>
  <c r="AL77" i="15"/>
  <c r="AN77" i="15" s="1"/>
  <c r="AM77" i="15"/>
  <c r="AL78" i="15"/>
  <c r="AM78" i="15"/>
  <c r="AL79" i="15"/>
  <c r="AN79" i="15" s="1"/>
  <c r="AM79" i="15"/>
  <c r="AM27" i="15" s="1"/>
  <c r="AL80" i="15"/>
  <c r="AM80" i="15"/>
  <c r="AL81" i="15"/>
  <c r="AM81" i="15"/>
  <c r="AN81" i="15" s="1"/>
  <c r="AL82" i="15"/>
  <c r="AM82" i="15"/>
  <c r="AL83" i="15"/>
  <c r="AL26" i="15" s="1"/>
  <c r="AM83" i="15"/>
  <c r="AL84" i="15"/>
  <c r="AM84" i="15"/>
  <c r="AL85" i="15"/>
  <c r="AN85" i="15" s="1"/>
  <c r="AM85" i="15"/>
  <c r="AL86" i="15"/>
  <c r="AM86" i="15"/>
  <c r="AL87" i="15"/>
  <c r="AL30" i="15" s="1"/>
  <c r="AM87" i="15"/>
  <c r="AM30" i="15" s="1"/>
  <c r="AL88" i="15"/>
  <c r="AM88" i="15"/>
  <c r="AL89" i="15"/>
  <c r="AM89" i="15"/>
  <c r="AL90" i="15"/>
  <c r="AM90" i="15"/>
  <c r="AL91" i="15"/>
  <c r="AN91" i="15" s="1"/>
  <c r="AM91" i="15"/>
  <c r="AM29" i="15" s="1"/>
  <c r="AL92" i="15"/>
  <c r="AM92" i="15"/>
  <c r="AL93" i="15"/>
  <c r="AL28" i="15" s="1"/>
  <c r="AM93" i="15"/>
  <c r="AL94" i="15"/>
  <c r="AM94" i="15"/>
  <c r="AL95" i="15"/>
  <c r="AM95" i="15"/>
  <c r="AM32" i="15" s="1"/>
  <c r="AL96" i="15"/>
  <c r="AM96" i="15"/>
  <c r="AL97" i="15"/>
  <c r="AM97" i="15"/>
  <c r="AM31" i="15" s="1"/>
  <c r="AL98" i="15"/>
  <c r="AM98" i="15"/>
  <c r="AL99" i="15"/>
  <c r="AL34" i="15" s="1"/>
  <c r="AM99" i="15"/>
  <c r="AL100" i="15"/>
  <c r="AM100" i="15"/>
  <c r="AL101" i="15"/>
  <c r="AN101" i="15" s="1"/>
  <c r="AM101" i="15"/>
  <c r="AL102" i="15"/>
  <c r="AM102" i="15"/>
  <c r="AL103" i="15"/>
  <c r="AM103" i="15"/>
  <c r="AN103" i="15" s="1"/>
  <c r="AN35" i="15" s="1"/>
  <c r="AL104" i="15"/>
  <c r="AM104" i="15"/>
  <c r="AL105" i="15"/>
  <c r="AM105" i="15"/>
  <c r="AN105" i="15" s="1"/>
  <c r="AL106" i="15"/>
  <c r="AM106" i="15"/>
  <c r="AL107" i="15"/>
  <c r="AN107" i="15" s="1"/>
  <c r="AN36" i="15" s="1"/>
  <c r="AM107" i="15"/>
  <c r="AM36" i="15" s="1"/>
  <c r="AL108" i="15"/>
  <c r="AM108" i="15"/>
  <c r="AL109" i="15"/>
  <c r="AN109" i="15" s="1"/>
  <c r="AM109" i="15"/>
  <c r="AL110" i="15"/>
  <c r="AM110" i="15"/>
  <c r="AL111" i="15"/>
  <c r="AN111" i="15" s="1"/>
  <c r="AN37" i="15" s="1"/>
  <c r="AM111" i="15"/>
  <c r="AM37" i="15" s="1"/>
  <c r="AL112" i="15"/>
  <c r="AM112" i="15"/>
  <c r="AL113" i="15"/>
  <c r="AN113" i="15" s="1"/>
  <c r="AM113" i="15"/>
  <c r="AL114" i="15"/>
  <c r="AM114" i="15"/>
  <c r="AL115" i="15"/>
  <c r="AN115" i="15" s="1"/>
  <c r="AM115" i="15"/>
  <c r="AM38" i="15" s="1"/>
  <c r="AL116" i="15"/>
  <c r="AM116" i="15"/>
  <c r="AL117" i="15"/>
  <c r="AN117" i="15" s="1"/>
  <c r="AM117" i="15"/>
  <c r="AL118" i="15"/>
  <c r="AM118" i="15"/>
  <c r="AL119" i="15"/>
  <c r="AM119" i="15"/>
  <c r="AL120" i="15"/>
  <c r="AM120" i="15"/>
  <c r="AL121" i="15"/>
  <c r="AN121" i="15" s="1"/>
  <c r="AN41" i="15" s="1"/>
  <c r="AM121" i="15"/>
  <c r="AM41" i="15" s="1"/>
  <c r="AL122" i="15"/>
  <c r="AM122" i="15"/>
  <c r="AL123" i="15"/>
  <c r="AM123" i="15"/>
  <c r="AM42" i="15" s="1"/>
  <c r="AL124" i="15"/>
  <c r="AM124" i="15"/>
  <c r="AL125" i="15"/>
  <c r="AL43" i="15" s="1"/>
  <c r="AM125" i="15"/>
  <c r="AM43" i="15" s="1"/>
  <c r="AL126" i="15"/>
  <c r="AM126" i="15"/>
  <c r="AL127" i="15"/>
  <c r="AN127" i="15" s="1"/>
  <c r="AN43" i="15" s="1"/>
  <c r="AM127" i="15"/>
  <c r="AL128" i="15"/>
  <c r="AM128" i="15"/>
  <c r="AL129" i="15"/>
  <c r="AM129" i="15"/>
  <c r="AL130" i="15"/>
  <c r="AM130" i="15"/>
  <c r="AL131" i="15"/>
  <c r="AN131" i="15" s="1"/>
  <c r="AN40" i="15" s="1"/>
  <c r="AM131" i="15"/>
  <c r="AM40" i="15" s="1"/>
  <c r="AL132" i="15"/>
  <c r="AM132" i="15"/>
  <c r="AL133" i="15"/>
  <c r="AN133" i="15" s="1"/>
  <c r="AM133" i="15"/>
  <c r="AM39" i="15" s="1"/>
  <c r="AL134" i="15"/>
  <c r="AM134" i="15"/>
  <c r="AL135" i="15"/>
  <c r="AM135" i="15"/>
  <c r="AN135" i="15" s="1"/>
  <c r="AL136" i="15"/>
  <c r="AM136" i="15"/>
  <c r="AL137" i="15"/>
  <c r="AN137" i="15" s="1"/>
  <c r="AM137" i="15"/>
  <c r="AL138" i="15"/>
  <c r="AM138" i="15"/>
  <c r="AL139" i="15"/>
  <c r="AN139" i="15" s="1"/>
  <c r="AM139" i="15"/>
  <c r="AL140" i="15"/>
  <c r="AM140" i="15"/>
  <c r="AL141" i="15"/>
  <c r="AN141" i="15" s="1"/>
  <c r="AM141" i="15"/>
  <c r="AL142" i="15"/>
  <c r="AM142" i="15"/>
  <c r="AL143" i="15"/>
  <c r="AM143" i="15"/>
  <c r="AM49" i="15"/>
  <c r="AL49" i="15"/>
  <c r="AI50" i="15"/>
  <c r="AJ50" i="15"/>
  <c r="AI51" i="15"/>
  <c r="AJ51" i="15"/>
  <c r="AI52" i="15"/>
  <c r="AJ52" i="15"/>
  <c r="AI53" i="15"/>
  <c r="AJ53" i="15"/>
  <c r="AK53" i="15" s="1"/>
  <c r="AI54" i="15"/>
  <c r="AJ54" i="15"/>
  <c r="AI55" i="15"/>
  <c r="AJ55" i="15"/>
  <c r="AJ19" i="15" s="1"/>
  <c r="AI56" i="15"/>
  <c r="AJ56" i="15"/>
  <c r="AI57" i="15"/>
  <c r="AJ57" i="15"/>
  <c r="AJ20" i="15" s="1"/>
  <c r="AI58" i="15"/>
  <c r="AJ58" i="15"/>
  <c r="AI59" i="15"/>
  <c r="AJ59" i="15"/>
  <c r="AI60" i="15"/>
  <c r="AJ60" i="15"/>
  <c r="AK60" i="15" s="1"/>
  <c r="AI61" i="15"/>
  <c r="AJ61" i="15"/>
  <c r="AI62" i="15"/>
  <c r="AJ62" i="15"/>
  <c r="AI63" i="15"/>
  <c r="AJ63" i="15"/>
  <c r="AK63" i="15" s="1"/>
  <c r="AI64" i="15"/>
  <c r="AJ64" i="15"/>
  <c r="AI65" i="15"/>
  <c r="AJ65" i="15"/>
  <c r="AK65" i="15" s="1"/>
  <c r="AI66" i="15"/>
  <c r="AJ66" i="15"/>
  <c r="AI67" i="15"/>
  <c r="AJ67" i="15"/>
  <c r="AJ21" i="15" s="1"/>
  <c r="AI68" i="15"/>
  <c r="AJ68" i="15"/>
  <c r="AI69" i="15"/>
  <c r="AJ69" i="15"/>
  <c r="AK69" i="15" s="1"/>
  <c r="AK25" i="15" s="1"/>
  <c r="AI70" i="15"/>
  <c r="AJ70" i="15"/>
  <c r="AI71" i="15"/>
  <c r="AJ71" i="15"/>
  <c r="AJ24" i="15" s="1"/>
  <c r="AI72" i="15"/>
  <c r="AJ72" i="15"/>
  <c r="AK72" i="15" s="1"/>
  <c r="AI73" i="15"/>
  <c r="AJ73" i="15"/>
  <c r="AK73" i="15" s="1"/>
  <c r="AI74" i="15"/>
  <c r="AJ74" i="15"/>
  <c r="AI75" i="15"/>
  <c r="AJ75" i="15"/>
  <c r="AI76" i="15"/>
  <c r="AJ76" i="15"/>
  <c r="AK76" i="15" s="1"/>
  <c r="AI77" i="15"/>
  <c r="AJ77" i="15"/>
  <c r="AI78" i="15"/>
  <c r="AJ78" i="15"/>
  <c r="AI79" i="15"/>
  <c r="AI27" i="15" s="1"/>
  <c r="AJ79" i="15"/>
  <c r="AJ27" i="15" s="1"/>
  <c r="AI80" i="15"/>
  <c r="AJ80" i="15"/>
  <c r="AI81" i="15"/>
  <c r="AJ81" i="15"/>
  <c r="AK81" i="15" s="1"/>
  <c r="AI82" i="15"/>
  <c r="AJ82" i="15"/>
  <c r="R82" i="15" s="1"/>
  <c r="AI83" i="15"/>
  <c r="AJ83" i="15"/>
  <c r="AI84" i="15"/>
  <c r="AJ84" i="15"/>
  <c r="AI85" i="15"/>
  <c r="AJ85" i="15"/>
  <c r="AI86" i="15"/>
  <c r="AJ86" i="15"/>
  <c r="AK86" i="15" s="1"/>
  <c r="AI87" i="15"/>
  <c r="AJ87" i="15"/>
  <c r="AI88" i="15"/>
  <c r="AJ88" i="15"/>
  <c r="AK88" i="15" s="1"/>
  <c r="AI89" i="15"/>
  <c r="AJ89" i="15"/>
  <c r="AI90" i="15"/>
  <c r="AJ90" i="15"/>
  <c r="AI91" i="15"/>
  <c r="AI29" i="15" s="1"/>
  <c r="AJ91" i="15"/>
  <c r="AI92" i="15"/>
  <c r="AJ92" i="15"/>
  <c r="AI93" i="15"/>
  <c r="AI28" i="15" s="1"/>
  <c r="AJ93" i="15"/>
  <c r="AI94" i="15"/>
  <c r="AJ94" i="15"/>
  <c r="R94" i="15" s="1"/>
  <c r="AI95" i="15"/>
  <c r="AJ95" i="15"/>
  <c r="AK95" i="15" s="1"/>
  <c r="AK32" i="15" s="1"/>
  <c r="AI96" i="15"/>
  <c r="AJ96" i="15"/>
  <c r="AI97" i="15"/>
  <c r="AI31" i="15" s="1"/>
  <c r="AJ97" i="15"/>
  <c r="AJ31" i="15" s="1"/>
  <c r="AI98" i="15"/>
  <c r="AJ98" i="15"/>
  <c r="AK98" i="15" s="1"/>
  <c r="AI99" i="15"/>
  <c r="AJ99" i="15"/>
  <c r="AJ34" i="15" s="1"/>
  <c r="AI100" i="15"/>
  <c r="AJ100" i="15"/>
  <c r="AI101" i="15"/>
  <c r="AJ101" i="15"/>
  <c r="AI102" i="15"/>
  <c r="AJ102" i="15"/>
  <c r="R102" i="15" s="1"/>
  <c r="AI103" i="15"/>
  <c r="AI35" i="15" s="1"/>
  <c r="AJ103" i="15"/>
  <c r="AK103" i="15" s="1"/>
  <c r="AK35" i="15" s="1"/>
  <c r="AI104" i="15"/>
  <c r="AJ104" i="15"/>
  <c r="AI105" i="15"/>
  <c r="AJ105" i="15"/>
  <c r="AK105" i="15" s="1"/>
  <c r="AI106" i="15"/>
  <c r="AJ106" i="15"/>
  <c r="AK106" i="15" s="1"/>
  <c r="AI107" i="15"/>
  <c r="AI36" i="15" s="1"/>
  <c r="AJ107" i="15"/>
  <c r="AJ36" i="15" s="1"/>
  <c r="AI108" i="15"/>
  <c r="AJ108" i="15"/>
  <c r="AI109" i="15"/>
  <c r="AJ109" i="15"/>
  <c r="AI110" i="15"/>
  <c r="AJ110" i="15"/>
  <c r="AK110" i="15" s="1"/>
  <c r="AI111" i="15"/>
  <c r="AJ111" i="15"/>
  <c r="AI112" i="15"/>
  <c r="AJ112" i="15"/>
  <c r="AI113" i="15"/>
  <c r="AJ113" i="15"/>
  <c r="AI114" i="15"/>
  <c r="AJ114" i="15"/>
  <c r="AJ33" i="15" s="1"/>
  <c r="AI115" i="15"/>
  <c r="AJ115" i="15"/>
  <c r="AJ38" i="15" s="1"/>
  <c r="AI116" i="15"/>
  <c r="AJ116" i="15"/>
  <c r="AI117" i="15"/>
  <c r="AJ117" i="15"/>
  <c r="AK117" i="15" s="1"/>
  <c r="AI118" i="15"/>
  <c r="AJ118" i="15"/>
  <c r="AI119" i="15"/>
  <c r="AJ119" i="15"/>
  <c r="AK119" i="15" s="1"/>
  <c r="AI120" i="15"/>
  <c r="AJ120" i="15"/>
  <c r="AI121" i="15"/>
  <c r="AJ121" i="15"/>
  <c r="AJ41" i="15" s="1"/>
  <c r="AI122" i="15"/>
  <c r="AJ122" i="15"/>
  <c r="AI123" i="15"/>
  <c r="AI42" i="15" s="1"/>
  <c r="AJ123" i="15"/>
  <c r="AJ42" i="15" s="1"/>
  <c r="AI124" i="15"/>
  <c r="AJ124" i="15"/>
  <c r="AI125" i="15"/>
  <c r="AI43" i="15" s="1"/>
  <c r="AJ125" i="15"/>
  <c r="AJ43" i="15" s="1"/>
  <c r="AI126" i="15"/>
  <c r="AJ126" i="15"/>
  <c r="AI127" i="15"/>
  <c r="AJ127" i="15"/>
  <c r="AI128" i="15"/>
  <c r="AJ128" i="15"/>
  <c r="AI129" i="15"/>
  <c r="AJ129" i="15"/>
  <c r="AI130" i="15"/>
  <c r="AJ130" i="15"/>
  <c r="AI131" i="15"/>
  <c r="AI40" i="15" s="1"/>
  <c r="AJ131" i="15"/>
  <c r="AK131" i="15" s="1"/>
  <c r="AK40" i="15" s="1"/>
  <c r="AI132" i="15"/>
  <c r="AJ132" i="15"/>
  <c r="AI133" i="15"/>
  <c r="AJ133" i="15"/>
  <c r="AI134" i="15"/>
  <c r="AJ134" i="15"/>
  <c r="AK134" i="15" s="1"/>
  <c r="AI135" i="15"/>
  <c r="AJ135" i="15"/>
  <c r="AI136" i="15"/>
  <c r="AJ136" i="15"/>
  <c r="AK136" i="15" s="1"/>
  <c r="AI137" i="15"/>
  <c r="AJ137" i="15"/>
  <c r="AI138" i="15"/>
  <c r="AJ138" i="15"/>
  <c r="AI139" i="15"/>
  <c r="AJ139" i="15"/>
  <c r="AK139" i="15" s="1"/>
  <c r="AI140" i="15"/>
  <c r="AJ140" i="15"/>
  <c r="AK140" i="15" s="1"/>
  <c r="AI141" i="15"/>
  <c r="AJ141" i="15"/>
  <c r="AI142" i="15"/>
  <c r="AJ142" i="15"/>
  <c r="AK142" i="15" s="1"/>
  <c r="AI143" i="15"/>
  <c r="AJ143" i="15"/>
  <c r="AJ49" i="15"/>
  <c r="AI49" i="15"/>
  <c r="AF50" i="15"/>
  <c r="AG50" i="15"/>
  <c r="AF51" i="15"/>
  <c r="AG51" i="15"/>
  <c r="AG17" i="15" s="1"/>
  <c r="AF52" i="15"/>
  <c r="AG52" i="15"/>
  <c r="AF53" i="15"/>
  <c r="AH53" i="15" s="1"/>
  <c r="AG53" i="15"/>
  <c r="AF54" i="15"/>
  <c r="AG54" i="15"/>
  <c r="AF55" i="15"/>
  <c r="AF19" i="15" s="1"/>
  <c r="AG55" i="15"/>
  <c r="AG19" i="15" s="1"/>
  <c r="AF56" i="15"/>
  <c r="AG56" i="15"/>
  <c r="AF57" i="15"/>
  <c r="AH57" i="15" s="1"/>
  <c r="AG57" i="15"/>
  <c r="AF58" i="15"/>
  <c r="AG58" i="15"/>
  <c r="AF59" i="15"/>
  <c r="AG59" i="15"/>
  <c r="AF60" i="15"/>
  <c r="AG60" i="15"/>
  <c r="AF61" i="15"/>
  <c r="AH61" i="15" s="1"/>
  <c r="AG61" i="15"/>
  <c r="AF62" i="15"/>
  <c r="AG62" i="15"/>
  <c r="AF63" i="15"/>
  <c r="AG63" i="15"/>
  <c r="AF64" i="15"/>
  <c r="AG64" i="15"/>
  <c r="AF65" i="15"/>
  <c r="AH65" i="15" s="1"/>
  <c r="AG65" i="15"/>
  <c r="AF66" i="15"/>
  <c r="AG66" i="15"/>
  <c r="AF67" i="15"/>
  <c r="AG67" i="15"/>
  <c r="AG21" i="15" s="1"/>
  <c r="AF68" i="15"/>
  <c r="AG68" i="15"/>
  <c r="AF69" i="15"/>
  <c r="AH69" i="15" s="1"/>
  <c r="AG69" i="15"/>
  <c r="AG25" i="15" s="1"/>
  <c r="AF70" i="15"/>
  <c r="AG70" i="15"/>
  <c r="AF71" i="15"/>
  <c r="AG71" i="15"/>
  <c r="AF72" i="15"/>
  <c r="AG72" i="15"/>
  <c r="AF73" i="15"/>
  <c r="AG73" i="15"/>
  <c r="AF74" i="15"/>
  <c r="AG74" i="15"/>
  <c r="AF75" i="15"/>
  <c r="AF23" i="15" s="1"/>
  <c r="AG75" i="15"/>
  <c r="AG23" i="15" s="1"/>
  <c r="AF76" i="15"/>
  <c r="AG76" i="15"/>
  <c r="AF77" i="15"/>
  <c r="AG77" i="15"/>
  <c r="AH77" i="15" s="1"/>
  <c r="AF78" i="15"/>
  <c r="AG78" i="15"/>
  <c r="AF79" i="15"/>
  <c r="AH79" i="15" s="1"/>
  <c r="AG79" i="15"/>
  <c r="AG27" i="15" s="1"/>
  <c r="AF80" i="15"/>
  <c r="AG80" i="15"/>
  <c r="AF81" i="15"/>
  <c r="AH81" i="15" s="1"/>
  <c r="AG81" i="15"/>
  <c r="AF82" i="15"/>
  <c r="AG82" i="15"/>
  <c r="AF83" i="15"/>
  <c r="AG83" i="15"/>
  <c r="AG26" i="15" s="1"/>
  <c r="AF84" i="15"/>
  <c r="AG84" i="15"/>
  <c r="AF85" i="15"/>
  <c r="AG85" i="15"/>
  <c r="AH85" i="15" s="1"/>
  <c r="AF86" i="15"/>
  <c r="AG86" i="15"/>
  <c r="AF87" i="15"/>
  <c r="AH87" i="15" s="1"/>
  <c r="AG87" i="15"/>
  <c r="AF88" i="15"/>
  <c r="AG88" i="15"/>
  <c r="AF89" i="15"/>
  <c r="AH89" i="15" s="1"/>
  <c r="AG89" i="15"/>
  <c r="AF90" i="15"/>
  <c r="AG90" i="15"/>
  <c r="AF91" i="15"/>
  <c r="AG91" i="15"/>
  <c r="AG29" i="15" s="1"/>
  <c r="AF92" i="15"/>
  <c r="AG92" i="15"/>
  <c r="AF93" i="15"/>
  <c r="AG93" i="15"/>
  <c r="AF94" i="15"/>
  <c r="AG94" i="15"/>
  <c r="AF95" i="15"/>
  <c r="AG95" i="15"/>
  <c r="AG32" i="15" s="1"/>
  <c r="AF96" i="15"/>
  <c r="AG96" i="15"/>
  <c r="AF97" i="15"/>
  <c r="AF31" i="15" s="1"/>
  <c r="AG97" i="15"/>
  <c r="AG31" i="15" s="1"/>
  <c r="AF98" i="15"/>
  <c r="AG98" i="15"/>
  <c r="AF99" i="15"/>
  <c r="AG99" i="15"/>
  <c r="AG34" i="15" s="1"/>
  <c r="AF100" i="15"/>
  <c r="AG100" i="15"/>
  <c r="AF101" i="15"/>
  <c r="AG101" i="15"/>
  <c r="AF102" i="15"/>
  <c r="AG102" i="15"/>
  <c r="AF103" i="15"/>
  <c r="AG103" i="15"/>
  <c r="AF104" i="15"/>
  <c r="AG104" i="15"/>
  <c r="AF105" i="15"/>
  <c r="AG105" i="15"/>
  <c r="AF106" i="15"/>
  <c r="AG106" i="15"/>
  <c r="AF107" i="15"/>
  <c r="AG107" i="15"/>
  <c r="AG36" i="15" s="1"/>
  <c r="AF108" i="15"/>
  <c r="AG108" i="15"/>
  <c r="AF109" i="15"/>
  <c r="AG109" i="15"/>
  <c r="AF110" i="15"/>
  <c r="AG110" i="15"/>
  <c r="AF111" i="15"/>
  <c r="AF37" i="15" s="1"/>
  <c r="AG111" i="15"/>
  <c r="AF112" i="15"/>
  <c r="AG112" i="15"/>
  <c r="AF113" i="15"/>
  <c r="AH113" i="15" s="1"/>
  <c r="AG113" i="15"/>
  <c r="AF114" i="15"/>
  <c r="AG114" i="15"/>
  <c r="AF115" i="15"/>
  <c r="AF38" i="15" s="1"/>
  <c r="AG115" i="15"/>
  <c r="AF116" i="15"/>
  <c r="AG116" i="15"/>
  <c r="AF117" i="15"/>
  <c r="AG117" i="15"/>
  <c r="AF118" i="15"/>
  <c r="AG118" i="15"/>
  <c r="AF119" i="15"/>
  <c r="AG119" i="15"/>
  <c r="AF120" i="15"/>
  <c r="AG120" i="15"/>
  <c r="AF121" i="15"/>
  <c r="AF41" i="15" s="1"/>
  <c r="AG121" i="15"/>
  <c r="AH121" i="15" s="1"/>
  <c r="AF122" i="15"/>
  <c r="AG122" i="15"/>
  <c r="AF123" i="15"/>
  <c r="AF42" i="15" s="1"/>
  <c r="AG123" i="15"/>
  <c r="AF124" i="15"/>
  <c r="AG124" i="15"/>
  <c r="AF125" i="15"/>
  <c r="AH125" i="15" s="1"/>
  <c r="AG125" i="15"/>
  <c r="AG43" i="15" s="1"/>
  <c r="AF126" i="15"/>
  <c r="AG126" i="15"/>
  <c r="AF127" i="15"/>
  <c r="AG127" i="15"/>
  <c r="AF128" i="15"/>
  <c r="AG128" i="15"/>
  <c r="AF129" i="15"/>
  <c r="AH129" i="15" s="1"/>
  <c r="AG129" i="15"/>
  <c r="AF130" i="15"/>
  <c r="AG130" i="15"/>
  <c r="AF131" i="15"/>
  <c r="AG131" i="15"/>
  <c r="AF132" i="15"/>
  <c r="AG132" i="15"/>
  <c r="AF133" i="15"/>
  <c r="AH133" i="15" s="1"/>
  <c r="AG133" i="15"/>
  <c r="AF134" i="15"/>
  <c r="AG134" i="15"/>
  <c r="AF135" i="15"/>
  <c r="AH135" i="15" s="1"/>
  <c r="AG135" i="15"/>
  <c r="AF136" i="15"/>
  <c r="AG136" i="15"/>
  <c r="AF137" i="15"/>
  <c r="AG137" i="15"/>
  <c r="AH137" i="15" s="1"/>
  <c r="AF138" i="15"/>
  <c r="AG138" i="15"/>
  <c r="AF139" i="15"/>
  <c r="AG139" i="15"/>
  <c r="AF140" i="15"/>
  <c r="AG140" i="15"/>
  <c r="AF141" i="15"/>
  <c r="AG141" i="15"/>
  <c r="AF142" i="15"/>
  <c r="AG142" i="15"/>
  <c r="AF143" i="15"/>
  <c r="AG143" i="15"/>
  <c r="AG49" i="15"/>
  <c r="AF49" i="15"/>
  <c r="AC50" i="15"/>
  <c r="AD50" i="15"/>
  <c r="AC51" i="15"/>
  <c r="AD51" i="15"/>
  <c r="AC52" i="15"/>
  <c r="AD52" i="15"/>
  <c r="AC53" i="15"/>
  <c r="AD53" i="15"/>
  <c r="AC54" i="15"/>
  <c r="AD54" i="15"/>
  <c r="AC55" i="15"/>
  <c r="AD55" i="15"/>
  <c r="AC56" i="15"/>
  <c r="AD56" i="15"/>
  <c r="AC57" i="15"/>
  <c r="AD57" i="15"/>
  <c r="AC58" i="15"/>
  <c r="AD58" i="15"/>
  <c r="AC59" i="15"/>
  <c r="AD59" i="15"/>
  <c r="X59" i="15" s="1"/>
  <c r="AC60" i="15"/>
  <c r="AD60" i="15"/>
  <c r="AC61" i="15"/>
  <c r="AC18" i="15" s="1"/>
  <c r="AD61" i="15"/>
  <c r="AC62" i="15"/>
  <c r="AD62" i="15"/>
  <c r="AC63" i="15"/>
  <c r="AD63" i="15"/>
  <c r="X63" i="15" s="1"/>
  <c r="AC64" i="15"/>
  <c r="AD64" i="15"/>
  <c r="AC65" i="15"/>
  <c r="AD65" i="15"/>
  <c r="AD22" i="15" s="1"/>
  <c r="AC66" i="15"/>
  <c r="AD66" i="15"/>
  <c r="AC67" i="15"/>
  <c r="AD67" i="15"/>
  <c r="AC68" i="15"/>
  <c r="AD68" i="15"/>
  <c r="AC69" i="15"/>
  <c r="AD69" i="15"/>
  <c r="AC70" i="15"/>
  <c r="AD70" i="15"/>
  <c r="AC71" i="15"/>
  <c r="AC24" i="15" s="1"/>
  <c r="AD71" i="15"/>
  <c r="AE71" i="15" s="1"/>
  <c r="AE24" i="15" s="1"/>
  <c r="AC72" i="15"/>
  <c r="AD72" i="15"/>
  <c r="AC73" i="15"/>
  <c r="AD73" i="15"/>
  <c r="AE73" i="15" s="1"/>
  <c r="AC74" i="15"/>
  <c r="AD74" i="15"/>
  <c r="AC75" i="15"/>
  <c r="AC23" i="15" s="1"/>
  <c r="AD75" i="15"/>
  <c r="AE75" i="15" s="1"/>
  <c r="AC76" i="15"/>
  <c r="AD76" i="15"/>
  <c r="AC77" i="15"/>
  <c r="AD77" i="15"/>
  <c r="X77" i="15" s="1"/>
  <c r="AC78" i="15"/>
  <c r="AD78" i="15"/>
  <c r="AC79" i="15"/>
  <c r="W79" i="15" s="1"/>
  <c r="AD79" i="15"/>
  <c r="AD27" i="15" s="1"/>
  <c r="AC80" i="15"/>
  <c r="AD80" i="15"/>
  <c r="AC81" i="15"/>
  <c r="AD81" i="15"/>
  <c r="AC82" i="15"/>
  <c r="AD82" i="15"/>
  <c r="AC83" i="15"/>
  <c r="AD83" i="15"/>
  <c r="AC84" i="15"/>
  <c r="AD84" i="15"/>
  <c r="AC85" i="15"/>
  <c r="AD85" i="15"/>
  <c r="AC86" i="15"/>
  <c r="AD86" i="15"/>
  <c r="AC87" i="15"/>
  <c r="AD87" i="15"/>
  <c r="AC88" i="15"/>
  <c r="AD88" i="15"/>
  <c r="AC89" i="15"/>
  <c r="AD89" i="15"/>
  <c r="AC90" i="15"/>
  <c r="AD90" i="15"/>
  <c r="AC91" i="15"/>
  <c r="AD91" i="15"/>
  <c r="AC92" i="15"/>
  <c r="AD92" i="15"/>
  <c r="AC93" i="15"/>
  <c r="AD93" i="15"/>
  <c r="AD28" i="15" s="1"/>
  <c r="AC94" i="15"/>
  <c r="AD94" i="15"/>
  <c r="AC95" i="15"/>
  <c r="AD95" i="15"/>
  <c r="AD32" i="15" s="1"/>
  <c r="AC96" i="15"/>
  <c r="AD96" i="15"/>
  <c r="AC97" i="15"/>
  <c r="AC31" i="15" s="1"/>
  <c r="AD97" i="15"/>
  <c r="AD31" i="15" s="1"/>
  <c r="AC98" i="15"/>
  <c r="AD98" i="15"/>
  <c r="AC99" i="15"/>
  <c r="AD99" i="15"/>
  <c r="AC100" i="15"/>
  <c r="AD100" i="15"/>
  <c r="AC101" i="15"/>
  <c r="AD101" i="15"/>
  <c r="AC102" i="15"/>
  <c r="AD102" i="15"/>
  <c r="AC103" i="15"/>
  <c r="AD103" i="15"/>
  <c r="AC104" i="15"/>
  <c r="AD104" i="15"/>
  <c r="AC105" i="15"/>
  <c r="AD105" i="15"/>
  <c r="X105" i="15" s="1"/>
  <c r="AC106" i="15"/>
  <c r="AD106" i="15"/>
  <c r="AC107" i="15"/>
  <c r="W107" i="15" s="1"/>
  <c r="AD107" i="15"/>
  <c r="AD36" i="15" s="1"/>
  <c r="AC108" i="15"/>
  <c r="AD108" i="15"/>
  <c r="AC109" i="15"/>
  <c r="AD109" i="15"/>
  <c r="AC110" i="15"/>
  <c r="AD110" i="15"/>
  <c r="AC111" i="15"/>
  <c r="AC37" i="15" s="1"/>
  <c r="AD111" i="15"/>
  <c r="X111" i="15" s="1"/>
  <c r="AC112" i="15"/>
  <c r="AD112" i="15"/>
  <c r="AC113" i="15"/>
  <c r="AD113" i="15"/>
  <c r="AC114" i="15"/>
  <c r="AD114" i="15"/>
  <c r="AC115" i="15"/>
  <c r="AD115" i="15"/>
  <c r="AD38" i="15" s="1"/>
  <c r="AC116" i="15"/>
  <c r="AD116" i="15"/>
  <c r="AC117" i="15"/>
  <c r="AD117" i="15"/>
  <c r="AC118" i="15"/>
  <c r="AD118" i="15"/>
  <c r="AC119" i="15"/>
  <c r="AD119" i="15"/>
  <c r="X119" i="15" s="1"/>
  <c r="AC120" i="15"/>
  <c r="AD120" i="15"/>
  <c r="AC121" i="15"/>
  <c r="AD121" i="15"/>
  <c r="AD41" i="15" s="1"/>
  <c r="AC122" i="15"/>
  <c r="AD122" i="15"/>
  <c r="AC123" i="15"/>
  <c r="AC42" i="15" s="1"/>
  <c r="AD123" i="15"/>
  <c r="AC124" i="15"/>
  <c r="AD124" i="15"/>
  <c r="AC125" i="15"/>
  <c r="AD125" i="15"/>
  <c r="AC126" i="15"/>
  <c r="AD126" i="15"/>
  <c r="AC127" i="15"/>
  <c r="AD127" i="15"/>
  <c r="X127" i="15" s="1"/>
  <c r="AC128" i="15"/>
  <c r="AD128" i="15"/>
  <c r="AC129" i="15"/>
  <c r="AD129" i="15"/>
  <c r="AC130" i="15"/>
  <c r="AD130" i="15"/>
  <c r="AC131" i="15"/>
  <c r="AC40" i="15" s="1"/>
  <c r="AD131" i="15"/>
  <c r="AD40" i="15" s="1"/>
  <c r="AC132" i="15"/>
  <c r="AD132" i="15"/>
  <c r="AC133" i="15"/>
  <c r="AC39" i="15" s="1"/>
  <c r="AD133" i="15"/>
  <c r="AE133" i="15" s="1"/>
  <c r="AC134" i="15"/>
  <c r="AD134" i="15"/>
  <c r="AC135" i="15"/>
  <c r="W135" i="15" s="1"/>
  <c r="AD135" i="15"/>
  <c r="AE135" i="15" s="1"/>
  <c r="AC136" i="15"/>
  <c r="AD136" i="15"/>
  <c r="AC137" i="15"/>
  <c r="AD137" i="15"/>
  <c r="AC138" i="15"/>
  <c r="AD138" i="15"/>
  <c r="AC139" i="15"/>
  <c r="AD139" i="15"/>
  <c r="AC140" i="15"/>
  <c r="AD140" i="15"/>
  <c r="AC141" i="15"/>
  <c r="AD141" i="15"/>
  <c r="AC142" i="15"/>
  <c r="AD142" i="15"/>
  <c r="AC143" i="15"/>
  <c r="W143" i="15" s="1"/>
  <c r="AD143" i="15"/>
  <c r="X143" i="15" s="1"/>
  <c r="AD49" i="15"/>
  <c r="AC49" i="15"/>
  <c r="AA50" i="15"/>
  <c r="AA51" i="15"/>
  <c r="AA52" i="15"/>
  <c r="X52" i="15" s="1"/>
  <c r="AA53" i="15"/>
  <c r="AA17" i="15" s="1"/>
  <c r="AA54" i="15"/>
  <c r="AA55" i="15"/>
  <c r="AA56" i="15"/>
  <c r="AB56" i="15" s="1"/>
  <c r="AA57" i="15"/>
  <c r="AA58" i="15"/>
  <c r="AA59" i="15"/>
  <c r="AA60" i="15"/>
  <c r="AA21" i="15" s="1"/>
  <c r="AA61" i="15"/>
  <c r="AA18" i="15" s="1"/>
  <c r="AA62" i="15"/>
  <c r="AA63" i="15"/>
  <c r="AA64" i="15"/>
  <c r="X64" i="15" s="1"/>
  <c r="AA65" i="15"/>
  <c r="AA66" i="15"/>
  <c r="AA67" i="15"/>
  <c r="AA68" i="15"/>
  <c r="AA69" i="15"/>
  <c r="AA70" i="15"/>
  <c r="AA71" i="15"/>
  <c r="AA72" i="15"/>
  <c r="AA73" i="15"/>
  <c r="AB73" i="15" s="1"/>
  <c r="AA74" i="15"/>
  <c r="AA75" i="15"/>
  <c r="AA76" i="15"/>
  <c r="AB76" i="15" s="1"/>
  <c r="AA77" i="15"/>
  <c r="AA78" i="15"/>
  <c r="AA79" i="15"/>
  <c r="AA80" i="15"/>
  <c r="AB80" i="15" s="1"/>
  <c r="AA81" i="15"/>
  <c r="AA82" i="15"/>
  <c r="AA83" i="15"/>
  <c r="AA84" i="15"/>
  <c r="AA85" i="15"/>
  <c r="AA86" i="15"/>
  <c r="AA87" i="15"/>
  <c r="AA88" i="15"/>
  <c r="X88" i="15" s="1"/>
  <c r="AA89" i="15"/>
  <c r="AA30" i="15" s="1"/>
  <c r="AA90" i="15"/>
  <c r="AA91" i="15"/>
  <c r="AA92" i="15"/>
  <c r="AB92" i="15" s="1"/>
  <c r="AA93" i="15"/>
  <c r="AA94" i="15"/>
  <c r="AA95" i="15"/>
  <c r="AA96" i="15"/>
  <c r="AA32" i="15" s="1"/>
  <c r="AA97" i="15"/>
  <c r="AB97" i="15" s="1"/>
  <c r="AA98" i="15"/>
  <c r="AA99" i="15"/>
  <c r="AA100" i="15"/>
  <c r="AA101" i="15"/>
  <c r="AA102" i="15"/>
  <c r="AA103" i="15"/>
  <c r="AA104" i="15"/>
  <c r="AA105" i="15"/>
  <c r="AA106" i="15"/>
  <c r="AA107" i="15"/>
  <c r="AA108" i="15"/>
  <c r="AA36" i="15" s="1"/>
  <c r="AA109" i="15"/>
  <c r="AA110" i="15"/>
  <c r="AA111" i="15"/>
  <c r="AA112" i="15"/>
  <c r="AA113" i="15"/>
  <c r="AA114" i="15"/>
  <c r="AA115" i="15"/>
  <c r="AA116" i="15"/>
  <c r="AA38" i="15" s="1"/>
  <c r="AA117" i="15"/>
  <c r="AA118" i="15"/>
  <c r="AA119" i="15"/>
  <c r="AA120" i="15"/>
  <c r="AA121" i="15"/>
  <c r="AA122" i="15"/>
  <c r="AA123" i="15"/>
  <c r="AA124" i="15"/>
  <c r="AA43" i="15" s="1"/>
  <c r="AA125" i="15"/>
  <c r="AB125" i="15" s="1"/>
  <c r="AA126" i="15"/>
  <c r="AA127" i="15"/>
  <c r="AA128" i="15"/>
  <c r="AA129" i="15"/>
  <c r="AA130" i="15"/>
  <c r="AA131" i="15"/>
  <c r="AA132" i="15"/>
  <c r="AA40" i="15" s="1"/>
  <c r="AA133" i="15"/>
  <c r="AB133" i="15" s="1"/>
  <c r="AA134" i="15"/>
  <c r="AA135" i="15"/>
  <c r="AA136" i="15"/>
  <c r="AA137" i="15"/>
  <c r="AA138" i="15"/>
  <c r="AA139" i="15"/>
  <c r="AA140" i="15"/>
  <c r="AA141" i="15"/>
  <c r="AA142" i="15"/>
  <c r="AA143" i="15"/>
  <c r="AA49" i="15"/>
  <c r="Z143" i="15"/>
  <c r="AB143" i="15" s="1"/>
  <c r="Z50" i="15"/>
  <c r="Z51" i="15"/>
  <c r="Z52" i="15"/>
  <c r="W52" i="15" s="1"/>
  <c r="Z53" i="15"/>
  <c r="Z54" i="15"/>
  <c r="Z55" i="15"/>
  <c r="Z56" i="15"/>
  <c r="Z57" i="15"/>
  <c r="Z20" i="15" s="1"/>
  <c r="Z58" i="15"/>
  <c r="Z59" i="15"/>
  <c r="Z60" i="15"/>
  <c r="AB60" i="15" s="1"/>
  <c r="Y60" i="15" s="1"/>
  <c r="Z61" i="15"/>
  <c r="Z62" i="15"/>
  <c r="Z63" i="15"/>
  <c r="Z64" i="15"/>
  <c r="W64" i="15" s="1"/>
  <c r="Z65" i="15"/>
  <c r="Z66" i="15"/>
  <c r="Z67" i="15"/>
  <c r="Z68" i="15"/>
  <c r="W68" i="15" s="1"/>
  <c r="Z69" i="15"/>
  <c r="Z70" i="15"/>
  <c r="Z71" i="15"/>
  <c r="Z72" i="15"/>
  <c r="W72" i="15" s="1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26" i="15" s="1"/>
  <c r="Z86" i="15"/>
  <c r="Z87" i="15"/>
  <c r="Z88" i="15"/>
  <c r="Z29" i="15" s="1"/>
  <c r="Z89" i="15"/>
  <c r="Z90" i="15"/>
  <c r="Z91" i="15"/>
  <c r="Z92" i="15"/>
  <c r="Z28" i="15" s="1"/>
  <c r="Z93" i="15"/>
  <c r="Z94" i="15"/>
  <c r="Z95" i="15"/>
  <c r="Z96" i="15"/>
  <c r="Z32" i="15" s="1"/>
  <c r="Z97" i="15"/>
  <c r="Z98" i="15"/>
  <c r="Z99" i="15"/>
  <c r="Z100" i="15"/>
  <c r="Z34" i="15" s="1"/>
  <c r="Z101" i="15"/>
  <c r="Z102" i="15"/>
  <c r="Z103" i="15"/>
  <c r="Z104" i="15"/>
  <c r="Z35" i="15" s="1"/>
  <c r="Z105" i="15"/>
  <c r="AB105" i="15" s="1"/>
  <c r="Z106" i="15"/>
  <c r="Z107" i="15"/>
  <c r="Z108" i="15"/>
  <c r="Z36" i="15" s="1"/>
  <c r="Z109" i="15"/>
  <c r="Z110" i="15"/>
  <c r="Z111" i="15"/>
  <c r="Z112" i="15"/>
  <c r="W112" i="15" s="1"/>
  <c r="Z113" i="15"/>
  <c r="Z114" i="15"/>
  <c r="Z115" i="15"/>
  <c r="Z116" i="15"/>
  <c r="Z38" i="15" s="1"/>
  <c r="Z117" i="15"/>
  <c r="Z118" i="15"/>
  <c r="Z119" i="15"/>
  <c r="Z120" i="15"/>
  <c r="Z121" i="15"/>
  <c r="Z122" i="15"/>
  <c r="Z123" i="15"/>
  <c r="Z124" i="15"/>
  <c r="Z43" i="15" s="1"/>
  <c r="Z125" i="15"/>
  <c r="Z126" i="15"/>
  <c r="Z127" i="15"/>
  <c r="Z128" i="15"/>
  <c r="Z129" i="15"/>
  <c r="Z130" i="15"/>
  <c r="Z131" i="15"/>
  <c r="Z132" i="15"/>
  <c r="Z40" i="15" s="1"/>
  <c r="Z133" i="15"/>
  <c r="Z39" i="15" s="1"/>
  <c r="Z134" i="15"/>
  <c r="Q134" i="15" s="1"/>
  <c r="Z135" i="15"/>
  <c r="Z136" i="15"/>
  <c r="Z137" i="15"/>
  <c r="Z138" i="15"/>
  <c r="Z139" i="15"/>
  <c r="Z140" i="15"/>
  <c r="Z141" i="15"/>
  <c r="Z142" i="15"/>
  <c r="W142" i="15" s="1"/>
  <c r="Z49" i="15"/>
  <c r="AN143" i="15"/>
  <c r="AH143" i="15"/>
  <c r="AE143" i="15"/>
  <c r="AT142" i="15"/>
  <c r="AQ142" i="15"/>
  <c r="AN142" i="15"/>
  <c r="AH142" i="15"/>
  <c r="AE142" i="15"/>
  <c r="P142" i="15"/>
  <c r="M142" i="15"/>
  <c r="G142" i="15"/>
  <c r="P141" i="15"/>
  <c r="M141" i="15"/>
  <c r="G141" i="15"/>
  <c r="AT140" i="15"/>
  <c r="AQ140" i="15"/>
  <c r="AN140" i="15"/>
  <c r="AH140" i="15"/>
  <c r="O140" i="15"/>
  <c r="N140" i="15"/>
  <c r="P140" i="15" s="1"/>
  <c r="M140" i="15"/>
  <c r="L140" i="15"/>
  <c r="I140" i="15" s="1"/>
  <c r="K140" i="15"/>
  <c r="F140" i="15"/>
  <c r="E140" i="15"/>
  <c r="O139" i="15"/>
  <c r="N139" i="15"/>
  <c r="P139" i="15" s="1"/>
  <c r="L139" i="15"/>
  <c r="I139" i="15" s="1"/>
  <c r="K139" i="15"/>
  <c r="F139" i="15"/>
  <c r="E139" i="15"/>
  <c r="G139" i="15" s="1"/>
  <c r="AT138" i="15"/>
  <c r="AN138" i="15"/>
  <c r="AK138" i="15"/>
  <c r="AH138" i="15"/>
  <c r="O138" i="15"/>
  <c r="N138" i="15"/>
  <c r="P138" i="15" s="1"/>
  <c r="M138" i="15"/>
  <c r="L138" i="15"/>
  <c r="K138" i="15"/>
  <c r="F138" i="15"/>
  <c r="E138" i="15"/>
  <c r="P137" i="15"/>
  <c r="O137" i="15"/>
  <c r="N137" i="15"/>
  <c r="L137" i="15"/>
  <c r="I137" i="15" s="1"/>
  <c r="K137" i="15"/>
  <c r="F137" i="15"/>
  <c r="E137" i="15"/>
  <c r="G137" i="15" s="1"/>
  <c r="AT136" i="15"/>
  <c r="AN136" i="15"/>
  <c r="X136" i="15"/>
  <c r="O136" i="15"/>
  <c r="N136" i="15"/>
  <c r="P136" i="15" s="1"/>
  <c r="L136" i="15"/>
  <c r="K136" i="15"/>
  <c r="M136" i="15" s="1"/>
  <c r="I136" i="15"/>
  <c r="F136" i="15"/>
  <c r="E136" i="15"/>
  <c r="P135" i="15"/>
  <c r="O135" i="15"/>
  <c r="N135" i="15"/>
  <c r="L135" i="15"/>
  <c r="K135" i="15"/>
  <c r="H135" i="15" s="1"/>
  <c r="G135" i="15"/>
  <c r="F135" i="15"/>
  <c r="E135" i="15"/>
  <c r="AT134" i="15"/>
  <c r="AN134" i="15"/>
  <c r="AH134" i="15"/>
  <c r="O134" i="15"/>
  <c r="N134" i="15"/>
  <c r="P134" i="15" s="1"/>
  <c r="M134" i="15"/>
  <c r="L134" i="15"/>
  <c r="K134" i="15"/>
  <c r="F134" i="15"/>
  <c r="I134" i="15" s="1"/>
  <c r="E134" i="15"/>
  <c r="AQ133" i="15"/>
  <c r="O133" i="15"/>
  <c r="N133" i="15"/>
  <c r="L133" i="15"/>
  <c r="K133" i="15"/>
  <c r="M133" i="15" s="1"/>
  <c r="G133" i="15"/>
  <c r="F133" i="15"/>
  <c r="E133" i="15"/>
  <c r="AT132" i="15"/>
  <c r="AQ132" i="15"/>
  <c r="AN132" i="15"/>
  <c r="AK132" i="15"/>
  <c r="AH132" i="15"/>
  <c r="X132" i="15"/>
  <c r="O132" i="15"/>
  <c r="N132" i="15"/>
  <c r="P132" i="15" s="1"/>
  <c r="L132" i="15"/>
  <c r="I132" i="15" s="1"/>
  <c r="K132" i="15"/>
  <c r="M132" i="15" s="1"/>
  <c r="F132" i="15"/>
  <c r="E132" i="15"/>
  <c r="AH131" i="15"/>
  <c r="W131" i="15"/>
  <c r="O131" i="15"/>
  <c r="N131" i="15"/>
  <c r="P131" i="15" s="1"/>
  <c r="L131" i="15"/>
  <c r="K131" i="15"/>
  <c r="G131" i="15"/>
  <c r="F131" i="15"/>
  <c r="E131" i="15"/>
  <c r="AN130" i="15"/>
  <c r="AK130" i="15"/>
  <c r="AH130" i="15"/>
  <c r="AH40" i="15" s="1"/>
  <c r="Q130" i="15"/>
  <c r="T130" i="15" s="1"/>
  <c r="O130" i="15"/>
  <c r="N130" i="15"/>
  <c r="P130" i="15" s="1"/>
  <c r="M130" i="15"/>
  <c r="L130" i="15"/>
  <c r="K130" i="15"/>
  <c r="F130" i="15"/>
  <c r="I130" i="15" s="1"/>
  <c r="E130" i="15"/>
  <c r="E40" i="15" s="1"/>
  <c r="AN129" i="15"/>
  <c r="AE129" i="15"/>
  <c r="AB129" i="15"/>
  <c r="O129" i="15"/>
  <c r="N129" i="15"/>
  <c r="L129" i="15"/>
  <c r="K129" i="15"/>
  <c r="M129" i="15" s="1"/>
  <c r="H129" i="15"/>
  <c r="F129" i="15"/>
  <c r="E129" i="15"/>
  <c r="G129" i="15" s="1"/>
  <c r="AQ128" i="15"/>
  <c r="AN128" i="15"/>
  <c r="AK128" i="15"/>
  <c r="P128" i="15"/>
  <c r="O128" i="15"/>
  <c r="N128" i="15"/>
  <c r="L128" i="15"/>
  <c r="K128" i="15"/>
  <c r="H128" i="15"/>
  <c r="F128" i="15"/>
  <c r="E128" i="15"/>
  <c r="AB127" i="15"/>
  <c r="P127" i="15"/>
  <c r="O127" i="15"/>
  <c r="N127" i="15"/>
  <c r="L127" i="15"/>
  <c r="K127" i="15"/>
  <c r="F127" i="15"/>
  <c r="E127" i="15"/>
  <c r="AQ126" i="15"/>
  <c r="AN126" i="15"/>
  <c r="AK126" i="15"/>
  <c r="AH126" i="15"/>
  <c r="W126" i="15"/>
  <c r="O126" i="15"/>
  <c r="N126" i="15"/>
  <c r="P126" i="15" s="1"/>
  <c r="L126" i="15"/>
  <c r="K126" i="15"/>
  <c r="G126" i="15"/>
  <c r="F126" i="15"/>
  <c r="I126" i="15" s="1"/>
  <c r="E126" i="15"/>
  <c r="AN125" i="15"/>
  <c r="AK125" i="15"/>
  <c r="P125" i="15"/>
  <c r="O125" i="15"/>
  <c r="N125" i="15"/>
  <c r="M125" i="15"/>
  <c r="J125" i="15" s="1"/>
  <c r="L125" i="15"/>
  <c r="I125" i="15" s="1"/>
  <c r="K125" i="15"/>
  <c r="H125" i="15"/>
  <c r="F125" i="15"/>
  <c r="E125" i="15"/>
  <c r="G125" i="15" s="1"/>
  <c r="AT124" i="15"/>
  <c r="AQ124" i="15"/>
  <c r="AN124" i="15"/>
  <c r="AK124" i="15"/>
  <c r="AH124" i="15"/>
  <c r="AE124" i="15"/>
  <c r="O124" i="15"/>
  <c r="N124" i="15"/>
  <c r="P124" i="15" s="1"/>
  <c r="L124" i="15"/>
  <c r="K124" i="15"/>
  <c r="K43" i="15" s="1"/>
  <c r="H43" i="15" s="1"/>
  <c r="F124" i="15"/>
  <c r="E124" i="15"/>
  <c r="AQ123" i="15"/>
  <c r="AB123" i="15"/>
  <c r="P123" i="15"/>
  <c r="O123" i="15"/>
  <c r="N123" i="15"/>
  <c r="L123" i="15"/>
  <c r="K123" i="15"/>
  <c r="F123" i="15"/>
  <c r="E123" i="15"/>
  <c r="AQ122" i="15"/>
  <c r="AQ42" i="15" s="1"/>
  <c r="AN122" i="15"/>
  <c r="AK122" i="15"/>
  <c r="AH122" i="15"/>
  <c r="W122" i="15"/>
  <c r="O122" i="15"/>
  <c r="N122" i="15"/>
  <c r="P122" i="15" s="1"/>
  <c r="L122" i="15"/>
  <c r="K122" i="15"/>
  <c r="G122" i="15"/>
  <c r="F122" i="15"/>
  <c r="E122" i="15"/>
  <c r="AB121" i="15"/>
  <c r="P121" i="15"/>
  <c r="O121" i="15"/>
  <c r="N121" i="15"/>
  <c r="M121" i="15"/>
  <c r="J121" i="15" s="1"/>
  <c r="L121" i="15"/>
  <c r="I121" i="15" s="1"/>
  <c r="K121" i="15"/>
  <c r="H121" i="15"/>
  <c r="F121" i="15"/>
  <c r="E121" i="15"/>
  <c r="G121" i="15" s="1"/>
  <c r="AT120" i="15"/>
  <c r="AQ120" i="15"/>
  <c r="AN120" i="15"/>
  <c r="AK120" i="15"/>
  <c r="AH120" i="15"/>
  <c r="AH41" i="15" s="1"/>
  <c r="AE120" i="15"/>
  <c r="O120" i="15"/>
  <c r="N120" i="15"/>
  <c r="P120" i="15" s="1"/>
  <c r="L120" i="15"/>
  <c r="K120" i="15"/>
  <c r="F120" i="15"/>
  <c r="E120" i="15"/>
  <c r="AN119" i="15"/>
  <c r="AB119" i="15"/>
  <c r="P119" i="15"/>
  <c r="O119" i="15"/>
  <c r="N119" i="15"/>
  <c r="L119" i="15"/>
  <c r="K119" i="15"/>
  <c r="F119" i="15"/>
  <c r="E119" i="15"/>
  <c r="AT118" i="15"/>
  <c r="AQ118" i="15"/>
  <c r="AN118" i="15"/>
  <c r="AK118" i="15"/>
  <c r="AH118" i="15"/>
  <c r="W118" i="15"/>
  <c r="O118" i="15"/>
  <c r="N118" i="15"/>
  <c r="P118" i="15" s="1"/>
  <c r="L118" i="15"/>
  <c r="K118" i="15"/>
  <c r="F118" i="15"/>
  <c r="E118" i="15"/>
  <c r="G118" i="15" s="1"/>
  <c r="AT117" i="15"/>
  <c r="AQ117" i="15"/>
  <c r="O117" i="15"/>
  <c r="N117" i="15"/>
  <c r="P117" i="15" s="1"/>
  <c r="L117" i="15"/>
  <c r="K117" i="15"/>
  <c r="F117" i="15"/>
  <c r="E117" i="15"/>
  <c r="G117" i="15" s="1"/>
  <c r="AQ116" i="15"/>
  <c r="AK116" i="15"/>
  <c r="AH116" i="15"/>
  <c r="AE116" i="15"/>
  <c r="O116" i="15"/>
  <c r="N116" i="15"/>
  <c r="L116" i="15"/>
  <c r="K116" i="15"/>
  <c r="F116" i="15"/>
  <c r="E116" i="15"/>
  <c r="AT115" i="15"/>
  <c r="P115" i="15"/>
  <c r="O115" i="15"/>
  <c r="N115" i="15"/>
  <c r="M115" i="15"/>
  <c r="L115" i="15"/>
  <c r="K115" i="15"/>
  <c r="H115" i="15"/>
  <c r="G115" i="15"/>
  <c r="F115" i="15"/>
  <c r="E115" i="15"/>
  <c r="AT114" i="15"/>
  <c r="AT33" i="15" s="1"/>
  <c r="AQ114" i="15"/>
  <c r="AN114" i="15"/>
  <c r="AK114" i="15"/>
  <c r="AH114" i="15"/>
  <c r="AH33" i="15" s="1"/>
  <c r="O114" i="15"/>
  <c r="N114" i="15"/>
  <c r="P114" i="15" s="1"/>
  <c r="L114" i="15"/>
  <c r="K114" i="15"/>
  <c r="M114" i="15" s="1"/>
  <c r="M33" i="15" s="1"/>
  <c r="I114" i="15"/>
  <c r="F114" i="15"/>
  <c r="E114" i="15"/>
  <c r="G114" i="15" s="1"/>
  <c r="G33" i="15" s="1"/>
  <c r="O113" i="15"/>
  <c r="P113" i="15" s="1"/>
  <c r="N113" i="15"/>
  <c r="L113" i="15"/>
  <c r="I113" i="15" s="1"/>
  <c r="K113" i="15"/>
  <c r="M113" i="15" s="1"/>
  <c r="J113" i="15" s="1"/>
  <c r="F113" i="15"/>
  <c r="E113" i="15"/>
  <c r="G113" i="15" s="1"/>
  <c r="AT112" i="15"/>
  <c r="AQ112" i="15"/>
  <c r="AN112" i="15"/>
  <c r="AK112" i="15"/>
  <c r="AH112" i="15"/>
  <c r="AB112" i="15"/>
  <c r="O112" i="15"/>
  <c r="N112" i="15"/>
  <c r="P112" i="15" s="1"/>
  <c r="L112" i="15"/>
  <c r="K112" i="15"/>
  <c r="M112" i="15" s="1"/>
  <c r="I112" i="15"/>
  <c r="F112" i="15"/>
  <c r="E112" i="15"/>
  <c r="G112" i="15" s="1"/>
  <c r="AQ111" i="15"/>
  <c r="AB111" i="15"/>
  <c r="O111" i="15"/>
  <c r="N111" i="15"/>
  <c r="L111" i="15"/>
  <c r="K111" i="15"/>
  <c r="H111" i="15" s="1"/>
  <c r="F111" i="15"/>
  <c r="E111" i="15"/>
  <c r="G111" i="15" s="1"/>
  <c r="AT110" i="15"/>
  <c r="AQ110" i="15"/>
  <c r="AN110" i="15"/>
  <c r="AH110" i="15"/>
  <c r="R110" i="15"/>
  <c r="O110" i="15"/>
  <c r="N110" i="15"/>
  <c r="P110" i="15" s="1"/>
  <c r="P37" i="15" s="1"/>
  <c r="M110" i="15"/>
  <c r="L110" i="15"/>
  <c r="K110" i="15"/>
  <c r="F110" i="15"/>
  <c r="I110" i="15" s="1"/>
  <c r="E110" i="15"/>
  <c r="G110" i="15" s="1"/>
  <c r="G37" i="15" s="1"/>
  <c r="O109" i="15"/>
  <c r="N109" i="15"/>
  <c r="P109" i="15" s="1"/>
  <c r="L109" i="15"/>
  <c r="K109" i="15"/>
  <c r="F109" i="15"/>
  <c r="E109" i="15"/>
  <c r="G109" i="15" s="1"/>
  <c r="AN108" i="15"/>
  <c r="AK108" i="15"/>
  <c r="AH108" i="15"/>
  <c r="AE108" i="15"/>
  <c r="O108" i="15"/>
  <c r="N108" i="15"/>
  <c r="P108" i="15" s="1"/>
  <c r="M108" i="15"/>
  <c r="J108" i="15" s="1"/>
  <c r="L108" i="15"/>
  <c r="K108" i="15"/>
  <c r="I108" i="15"/>
  <c r="F108" i="15"/>
  <c r="E108" i="15"/>
  <c r="G108" i="15" s="1"/>
  <c r="AQ107" i="15"/>
  <c r="O107" i="15"/>
  <c r="P107" i="15" s="1"/>
  <c r="N107" i="15"/>
  <c r="L107" i="15"/>
  <c r="K107" i="15"/>
  <c r="H107" i="15"/>
  <c r="G107" i="15"/>
  <c r="F107" i="15"/>
  <c r="E107" i="15"/>
  <c r="AQ106" i="15"/>
  <c r="AN106" i="15"/>
  <c r="AH106" i="15"/>
  <c r="Q106" i="15"/>
  <c r="O106" i="15"/>
  <c r="N106" i="15"/>
  <c r="P106" i="15" s="1"/>
  <c r="L106" i="15"/>
  <c r="K106" i="15"/>
  <c r="H106" i="15" s="1"/>
  <c r="F106" i="15"/>
  <c r="I106" i="15" s="1"/>
  <c r="E106" i="15"/>
  <c r="W105" i="15"/>
  <c r="O105" i="15"/>
  <c r="P105" i="15" s="1"/>
  <c r="N105" i="15"/>
  <c r="L105" i="15"/>
  <c r="K105" i="15"/>
  <c r="M105" i="15" s="1"/>
  <c r="H105" i="15"/>
  <c r="G105" i="15"/>
  <c r="F105" i="15"/>
  <c r="E105" i="15"/>
  <c r="AT104" i="15"/>
  <c r="AQ104" i="15"/>
  <c r="AN104" i="15"/>
  <c r="AK104" i="15"/>
  <c r="AE104" i="15"/>
  <c r="X104" i="15"/>
  <c r="O104" i="15"/>
  <c r="N104" i="15"/>
  <c r="P104" i="15" s="1"/>
  <c r="M104" i="15"/>
  <c r="J104" i="15" s="1"/>
  <c r="L104" i="15"/>
  <c r="I104" i="15" s="1"/>
  <c r="K104" i="15"/>
  <c r="F104" i="15"/>
  <c r="E104" i="15"/>
  <c r="G104" i="15" s="1"/>
  <c r="W103" i="15"/>
  <c r="O103" i="15"/>
  <c r="N103" i="15"/>
  <c r="L103" i="15"/>
  <c r="K103" i="15"/>
  <c r="H103" i="15"/>
  <c r="G103" i="15"/>
  <c r="F103" i="15"/>
  <c r="E103" i="15"/>
  <c r="AT102" i="15"/>
  <c r="AQ102" i="15"/>
  <c r="AN102" i="15"/>
  <c r="AK102" i="15"/>
  <c r="AH102" i="15"/>
  <c r="AE102" i="15"/>
  <c r="Q102" i="15"/>
  <c r="T102" i="15" s="1"/>
  <c r="O102" i="15"/>
  <c r="N102" i="15"/>
  <c r="P102" i="15" s="1"/>
  <c r="M102" i="15"/>
  <c r="L102" i="15"/>
  <c r="K102" i="15"/>
  <c r="F102" i="15"/>
  <c r="E102" i="15"/>
  <c r="G102" i="15" s="1"/>
  <c r="AQ101" i="15"/>
  <c r="O101" i="15"/>
  <c r="N101" i="15"/>
  <c r="L101" i="15"/>
  <c r="K101" i="15"/>
  <c r="M101" i="15" s="1"/>
  <c r="F101" i="15"/>
  <c r="E101" i="15"/>
  <c r="G101" i="15" s="1"/>
  <c r="AT100" i="15"/>
  <c r="AQ100" i="15"/>
  <c r="AN100" i="15"/>
  <c r="AK100" i="15"/>
  <c r="AH100" i="15"/>
  <c r="AE100" i="15"/>
  <c r="X100" i="15"/>
  <c r="O100" i="15"/>
  <c r="N100" i="15"/>
  <c r="P100" i="15" s="1"/>
  <c r="L100" i="15"/>
  <c r="I100" i="15" s="1"/>
  <c r="K100" i="15"/>
  <c r="M100" i="15" s="1"/>
  <c r="J100" i="15" s="1"/>
  <c r="F100" i="15"/>
  <c r="E100" i="15"/>
  <c r="G100" i="15" s="1"/>
  <c r="AQ99" i="15"/>
  <c r="AQ34" i="15" s="1"/>
  <c r="O99" i="15"/>
  <c r="N99" i="15"/>
  <c r="L99" i="15"/>
  <c r="K99" i="15"/>
  <c r="H99" i="15" s="1"/>
  <c r="F99" i="15"/>
  <c r="F34" i="15" s="1"/>
  <c r="I34" i="15" s="1"/>
  <c r="E99" i="15"/>
  <c r="G99" i="15" s="1"/>
  <c r="G34" i="15" s="1"/>
  <c r="AQ98" i="15"/>
  <c r="AN98" i="15"/>
  <c r="AH98" i="15"/>
  <c r="AE98" i="15"/>
  <c r="Q98" i="15"/>
  <c r="O98" i="15"/>
  <c r="N98" i="15"/>
  <c r="P98" i="15" s="1"/>
  <c r="M98" i="15"/>
  <c r="L98" i="15"/>
  <c r="K98" i="15"/>
  <c r="F98" i="15"/>
  <c r="I98" i="15" s="1"/>
  <c r="E98" i="15"/>
  <c r="G98" i="15" s="1"/>
  <c r="AN97" i="15"/>
  <c r="AN31" i="15" s="1"/>
  <c r="O97" i="15"/>
  <c r="N97" i="15"/>
  <c r="N31" i="15" s="1"/>
  <c r="L97" i="15"/>
  <c r="K97" i="15"/>
  <c r="M97" i="15" s="1"/>
  <c r="H97" i="15"/>
  <c r="G97" i="15"/>
  <c r="F97" i="15"/>
  <c r="E97" i="15"/>
  <c r="AQ96" i="15"/>
  <c r="AN96" i="15"/>
  <c r="AK96" i="15"/>
  <c r="AH96" i="15"/>
  <c r="AE96" i="15"/>
  <c r="O96" i="15"/>
  <c r="N96" i="15"/>
  <c r="P96" i="15" s="1"/>
  <c r="L96" i="15"/>
  <c r="K96" i="15"/>
  <c r="M96" i="15" s="1"/>
  <c r="J96" i="15" s="1"/>
  <c r="I96" i="15"/>
  <c r="F96" i="15"/>
  <c r="E96" i="15"/>
  <c r="G96" i="15" s="1"/>
  <c r="W95" i="15"/>
  <c r="O95" i="15"/>
  <c r="P95" i="15" s="1"/>
  <c r="N95" i="15"/>
  <c r="L95" i="15"/>
  <c r="K95" i="15"/>
  <c r="H95" i="15" s="1"/>
  <c r="F95" i="15"/>
  <c r="E95" i="15"/>
  <c r="G95" i="15" s="1"/>
  <c r="G32" i="15" s="1"/>
  <c r="AQ94" i="15"/>
  <c r="AN94" i="15"/>
  <c r="AK94" i="15"/>
  <c r="AH94" i="15"/>
  <c r="O94" i="15"/>
  <c r="N94" i="15"/>
  <c r="P94" i="15" s="1"/>
  <c r="L94" i="15"/>
  <c r="K94" i="15"/>
  <c r="M94" i="15" s="1"/>
  <c r="F94" i="15"/>
  <c r="E94" i="15"/>
  <c r="G94" i="15" s="1"/>
  <c r="AN93" i="15"/>
  <c r="AK93" i="15"/>
  <c r="O93" i="15"/>
  <c r="N93" i="15"/>
  <c r="L93" i="15"/>
  <c r="I93" i="15" s="1"/>
  <c r="K93" i="15"/>
  <c r="F93" i="15"/>
  <c r="E93" i="15"/>
  <c r="G93" i="15" s="1"/>
  <c r="AT92" i="15"/>
  <c r="AQ92" i="15"/>
  <c r="AN92" i="15"/>
  <c r="AK92" i="15"/>
  <c r="AH92" i="15"/>
  <c r="AE92" i="15"/>
  <c r="Q92" i="15"/>
  <c r="P92" i="15"/>
  <c r="O92" i="15"/>
  <c r="N92" i="15"/>
  <c r="L92" i="15"/>
  <c r="I92" i="15" s="1"/>
  <c r="K92" i="15"/>
  <c r="M92" i="15" s="1"/>
  <c r="J92" i="15" s="1"/>
  <c r="F92" i="15"/>
  <c r="E92" i="15"/>
  <c r="G92" i="15" s="1"/>
  <c r="AK91" i="15"/>
  <c r="AK29" i="15" s="1"/>
  <c r="O91" i="15"/>
  <c r="N91" i="15"/>
  <c r="P91" i="15" s="1"/>
  <c r="L91" i="15"/>
  <c r="K91" i="15"/>
  <c r="F91" i="15"/>
  <c r="E91" i="15"/>
  <c r="AT90" i="15"/>
  <c r="AQ90" i="15"/>
  <c r="AN90" i="15"/>
  <c r="AK90" i="15"/>
  <c r="R90" i="15"/>
  <c r="AE90" i="15"/>
  <c r="AB90" i="15"/>
  <c r="X90" i="15"/>
  <c r="P90" i="15"/>
  <c r="O90" i="15"/>
  <c r="N90" i="15"/>
  <c r="L90" i="15"/>
  <c r="I90" i="15" s="1"/>
  <c r="K90" i="15"/>
  <c r="F90" i="15"/>
  <c r="E90" i="15"/>
  <c r="AN89" i="15"/>
  <c r="AN30" i="15" s="1"/>
  <c r="O89" i="15"/>
  <c r="N89" i="15"/>
  <c r="P89" i="15" s="1"/>
  <c r="L89" i="15"/>
  <c r="K89" i="15"/>
  <c r="G89" i="15"/>
  <c r="F89" i="15"/>
  <c r="E89" i="15"/>
  <c r="AT88" i="15"/>
  <c r="AQ88" i="15"/>
  <c r="AN88" i="15"/>
  <c r="AH88" i="15"/>
  <c r="AE88" i="15"/>
  <c r="AB88" i="15"/>
  <c r="Q88" i="15"/>
  <c r="O88" i="15"/>
  <c r="N88" i="15"/>
  <c r="P88" i="15" s="1"/>
  <c r="P29" i="15" s="1"/>
  <c r="L88" i="15"/>
  <c r="K88" i="15"/>
  <c r="M88" i="15" s="1"/>
  <c r="J88" i="15" s="1"/>
  <c r="I88" i="15"/>
  <c r="F88" i="15"/>
  <c r="E88" i="15"/>
  <c r="G88" i="15" s="1"/>
  <c r="AN87" i="15"/>
  <c r="O87" i="15"/>
  <c r="N87" i="15"/>
  <c r="P87" i="15" s="1"/>
  <c r="L87" i="15"/>
  <c r="K87" i="15"/>
  <c r="F87" i="15"/>
  <c r="E87" i="15"/>
  <c r="AQ86" i="15"/>
  <c r="AN86" i="15"/>
  <c r="R86" i="15"/>
  <c r="AE86" i="15"/>
  <c r="AB86" i="15"/>
  <c r="X86" i="15"/>
  <c r="O86" i="15"/>
  <c r="N86" i="15"/>
  <c r="P86" i="15" s="1"/>
  <c r="L86" i="15"/>
  <c r="I86" i="15" s="1"/>
  <c r="K86" i="15"/>
  <c r="F86" i="15"/>
  <c r="E86" i="15"/>
  <c r="O85" i="15"/>
  <c r="N85" i="15"/>
  <c r="P85" i="15" s="1"/>
  <c r="L85" i="15"/>
  <c r="K85" i="15"/>
  <c r="G85" i="15"/>
  <c r="F85" i="15"/>
  <c r="E85" i="15"/>
  <c r="AT84" i="15"/>
  <c r="AQ84" i="15"/>
  <c r="AN84" i="15"/>
  <c r="AK84" i="15"/>
  <c r="AH84" i="15"/>
  <c r="AE84" i="15"/>
  <c r="AB84" i="15"/>
  <c r="X84" i="15"/>
  <c r="P84" i="15"/>
  <c r="O84" i="15"/>
  <c r="N84" i="15"/>
  <c r="L84" i="15"/>
  <c r="I84" i="15" s="1"/>
  <c r="K84" i="15"/>
  <c r="M84" i="15" s="1"/>
  <c r="J84" i="15" s="1"/>
  <c r="F84" i="15"/>
  <c r="E84" i="15"/>
  <c r="G84" i="15" s="1"/>
  <c r="O83" i="15"/>
  <c r="N83" i="15"/>
  <c r="P83" i="15" s="1"/>
  <c r="L83" i="15"/>
  <c r="K83" i="15"/>
  <c r="F83" i="15"/>
  <c r="G83" i="15" s="1"/>
  <c r="E83" i="15"/>
  <c r="AT82" i="15"/>
  <c r="AQ82" i="15"/>
  <c r="AQ26" i="15" s="1"/>
  <c r="AN82" i="15"/>
  <c r="AK82" i="15"/>
  <c r="AE82" i="15"/>
  <c r="AB82" i="15"/>
  <c r="X82" i="15"/>
  <c r="O82" i="15"/>
  <c r="N82" i="15"/>
  <c r="P82" i="15" s="1"/>
  <c r="P26" i="15" s="1"/>
  <c r="L82" i="15"/>
  <c r="K82" i="15"/>
  <c r="F82" i="15"/>
  <c r="E82" i="15"/>
  <c r="AQ81" i="15"/>
  <c r="O81" i="15"/>
  <c r="N81" i="15"/>
  <c r="P81" i="15" s="1"/>
  <c r="L81" i="15"/>
  <c r="K81" i="15"/>
  <c r="F81" i="15"/>
  <c r="E81" i="15"/>
  <c r="G81" i="15" s="1"/>
  <c r="AT80" i="15"/>
  <c r="AQ80" i="15"/>
  <c r="AN80" i="15"/>
  <c r="AK80" i="15"/>
  <c r="AH80" i="15"/>
  <c r="O80" i="15"/>
  <c r="N80" i="15"/>
  <c r="P80" i="15" s="1"/>
  <c r="L80" i="15"/>
  <c r="K80" i="15"/>
  <c r="M80" i="15" s="1"/>
  <c r="J80" i="15" s="1"/>
  <c r="I80" i="15"/>
  <c r="F80" i="15"/>
  <c r="E80" i="15"/>
  <c r="G80" i="15" s="1"/>
  <c r="AB79" i="15"/>
  <c r="O79" i="15"/>
  <c r="N79" i="15"/>
  <c r="P79" i="15" s="1"/>
  <c r="L79" i="15"/>
  <c r="K79" i="15"/>
  <c r="H79" i="15" s="1"/>
  <c r="F79" i="15"/>
  <c r="E79" i="15"/>
  <c r="G79" i="15" s="1"/>
  <c r="G27" i="15" s="1"/>
  <c r="AT78" i="15"/>
  <c r="AQ78" i="15"/>
  <c r="AN78" i="15"/>
  <c r="AH78" i="15"/>
  <c r="AE78" i="15"/>
  <c r="AB78" i="15"/>
  <c r="X78" i="15"/>
  <c r="Q78" i="15"/>
  <c r="T78" i="15" s="1"/>
  <c r="O78" i="15"/>
  <c r="N78" i="15"/>
  <c r="P78" i="15" s="1"/>
  <c r="M78" i="15"/>
  <c r="J78" i="15" s="1"/>
  <c r="L78" i="15"/>
  <c r="I78" i="15" s="1"/>
  <c r="K78" i="15"/>
  <c r="F78" i="15"/>
  <c r="E78" i="15"/>
  <c r="G78" i="15" s="1"/>
  <c r="AT77" i="15"/>
  <c r="O77" i="15"/>
  <c r="N77" i="15"/>
  <c r="P77" i="15" s="1"/>
  <c r="L77" i="15"/>
  <c r="K77" i="15"/>
  <c r="M77" i="15" s="1"/>
  <c r="F77" i="15"/>
  <c r="G77" i="15" s="1"/>
  <c r="J77" i="15" s="1"/>
  <c r="E77" i="15"/>
  <c r="AT76" i="15"/>
  <c r="AQ76" i="15"/>
  <c r="AN76" i="15"/>
  <c r="AH76" i="15"/>
  <c r="AE76" i="15"/>
  <c r="X76" i="15"/>
  <c r="O76" i="15"/>
  <c r="N76" i="15"/>
  <c r="L76" i="15"/>
  <c r="M76" i="15" s="1"/>
  <c r="K76" i="15"/>
  <c r="F76" i="15"/>
  <c r="E76" i="15"/>
  <c r="AT75" i="15"/>
  <c r="AH75" i="15"/>
  <c r="O75" i="15"/>
  <c r="P75" i="15" s="1"/>
  <c r="N75" i="15"/>
  <c r="L75" i="15"/>
  <c r="K75" i="15"/>
  <c r="M75" i="15" s="1"/>
  <c r="J75" i="15"/>
  <c r="F75" i="15"/>
  <c r="E75" i="15"/>
  <c r="G75" i="15" s="1"/>
  <c r="AQ74" i="15"/>
  <c r="AN74" i="15"/>
  <c r="AK74" i="15"/>
  <c r="AH74" i="15"/>
  <c r="AE74" i="15"/>
  <c r="W74" i="15"/>
  <c r="O74" i="15"/>
  <c r="P74" i="15" s="1"/>
  <c r="N74" i="15"/>
  <c r="L74" i="15"/>
  <c r="K74" i="15"/>
  <c r="G74" i="15"/>
  <c r="F74" i="15"/>
  <c r="E74" i="15"/>
  <c r="AN73" i="15"/>
  <c r="X73" i="15"/>
  <c r="O73" i="15"/>
  <c r="N73" i="15"/>
  <c r="P73" i="15" s="1"/>
  <c r="M73" i="15"/>
  <c r="L73" i="15"/>
  <c r="I73" i="15" s="1"/>
  <c r="K73" i="15"/>
  <c r="F73" i="15"/>
  <c r="E73" i="15"/>
  <c r="G73" i="15" s="1"/>
  <c r="AT72" i="15"/>
  <c r="AQ72" i="15"/>
  <c r="AN72" i="15"/>
  <c r="AH72" i="15"/>
  <c r="AE72" i="15"/>
  <c r="O72" i="15"/>
  <c r="N72" i="15"/>
  <c r="L72" i="15"/>
  <c r="K72" i="15"/>
  <c r="F72" i="15"/>
  <c r="E72" i="15"/>
  <c r="G72" i="15" s="1"/>
  <c r="AB71" i="15"/>
  <c r="O71" i="15"/>
  <c r="N71" i="15"/>
  <c r="P71" i="15" s="1"/>
  <c r="P24" i="15" s="1"/>
  <c r="M71" i="15"/>
  <c r="L71" i="15"/>
  <c r="K71" i="15"/>
  <c r="I71" i="15"/>
  <c r="F71" i="15"/>
  <c r="E71" i="15"/>
  <c r="G71" i="15" s="1"/>
  <c r="AT70" i="15"/>
  <c r="AQ70" i="15"/>
  <c r="AN70" i="15"/>
  <c r="AK70" i="15"/>
  <c r="AH70" i="15"/>
  <c r="AE70" i="15"/>
  <c r="W70" i="15"/>
  <c r="O70" i="15"/>
  <c r="P70" i="15" s="1"/>
  <c r="N70" i="15"/>
  <c r="L70" i="15"/>
  <c r="I70" i="15" s="1"/>
  <c r="K70" i="15"/>
  <c r="F70" i="15"/>
  <c r="E70" i="15"/>
  <c r="G70" i="15" s="1"/>
  <c r="AQ69" i="15"/>
  <c r="AN69" i="15"/>
  <c r="O69" i="15"/>
  <c r="N69" i="15"/>
  <c r="P69" i="15" s="1"/>
  <c r="M69" i="15"/>
  <c r="L69" i="15"/>
  <c r="K69" i="15"/>
  <c r="F69" i="15"/>
  <c r="F8" i="15" s="1"/>
  <c r="E69" i="15"/>
  <c r="AT68" i="15"/>
  <c r="AQ68" i="15"/>
  <c r="AK68" i="15"/>
  <c r="AE68" i="15"/>
  <c r="AB68" i="15"/>
  <c r="X68" i="15"/>
  <c r="P68" i="15"/>
  <c r="P25" i="15" s="1"/>
  <c r="O68" i="15"/>
  <c r="N68" i="15"/>
  <c r="L68" i="15"/>
  <c r="K68" i="15"/>
  <c r="K8" i="15" s="1"/>
  <c r="G68" i="15"/>
  <c r="F68" i="15"/>
  <c r="E68" i="15"/>
  <c r="O67" i="15"/>
  <c r="N67" i="15"/>
  <c r="L67" i="15"/>
  <c r="K67" i="15"/>
  <c r="M67" i="15" s="1"/>
  <c r="J67" i="15" s="1"/>
  <c r="I67" i="15"/>
  <c r="F67" i="15"/>
  <c r="E67" i="15"/>
  <c r="G67" i="15" s="1"/>
  <c r="AT66" i="15"/>
  <c r="AQ66" i="15"/>
  <c r="AN66" i="15"/>
  <c r="AE66" i="15"/>
  <c r="W66" i="15"/>
  <c r="O66" i="15"/>
  <c r="P66" i="15" s="1"/>
  <c r="N66" i="15"/>
  <c r="L66" i="15"/>
  <c r="K66" i="15"/>
  <c r="H66" i="15" s="1"/>
  <c r="F66" i="15"/>
  <c r="E66" i="15"/>
  <c r="G66" i="15" s="1"/>
  <c r="AN65" i="15"/>
  <c r="O65" i="15"/>
  <c r="N65" i="15"/>
  <c r="P65" i="15" s="1"/>
  <c r="M65" i="15"/>
  <c r="L65" i="15"/>
  <c r="K65" i="15"/>
  <c r="F65" i="15"/>
  <c r="I65" i="15" s="1"/>
  <c r="E65" i="15"/>
  <c r="AT64" i="15"/>
  <c r="AQ64" i="15"/>
  <c r="AN64" i="15"/>
  <c r="AK64" i="15"/>
  <c r="AE64" i="15"/>
  <c r="O64" i="15"/>
  <c r="N64" i="15"/>
  <c r="P64" i="15" s="1"/>
  <c r="L64" i="15"/>
  <c r="K64" i="15"/>
  <c r="G64" i="15"/>
  <c r="F64" i="15"/>
  <c r="E64" i="15"/>
  <c r="O63" i="15"/>
  <c r="N63" i="15"/>
  <c r="P63" i="15" s="1"/>
  <c r="M63" i="15"/>
  <c r="L63" i="15"/>
  <c r="K63" i="15"/>
  <c r="J63" i="15"/>
  <c r="I63" i="15"/>
  <c r="F63" i="15"/>
  <c r="E63" i="15"/>
  <c r="G63" i="15" s="1"/>
  <c r="AQ62" i="15"/>
  <c r="AN62" i="15"/>
  <c r="AE62" i="15"/>
  <c r="W62" i="15"/>
  <c r="O62" i="15"/>
  <c r="P62" i="15" s="1"/>
  <c r="N62" i="15"/>
  <c r="L62" i="15"/>
  <c r="K62" i="15"/>
  <c r="H62" i="15"/>
  <c r="G62" i="15"/>
  <c r="F62" i="15"/>
  <c r="E62" i="15"/>
  <c r="AQ61" i="15"/>
  <c r="O61" i="15"/>
  <c r="N61" i="15"/>
  <c r="P61" i="15" s="1"/>
  <c r="L61" i="15"/>
  <c r="K61" i="15"/>
  <c r="M61" i="15" s="1"/>
  <c r="F61" i="15"/>
  <c r="E61" i="15"/>
  <c r="AT60" i="15"/>
  <c r="AQ60" i="15"/>
  <c r="AN60" i="15"/>
  <c r="AN21" i="15" s="1"/>
  <c r="AE60" i="15"/>
  <c r="X60" i="15"/>
  <c r="W60" i="15"/>
  <c r="O60" i="15"/>
  <c r="N60" i="15"/>
  <c r="P60" i="15" s="1"/>
  <c r="L60" i="15"/>
  <c r="K60" i="15"/>
  <c r="F60" i="15"/>
  <c r="E60" i="15"/>
  <c r="G60" i="15" s="1"/>
  <c r="G21" i="15" s="1"/>
  <c r="AK59" i="15"/>
  <c r="O59" i="15"/>
  <c r="N59" i="15"/>
  <c r="P59" i="15" s="1"/>
  <c r="M59" i="15"/>
  <c r="L59" i="15"/>
  <c r="K59" i="15"/>
  <c r="J59" i="15"/>
  <c r="I59" i="15"/>
  <c r="F59" i="15"/>
  <c r="E59" i="15"/>
  <c r="G59" i="15" s="1"/>
  <c r="AT58" i="15"/>
  <c r="AQ58" i="15"/>
  <c r="AN58" i="15"/>
  <c r="AE58" i="15"/>
  <c r="W58" i="15"/>
  <c r="O58" i="15"/>
  <c r="P58" i="15" s="1"/>
  <c r="N58" i="15"/>
  <c r="L58" i="15"/>
  <c r="K58" i="15"/>
  <c r="H58" i="15" s="1"/>
  <c r="F58" i="15"/>
  <c r="E58" i="15"/>
  <c r="G58" i="15" s="1"/>
  <c r="AQ57" i="15"/>
  <c r="AN57" i="15"/>
  <c r="O57" i="15"/>
  <c r="N57" i="15"/>
  <c r="P57" i="15" s="1"/>
  <c r="M57" i="15"/>
  <c r="L57" i="15"/>
  <c r="K57" i="15"/>
  <c r="F57" i="15"/>
  <c r="I57" i="15" s="1"/>
  <c r="E57" i="15"/>
  <c r="AT56" i="15"/>
  <c r="AQ56" i="15"/>
  <c r="AN56" i="15"/>
  <c r="AK56" i="15"/>
  <c r="AE56" i="15"/>
  <c r="W56" i="15"/>
  <c r="P56" i="15"/>
  <c r="P22" i="15" s="1"/>
  <c r="O56" i="15"/>
  <c r="N56" i="15"/>
  <c r="L56" i="15"/>
  <c r="K56" i="15"/>
  <c r="G56" i="15"/>
  <c r="F56" i="15"/>
  <c r="E56" i="15"/>
  <c r="O55" i="15"/>
  <c r="N55" i="15"/>
  <c r="L55" i="15"/>
  <c r="K55" i="15"/>
  <c r="M55" i="15" s="1"/>
  <c r="J55" i="15" s="1"/>
  <c r="I55" i="15"/>
  <c r="F55" i="15"/>
  <c r="E55" i="15"/>
  <c r="G55" i="15" s="1"/>
  <c r="AT54" i="15"/>
  <c r="AQ54" i="15"/>
  <c r="AN54" i="15"/>
  <c r="AE54" i="15"/>
  <c r="W54" i="15"/>
  <c r="O54" i="15"/>
  <c r="P54" i="15" s="1"/>
  <c r="N54" i="15"/>
  <c r="L54" i="15"/>
  <c r="K54" i="15"/>
  <c r="H54" i="15" s="1"/>
  <c r="F54" i="15"/>
  <c r="E54" i="15"/>
  <c r="G54" i="15" s="1"/>
  <c r="G19" i="15" s="1"/>
  <c r="AT53" i="15"/>
  <c r="AN53" i="15"/>
  <c r="O53" i="15"/>
  <c r="N53" i="15"/>
  <c r="P53" i="15" s="1"/>
  <c r="L53" i="15"/>
  <c r="K53" i="15"/>
  <c r="M53" i="15" s="1"/>
  <c r="F53" i="15"/>
  <c r="I53" i="15" s="1"/>
  <c r="E53" i="15"/>
  <c r="AQ52" i="15"/>
  <c r="AN52" i="15"/>
  <c r="AK52" i="15"/>
  <c r="AE52" i="15"/>
  <c r="AB52" i="15"/>
  <c r="Y52" i="15" s="1"/>
  <c r="P52" i="15"/>
  <c r="O52" i="15"/>
  <c r="N52" i="15"/>
  <c r="L52" i="15"/>
  <c r="K52" i="15"/>
  <c r="G52" i="15"/>
  <c r="F52" i="15"/>
  <c r="E52" i="15"/>
  <c r="AP17" i="15"/>
  <c r="AK51" i="15"/>
  <c r="O51" i="15"/>
  <c r="N51" i="15"/>
  <c r="M51" i="15"/>
  <c r="L51" i="15"/>
  <c r="I51" i="15" s="1"/>
  <c r="K51" i="15"/>
  <c r="F51" i="15"/>
  <c r="E51" i="15"/>
  <c r="AT50" i="15"/>
  <c r="AQ50" i="15"/>
  <c r="AN50" i="15"/>
  <c r="AE50" i="15"/>
  <c r="W50" i="15"/>
  <c r="O50" i="15"/>
  <c r="N50" i="15"/>
  <c r="L50" i="15"/>
  <c r="K50" i="15"/>
  <c r="H50" i="15" s="1"/>
  <c r="G50" i="15"/>
  <c r="F50" i="15"/>
  <c r="E50" i="15"/>
  <c r="AQ49" i="15"/>
  <c r="AN49" i="15"/>
  <c r="AK49" i="15"/>
  <c r="AH49" i="15"/>
  <c r="O49" i="15"/>
  <c r="N49" i="15"/>
  <c r="M49" i="15"/>
  <c r="L49" i="15"/>
  <c r="K49" i="15"/>
  <c r="I49" i="15"/>
  <c r="F49" i="15"/>
  <c r="E49" i="15"/>
  <c r="M44" i="15"/>
  <c r="L44" i="15"/>
  <c r="K44" i="15"/>
  <c r="G44" i="15"/>
  <c r="F44" i="15"/>
  <c r="E44" i="15"/>
  <c r="AR43" i="15"/>
  <c r="AF43" i="15"/>
  <c r="AC43" i="15"/>
  <c r="N43" i="15"/>
  <c r="L43" i="15"/>
  <c r="E43" i="15"/>
  <c r="AT42" i="15"/>
  <c r="AO42" i="15"/>
  <c r="AL42" i="15"/>
  <c r="AG42" i="15"/>
  <c r="AA42" i="15"/>
  <c r="Z42" i="15"/>
  <c r="P42" i="15"/>
  <c r="O42" i="15"/>
  <c r="N42" i="15"/>
  <c r="L42" i="15"/>
  <c r="K42" i="15"/>
  <c r="H42" i="15" s="1"/>
  <c r="F42" i="15"/>
  <c r="I42" i="15" s="1"/>
  <c r="E42" i="15"/>
  <c r="AP41" i="15"/>
  <c r="AI41" i="15"/>
  <c r="AG41" i="15"/>
  <c r="AC41" i="15"/>
  <c r="Z41" i="15"/>
  <c r="P41" i="15"/>
  <c r="O41" i="15"/>
  <c r="N41" i="15"/>
  <c r="L41" i="15"/>
  <c r="K41" i="15"/>
  <c r="H41" i="15" s="1"/>
  <c r="F41" i="15"/>
  <c r="E41" i="15"/>
  <c r="AG40" i="15"/>
  <c r="P40" i="15"/>
  <c r="O40" i="15"/>
  <c r="N40" i="15"/>
  <c r="K40" i="15"/>
  <c r="F40" i="15"/>
  <c r="AO39" i="15"/>
  <c r="AL39" i="15"/>
  <c r="AJ39" i="15"/>
  <c r="AI39" i="15"/>
  <c r="AG39" i="15"/>
  <c r="O39" i="15"/>
  <c r="N39" i="15"/>
  <c r="K39" i="15"/>
  <c r="F39" i="15"/>
  <c r="E39" i="15"/>
  <c r="H39" i="15" s="1"/>
  <c r="AI38" i="15"/>
  <c r="AG38" i="15"/>
  <c r="AC38" i="15"/>
  <c r="O38" i="15"/>
  <c r="N38" i="15"/>
  <c r="L38" i="15"/>
  <c r="K38" i="15"/>
  <c r="H38" i="15" s="1"/>
  <c r="F38" i="15"/>
  <c r="I38" i="15" s="1"/>
  <c r="E38" i="15"/>
  <c r="AR37" i="15"/>
  <c r="AO37" i="15"/>
  <c r="AJ37" i="15"/>
  <c r="AG37" i="15"/>
  <c r="AA37" i="15"/>
  <c r="Z37" i="15"/>
  <c r="O37" i="15"/>
  <c r="L37" i="15"/>
  <c r="I37" i="15" s="1"/>
  <c r="K37" i="15"/>
  <c r="H37" i="15" s="1"/>
  <c r="F37" i="15"/>
  <c r="E37" i="15"/>
  <c r="AP36" i="15"/>
  <c r="AL36" i="15"/>
  <c r="AF36" i="15"/>
  <c r="N36" i="15"/>
  <c r="L36" i="15"/>
  <c r="K36" i="15"/>
  <c r="H36" i="15" s="1"/>
  <c r="G36" i="15"/>
  <c r="F36" i="15"/>
  <c r="I36" i="15" s="1"/>
  <c r="E36" i="15"/>
  <c r="AO35" i="15"/>
  <c r="AL35" i="15"/>
  <c r="AF35" i="15"/>
  <c r="AC35" i="15"/>
  <c r="AA35" i="15"/>
  <c r="P35" i="15"/>
  <c r="O35" i="15"/>
  <c r="N35" i="15"/>
  <c r="L35" i="15"/>
  <c r="I35" i="15" s="1"/>
  <c r="K35" i="15"/>
  <c r="H35" i="15" s="1"/>
  <c r="F35" i="15"/>
  <c r="E35" i="15"/>
  <c r="AR34" i="15"/>
  <c r="AO34" i="15"/>
  <c r="AM34" i="15"/>
  <c r="AF34" i="15"/>
  <c r="O34" i="15"/>
  <c r="N34" i="15"/>
  <c r="L34" i="15"/>
  <c r="K34" i="15"/>
  <c r="E34" i="15"/>
  <c r="AS33" i="15"/>
  <c r="AR33" i="15"/>
  <c r="AQ33" i="15"/>
  <c r="AP33" i="15"/>
  <c r="AO33" i="15"/>
  <c r="AN33" i="15"/>
  <c r="AM33" i="15"/>
  <c r="AL33" i="15"/>
  <c r="AK33" i="15"/>
  <c r="AI33" i="15"/>
  <c r="AG33" i="15"/>
  <c r="AF33" i="15"/>
  <c r="AD33" i="15"/>
  <c r="AC33" i="15"/>
  <c r="Z33" i="15"/>
  <c r="P33" i="15"/>
  <c r="O33" i="15"/>
  <c r="N33" i="15"/>
  <c r="L33" i="15"/>
  <c r="I33" i="15" s="1"/>
  <c r="K33" i="15"/>
  <c r="F33" i="15"/>
  <c r="E33" i="15"/>
  <c r="H33" i="15" s="1"/>
  <c r="AL32" i="15"/>
  <c r="AI32" i="15"/>
  <c r="AF32" i="15"/>
  <c r="AC32" i="15"/>
  <c r="P32" i="15"/>
  <c r="O32" i="15"/>
  <c r="N32" i="15"/>
  <c r="L32" i="15"/>
  <c r="F32" i="15"/>
  <c r="I32" i="15" s="1"/>
  <c r="E32" i="15"/>
  <c r="AP31" i="15"/>
  <c r="AL31" i="15"/>
  <c r="Z31" i="15"/>
  <c r="M31" i="15"/>
  <c r="L31" i="15"/>
  <c r="I31" i="15" s="1"/>
  <c r="K31" i="15"/>
  <c r="H31" i="15" s="1"/>
  <c r="G31" i="15"/>
  <c r="F31" i="15"/>
  <c r="E31" i="15"/>
  <c r="AO30" i="15"/>
  <c r="AI30" i="15"/>
  <c r="AG30" i="15"/>
  <c r="AF30" i="15"/>
  <c r="AC30" i="15"/>
  <c r="Z30" i="15"/>
  <c r="O30" i="15"/>
  <c r="N30" i="15"/>
  <c r="L30" i="15"/>
  <c r="F30" i="15"/>
  <c r="I30" i="15" s="1"/>
  <c r="AS29" i="15"/>
  <c r="AP29" i="15"/>
  <c r="AL29" i="15"/>
  <c r="AF29" i="15"/>
  <c r="AC29" i="15"/>
  <c r="AA29" i="15"/>
  <c r="O29" i="15"/>
  <c r="N29" i="15"/>
  <c r="L29" i="15"/>
  <c r="I29" i="15" s="1"/>
  <c r="F29" i="15"/>
  <c r="E29" i="15"/>
  <c r="AR28" i="15"/>
  <c r="AM28" i="15"/>
  <c r="AG28" i="15"/>
  <c r="AF28" i="15"/>
  <c r="P28" i="15"/>
  <c r="O28" i="15"/>
  <c r="N28" i="15"/>
  <c r="L28" i="15"/>
  <c r="K28" i="15"/>
  <c r="G28" i="15"/>
  <c r="F28" i="15"/>
  <c r="I28" i="15" s="1"/>
  <c r="E28" i="15"/>
  <c r="AP27" i="15"/>
  <c r="AF27" i="15"/>
  <c r="AA27" i="15"/>
  <c r="Z27" i="15"/>
  <c r="P27" i="15"/>
  <c r="O27" i="15"/>
  <c r="N27" i="15"/>
  <c r="L27" i="15"/>
  <c r="I27" i="15" s="1"/>
  <c r="K27" i="15"/>
  <c r="F27" i="15"/>
  <c r="E27" i="15"/>
  <c r="H27" i="15" s="1"/>
  <c r="AM26" i="15"/>
  <c r="AA26" i="15"/>
  <c r="O26" i="15"/>
  <c r="N26" i="15"/>
  <c r="L26" i="15"/>
  <c r="K26" i="15"/>
  <c r="H26" i="15" s="1"/>
  <c r="F26" i="15"/>
  <c r="E26" i="15"/>
  <c r="AR25" i="15"/>
  <c r="AO25" i="15"/>
  <c r="AC25" i="15"/>
  <c r="N25" i="15"/>
  <c r="L25" i="15"/>
  <c r="E25" i="15"/>
  <c r="AR24" i="15"/>
  <c r="AP24" i="15"/>
  <c r="AI24" i="15"/>
  <c r="AF24" i="15"/>
  <c r="O24" i="15"/>
  <c r="N24" i="15"/>
  <c r="M24" i="15"/>
  <c r="L24" i="15"/>
  <c r="K24" i="15"/>
  <c r="I24" i="15"/>
  <c r="G24" i="15"/>
  <c r="F24" i="15"/>
  <c r="E24" i="15"/>
  <c r="AR23" i="15"/>
  <c r="AP23" i="15"/>
  <c r="AM23" i="15"/>
  <c r="AI23" i="15"/>
  <c r="AD23" i="15"/>
  <c r="AA23" i="15"/>
  <c r="Z23" i="15"/>
  <c r="L23" i="15"/>
  <c r="I23" i="15" s="1"/>
  <c r="K23" i="15"/>
  <c r="H23" i="15" s="1"/>
  <c r="F23" i="15"/>
  <c r="E23" i="15"/>
  <c r="AO22" i="15"/>
  <c r="AL22" i="15"/>
  <c r="AI22" i="15"/>
  <c r="AG22" i="15"/>
  <c r="AF22" i="15"/>
  <c r="AA22" i="15"/>
  <c r="Z22" i="15"/>
  <c r="O22" i="15"/>
  <c r="N22" i="15"/>
  <c r="F22" i="15"/>
  <c r="E22" i="15"/>
  <c r="AO21" i="15"/>
  <c r="AI21" i="15"/>
  <c r="AF21" i="15"/>
  <c r="O21" i="15"/>
  <c r="L21" i="15"/>
  <c r="I21" i="15" s="1"/>
  <c r="F21" i="15"/>
  <c r="E21" i="15"/>
  <c r="AR20" i="15"/>
  <c r="AO20" i="15"/>
  <c r="AL20" i="15"/>
  <c r="AI20" i="15"/>
  <c r="AG20" i="15"/>
  <c r="AD20" i="15"/>
  <c r="AC20" i="15"/>
  <c r="O20" i="15"/>
  <c r="N20" i="15"/>
  <c r="L20" i="15"/>
  <c r="K20" i="15"/>
  <c r="E20" i="15"/>
  <c r="AC19" i="15"/>
  <c r="AA19" i="15"/>
  <c r="Z19" i="15"/>
  <c r="O19" i="15"/>
  <c r="L19" i="15"/>
  <c r="I19" i="15" s="1"/>
  <c r="K19" i="15"/>
  <c r="H19" i="15"/>
  <c r="F19" i="15"/>
  <c r="E19" i="15"/>
  <c r="AR18" i="15"/>
  <c r="AP18" i="15"/>
  <c r="AL18" i="15"/>
  <c r="AI18" i="15"/>
  <c r="Z18" i="15"/>
  <c r="O18" i="15"/>
  <c r="L18" i="15"/>
  <c r="K18" i="15"/>
  <c r="F18" i="15"/>
  <c r="I18" i="15" s="1"/>
  <c r="E18" i="15"/>
  <c r="AI17" i="15"/>
  <c r="AF17" i="15"/>
  <c r="L17" i="15"/>
  <c r="K17" i="15"/>
  <c r="H17" i="15" s="1"/>
  <c r="E17" i="15"/>
  <c r="AS10" i="15"/>
  <c r="AR10" i="15"/>
  <c r="AT10" i="15" s="1"/>
  <c r="AP10" i="15"/>
  <c r="AO10" i="15"/>
  <c r="AQ10" i="15" s="1"/>
  <c r="AM10" i="15"/>
  <c r="AN10" i="15" s="1"/>
  <c r="AL10" i="15"/>
  <c r="AJ10" i="15"/>
  <c r="AI10" i="15"/>
  <c r="AK10" i="15" s="1"/>
  <c r="AH10" i="15"/>
  <c r="AG10" i="15"/>
  <c r="AF10" i="15"/>
  <c r="AD10" i="15"/>
  <c r="AC10" i="15"/>
  <c r="AA10" i="15"/>
  <c r="Z10" i="15"/>
  <c r="O10" i="15"/>
  <c r="N10" i="15"/>
  <c r="L10" i="15"/>
  <c r="K10" i="15"/>
  <c r="F10" i="15"/>
  <c r="AT9" i="15"/>
  <c r="AS9" i="15"/>
  <c r="AR9" i="15"/>
  <c r="AP9" i="15"/>
  <c r="AO9" i="15"/>
  <c r="AQ9" i="15" s="1"/>
  <c r="AM9" i="15"/>
  <c r="AL9" i="15"/>
  <c r="AN9" i="15" s="1"/>
  <c r="AK9" i="15"/>
  <c r="AJ9" i="15"/>
  <c r="AI9" i="15"/>
  <c r="AG9" i="15"/>
  <c r="AF9" i="15"/>
  <c r="AD9" i="15"/>
  <c r="AC9" i="15"/>
  <c r="AE9" i="15" s="1"/>
  <c r="AA9" i="15"/>
  <c r="X9" i="15" s="1"/>
  <c r="Z9" i="15"/>
  <c r="AB9" i="15" s="1"/>
  <c r="N9" i="15"/>
  <c r="K9" i="15"/>
  <c r="F9" i="15"/>
  <c r="E9" i="15"/>
  <c r="AT8" i="15"/>
  <c r="AS8" i="15"/>
  <c r="AR8" i="15"/>
  <c r="AP8" i="15"/>
  <c r="AO8" i="15"/>
  <c r="AM8" i="15"/>
  <c r="AL8" i="15"/>
  <c r="AJ8" i="15"/>
  <c r="AI8" i="15"/>
  <c r="AK8" i="15" s="1"/>
  <c r="AH8" i="15"/>
  <c r="AG8" i="15"/>
  <c r="AF8" i="15"/>
  <c r="AD8" i="15"/>
  <c r="AC8" i="15"/>
  <c r="AA8" i="15"/>
  <c r="Z8" i="15"/>
  <c r="X8" i="15"/>
  <c r="O8" i="15"/>
  <c r="N8" i="15"/>
  <c r="L8" i="15"/>
  <c r="AS7" i="15"/>
  <c r="AR7" i="15"/>
  <c r="AP7" i="15"/>
  <c r="AO7" i="15"/>
  <c r="AQ7" i="15" s="1"/>
  <c r="AN7" i="15"/>
  <c r="AM7" i="15"/>
  <c r="AL7" i="15"/>
  <c r="AJ7" i="15"/>
  <c r="AI7" i="15"/>
  <c r="AG7" i="15"/>
  <c r="AF7" i="15"/>
  <c r="AH7" i="15" s="1"/>
  <c r="AD7" i="15"/>
  <c r="AC7" i="15"/>
  <c r="AE7" i="15" s="1"/>
  <c r="AA7" i="15"/>
  <c r="Z7" i="15"/>
  <c r="AB7" i="15" s="1"/>
  <c r="Y7" i="15" s="1"/>
  <c r="X7" i="15"/>
  <c r="L7" i="15"/>
  <c r="I7" i="15" s="1"/>
  <c r="F7" i="15"/>
  <c r="AS6" i="15"/>
  <c r="AR6" i="15"/>
  <c r="AP6" i="15"/>
  <c r="AO6" i="15"/>
  <c r="AN6" i="15"/>
  <c r="AM6" i="15"/>
  <c r="AL6" i="15"/>
  <c r="AJ6" i="15"/>
  <c r="AI6" i="15"/>
  <c r="AK6" i="15" s="1"/>
  <c r="AG6" i="15"/>
  <c r="AF6" i="15"/>
  <c r="AE6" i="15"/>
  <c r="AD6" i="15"/>
  <c r="AC6" i="15"/>
  <c r="AA6" i="15"/>
  <c r="Z6" i="15"/>
  <c r="W6" i="15"/>
  <c r="L6" i="15"/>
  <c r="K6" i="15"/>
  <c r="F6" i="15"/>
  <c r="F12" i="15" s="1"/>
  <c r="AX11" i="14"/>
  <c r="AW11" i="14"/>
  <c r="AV11" i="14"/>
  <c r="AU11" i="14"/>
  <c r="AT11" i="14"/>
  <c r="AS11" i="14"/>
  <c r="AQ11" i="14"/>
  <c r="AP11" i="14"/>
  <c r="AO11" i="14"/>
  <c r="AN11" i="14"/>
  <c r="AM11" i="14"/>
  <c r="AL11" i="14"/>
  <c r="AJ11" i="14"/>
  <c r="AI11" i="14"/>
  <c r="AH11" i="14"/>
  <c r="AG11" i="14"/>
  <c r="AF11" i="14"/>
  <c r="AE11" i="14"/>
  <c r="AC11" i="14"/>
  <c r="AB11" i="14"/>
  <c r="AA11" i="14"/>
  <c r="Z11" i="14"/>
  <c r="Y11" i="14"/>
  <c r="X11" i="14"/>
  <c r="V11" i="14"/>
  <c r="U11" i="14"/>
  <c r="T11" i="14"/>
  <c r="S11" i="14"/>
  <c r="R11" i="14"/>
  <c r="Q11" i="14"/>
  <c r="O11" i="14"/>
  <c r="N11" i="14"/>
  <c r="M11" i="14"/>
  <c r="L11" i="14"/>
  <c r="K11" i="14"/>
  <c r="J11" i="14"/>
  <c r="H11" i="14"/>
  <c r="G11" i="14"/>
  <c r="F11" i="14"/>
  <c r="E11" i="14"/>
  <c r="D11" i="14"/>
  <c r="C11" i="14"/>
  <c r="BD10" i="14"/>
  <c r="BC10" i="14"/>
  <c r="BE10" i="14" s="1"/>
  <c r="BB10" i="14"/>
  <c r="BA10" i="14"/>
  <c r="AZ10" i="14"/>
  <c r="AY10" i="14"/>
  <c r="AR10" i="14"/>
  <c r="AK10" i="14"/>
  <c r="AD10" i="14"/>
  <c r="W10" i="14"/>
  <c r="P10" i="14"/>
  <c r="I10" i="14"/>
  <c r="BD9" i="14"/>
  <c r="BE9" i="14" s="1"/>
  <c r="BC9" i="14"/>
  <c r="BB9" i="14"/>
  <c r="BA9" i="14"/>
  <c r="AZ9" i="14"/>
  <c r="AZ11" i="14" s="1"/>
  <c r="AY9" i="14"/>
  <c r="AR9" i="14"/>
  <c r="AK9" i="14"/>
  <c r="AD9" i="14"/>
  <c r="W9" i="14"/>
  <c r="P9" i="14"/>
  <c r="I9" i="14"/>
  <c r="BE8" i="14"/>
  <c r="BD8" i="14"/>
  <c r="BC8" i="14"/>
  <c r="BB8" i="14"/>
  <c r="BA8" i="14"/>
  <c r="BA11" i="14" s="1"/>
  <c r="AZ8" i="14"/>
  <c r="AY8" i="14"/>
  <c r="AR8" i="14"/>
  <c r="AK8" i="14"/>
  <c r="AK11" i="14" s="1"/>
  <c r="AD8" i="14"/>
  <c r="W8" i="14"/>
  <c r="P8" i="14"/>
  <c r="I8" i="14"/>
  <c r="I11" i="14" s="1"/>
  <c r="BD7" i="14"/>
  <c r="BC7" i="14"/>
  <c r="BB7" i="14"/>
  <c r="BE7" i="14" s="1"/>
  <c r="BA7" i="14"/>
  <c r="AZ7" i="14"/>
  <c r="AY7" i="14"/>
  <c r="AR7" i="14"/>
  <c r="AR11" i="14" s="1"/>
  <c r="AK7" i="14"/>
  <c r="AD7" i="14"/>
  <c r="W7" i="14"/>
  <c r="P7" i="14"/>
  <c r="P11" i="14" s="1"/>
  <c r="I7" i="14"/>
  <c r="BD6" i="14"/>
  <c r="BC6" i="14"/>
  <c r="BC11" i="14" s="1"/>
  <c r="BB6" i="14"/>
  <c r="BB11" i="14" s="1"/>
  <c r="BA6" i="14"/>
  <c r="AZ6" i="14"/>
  <c r="AY6" i="14"/>
  <c r="AY11" i="14" s="1"/>
  <c r="AR6" i="14"/>
  <c r="AK6" i="14"/>
  <c r="AD6" i="14"/>
  <c r="AD11" i="14" s="1"/>
  <c r="W6" i="14"/>
  <c r="W11" i="14" s="1"/>
  <c r="P6" i="14"/>
  <c r="I6" i="14"/>
  <c r="DA99" i="13"/>
  <c r="DA6" i="13"/>
  <c r="DA7" i="13"/>
  <c r="DA8" i="13"/>
  <c r="DA9" i="13"/>
  <c r="DA10" i="13"/>
  <c r="DA11" i="13"/>
  <c r="DA12" i="13"/>
  <c r="DA13" i="13"/>
  <c r="DA14" i="13"/>
  <c r="DA15" i="13"/>
  <c r="DA16" i="13"/>
  <c r="DA17" i="13"/>
  <c r="DA18" i="13"/>
  <c r="DA19" i="13"/>
  <c r="DA20" i="13"/>
  <c r="DA21" i="13"/>
  <c r="DA22" i="13"/>
  <c r="DA23" i="13"/>
  <c r="DA24" i="13"/>
  <c r="DA25" i="13"/>
  <c r="DA26" i="13"/>
  <c r="DA27" i="13"/>
  <c r="DB27" i="13" s="1"/>
  <c r="DA28" i="13"/>
  <c r="DA29" i="13"/>
  <c r="DB29" i="13" s="1"/>
  <c r="DA30" i="13"/>
  <c r="DA31" i="13"/>
  <c r="DA32" i="13"/>
  <c r="DA33" i="13"/>
  <c r="DA34" i="13"/>
  <c r="DA35" i="13"/>
  <c r="DA36" i="13"/>
  <c r="DA37" i="13"/>
  <c r="DA38" i="13"/>
  <c r="DA39" i="13"/>
  <c r="DA40" i="13"/>
  <c r="DA41" i="13"/>
  <c r="DA42" i="13"/>
  <c r="DA43" i="13"/>
  <c r="DA44" i="13"/>
  <c r="DA45" i="13"/>
  <c r="DA46" i="13"/>
  <c r="DA47" i="13"/>
  <c r="DA48" i="13"/>
  <c r="DA49" i="13"/>
  <c r="DA50" i="13"/>
  <c r="DA51" i="13"/>
  <c r="DA52" i="13"/>
  <c r="DA53" i="13"/>
  <c r="DA54" i="13"/>
  <c r="DA55" i="13"/>
  <c r="DA56" i="13"/>
  <c r="DA57" i="13"/>
  <c r="DA58" i="13"/>
  <c r="DA59" i="13"/>
  <c r="DA60" i="13"/>
  <c r="DA61" i="13"/>
  <c r="DA62" i="13"/>
  <c r="DA63" i="13"/>
  <c r="DA64" i="13"/>
  <c r="DA65" i="13"/>
  <c r="DA66" i="13"/>
  <c r="DA67" i="13"/>
  <c r="DA68" i="13"/>
  <c r="DA69" i="13"/>
  <c r="DA70" i="13"/>
  <c r="DA71" i="13"/>
  <c r="DA72" i="13"/>
  <c r="DA73" i="13"/>
  <c r="DA74" i="13"/>
  <c r="DA75" i="13"/>
  <c r="DB75" i="13" s="1"/>
  <c r="DA76" i="13"/>
  <c r="DB76" i="13" s="1"/>
  <c r="DA77" i="13"/>
  <c r="DA78" i="13"/>
  <c r="DA79" i="13"/>
  <c r="DA80" i="13"/>
  <c r="DA81" i="13"/>
  <c r="DA82" i="13"/>
  <c r="DA83" i="13"/>
  <c r="DA84" i="13"/>
  <c r="DA85" i="13"/>
  <c r="DA86" i="13"/>
  <c r="DA87" i="13"/>
  <c r="DA88" i="13"/>
  <c r="DA89" i="13"/>
  <c r="DA90" i="13"/>
  <c r="DA91" i="13"/>
  <c r="DA92" i="13"/>
  <c r="DA93" i="13"/>
  <c r="DA94" i="13"/>
  <c r="DA95" i="13"/>
  <c r="DB95" i="13" s="1"/>
  <c r="DA96" i="13"/>
  <c r="DA97" i="13"/>
  <c r="DA98" i="13"/>
  <c r="DA5" i="13"/>
  <c r="CZ99" i="13"/>
  <c r="CZ6" i="13"/>
  <c r="CZ7" i="13"/>
  <c r="CZ8" i="13"/>
  <c r="CZ9" i="13"/>
  <c r="CZ10" i="13"/>
  <c r="CZ11" i="13"/>
  <c r="CZ12" i="13"/>
  <c r="CZ13" i="13"/>
  <c r="CZ14" i="13"/>
  <c r="CZ15" i="13"/>
  <c r="CZ16" i="13"/>
  <c r="CZ17" i="13"/>
  <c r="CZ18" i="13"/>
  <c r="CZ19" i="13"/>
  <c r="CZ20" i="13"/>
  <c r="CZ21" i="13"/>
  <c r="CZ22" i="13"/>
  <c r="CZ23" i="13"/>
  <c r="CZ24" i="13"/>
  <c r="CZ25" i="13"/>
  <c r="CZ26" i="13"/>
  <c r="CZ27" i="13"/>
  <c r="CZ28" i="13"/>
  <c r="CZ29" i="13"/>
  <c r="CZ30" i="13"/>
  <c r="CZ31" i="13"/>
  <c r="CZ32" i="13"/>
  <c r="CZ33" i="13"/>
  <c r="CZ34" i="13"/>
  <c r="CZ35" i="13"/>
  <c r="CZ36" i="13"/>
  <c r="CZ37" i="13"/>
  <c r="CZ38" i="13"/>
  <c r="CZ39" i="13"/>
  <c r="CZ40" i="13"/>
  <c r="CZ41" i="13"/>
  <c r="CZ42" i="13"/>
  <c r="CZ43" i="13"/>
  <c r="CZ44" i="13"/>
  <c r="CZ45" i="13"/>
  <c r="CZ46" i="13"/>
  <c r="CZ47" i="13"/>
  <c r="CZ48" i="13"/>
  <c r="CZ49" i="13"/>
  <c r="CZ50" i="13"/>
  <c r="CZ51" i="13"/>
  <c r="CZ52" i="13"/>
  <c r="CZ53" i="13"/>
  <c r="CZ54" i="13"/>
  <c r="CZ55" i="13"/>
  <c r="CZ56" i="13"/>
  <c r="CZ57" i="13"/>
  <c r="CZ58" i="13"/>
  <c r="CZ59" i="13"/>
  <c r="CZ60" i="13"/>
  <c r="CZ61" i="13"/>
  <c r="CZ62" i="13"/>
  <c r="CZ63" i="13"/>
  <c r="CZ64" i="13"/>
  <c r="CZ65" i="13"/>
  <c r="CZ66" i="13"/>
  <c r="CZ67" i="13"/>
  <c r="CZ68" i="13"/>
  <c r="CZ69" i="13"/>
  <c r="CZ70" i="13"/>
  <c r="CZ71" i="13"/>
  <c r="CZ72" i="13"/>
  <c r="CZ73" i="13"/>
  <c r="CZ74" i="13"/>
  <c r="CZ75" i="13"/>
  <c r="CZ76" i="13"/>
  <c r="CZ77" i="13"/>
  <c r="CZ78" i="13"/>
  <c r="CZ79" i="13"/>
  <c r="CZ80" i="13"/>
  <c r="CZ81" i="13"/>
  <c r="CZ82" i="13"/>
  <c r="CZ83" i="13"/>
  <c r="CZ84" i="13"/>
  <c r="CZ85" i="13"/>
  <c r="CZ86" i="13"/>
  <c r="CZ87" i="13"/>
  <c r="CZ88" i="13"/>
  <c r="CZ89" i="13"/>
  <c r="CZ90" i="13"/>
  <c r="CZ91" i="13"/>
  <c r="CZ92" i="13"/>
  <c r="CZ93" i="13"/>
  <c r="CZ94" i="13"/>
  <c r="CZ95" i="13"/>
  <c r="CZ96" i="13"/>
  <c r="CZ97" i="13"/>
  <c r="CZ98" i="13"/>
  <c r="CZ5" i="13"/>
  <c r="CY99" i="13"/>
  <c r="CY6" i="13"/>
  <c r="CY7" i="13"/>
  <c r="CY8" i="13"/>
  <c r="CY9" i="13"/>
  <c r="CY10" i="13"/>
  <c r="CY11" i="13"/>
  <c r="CY12" i="13"/>
  <c r="CY13" i="13"/>
  <c r="CY14" i="13"/>
  <c r="CY15" i="13"/>
  <c r="CY16" i="13"/>
  <c r="CY17" i="13"/>
  <c r="CY18" i="13"/>
  <c r="CY19" i="13"/>
  <c r="CY20" i="13"/>
  <c r="CY21" i="13"/>
  <c r="CY22" i="13"/>
  <c r="CY23" i="13"/>
  <c r="CY24" i="13"/>
  <c r="CY25" i="13"/>
  <c r="CY26" i="13"/>
  <c r="CY27" i="13"/>
  <c r="CY28" i="13"/>
  <c r="CY29" i="13"/>
  <c r="CY30" i="13"/>
  <c r="CY31" i="13"/>
  <c r="CY32" i="13"/>
  <c r="CY33" i="13"/>
  <c r="CY34" i="13"/>
  <c r="CY35" i="13"/>
  <c r="CY36" i="13"/>
  <c r="CY37" i="13"/>
  <c r="CY38" i="13"/>
  <c r="CY39" i="13"/>
  <c r="CY40" i="13"/>
  <c r="CY41" i="13"/>
  <c r="CY42" i="13"/>
  <c r="CY43" i="13"/>
  <c r="CY44" i="13"/>
  <c r="CY45" i="13"/>
  <c r="CY46" i="13"/>
  <c r="CY47" i="13"/>
  <c r="CY48" i="13"/>
  <c r="CY49" i="13"/>
  <c r="CY50" i="13"/>
  <c r="CY51" i="13"/>
  <c r="CY52" i="13"/>
  <c r="CY53" i="13"/>
  <c r="CY54" i="13"/>
  <c r="CY55" i="13"/>
  <c r="CY56" i="13"/>
  <c r="CY57" i="13"/>
  <c r="CY58" i="13"/>
  <c r="CY59" i="13"/>
  <c r="CY60" i="13"/>
  <c r="CY61" i="13"/>
  <c r="CY62" i="13"/>
  <c r="CY63" i="13"/>
  <c r="CY64" i="13"/>
  <c r="CY65" i="13"/>
  <c r="CY66" i="13"/>
  <c r="CY67" i="13"/>
  <c r="CY68" i="13"/>
  <c r="CY69" i="13"/>
  <c r="CY70" i="13"/>
  <c r="CY71" i="13"/>
  <c r="CY72" i="13"/>
  <c r="CY73" i="13"/>
  <c r="CY74" i="13"/>
  <c r="CY75" i="13"/>
  <c r="CY76" i="13"/>
  <c r="CY77" i="13"/>
  <c r="CY78" i="13"/>
  <c r="CY79" i="13"/>
  <c r="CY80" i="13"/>
  <c r="CY81" i="13"/>
  <c r="CY82" i="13"/>
  <c r="CY83" i="13"/>
  <c r="CY84" i="13"/>
  <c r="CY85" i="13"/>
  <c r="CY86" i="13"/>
  <c r="CY87" i="13"/>
  <c r="CY88" i="13"/>
  <c r="CY89" i="13"/>
  <c r="CY90" i="13"/>
  <c r="CY91" i="13"/>
  <c r="CY92" i="13"/>
  <c r="CY93" i="13"/>
  <c r="CY94" i="13"/>
  <c r="CY95" i="13"/>
  <c r="CY96" i="13"/>
  <c r="CY97" i="13"/>
  <c r="CY98" i="13"/>
  <c r="CY5" i="13"/>
  <c r="CX99" i="13"/>
  <c r="CX6" i="13"/>
  <c r="CX7" i="13"/>
  <c r="CX8" i="13"/>
  <c r="CX9" i="13"/>
  <c r="CX10" i="13"/>
  <c r="CX11" i="13"/>
  <c r="CX12" i="13"/>
  <c r="CX13" i="13"/>
  <c r="CX14" i="13"/>
  <c r="CX15" i="13"/>
  <c r="CX16" i="13"/>
  <c r="CX17" i="13"/>
  <c r="CX18" i="13"/>
  <c r="CX19" i="13"/>
  <c r="CX20" i="13"/>
  <c r="CX21" i="13"/>
  <c r="CX22" i="13"/>
  <c r="CX23" i="13"/>
  <c r="CX24" i="13"/>
  <c r="CX25" i="13"/>
  <c r="CX26" i="13"/>
  <c r="CX27" i="13"/>
  <c r="CX28" i="13"/>
  <c r="CX29" i="13"/>
  <c r="CX30" i="13"/>
  <c r="CX31" i="13"/>
  <c r="CX32" i="13"/>
  <c r="CX33" i="13"/>
  <c r="CX34" i="13"/>
  <c r="CX35" i="13"/>
  <c r="CX36" i="13"/>
  <c r="CX37" i="13"/>
  <c r="CX38" i="13"/>
  <c r="CX39" i="13"/>
  <c r="CX40" i="13"/>
  <c r="CX41" i="13"/>
  <c r="CX42" i="13"/>
  <c r="CX43" i="13"/>
  <c r="CX44" i="13"/>
  <c r="CX45" i="13"/>
  <c r="CX46" i="13"/>
  <c r="CX47" i="13"/>
  <c r="CX48" i="13"/>
  <c r="CX49" i="13"/>
  <c r="CX50" i="13"/>
  <c r="CX51" i="13"/>
  <c r="CX52" i="13"/>
  <c r="CX53" i="13"/>
  <c r="CX54" i="13"/>
  <c r="CX55" i="13"/>
  <c r="CX56" i="13"/>
  <c r="CX57" i="13"/>
  <c r="CX58" i="13"/>
  <c r="CX59" i="13"/>
  <c r="CX60" i="13"/>
  <c r="CX61" i="13"/>
  <c r="CX62" i="13"/>
  <c r="CX63" i="13"/>
  <c r="CX64" i="13"/>
  <c r="CX65" i="13"/>
  <c r="CX66" i="13"/>
  <c r="CX67" i="13"/>
  <c r="CX68" i="13"/>
  <c r="CX69" i="13"/>
  <c r="CX70" i="13"/>
  <c r="CX71" i="13"/>
  <c r="CX72" i="13"/>
  <c r="CX73" i="13"/>
  <c r="CX74" i="13"/>
  <c r="CX75" i="13"/>
  <c r="CX76" i="13"/>
  <c r="CX77" i="13"/>
  <c r="CX78" i="13"/>
  <c r="CX79" i="13"/>
  <c r="CX80" i="13"/>
  <c r="CX81" i="13"/>
  <c r="CX82" i="13"/>
  <c r="CX83" i="13"/>
  <c r="CX84" i="13"/>
  <c r="CX85" i="13"/>
  <c r="CX86" i="13"/>
  <c r="CX87" i="13"/>
  <c r="CX88" i="13"/>
  <c r="CX89" i="13"/>
  <c r="CX90" i="13"/>
  <c r="CX91" i="13"/>
  <c r="CX92" i="13"/>
  <c r="CX93" i="13"/>
  <c r="CX94" i="13"/>
  <c r="CX95" i="13"/>
  <c r="CX96" i="13"/>
  <c r="CX97" i="13"/>
  <c r="CX98" i="13"/>
  <c r="CX5" i="13"/>
  <c r="CW99" i="13"/>
  <c r="CW6" i="13"/>
  <c r="CW7" i="13"/>
  <c r="CW8" i="13"/>
  <c r="CW9" i="13"/>
  <c r="CW10" i="13"/>
  <c r="CW11" i="13"/>
  <c r="CW12" i="13"/>
  <c r="CW13" i="13"/>
  <c r="CW14" i="13"/>
  <c r="CW15" i="13"/>
  <c r="CW16" i="13"/>
  <c r="CW17" i="13"/>
  <c r="CW18" i="13"/>
  <c r="CW19" i="13"/>
  <c r="CW20" i="13"/>
  <c r="CW21" i="13"/>
  <c r="CW22" i="13"/>
  <c r="CW23" i="13"/>
  <c r="CW24" i="13"/>
  <c r="CW25" i="13"/>
  <c r="CW26" i="13"/>
  <c r="CW27" i="13"/>
  <c r="CW28" i="13"/>
  <c r="CW29" i="13"/>
  <c r="CW30" i="13"/>
  <c r="CW31" i="13"/>
  <c r="CW32" i="13"/>
  <c r="CW33" i="13"/>
  <c r="CW34" i="13"/>
  <c r="CW35" i="13"/>
  <c r="CW36" i="13"/>
  <c r="CW37" i="13"/>
  <c r="CW38" i="13"/>
  <c r="CW39" i="13"/>
  <c r="CW40" i="13"/>
  <c r="CW41" i="13"/>
  <c r="CW42" i="13"/>
  <c r="CW43" i="13"/>
  <c r="CW44" i="13"/>
  <c r="CW45" i="13"/>
  <c r="CW46" i="13"/>
  <c r="CW47" i="13"/>
  <c r="CW48" i="13"/>
  <c r="CW49" i="13"/>
  <c r="CW50" i="13"/>
  <c r="CW51" i="13"/>
  <c r="CW52" i="13"/>
  <c r="CW53" i="13"/>
  <c r="CW54" i="13"/>
  <c r="CW55" i="13"/>
  <c r="CW56" i="13"/>
  <c r="CW57" i="13"/>
  <c r="CW58" i="13"/>
  <c r="CW59" i="13"/>
  <c r="CW60" i="13"/>
  <c r="CW61" i="13"/>
  <c r="CW62" i="13"/>
  <c r="CW63" i="13"/>
  <c r="CW64" i="13"/>
  <c r="CW65" i="13"/>
  <c r="CW66" i="13"/>
  <c r="CW67" i="13"/>
  <c r="CW68" i="13"/>
  <c r="CW69" i="13"/>
  <c r="CW70" i="13"/>
  <c r="CW71" i="13"/>
  <c r="CW72" i="13"/>
  <c r="CW73" i="13"/>
  <c r="CW74" i="13"/>
  <c r="CW75" i="13"/>
  <c r="CW76" i="13"/>
  <c r="CW77" i="13"/>
  <c r="CW78" i="13"/>
  <c r="CW79" i="13"/>
  <c r="CW80" i="13"/>
  <c r="CW81" i="13"/>
  <c r="CW82" i="13"/>
  <c r="CW83" i="13"/>
  <c r="CW84" i="13"/>
  <c r="CW85" i="13"/>
  <c r="CW86" i="13"/>
  <c r="CW87" i="13"/>
  <c r="CW88" i="13"/>
  <c r="CW89" i="13"/>
  <c r="CW90" i="13"/>
  <c r="CW91" i="13"/>
  <c r="CW92" i="13"/>
  <c r="CW93" i="13"/>
  <c r="CW94" i="13"/>
  <c r="CW95" i="13"/>
  <c r="CW96" i="13"/>
  <c r="CW97" i="13"/>
  <c r="CW98" i="13"/>
  <c r="CW5" i="13"/>
  <c r="CQ99" i="13"/>
  <c r="CR99" i="13"/>
  <c r="CS99" i="13"/>
  <c r="CT99" i="13"/>
  <c r="CU99" i="13"/>
  <c r="CV99" i="13"/>
  <c r="CP99" i="13"/>
  <c r="CP6" i="13"/>
  <c r="CQ6" i="13"/>
  <c r="CR6" i="13"/>
  <c r="CS6" i="13"/>
  <c r="CV6" i="13" s="1"/>
  <c r="CT6" i="13"/>
  <c r="CU6" i="13"/>
  <c r="CP7" i="13"/>
  <c r="CV7" i="13" s="1"/>
  <c r="CQ7" i="13"/>
  <c r="CR7" i="13"/>
  <c r="CS7" i="13"/>
  <c r="CT7" i="13"/>
  <c r="CU7" i="13"/>
  <c r="CP8" i="13"/>
  <c r="CV8" i="13" s="1"/>
  <c r="CQ8" i="13"/>
  <c r="CR8" i="13"/>
  <c r="CS8" i="13"/>
  <c r="CT8" i="13"/>
  <c r="CU8" i="13"/>
  <c r="CP9" i="13"/>
  <c r="CQ9" i="13"/>
  <c r="CR9" i="13"/>
  <c r="CS9" i="13"/>
  <c r="CT9" i="13"/>
  <c r="CU9" i="13"/>
  <c r="CV9" i="13"/>
  <c r="CP10" i="13"/>
  <c r="CQ10" i="13"/>
  <c r="CR10" i="13"/>
  <c r="CS10" i="13"/>
  <c r="CV10" i="13" s="1"/>
  <c r="CT10" i="13"/>
  <c r="CU10" i="13"/>
  <c r="CP11" i="13"/>
  <c r="CV11" i="13" s="1"/>
  <c r="CQ11" i="13"/>
  <c r="CR11" i="13"/>
  <c r="CS11" i="13"/>
  <c r="CT11" i="13"/>
  <c r="CU11" i="13"/>
  <c r="CP12" i="13"/>
  <c r="CV12" i="13" s="1"/>
  <c r="CQ12" i="13"/>
  <c r="CR12" i="13"/>
  <c r="CS12" i="13"/>
  <c r="CT12" i="13"/>
  <c r="CU12" i="13"/>
  <c r="CP13" i="13"/>
  <c r="CQ13" i="13"/>
  <c r="CR13" i="13"/>
  <c r="CS13" i="13"/>
  <c r="CT13" i="13"/>
  <c r="CU13" i="13"/>
  <c r="CV13" i="13"/>
  <c r="CP14" i="13"/>
  <c r="CQ14" i="13"/>
  <c r="CR14" i="13"/>
  <c r="CS14" i="13"/>
  <c r="CV14" i="13" s="1"/>
  <c r="CT14" i="13"/>
  <c r="CU14" i="13"/>
  <c r="CP15" i="13"/>
  <c r="CV15" i="13" s="1"/>
  <c r="CQ15" i="13"/>
  <c r="CR15" i="13"/>
  <c r="CS15" i="13"/>
  <c r="CT15" i="13"/>
  <c r="CU15" i="13"/>
  <c r="CP16" i="13"/>
  <c r="CV16" i="13" s="1"/>
  <c r="CQ16" i="13"/>
  <c r="CR16" i="13"/>
  <c r="CS16" i="13"/>
  <c r="CT16" i="13"/>
  <c r="CU16" i="13"/>
  <c r="CP17" i="13"/>
  <c r="CQ17" i="13"/>
  <c r="CR17" i="13"/>
  <c r="CS17" i="13"/>
  <c r="CT17" i="13"/>
  <c r="CU17" i="13"/>
  <c r="CV17" i="13"/>
  <c r="CP18" i="13"/>
  <c r="CQ18" i="13"/>
  <c r="CR18" i="13"/>
  <c r="CS18" i="13"/>
  <c r="CV18" i="13" s="1"/>
  <c r="CT18" i="13"/>
  <c r="CU18" i="13"/>
  <c r="CP19" i="13"/>
  <c r="CV19" i="13" s="1"/>
  <c r="CQ19" i="13"/>
  <c r="CR19" i="13"/>
  <c r="CS19" i="13"/>
  <c r="CT19" i="13"/>
  <c r="CU19" i="13"/>
  <c r="CP20" i="13"/>
  <c r="CV20" i="13" s="1"/>
  <c r="CQ20" i="13"/>
  <c r="CR20" i="13"/>
  <c r="CS20" i="13"/>
  <c r="CT20" i="13"/>
  <c r="CU20" i="13"/>
  <c r="CP21" i="13"/>
  <c r="CQ21" i="13"/>
  <c r="CR21" i="13"/>
  <c r="CS21" i="13"/>
  <c r="CT21" i="13"/>
  <c r="CU21" i="13"/>
  <c r="CV21" i="13"/>
  <c r="CP22" i="13"/>
  <c r="CQ22" i="13"/>
  <c r="CR22" i="13"/>
  <c r="CS22" i="13"/>
  <c r="CV22" i="13" s="1"/>
  <c r="CT22" i="13"/>
  <c r="CU22" i="13"/>
  <c r="CP23" i="13"/>
  <c r="CV23" i="13" s="1"/>
  <c r="CQ23" i="13"/>
  <c r="CR23" i="13"/>
  <c r="CS23" i="13"/>
  <c r="CT23" i="13"/>
  <c r="CU23" i="13"/>
  <c r="CP24" i="13"/>
  <c r="CV24" i="13" s="1"/>
  <c r="CQ24" i="13"/>
  <c r="CR24" i="13"/>
  <c r="CS24" i="13"/>
  <c r="CT24" i="13"/>
  <c r="CU24" i="13"/>
  <c r="CP25" i="13"/>
  <c r="CQ25" i="13"/>
  <c r="CR25" i="13"/>
  <c r="CS25" i="13"/>
  <c r="CT25" i="13"/>
  <c r="CU25" i="13"/>
  <c r="CV25" i="13"/>
  <c r="CP26" i="13"/>
  <c r="CQ26" i="13"/>
  <c r="CR26" i="13"/>
  <c r="CS26" i="13"/>
  <c r="CV26" i="13" s="1"/>
  <c r="CT26" i="13"/>
  <c r="CU26" i="13"/>
  <c r="CP27" i="13"/>
  <c r="CV27" i="13" s="1"/>
  <c r="CQ27" i="13"/>
  <c r="CR27" i="13"/>
  <c r="CS27" i="13"/>
  <c r="CT27" i="13"/>
  <c r="CU27" i="13"/>
  <c r="CP28" i="13"/>
  <c r="CV28" i="13" s="1"/>
  <c r="CQ28" i="13"/>
  <c r="CR28" i="13"/>
  <c r="CS28" i="13"/>
  <c r="CT28" i="13"/>
  <c r="CU28" i="13"/>
  <c r="CP29" i="13"/>
  <c r="CQ29" i="13"/>
  <c r="CR29" i="13"/>
  <c r="CS29" i="13"/>
  <c r="CT29" i="13"/>
  <c r="CU29" i="13"/>
  <c r="CV29" i="13"/>
  <c r="CP30" i="13"/>
  <c r="CQ30" i="13"/>
  <c r="CR30" i="13"/>
  <c r="CS30" i="13"/>
  <c r="CV30" i="13" s="1"/>
  <c r="CT30" i="13"/>
  <c r="CU30" i="13"/>
  <c r="CP31" i="13"/>
  <c r="CV31" i="13" s="1"/>
  <c r="CQ31" i="13"/>
  <c r="CR31" i="13"/>
  <c r="CS31" i="13"/>
  <c r="CT31" i="13"/>
  <c r="CU31" i="13"/>
  <c r="CP32" i="13"/>
  <c r="CV32" i="13" s="1"/>
  <c r="CQ32" i="13"/>
  <c r="CR32" i="13"/>
  <c r="CS32" i="13"/>
  <c r="CT32" i="13"/>
  <c r="CU32" i="13"/>
  <c r="CP33" i="13"/>
  <c r="CQ33" i="13"/>
  <c r="CR33" i="13"/>
  <c r="CS33" i="13"/>
  <c r="CT33" i="13"/>
  <c r="CU33" i="13"/>
  <c r="CV33" i="13"/>
  <c r="CP34" i="13"/>
  <c r="CQ34" i="13"/>
  <c r="CR34" i="13"/>
  <c r="CS34" i="13"/>
  <c r="CV34" i="13" s="1"/>
  <c r="CT34" i="13"/>
  <c r="CU34" i="13"/>
  <c r="CP35" i="13"/>
  <c r="CV35" i="13" s="1"/>
  <c r="CQ35" i="13"/>
  <c r="CR35" i="13"/>
  <c r="CS35" i="13"/>
  <c r="CT35" i="13"/>
  <c r="CU35" i="13"/>
  <c r="CP36" i="13"/>
  <c r="CV36" i="13" s="1"/>
  <c r="CQ36" i="13"/>
  <c r="CR36" i="13"/>
  <c r="CS36" i="13"/>
  <c r="CT36" i="13"/>
  <c r="CU36" i="13"/>
  <c r="CP37" i="13"/>
  <c r="CQ37" i="13"/>
  <c r="CR37" i="13"/>
  <c r="CS37" i="13"/>
  <c r="CT37" i="13"/>
  <c r="CU37" i="13"/>
  <c r="CV37" i="13"/>
  <c r="CP38" i="13"/>
  <c r="CQ38" i="13"/>
  <c r="CR38" i="13"/>
  <c r="CS38" i="13"/>
  <c r="CV38" i="13" s="1"/>
  <c r="CT38" i="13"/>
  <c r="CU38" i="13"/>
  <c r="CP39" i="13"/>
  <c r="CV39" i="13" s="1"/>
  <c r="CQ39" i="13"/>
  <c r="CR39" i="13"/>
  <c r="CS39" i="13"/>
  <c r="CT39" i="13"/>
  <c r="CU39" i="13"/>
  <c r="CP40" i="13"/>
  <c r="CV40" i="13" s="1"/>
  <c r="CQ40" i="13"/>
  <c r="CR40" i="13"/>
  <c r="CS40" i="13"/>
  <c r="CT40" i="13"/>
  <c r="CU40" i="13"/>
  <c r="CP41" i="13"/>
  <c r="CQ41" i="13"/>
  <c r="CR41" i="13"/>
  <c r="CS41" i="13"/>
  <c r="CT41" i="13"/>
  <c r="CU41" i="13"/>
  <c r="CV41" i="13"/>
  <c r="CP42" i="13"/>
  <c r="CQ42" i="13"/>
  <c r="CR42" i="13"/>
  <c r="CS42" i="13"/>
  <c r="CV42" i="13" s="1"/>
  <c r="CT42" i="13"/>
  <c r="CU42" i="13"/>
  <c r="CP43" i="13"/>
  <c r="CV43" i="13" s="1"/>
  <c r="CQ43" i="13"/>
  <c r="CR43" i="13"/>
  <c r="CS43" i="13"/>
  <c r="CT43" i="13"/>
  <c r="CU43" i="13"/>
  <c r="CP44" i="13"/>
  <c r="CV44" i="13" s="1"/>
  <c r="CQ44" i="13"/>
  <c r="CR44" i="13"/>
  <c r="CS44" i="13"/>
  <c r="CT44" i="13"/>
  <c r="CU44" i="13"/>
  <c r="CP45" i="13"/>
  <c r="CQ45" i="13"/>
  <c r="CR45" i="13"/>
  <c r="CS45" i="13"/>
  <c r="CT45" i="13"/>
  <c r="CU45" i="13"/>
  <c r="CV45" i="13"/>
  <c r="CP46" i="13"/>
  <c r="CQ46" i="13"/>
  <c r="CR46" i="13"/>
  <c r="CS46" i="13"/>
  <c r="CV46" i="13" s="1"/>
  <c r="CT46" i="13"/>
  <c r="CU46" i="13"/>
  <c r="CP47" i="13"/>
  <c r="CV47" i="13" s="1"/>
  <c r="CQ47" i="13"/>
  <c r="CR47" i="13"/>
  <c r="CS47" i="13"/>
  <c r="CT47" i="13"/>
  <c r="CU47" i="13"/>
  <c r="CP48" i="13"/>
  <c r="CV48" i="13" s="1"/>
  <c r="CQ48" i="13"/>
  <c r="CR48" i="13"/>
  <c r="CS48" i="13"/>
  <c r="CT48" i="13"/>
  <c r="CU48" i="13"/>
  <c r="CP49" i="13"/>
  <c r="CQ49" i="13"/>
  <c r="CR49" i="13"/>
  <c r="CS49" i="13"/>
  <c r="CT49" i="13"/>
  <c r="CU49" i="13"/>
  <c r="CV49" i="13"/>
  <c r="CP50" i="13"/>
  <c r="CQ50" i="13"/>
  <c r="CR50" i="13"/>
  <c r="CS50" i="13"/>
  <c r="CV50" i="13" s="1"/>
  <c r="CT50" i="13"/>
  <c r="CU50" i="13"/>
  <c r="CP51" i="13"/>
  <c r="CV51" i="13" s="1"/>
  <c r="CQ51" i="13"/>
  <c r="CR51" i="13"/>
  <c r="CS51" i="13"/>
  <c r="CT51" i="13"/>
  <c r="CU51" i="13"/>
  <c r="CP52" i="13"/>
  <c r="CV52" i="13" s="1"/>
  <c r="CQ52" i="13"/>
  <c r="CR52" i="13"/>
  <c r="CS52" i="13"/>
  <c r="CT52" i="13"/>
  <c r="CU52" i="13"/>
  <c r="CP53" i="13"/>
  <c r="CQ53" i="13"/>
  <c r="CR53" i="13"/>
  <c r="CS53" i="13"/>
  <c r="CT53" i="13"/>
  <c r="CU53" i="13"/>
  <c r="CV53" i="13"/>
  <c r="CP54" i="13"/>
  <c r="CQ54" i="13"/>
  <c r="CR54" i="13"/>
  <c r="CS54" i="13"/>
  <c r="CV54" i="13" s="1"/>
  <c r="CT54" i="13"/>
  <c r="CU54" i="13"/>
  <c r="CP55" i="13"/>
  <c r="CV55" i="13" s="1"/>
  <c r="CQ55" i="13"/>
  <c r="CR55" i="13"/>
  <c r="CS55" i="13"/>
  <c r="CT55" i="13"/>
  <c r="CU55" i="13"/>
  <c r="CP56" i="13"/>
  <c r="CV56" i="13" s="1"/>
  <c r="CQ56" i="13"/>
  <c r="CR56" i="13"/>
  <c r="CS56" i="13"/>
  <c r="CT56" i="13"/>
  <c r="CU56" i="13"/>
  <c r="CP57" i="13"/>
  <c r="CQ57" i="13"/>
  <c r="CR57" i="13"/>
  <c r="CS57" i="13"/>
  <c r="CT57" i="13"/>
  <c r="CU57" i="13"/>
  <c r="CV57" i="13"/>
  <c r="CP58" i="13"/>
  <c r="CQ58" i="13"/>
  <c r="CR58" i="13"/>
  <c r="CV58" i="13" s="1"/>
  <c r="CS58" i="13"/>
  <c r="CT58" i="13"/>
  <c r="CU58" i="13"/>
  <c r="CP59" i="13"/>
  <c r="CV59" i="13" s="1"/>
  <c r="CQ59" i="13"/>
  <c r="CR59" i="13"/>
  <c r="CS59" i="13"/>
  <c r="CT59" i="13"/>
  <c r="CU59" i="13"/>
  <c r="CP60" i="13"/>
  <c r="CV60" i="13" s="1"/>
  <c r="CQ60" i="13"/>
  <c r="CR60" i="13"/>
  <c r="CS60" i="13"/>
  <c r="CT60" i="13"/>
  <c r="CU60" i="13"/>
  <c r="CP61" i="13"/>
  <c r="CQ61" i="13"/>
  <c r="CR61" i="13"/>
  <c r="CS61" i="13"/>
  <c r="CT61" i="13"/>
  <c r="CU61" i="13"/>
  <c r="CV61" i="13"/>
  <c r="CP62" i="13"/>
  <c r="CQ62" i="13"/>
  <c r="CR62" i="13"/>
  <c r="CS62" i="13"/>
  <c r="CV62" i="13" s="1"/>
  <c r="CT62" i="13"/>
  <c r="CU62" i="13"/>
  <c r="CP63" i="13"/>
  <c r="CV63" i="13" s="1"/>
  <c r="CQ63" i="13"/>
  <c r="CR63" i="13"/>
  <c r="CS63" i="13"/>
  <c r="CT63" i="13"/>
  <c r="CU63" i="13"/>
  <c r="CP64" i="13"/>
  <c r="CV64" i="13" s="1"/>
  <c r="CQ64" i="13"/>
  <c r="CR64" i="13"/>
  <c r="CS64" i="13"/>
  <c r="CT64" i="13"/>
  <c r="CU64" i="13"/>
  <c r="CP65" i="13"/>
  <c r="CQ65" i="13"/>
  <c r="CR65" i="13"/>
  <c r="CS65" i="13"/>
  <c r="CT65" i="13"/>
  <c r="CU65" i="13"/>
  <c r="CV65" i="13"/>
  <c r="CP66" i="13"/>
  <c r="CQ66" i="13"/>
  <c r="CR66" i="13"/>
  <c r="CS66" i="13"/>
  <c r="CV66" i="13" s="1"/>
  <c r="CT66" i="13"/>
  <c r="CU66" i="13"/>
  <c r="CP67" i="13"/>
  <c r="CV67" i="13" s="1"/>
  <c r="CQ67" i="13"/>
  <c r="CR67" i="13"/>
  <c r="CS67" i="13"/>
  <c r="CT67" i="13"/>
  <c r="CU67" i="13"/>
  <c r="CP68" i="13"/>
  <c r="CV68" i="13" s="1"/>
  <c r="CQ68" i="13"/>
  <c r="CR68" i="13"/>
  <c r="CS68" i="13"/>
  <c r="CT68" i="13"/>
  <c r="CU68" i="13"/>
  <c r="CP69" i="13"/>
  <c r="CQ69" i="13"/>
  <c r="CR69" i="13"/>
  <c r="CS69" i="13"/>
  <c r="CT69" i="13"/>
  <c r="CU69" i="13"/>
  <c r="CV69" i="13"/>
  <c r="CP70" i="13"/>
  <c r="CQ70" i="13"/>
  <c r="CR70" i="13"/>
  <c r="CS70" i="13"/>
  <c r="CV70" i="13" s="1"/>
  <c r="CT70" i="13"/>
  <c r="CU70" i="13"/>
  <c r="CP71" i="13"/>
  <c r="CV71" i="13" s="1"/>
  <c r="CQ71" i="13"/>
  <c r="CR71" i="13"/>
  <c r="CS71" i="13"/>
  <c r="CT71" i="13"/>
  <c r="CU71" i="13"/>
  <c r="CP72" i="13"/>
  <c r="CV72" i="13" s="1"/>
  <c r="CQ72" i="13"/>
  <c r="CR72" i="13"/>
  <c r="CS72" i="13"/>
  <c r="CT72" i="13"/>
  <c r="CU72" i="13"/>
  <c r="CP73" i="13"/>
  <c r="CQ73" i="13"/>
  <c r="CR73" i="13"/>
  <c r="CV73" i="13" s="1"/>
  <c r="CS73" i="13"/>
  <c r="CT73" i="13"/>
  <c r="CU73" i="13"/>
  <c r="CP74" i="13"/>
  <c r="CQ74" i="13"/>
  <c r="CR74" i="13"/>
  <c r="CS74" i="13"/>
  <c r="CV74" i="13" s="1"/>
  <c r="CT74" i="13"/>
  <c r="CU74" i="13"/>
  <c r="CP75" i="13"/>
  <c r="CV75" i="13" s="1"/>
  <c r="CQ75" i="13"/>
  <c r="CR75" i="13"/>
  <c r="CS75" i="13"/>
  <c r="CT75" i="13"/>
  <c r="CU75" i="13"/>
  <c r="CP76" i="13"/>
  <c r="CV76" i="13" s="1"/>
  <c r="CQ76" i="13"/>
  <c r="CR76" i="13"/>
  <c r="CS76" i="13"/>
  <c r="CT76" i="13"/>
  <c r="CU76" i="13"/>
  <c r="CP77" i="13"/>
  <c r="CQ77" i="13"/>
  <c r="CR77" i="13"/>
  <c r="CS77" i="13"/>
  <c r="CT77" i="13"/>
  <c r="CU77" i="13"/>
  <c r="CV77" i="13"/>
  <c r="CP78" i="13"/>
  <c r="CQ78" i="13"/>
  <c r="CR78" i="13"/>
  <c r="CS78" i="13"/>
  <c r="CV78" i="13" s="1"/>
  <c r="CT78" i="13"/>
  <c r="CU78" i="13"/>
  <c r="CP79" i="13"/>
  <c r="CV79" i="13" s="1"/>
  <c r="CQ79" i="13"/>
  <c r="CR79" i="13"/>
  <c r="CS79" i="13"/>
  <c r="CT79" i="13"/>
  <c r="CU79" i="13"/>
  <c r="CP80" i="13"/>
  <c r="CV80" i="13" s="1"/>
  <c r="CQ80" i="13"/>
  <c r="CR80" i="13"/>
  <c r="CS80" i="13"/>
  <c r="CT80" i="13"/>
  <c r="CU80" i="13"/>
  <c r="CP81" i="13"/>
  <c r="CQ81" i="13"/>
  <c r="CR81" i="13"/>
  <c r="CS81" i="13"/>
  <c r="CT81" i="13"/>
  <c r="CU81" i="13"/>
  <c r="CV81" i="13"/>
  <c r="CP82" i="13"/>
  <c r="CQ82" i="13"/>
  <c r="CR82" i="13"/>
  <c r="CV82" i="13" s="1"/>
  <c r="CS82" i="13"/>
  <c r="CT82" i="13"/>
  <c r="CU82" i="13"/>
  <c r="CP83" i="13"/>
  <c r="CV83" i="13" s="1"/>
  <c r="CQ83" i="13"/>
  <c r="CR83" i="13"/>
  <c r="CS83" i="13"/>
  <c r="CT83" i="13"/>
  <c r="CU83" i="13"/>
  <c r="CP84" i="13"/>
  <c r="CV84" i="13" s="1"/>
  <c r="CQ84" i="13"/>
  <c r="CR84" i="13"/>
  <c r="CS84" i="13"/>
  <c r="CT84" i="13"/>
  <c r="CU84" i="13"/>
  <c r="CP85" i="13"/>
  <c r="CQ85" i="13"/>
  <c r="CR85" i="13"/>
  <c r="CV85" i="13" s="1"/>
  <c r="CS85" i="13"/>
  <c r="CT85" i="13"/>
  <c r="CU85" i="13"/>
  <c r="CP86" i="13"/>
  <c r="CQ86" i="13"/>
  <c r="CR86" i="13"/>
  <c r="CS86" i="13"/>
  <c r="CV86" i="13" s="1"/>
  <c r="CT86" i="13"/>
  <c r="CU86" i="13"/>
  <c r="CP87" i="13"/>
  <c r="CV87" i="13" s="1"/>
  <c r="CQ87" i="13"/>
  <c r="CR87" i="13"/>
  <c r="CS87" i="13"/>
  <c r="CT87" i="13"/>
  <c r="CU87" i="13"/>
  <c r="CP88" i="13"/>
  <c r="CV88" i="13" s="1"/>
  <c r="CQ88" i="13"/>
  <c r="CR88" i="13"/>
  <c r="CS88" i="13"/>
  <c r="CT88" i="13"/>
  <c r="CU88" i="13"/>
  <c r="CP89" i="13"/>
  <c r="CQ89" i="13"/>
  <c r="CR89" i="13"/>
  <c r="CV89" i="13" s="1"/>
  <c r="CS89" i="13"/>
  <c r="CT89" i="13"/>
  <c r="CU89" i="13"/>
  <c r="CP90" i="13"/>
  <c r="CQ90" i="13"/>
  <c r="CR90" i="13"/>
  <c r="CS90" i="13"/>
  <c r="CV90" i="13" s="1"/>
  <c r="CT90" i="13"/>
  <c r="CU90" i="13"/>
  <c r="CP91" i="13"/>
  <c r="CV91" i="13" s="1"/>
  <c r="CQ91" i="13"/>
  <c r="CR91" i="13"/>
  <c r="CS91" i="13"/>
  <c r="CT91" i="13"/>
  <c r="CU91" i="13"/>
  <c r="CP92" i="13"/>
  <c r="CV92" i="13" s="1"/>
  <c r="CQ92" i="13"/>
  <c r="CR92" i="13"/>
  <c r="CS92" i="13"/>
  <c r="CT92" i="13"/>
  <c r="CU92" i="13"/>
  <c r="CP93" i="13"/>
  <c r="CQ93" i="13"/>
  <c r="CR93" i="13"/>
  <c r="CS93" i="13"/>
  <c r="CT93" i="13"/>
  <c r="CU93" i="13"/>
  <c r="CV93" i="13"/>
  <c r="CP94" i="13"/>
  <c r="CQ94" i="13"/>
  <c r="CR94" i="13"/>
  <c r="CS94" i="13"/>
  <c r="CV94" i="13" s="1"/>
  <c r="CT94" i="13"/>
  <c r="CU94" i="13"/>
  <c r="CP95" i="13"/>
  <c r="CV95" i="13" s="1"/>
  <c r="CQ95" i="13"/>
  <c r="CR95" i="13"/>
  <c r="CS95" i="13"/>
  <c r="CT95" i="13"/>
  <c r="CU95" i="13"/>
  <c r="CP96" i="13"/>
  <c r="CV96" i="13" s="1"/>
  <c r="CQ96" i="13"/>
  <c r="CR96" i="13"/>
  <c r="CS96" i="13"/>
  <c r="CT96" i="13"/>
  <c r="CU96" i="13"/>
  <c r="CP97" i="13"/>
  <c r="CQ97" i="13"/>
  <c r="CR97" i="13"/>
  <c r="CS97" i="13"/>
  <c r="CT97" i="13"/>
  <c r="CU97" i="13"/>
  <c r="CV97" i="13"/>
  <c r="CP98" i="13"/>
  <c r="CQ98" i="13"/>
  <c r="CR98" i="13"/>
  <c r="CS98" i="13"/>
  <c r="CV98" i="13" s="1"/>
  <c r="CT98" i="13"/>
  <c r="CU98" i="13"/>
  <c r="CV5" i="13"/>
  <c r="CQ5" i="13"/>
  <c r="CR5" i="13"/>
  <c r="CS5" i="13"/>
  <c r="CT5" i="13"/>
  <c r="CU5" i="13"/>
  <c r="CP5" i="13"/>
  <c r="CB6" i="13"/>
  <c r="CC6" i="13"/>
  <c r="CD6" i="13"/>
  <c r="CE6" i="13"/>
  <c r="CH6" i="13" s="1"/>
  <c r="CF6" i="13"/>
  <c r="CG6" i="13"/>
  <c r="CB7" i="13"/>
  <c r="CC7" i="13"/>
  <c r="CD7" i="13"/>
  <c r="CE7" i="13"/>
  <c r="CF7" i="13"/>
  <c r="CG7" i="13"/>
  <c r="CB8" i="13"/>
  <c r="CC8" i="13"/>
  <c r="CD8" i="13"/>
  <c r="CE8" i="13"/>
  <c r="CF8" i="13"/>
  <c r="CG8" i="13"/>
  <c r="CB9" i="13"/>
  <c r="CC9" i="13"/>
  <c r="CH9" i="13" s="1"/>
  <c r="CD9" i="13"/>
  <c r="CE9" i="13"/>
  <c r="CF9" i="13"/>
  <c r="CG9" i="13"/>
  <c r="CB10" i="13"/>
  <c r="CC10" i="13"/>
  <c r="CD10" i="13"/>
  <c r="CE10" i="13"/>
  <c r="CF10" i="13"/>
  <c r="CG10" i="13"/>
  <c r="CB11" i="13"/>
  <c r="CC11" i="13"/>
  <c r="CD11" i="13"/>
  <c r="CE11" i="13"/>
  <c r="CF11" i="13"/>
  <c r="CG11" i="13"/>
  <c r="CB12" i="13"/>
  <c r="CC12" i="13"/>
  <c r="CD12" i="13"/>
  <c r="CE12" i="13"/>
  <c r="CF12" i="13"/>
  <c r="CG12" i="13"/>
  <c r="CB13" i="13"/>
  <c r="CC13" i="13"/>
  <c r="CD13" i="13"/>
  <c r="CE13" i="13"/>
  <c r="CF13" i="13"/>
  <c r="CG13" i="13"/>
  <c r="CB14" i="13"/>
  <c r="CC14" i="13"/>
  <c r="CD14" i="13"/>
  <c r="CE14" i="13"/>
  <c r="CF14" i="13"/>
  <c r="CG14" i="13"/>
  <c r="CB15" i="13"/>
  <c r="CC15" i="13"/>
  <c r="CD15" i="13"/>
  <c r="CE15" i="13"/>
  <c r="CF15" i="13"/>
  <c r="CG15" i="13"/>
  <c r="CB16" i="13"/>
  <c r="CC16" i="13"/>
  <c r="CD16" i="13"/>
  <c r="CE16" i="13"/>
  <c r="CF16" i="13"/>
  <c r="CG16" i="13"/>
  <c r="CB17" i="13"/>
  <c r="CC17" i="13"/>
  <c r="CD17" i="13"/>
  <c r="CE17" i="13"/>
  <c r="CF17" i="13"/>
  <c r="CG17" i="13"/>
  <c r="CB18" i="13"/>
  <c r="CC18" i="13"/>
  <c r="CD18" i="13"/>
  <c r="CE18" i="13"/>
  <c r="CF18" i="13"/>
  <c r="CG18" i="13"/>
  <c r="CB19" i="13"/>
  <c r="CC19" i="13"/>
  <c r="CD19" i="13"/>
  <c r="CE19" i="13"/>
  <c r="CF19" i="13"/>
  <c r="CG19" i="13"/>
  <c r="CB20" i="13"/>
  <c r="CC20" i="13"/>
  <c r="CD20" i="13"/>
  <c r="CE20" i="13"/>
  <c r="CF20" i="13"/>
  <c r="CG20" i="13"/>
  <c r="CB21" i="13"/>
  <c r="CC21" i="13"/>
  <c r="CD21" i="13"/>
  <c r="CE21" i="13"/>
  <c r="CF21" i="13"/>
  <c r="CG21" i="13"/>
  <c r="CH21" i="13"/>
  <c r="CB22" i="13"/>
  <c r="CC22" i="13"/>
  <c r="CD22" i="13"/>
  <c r="CE22" i="13"/>
  <c r="CH22" i="13" s="1"/>
  <c r="CF22" i="13"/>
  <c r="CG22" i="13"/>
  <c r="CB23" i="13"/>
  <c r="CC23" i="13"/>
  <c r="CD23" i="13"/>
  <c r="CE23" i="13"/>
  <c r="CF23" i="13"/>
  <c r="CG23" i="13"/>
  <c r="CB24" i="13"/>
  <c r="CC24" i="13"/>
  <c r="CD24" i="13"/>
  <c r="CE24" i="13"/>
  <c r="CF24" i="13"/>
  <c r="CG24" i="13"/>
  <c r="CB25" i="13"/>
  <c r="CC25" i="13"/>
  <c r="CH25" i="13" s="1"/>
  <c r="CD25" i="13"/>
  <c r="CE25" i="13"/>
  <c r="CF25" i="13"/>
  <c r="CG25" i="13"/>
  <c r="CB26" i="13"/>
  <c r="CC26" i="13"/>
  <c r="CD26" i="13"/>
  <c r="CE26" i="13"/>
  <c r="CF26" i="13"/>
  <c r="CG26" i="13"/>
  <c r="CB27" i="13"/>
  <c r="CC27" i="13"/>
  <c r="CD27" i="13"/>
  <c r="CE27" i="13"/>
  <c r="CF27" i="13"/>
  <c r="CG27" i="13"/>
  <c r="CB28" i="13"/>
  <c r="CC28" i="13"/>
  <c r="CD28" i="13"/>
  <c r="CE28" i="13"/>
  <c r="CF28" i="13"/>
  <c r="CG28" i="13"/>
  <c r="CB29" i="13"/>
  <c r="CC29" i="13"/>
  <c r="CD29" i="13"/>
  <c r="CE29" i="13"/>
  <c r="CF29" i="13"/>
  <c r="CG29" i="13"/>
  <c r="CB30" i="13"/>
  <c r="CC30" i="13"/>
  <c r="CD30" i="13"/>
  <c r="CE30" i="13"/>
  <c r="CF30" i="13"/>
  <c r="CG30" i="13"/>
  <c r="CB31" i="13"/>
  <c r="CC31" i="13"/>
  <c r="CD31" i="13"/>
  <c r="CE31" i="13"/>
  <c r="CF31" i="13"/>
  <c r="CG31" i="13"/>
  <c r="CB32" i="13"/>
  <c r="CC32" i="13"/>
  <c r="CD32" i="13"/>
  <c r="CE32" i="13"/>
  <c r="CF32" i="13"/>
  <c r="CG32" i="13"/>
  <c r="CB33" i="13"/>
  <c r="CC33" i="13"/>
  <c r="CD33" i="13"/>
  <c r="CE33" i="13"/>
  <c r="CF33" i="13"/>
  <c r="CG33" i="13"/>
  <c r="CB34" i="13"/>
  <c r="CC34" i="13"/>
  <c r="CD34" i="13"/>
  <c r="CE34" i="13"/>
  <c r="CF34" i="13"/>
  <c r="CG34" i="13"/>
  <c r="CB35" i="13"/>
  <c r="CC35" i="13"/>
  <c r="CD35" i="13"/>
  <c r="CE35" i="13"/>
  <c r="CF35" i="13"/>
  <c r="CG35" i="13"/>
  <c r="CB36" i="13"/>
  <c r="CC36" i="13"/>
  <c r="CD36" i="13"/>
  <c r="CE36" i="13"/>
  <c r="CF36" i="13"/>
  <c r="CG36" i="13"/>
  <c r="CB37" i="13"/>
  <c r="CC37" i="13"/>
  <c r="CD37" i="13"/>
  <c r="CE37" i="13"/>
  <c r="CF37" i="13"/>
  <c r="CG37" i="13"/>
  <c r="CH37" i="13"/>
  <c r="CB38" i="13"/>
  <c r="CC38" i="13"/>
  <c r="CD38" i="13"/>
  <c r="CE38" i="13"/>
  <c r="CH38" i="13" s="1"/>
  <c r="CF38" i="13"/>
  <c r="CG38" i="13"/>
  <c r="CB39" i="13"/>
  <c r="CC39" i="13"/>
  <c r="CD39" i="13"/>
  <c r="CE39" i="13"/>
  <c r="CF39" i="13"/>
  <c r="CG39" i="13"/>
  <c r="CB40" i="13"/>
  <c r="CC40" i="13"/>
  <c r="CD40" i="13"/>
  <c r="CE40" i="13"/>
  <c r="CF40" i="13"/>
  <c r="CG40" i="13"/>
  <c r="CB41" i="13"/>
  <c r="CC41" i="13"/>
  <c r="CH41" i="13" s="1"/>
  <c r="CD41" i="13"/>
  <c r="CE41" i="13"/>
  <c r="CF41" i="13"/>
  <c r="CG41" i="13"/>
  <c r="CB42" i="13"/>
  <c r="CC42" i="13"/>
  <c r="CD42" i="13"/>
  <c r="CE42" i="13"/>
  <c r="CF42" i="13"/>
  <c r="CG42" i="13"/>
  <c r="CB43" i="13"/>
  <c r="CH43" i="13" s="1"/>
  <c r="CC43" i="13"/>
  <c r="CD43" i="13"/>
  <c r="CE43" i="13"/>
  <c r="CF43" i="13"/>
  <c r="CG43" i="13"/>
  <c r="CB44" i="13"/>
  <c r="CC44" i="13"/>
  <c r="CD44" i="13"/>
  <c r="CE44" i="13"/>
  <c r="CF44" i="13"/>
  <c r="CG44" i="13"/>
  <c r="CB45" i="13"/>
  <c r="CH45" i="13" s="1"/>
  <c r="CC45" i="13"/>
  <c r="CD45" i="13"/>
  <c r="CE45" i="13"/>
  <c r="CF45" i="13"/>
  <c r="CG45" i="13"/>
  <c r="CB46" i="13"/>
  <c r="CC46" i="13"/>
  <c r="CD46" i="13"/>
  <c r="CH46" i="13" s="1"/>
  <c r="CE46" i="13"/>
  <c r="CF46" i="13"/>
  <c r="CG46" i="13"/>
  <c r="CB47" i="13"/>
  <c r="CH47" i="13" s="1"/>
  <c r="CC47" i="13"/>
  <c r="CD47" i="13"/>
  <c r="CE47" i="13"/>
  <c r="CF47" i="13"/>
  <c r="CG47" i="13"/>
  <c r="CB48" i="13"/>
  <c r="CC48" i="13"/>
  <c r="CD48" i="13"/>
  <c r="CE48" i="13"/>
  <c r="CF48" i="13"/>
  <c r="CG48" i="13"/>
  <c r="CB49" i="13"/>
  <c r="CH49" i="13" s="1"/>
  <c r="CC49" i="13"/>
  <c r="CD49" i="13"/>
  <c r="CE49" i="13"/>
  <c r="CF49" i="13"/>
  <c r="CG49" i="13"/>
  <c r="CB50" i="13"/>
  <c r="CC50" i="13"/>
  <c r="CD50" i="13"/>
  <c r="CE50" i="13"/>
  <c r="CF50" i="13"/>
  <c r="CG50" i="13"/>
  <c r="CB51" i="13"/>
  <c r="CC51" i="13"/>
  <c r="CD51" i="13"/>
  <c r="CE51" i="13"/>
  <c r="CF51" i="13"/>
  <c r="CG51" i="13"/>
  <c r="CB52" i="13"/>
  <c r="CC52" i="13"/>
  <c r="CD52" i="13"/>
  <c r="CE52" i="13"/>
  <c r="CF52" i="13"/>
  <c r="CG52" i="13"/>
  <c r="CB53" i="13"/>
  <c r="CC53" i="13"/>
  <c r="CD53" i="13"/>
  <c r="CE53" i="13"/>
  <c r="CF53" i="13"/>
  <c r="CG53" i="13"/>
  <c r="CH53" i="13"/>
  <c r="CB54" i="13"/>
  <c r="CC54" i="13"/>
  <c r="CD54" i="13"/>
  <c r="CE54" i="13"/>
  <c r="CH54" i="13" s="1"/>
  <c r="CF54" i="13"/>
  <c r="CG54" i="13"/>
  <c r="CB55" i="13"/>
  <c r="CC55" i="13"/>
  <c r="CD55" i="13"/>
  <c r="CE55" i="13"/>
  <c r="CF55" i="13"/>
  <c r="CG55" i="13"/>
  <c r="CB56" i="13"/>
  <c r="CC56" i="13"/>
  <c r="CD56" i="13"/>
  <c r="CE56" i="13"/>
  <c r="CF56" i="13"/>
  <c r="CG56" i="13"/>
  <c r="CB57" i="13"/>
  <c r="CC57" i="13"/>
  <c r="CH57" i="13" s="1"/>
  <c r="CD57" i="13"/>
  <c r="CE57" i="13"/>
  <c r="CF57" i="13"/>
  <c r="CG57" i="13"/>
  <c r="CB58" i="13"/>
  <c r="CC58" i="13"/>
  <c r="CD58" i="13"/>
  <c r="CE58" i="13"/>
  <c r="CF58" i="13"/>
  <c r="CG58" i="13"/>
  <c r="CB59" i="13"/>
  <c r="CC59" i="13"/>
  <c r="CD59" i="13"/>
  <c r="CE59" i="13"/>
  <c r="CF59" i="13"/>
  <c r="CG59" i="13"/>
  <c r="CB60" i="13"/>
  <c r="CC60" i="13"/>
  <c r="CD60" i="13"/>
  <c r="CE60" i="13"/>
  <c r="CF60" i="13"/>
  <c r="CG60" i="13"/>
  <c r="CB61" i="13"/>
  <c r="CC61" i="13"/>
  <c r="CD61" i="13"/>
  <c r="CE61" i="13"/>
  <c r="CF61" i="13"/>
  <c r="CG61" i="13"/>
  <c r="CB62" i="13"/>
  <c r="CC62" i="13"/>
  <c r="CD62" i="13"/>
  <c r="CE62" i="13"/>
  <c r="CF62" i="13"/>
  <c r="CG62" i="13"/>
  <c r="CB63" i="13"/>
  <c r="CC63" i="13"/>
  <c r="CD63" i="13"/>
  <c r="CE63" i="13"/>
  <c r="CF63" i="13"/>
  <c r="CG63" i="13"/>
  <c r="CB64" i="13"/>
  <c r="CC64" i="13"/>
  <c r="CD64" i="13"/>
  <c r="CE64" i="13"/>
  <c r="CF64" i="13"/>
  <c r="CG64" i="13"/>
  <c r="CB65" i="13"/>
  <c r="CC65" i="13"/>
  <c r="CD65" i="13"/>
  <c r="CE65" i="13"/>
  <c r="CF65" i="13"/>
  <c r="CG65" i="13"/>
  <c r="CB66" i="13"/>
  <c r="CC66" i="13"/>
  <c r="CD66" i="13"/>
  <c r="CE66" i="13"/>
  <c r="CF66" i="13"/>
  <c r="CG66" i="13"/>
  <c r="CB67" i="13"/>
  <c r="CC67" i="13"/>
  <c r="CD67" i="13"/>
  <c r="CE67" i="13"/>
  <c r="CF67" i="13"/>
  <c r="CG67" i="13"/>
  <c r="CB68" i="13"/>
  <c r="CC68" i="13"/>
  <c r="CD68" i="13"/>
  <c r="CE68" i="13"/>
  <c r="CF68" i="13"/>
  <c r="CG68" i="13"/>
  <c r="CB69" i="13"/>
  <c r="CC69" i="13"/>
  <c r="CD69" i="13"/>
  <c r="CE69" i="13"/>
  <c r="CH69" i="13" s="1"/>
  <c r="CF69" i="13"/>
  <c r="CG69" i="13"/>
  <c r="CB70" i="13"/>
  <c r="CC70" i="13"/>
  <c r="CD70" i="13"/>
  <c r="CE70" i="13"/>
  <c r="CF70" i="13"/>
  <c r="CG70" i="13"/>
  <c r="CB71" i="13"/>
  <c r="CC71" i="13"/>
  <c r="CD71" i="13"/>
  <c r="CE71" i="13"/>
  <c r="CF71" i="13"/>
  <c r="CG71" i="13"/>
  <c r="CB72" i="13"/>
  <c r="CH72" i="13" s="1"/>
  <c r="CC72" i="13"/>
  <c r="CD72" i="13"/>
  <c r="CE72" i="13"/>
  <c r="CF72" i="13"/>
  <c r="CG72" i="13"/>
  <c r="CB73" i="13"/>
  <c r="CC73" i="13"/>
  <c r="CD73" i="13"/>
  <c r="CE73" i="13"/>
  <c r="CF73" i="13"/>
  <c r="CG73" i="13"/>
  <c r="CH73" i="13"/>
  <c r="CB74" i="13"/>
  <c r="CC74" i="13"/>
  <c r="CD74" i="13"/>
  <c r="CE74" i="13"/>
  <c r="CH74" i="13" s="1"/>
  <c r="CF74" i="13"/>
  <c r="CG74" i="13"/>
  <c r="CB75" i="13"/>
  <c r="CC75" i="13"/>
  <c r="CD75" i="13"/>
  <c r="CE75" i="13"/>
  <c r="CF75" i="13"/>
  <c r="CG75" i="13"/>
  <c r="CB76" i="13"/>
  <c r="CC76" i="13"/>
  <c r="CD76" i="13"/>
  <c r="CE76" i="13"/>
  <c r="CF76" i="13"/>
  <c r="CG76" i="13"/>
  <c r="CB77" i="13"/>
  <c r="CC77" i="13"/>
  <c r="CD77" i="13"/>
  <c r="CE77" i="13"/>
  <c r="CF77" i="13"/>
  <c r="CG77" i="13"/>
  <c r="CB78" i="13"/>
  <c r="CC78" i="13"/>
  <c r="CD78" i="13"/>
  <c r="CE78" i="13"/>
  <c r="CF78" i="13"/>
  <c r="CG78" i="13"/>
  <c r="CB79" i="13"/>
  <c r="CC79" i="13"/>
  <c r="CD79" i="13"/>
  <c r="CE79" i="13"/>
  <c r="CF79" i="13"/>
  <c r="CG79" i="13"/>
  <c r="CB80" i="13"/>
  <c r="CC80" i="13"/>
  <c r="CD80" i="13"/>
  <c r="CE80" i="13"/>
  <c r="CF80" i="13"/>
  <c r="CG80" i="13"/>
  <c r="CB81" i="13"/>
  <c r="CC81" i="13"/>
  <c r="CD81" i="13"/>
  <c r="CE81" i="13"/>
  <c r="CF81" i="13"/>
  <c r="CG81" i="13"/>
  <c r="CB82" i="13"/>
  <c r="CC82" i="13"/>
  <c r="CD82" i="13"/>
  <c r="CE82" i="13"/>
  <c r="CF82" i="13"/>
  <c r="CG82" i="13"/>
  <c r="CB83" i="13"/>
  <c r="CC83" i="13"/>
  <c r="CD83" i="13"/>
  <c r="CE83" i="13"/>
  <c r="CF83" i="13"/>
  <c r="CG83" i="13"/>
  <c r="CB84" i="13"/>
  <c r="CC84" i="13"/>
  <c r="CD84" i="13"/>
  <c r="CE84" i="13"/>
  <c r="CF84" i="13"/>
  <c r="CG84" i="13"/>
  <c r="CB85" i="13"/>
  <c r="CC85" i="13"/>
  <c r="CD85" i="13"/>
  <c r="CE85" i="13"/>
  <c r="CF85" i="13"/>
  <c r="CG85" i="13"/>
  <c r="CH85" i="13"/>
  <c r="CB86" i="13"/>
  <c r="CC86" i="13"/>
  <c r="CD86" i="13"/>
  <c r="CE86" i="13"/>
  <c r="CH86" i="13" s="1"/>
  <c r="CF86" i="13"/>
  <c r="CG86" i="13"/>
  <c r="CB87" i="13"/>
  <c r="CC87" i="13"/>
  <c r="CD87" i="13"/>
  <c r="CE87" i="13"/>
  <c r="CF87" i="13"/>
  <c r="CG87" i="13"/>
  <c r="CB88" i="13"/>
  <c r="CC88" i="13"/>
  <c r="CD88" i="13"/>
  <c r="CE88" i="13"/>
  <c r="CF88" i="13"/>
  <c r="CG88" i="13"/>
  <c r="CB89" i="13"/>
  <c r="CC89" i="13"/>
  <c r="CH89" i="13" s="1"/>
  <c r="CD89" i="13"/>
  <c r="CE89" i="13"/>
  <c r="CF89" i="13"/>
  <c r="CG89" i="13"/>
  <c r="CB90" i="13"/>
  <c r="CC90" i="13"/>
  <c r="CD90" i="13"/>
  <c r="CE90" i="13"/>
  <c r="CF90" i="13"/>
  <c r="CG90" i="13"/>
  <c r="CB91" i="13"/>
  <c r="CC91" i="13"/>
  <c r="CD91" i="13"/>
  <c r="CE91" i="13"/>
  <c r="CF91" i="13"/>
  <c r="CG91" i="13"/>
  <c r="CB92" i="13"/>
  <c r="CC92" i="13"/>
  <c r="CD92" i="13"/>
  <c r="CE92" i="13"/>
  <c r="CF92" i="13"/>
  <c r="CG92" i="13"/>
  <c r="CB93" i="13"/>
  <c r="CC93" i="13"/>
  <c r="CD93" i="13"/>
  <c r="CE93" i="13"/>
  <c r="CF93" i="13"/>
  <c r="CG93" i="13"/>
  <c r="CB94" i="13"/>
  <c r="CC94" i="13"/>
  <c r="CD94" i="13"/>
  <c r="CE94" i="13"/>
  <c r="CF94" i="13"/>
  <c r="CG94" i="13"/>
  <c r="CB95" i="13"/>
  <c r="CC95" i="13"/>
  <c r="CD95" i="13"/>
  <c r="CE95" i="13"/>
  <c r="CF95" i="13"/>
  <c r="CG95" i="13"/>
  <c r="CB96" i="13"/>
  <c r="CC96" i="13"/>
  <c r="CD96" i="13"/>
  <c r="CE96" i="13"/>
  <c r="CF96" i="13"/>
  <c r="CG96" i="13"/>
  <c r="CB97" i="13"/>
  <c r="CC97" i="13"/>
  <c r="CD97" i="13"/>
  <c r="CE97" i="13"/>
  <c r="CF97" i="13"/>
  <c r="CG97" i="13"/>
  <c r="CB98" i="13"/>
  <c r="CC98" i="13"/>
  <c r="CD98" i="13"/>
  <c r="CE98" i="13"/>
  <c r="CF98" i="13"/>
  <c r="CG98" i="13"/>
  <c r="CC5" i="13"/>
  <c r="CD5" i="13"/>
  <c r="CE5" i="13"/>
  <c r="CF5" i="13"/>
  <c r="CG5" i="13"/>
  <c r="CB5" i="13"/>
  <c r="BN6" i="13"/>
  <c r="BO6" i="13"/>
  <c r="BP6" i="13"/>
  <c r="BQ6" i="13"/>
  <c r="BR6" i="13"/>
  <c r="BS6" i="13"/>
  <c r="BN7" i="13"/>
  <c r="BO7" i="13"/>
  <c r="BP7" i="13"/>
  <c r="BQ7" i="13"/>
  <c r="BR7" i="13"/>
  <c r="BS7" i="13"/>
  <c r="BN8" i="13"/>
  <c r="BO8" i="13"/>
  <c r="BP8" i="13"/>
  <c r="BQ8" i="13"/>
  <c r="BR8" i="13"/>
  <c r="BS8" i="13"/>
  <c r="BN9" i="13"/>
  <c r="BO9" i="13"/>
  <c r="BP9" i="13"/>
  <c r="BQ9" i="13"/>
  <c r="BT9" i="13" s="1"/>
  <c r="BR9" i="13"/>
  <c r="BS9" i="13"/>
  <c r="BN10" i="13"/>
  <c r="BO10" i="13"/>
  <c r="BP10" i="13"/>
  <c r="BQ10" i="13"/>
  <c r="BR10" i="13"/>
  <c r="BR99" i="13" s="1"/>
  <c r="BS10" i="13"/>
  <c r="BN11" i="13"/>
  <c r="BO11" i="13"/>
  <c r="BP11" i="13"/>
  <c r="BQ11" i="13"/>
  <c r="BR11" i="13"/>
  <c r="BS11" i="13"/>
  <c r="BN12" i="13"/>
  <c r="BO12" i="13"/>
  <c r="BP12" i="13"/>
  <c r="BQ12" i="13"/>
  <c r="BR12" i="13"/>
  <c r="BS12" i="13"/>
  <c r="BN13" i="13"/>
  <c r="BO13" i="13"/>
  <c r="BP13" i="13"/>
  <c r="BT13" i="13" s="1"/>
  <c r="BQ13" i="13"/>
  <c r="BR13" i="13"/>
  <c r="BS13" i="13"/>
  <c r="BN14" i="13"/>
  <c r="BO14" i="13"/>
  <c r="BP14" i="13"/>
  <c r="BQ14" i="13"/>
  <c r="BT14" i="13" s="1"/>
  <c r="BR14" i="13"/>
  <c r="BS14" i="13"/>
  <c r="BN15" i="13"/>
  <c r="BO15" i="13"/>
  <c r="BP15" i="13"/>
  <c r="BQ15" i="13"/>
  <c r="BR15" i="13"/>
  <c r="BS15" i="13"/>
  <c r="BN16" i="13"/>
  <c r="BO16" i="13"/>
  <c r="BP16" i="13"/>
  <c r="BQ16" i="13"/>
  <c r="BR16" i="13"/>
  <c r="BS16" i="13"/>
  <c r="BN17" i="13"/>
  <c r="BO17" i="13"/>
  <c r="BP17" i="13"/>
  <c r="BQ17" i="13"/>
  <c r="BR17" i="13"/>
  <c r="BS17" i="13"/>
  <c r="BN18" i="13"/>
  <c r="BO18" i="13"/>
  <c r="BP18" i="13"/>
  <c r="BQ18" i="13"/>
  <c r="BR18" i="13"/>
  <c r="BS18" i="13"/>
  <c r="BN19" i="13"/>
  <c r="BO19" i="13"/>
  <c r="BP19" i="13"/>
  <c r="BQ19" i="13"/>
  <c r="BR19" i="13"/>
  <c r="BS19" i="13"/>
  <c r="BN20" i="13"/>
  <c r="BO20" i="13"/>
  <c r="BP20" i="13"/>
  <c r="BQ20" i="13"/>
  <c r="BR20" i="13"/>
  <c r="BS20" i="13"/>
  <c r="BN21" i="13"/>
  <c r="BO21" i="13"/>
  <c r="BP21" i="13"/>
  <c r="BQ21" i="13"/>
  <c r="BR21" i="13"/>
  <c r="BS21" i="13"/>
  <c r="BN22" i="13"/>
  <c r="BO22" i="13"/>
  <c r="BP22" i="13"/>
  <c r="BQ22" i="13"/>
  <c r="BR22" i="13"/>
  <c r="BS22" i="13"/>
  <c r="BN23" i="13"/>
  <c r="BO23" i="13"/>
  <c r="BP23" i="13"/>
  <c r="BQ23" i="13"/>
  <c r="BR23" i="13"/>
  <c r="BS23" i="13"/>
  <c r="BN24" i="13"/>
  <c r="BO24" i="13"/>
  <c r="BP24" i="13"/>
  <c r="BQ24" i="13"/>
  <c r="BR24" i="13"/>
  <c r="BS24" i="13"/>
  <c r="BN25" i="13"/>
  <c r="BO25" i="13"/>
  <c r="BP25" i="13"/>
  <c r="BQ25" i="13"/>
  <c r="BR25" i="13"/>
  <c r="BS25" i="13"/>
  <c r="BT25" i="13"/>
  <c r="BN26" i="13"/>
  <c r="BO26" i="13"/>
  <c r="BP26" i="13"/>
  <c r="BQ26" i="13"/>
  <c r="BT26" i="13" s="1"/>
  <c r="BR26" i="13"/>
  <c r="BS26" i="13"/>
  <c r="BN27" i="13"/>
  <c r="BO27" i="13"/>
  <c r="BP27" i="13"/>
  <c r="BQ27" i="13"/>
  <c r="BR27" i="13"/>
  <c r="BS27" i="13"/>
  <c r="BN28" i="13"/>
  <c r="BO28" i="13"/>
  <c r="BP28" i="13"/>
  <c r="BQ28" i="13"/>
  <c r="BR28" i="13"/>
  <c r="BS28" i="13"/>
  <c r="BN29" i="13"/>
  <c r="BO29" i="13"/>
  <c r="BP29" i="13"/>
  <c r="BQ29" i="13"/>
  <c r="BR29" i="13"/>
  <c r="BS29" i="13"/>
  <c r="BN30" i="13"/>
  <c r="BO30" i="13"/>
  <c r="BP30" i="13"/>
  <c r="BQ30" i="13"/>
  <c r="BR30" i="13"/>
  <c r="BS30" i="13"/>
  <c r="BN31" i="13"/>
  <c r="BT31" i="13" s="1"/>
  <c r="BO31" i="13"/>
  <c r="BP31" i="13"/>
  <c r="BQ31" i="13"/>
  <c r="BR31" i="13"/>
  <c r="BS31" i="13"/>
  <c r="BN32" i="13"/>
  <c r="BO32" i="13"/>
  <c r="BP32" i="13"/>
  <c r="BQ32" i="13"/>
  <c r="BR32" i="13"/>
  <c r="BS32" i="13"/>
  <c r="BN33" i="13"/>
  <c r="BT33" i="13" s="1"/>
  <c r="BO33" i="13"/>
  <c r="BP33" i="13"/>
  <c r="BQ33" i="13"/>
  <c r="BR33" i="13"/>
  <c r="BS33" i="13"/>
  <c r="BN34" i="13"/>
  <c r="BO34" i="13"/>
  <c r="BP34" i="13"/>
  <c r="BQ34" i="13"/>
  <c r="BR34" i="13"/>
  <c r="BS34" i="13"/>
  <c r="BN35" i="13"/>
  <c r="BT35" i="13" s="1"/>
  <c r="BO35" i="13"/>
  <c r="BP35" i="13"/>
  <c r="BQ35" i="13"/>
  <c r="BR35" i="13"/>
  <c r="BS35" i="13"/>
  <c r="BN36" i="13"/>
  <c r="BO36" i="13"/>
  <c r="BP36" i="13"/>
  <c r="BQ36" i="13"/>
  <c r="BR36" i="13"/>
  <c r="BS36" i="13"/>
  <c r="BN37" i="13"/>
  <c r="BT37" i="13" s="1"/>
  <c r="BO37" i="13"/>
  <c r="BP37" i="13"/>
  <c r="BQ37" i="13"/>
  <c r="BR37" i="13"/>
  <c r="BS37" i="13"/>
  <c r="BN38" i="13"/>
  <c r="BO38" i="13"/>
  <c r="BP38" i="13"/>
  <c r="BQ38" i="13"/>
  <c r="BR38" i="13"/>
  <c r="BS38" i="13"/>
  <c r="BN39" i="13"/>
  <c r="BO39" i="13"/>
  <c r="BP39" i="13"/>
  <c r="BQ39" i="13"/>
  <c r="BR39" i="13"/>
  <c r="BS39" i="13"/>
  <c r="BN40" i="13"/>
  <c r="BO40" i="13"/>
  <c r="BP40" i="13"/>
  <c r="BQ40" i="13"/>
  <c r="BR40" i="13"/>
  <c r="BS40" i="13"/>
  <c r="BN41" i="13"/>
  <c r="BO41" i="13"/>
  <c r="BP41" i="13"/>
  <c r="BQ41" i="13"/>
  <c r="BT41" i="13" s="1"/>
  <c r="BR41" i="13"/>
  <c r="BS41" i="13"/>
  <c r="BN42" i="13"/>
  <c r="BO42" i="13"/>
  <c r="BP42" i="13"/>
  <c r="BQ42" i="13"/>
  <c r="BR42" i="13"/>
  <c r="BS42" i="13"/>
  <c r="BN43" i="13"/>
  <c r="BO43" i="13"/>
  <c r="BP43" i="13"/>
  <c r="BQ43" i="13"/>
  <c r="BR43" i="13"/>
  <c r="BS43" i="13"/>
  <c r="BN44" i="13"/>
  <c r="BO44" i="13"/>
  <c r="BP44" i="13"/>
  <c r="BQ44" i="13"/>
  <c r="BR44" i="13"/>
  <c r="BS44" i="13"/>
  <c r="BN45" i="13"/>
  <c r="BO45" i="13"/>
  <c r="BP45" i="13"/>
  <c r="BQ45" i="13"/>
  <c r="BR45" i="13"/>
  <c r="BS45" i="13"/>
  <c r="BT45" i="13"/>
  <c r="BN46" i="13"/>
  <c r="BO46" i="13"/>
  <c r="BP46" i="13"/>
  <c r="BQ46" i="13"/>
  <c r="BT46" i="13" s="1"/>
  <c r="BR46" i="13"/>
  <c r="BS46" i="13"/>
  <c r="BN47" i="13"/>
  <c r="BO47" i="13"/>
  <c r="BP47" i="13"/>
  <c r="BQ47" i="13"/>
  <c r="BR47" i="13"/>
  <c r="BS47" i="13"/>
  <c r="BN48" i="13"/>
  <c r="BO48" i="13"/>
  <c r="BP48" i="13"/>
  <c r="BQ48" i="13"/>
  <c r="BR48" i="13"/>
  <c r="BS48" i="13"/>
  <c r="BN49" i="13"/>
  <c r="BO49" i="13"/>
  <c r="BP49" i="13"/>
  <c r="BQ49" i="13"/>
  <c r="BR49" i="13"/>
  <c r="BS49" i="13"/>
  <c r="BN50" i="13"/>
  <c r="BO50" i="13"/>
  <c r="BP50" i="13"/>
  <c r="BQ50" i="13"/>
  <c r="BR50" i="13"/>
  <c r="BS50" i="13"/>
  <c r="BN51" i="13"/>
  <c r="BO51" i="13"/>
  <c r="BP51" i="13"/>
  <c r="BQ51" i="13"/>
  <c r="BR51" i="13"/>
  <c r="BS51" i="13"/>
  <c r="BN52" i="13"/>
  <c r="BO52" i="13"/>
  <c r="BP52" i="13"/>
  <c r="BQ52" i="13"/>
  <c r="BR52" i="13"/>
  <c r="BS52" i="13"/>
  <c r="BN53" i="13"/>
  <c r="BO53" i="13"/>
  <c r="BP53" i="13"/>
  <c r="BQ53" i="13"/>
  <c r="BR53" i="13"/>
  <c r="BS53" i="13"/>
  <c r="BN54" i="13"/>
  <c r="BO54" i="13"/>
  <c r="BP54" i="13"/>
  <c r="BQ54" i="13"/>
  <c r="BR54" i="13"/>
  <c r="BS54" i="13"/>
  <c r="BN55" i="13"/>
  <c r="BO55" i="13"/>
  <c r="BP55" i="13"/>
  <c r="BQ55" i="13"/>
  <c r="BR55" i="13"/>
  <c r="BS55" i="13"/>
  <c r="BN56" i="13"/>
  <c r="BO56" i="13"/>
  <c r="BP56" i="13"/>
  <c r="BQ56" i="13"/>
  <c r="BR56" i="13"/>
  <c r="BS56" i="13"/>
  <c r="BN57" i="13"/>
  <c r="BO57" i="13"/>
  <c r="BP57" i="13"/>
  <c r="BQ57" i="13"/>
  <c r="BR57" i="13"/>
  <c r="BS57" i="13"/>
  <c r="BT57" i="13"/>
  <c r="BN58" i="13"/>
  <c r="BO58" i="13"/>
  <c r="BP58" i="13"/>
  <c r="BQ58" i="13"/>
  <c r="BT58" i="13" s="1"/>
  <c r="BR58" i="13"/>
  <c r="BS58" i="13"/>
  <c r="BN59" i="13"/>
  <c r="BO59" i="13"/>
  <c r="BP59" i="13"/>
  <c r="BQ59" i="13"/>
  <c r="BR59" i="13"/>
  <c r="BS59" i="13"/>
  <c r="BN60" i="13"/>
  <c r="BO60" i="13"/>
  <c r="BP60" i="13"/>
  <c r="BQ60" i="13"/>
  <c r="BR60" i="13"/>
  <c r="BS60" i="13"/>
  <c r="BN61" i="13"/>
  <c r="BO61" i="13"/>
  <c r="BP61" i="13"/>
  <c r="BQ61" i="13"/>
  <c r="BR61" i="13"/>
  <c r="BS61" i="13"/>
  <c r="BN62" i="13"/>
  <c r="BO62" i="13"/>
  <c r="BP62" i="13"/>
  <c r="BQ62" i="13"/>
  <c r="BR62" i="13"/>
  <c r="BS62" i="13"/>
  <c r="BN63" i="13"/>
  <c r="BO63" i="13"/>
  <c r="BP63" i="13"/>
  <c r="BQ63" i="13"/>
  <c r="BR63" i="13"/>
  <c r="BS63" i="13"/>
  <c r="BN64" i="13"/>
  <c r="BO64" i="13"/>
  <c r="BP64" i="13"/>
  <c r="BQ64" i="13"/>
  <c r="BR64" i="13"/>
  <c r="BS64" i="13"/>
  <c r="BN65" i="13"/>
  <c r="BO65" i="13"/>
  <c r="BP65" i="13"/>
  <c r="BQ65" i="13"/>
  <c r="BR65" i="13"/>
  <c r="BS65" i="13"/>
  <c r="BN66" i="13"/>
  <c r="BO66" i="13"/>
  <c r="BP66" i="13"/>
  <c r="BQ66" i="13"/>
  <c r="BR66" i="13"/>
  <c r="BS66" i="13"/>
  <c r="BN67" i="13"/>
  <c r="BO67" i="13"/>
  <c r="BP67" i="13"/>
  <c r="BQ67" i="13"/>
  <c r="BR67" i="13"/>
  <c r="BS67" i="13"/>
  <c r="BN68" i="13"/>
  <c r="BO68" i="13"/>
  <c r="BP68" i="13"/>
  <c r="BQ68" i="13"/>
  <c r="BR68" i="13"/>
  <c r="BS68" i="13"/>
  <c r="BN69" i="13"/>
  <c r="BO69" i="13"/>
  <c r="BP69" i="13"/>
  <c r="BQ69" i="13"/>
  <c r="BR69" i="13"/>
  <c r="BS69" i="13"/>
  <c r="BN70" i="13"/>
  <c r="BO70" i="13"/>
  <c r="BP70" i="13"/>
  <c r="BQ70" i="13"/>
  <c r="BR70" i="13"/>
  <c r="BS70" i="13"/>
  <c r="BN71" i="13"/>
  <c r="BO71" i="13"/>
  <c r="BP71" i="13"/>
  <c r="BQ71" i="13"/>
  <c r="BR71" i="13"/>
  <c r="BS71" i="13"/>
  <c r="BN72" i="13"/>
  <c r="BO72" i="13"/>
  <c r="BP72" i="13"/>
  <c r="BQ72" i="13"/>
  <c r="BR72" i="13"/>
  <c r="BS72" i="13"/>
  <c r="BN73" i="13"/>
  <c r="BO73" i="13"/>
  <c r="BP73" i="13"/>
  <c r="BQ73" i="13"/>
  <c r="BT73" i="13" s="1"/>
  <c r="BR73" i="13"/>
  <c r="BS73" i="13"/>
  <c r="BN74" i="13"/>
  <c r="BO74" i="13"/>
  <c r="BP74" i="13"/>
  <c r="BQ74" i="13"/>
  <c r="BR74" i="13"/>
  <c r="BS74" i="13"/>
  <c r="BN75" i="13"/>
  <c r="BO75" i="13"/>
  <c r="BP75" i="13"/>
  <c r="BQ75" i="13"/>
  <c r="BR75" i="13"/>
  <c r="BS75" i="13"/>
  <c r="BN76" i="13"/>
  <c r="BO76" i="13"/>
  <c r="BP76" i="13"/>
  <c r="BQ76" i="13"/>
  <c r="BR76" i="13"/>
  <c r="BS76" i="13"/>
  <c r="BN77" i="13"/>
  <c r="BO77" i="13"/>
  <c r="BP77" i="13"/>
  <c r="BQ77" i="13"/>
  <c r="BR77" i="13"/>
  <c r="BS77" i="13"/>
  <c r="BT77" i="13"/>
  <c r="BN78" i="13"/>
  <c r="BO78" i="13"/>
  <c r="BP78" i="13"/>
  <c r="BQ78" i="13"/>
  <c r="BR78" i="13"/>
  <c r="BS78" i="13"/>
  <c r="BN79" i="13"/>
  <c r="BO79" i="13"/>
  <c r="BP79" i="13"/>
  <c r="BQ79" i="13"/>
  <c r="BR79" i="13"/>
  <c r="BS79" i="13"/>
  <c r="BN80" i="13"/>
  <c r="BO80" i="13"/>
  <c r="BP80" i="13"/>
  <c r="BQ80" i="13"/>
  <c r="BR80" i="13"/>
  <c r="BS80" i="13"/>
  <c r="BN81" i="13"/>
  <c r="BO81" i="13"/>
  <c r="BP81" i="13"/>
  <c r="BQ81" i="13"/>
  <c r="BR81" i="13"/>
  <c r="BS81" i="13"/>
  <c r="BN82" i="13"/>
  <c r="BO82" i="13"/>
  <c r="BP82" i="13"/>
  <c r="BQ82" i="13"/>
  <c r="BR82" i="13"/>
  <c r="BS82" i="13"/>
  <c r="BN83" i="13"/>
  <c r="BO83" i="13"/>
  <c r="BP83" i="13"/>
  <c r="BQ83" i="13"/>
  <c r="BR83" i="13"/>
  <c r="BS83" i="13"/>
  <c r="BN84" i="13"/>
  <c r="BO84" i="13"/>
  <c r="BP84" i="13"/>
  <c r="BQ84" i="13"/>
  <c r="BR84" i="13"/>
  <c r="BS84" i="13"/>
  <c r="BN85" i="13"/>
  <c r="BO85" i="13"/>
  <c r="BP85" i="13"/>
  <c r="BQ85" i="13"/>
  <c r="BR85" i="13"/>
  <c r="BS85" i="13"/>
  <c r="BN86" i="13"/>
  <c r="BO86" i="13"/>
  <c r="BP86" i="13"/>
  <c r="BQ86" i="13"/>
  <c r="BR86" i="13"/>
  <c r="BS86" i="13"/>
  <c r="BN87" i="13"/>
  <c r="BO87" i="13"/>
  <c r="BP87" i="13"/>
  <c r="BQ87" i="13"/>
  <c r="BR87" i="13"/>
  <c r="BS87" i="13"/>
  <c r="BN88" i="13"/>
  <c r="BO88" i="13"/>
  <c r="BP88" i="13"/>
  <c r="BQ88" i="13"/>
  <c r="BR88" i="13"/>
  <c r="BS88" i="13"/>
  <c r="BN89" i="13"/>
  <c r="BO89" i="13"/>
  <c r="BP89" i="13"/>
  <c r="BT89" i="13" s="1"/>
  <c r="BQ89" i="13"/>
  <c r="BR89" i="13"/>
  <c r="BS89" i="13"/>
  <c r="BN90" i="13"/>
  <c r="BO90" i="13"/>
  <c r="BP90" i="13"/>
  <c r="BQ90" i="13"/>
  <c r="BR90" i="13"/>
  <c r="BS90" i="13"/>
  <c r="BN91" i="13"/>
  <c r="BO91" i="13"/>
  <c r="BP91" i="13"/>
  <c r="BQ91" i="13"/>
  <c r="BR91" i="13"/>
  <c r="BS91" i="13"/>
  <c r="BN92" i="13"/>
  <c r="BO92" i="13"/>
  <c r="BP92" i="13"/>
  <c r="BQ92" i="13"/>
  <c r="BR92" i="13"/>
  <c r="BS92" i="13"/>
  <c r="BN93" i="13"/>
  <c r="BO93" i="13"/>
  <c r="BP93" i="13"/>
  <c r="BQ93" i="13"/>
  <c r="BR93" i="13"/>
  <c r="BS93" i="13"/>
  <c r="BT93" i="13"/>
  <c r="BN94" i="13"/>
  <c r="BO94" i="13"/>
  <c r="BP94" i="13"/>
  <c r="BQ94" i="13"/>
  <c r="BT94" i="13" s="1"/>
  <c r="BR94" i="13"/>
  <c r="BS94" i="13"/>
  <c r="BN95" i="13"/>
  <c r="BO95" i="13"/>
  <c r="BP95" i="13"/>
  <c r="BQ95" i="13"/>
  <c r="BR95" i="13"/>
  <c r="BS95" i="13"/>
  <c r="BN96" i="13"/>
  <c r="BO96" i="13"/>
  <c r="BP96" i="13"/>
  <c r="BQ96" i="13"/>
  <c r="BR96" i="13"/>
  <c r="BS96" i="13"/>
  <c r="BN97" i="13"/>
  <c r="BO97" i="13"/>
  <c r="BP97" i="13"/>
  <c r="BQ97" i="13"/>
  <c r="BR97" i="13"/>
  <c r="BS97" i="13"/>
  <c r="BN98" i="13"/>
  <c r="BO98" i="13"/>
  <c r="BP98" i="13"/>
  <c r="BQ98" i="13"/>
  <c r="BT98" i="13" s="1"/>
  <c r="BR98" i="13"/>
  <c r="BS98" i="13"/>
  <c r="BO5" i="13"/>
  <c r="BO99" i="13" s="1"/>
  <c r="BP5" i="13"/>
  <c r="BQ5" i="13"/>
  <c r="BR5" i="13"/>
  <c r="BS5" i="13"/>
  <c r="BS99" i="13" s="1"/>
  <c r="BN5" i="13"/>
  <c r="AZ6" i="13"/>
  <c r="AZ99" i="13" s="1"/>
  <c r="BA6" i="13"/>
  <c r="BB6" i="13"/>
  <c r="BC6" i="13"/>
  <c r="BD6" i="13"/>
  <c r="BE6" i="13"/>
  <c r="AZ7" i="13"/>
  <c r="BA7" i="13"/>
  <c r="BB7" i="13"/>
  <c r="BC7" i="13"/>
  <c r="BD7" i="13"/>
  <c r="BE7" i="13"/>
  <c r="AZ8" i="13"/>
  <c r="BA8" i="13"/>
  <c r="BB8" i="13"/>
  <c r="BC8" i="13"/>
  <c r="BD8" i="13"/>
  <c r="BE8" i="13"/>
  <c r="AZ9" i="13"/>
  <c r="BA9" i="13"/>
  <c r="BB9" i="13"/>
  <c r="BC9" i="13"/>
  <c r="BD9" i="13"/>
  <c r="BE9" i="13"/>
  <c r="BF9" i="13"/>
  <c r="AZ10" i="13"/>
  <c r="BA10" i="13"/>
  <c r="BB10" i="13"/>
  <c r="BC10" i="13"/>
  <c r="BF10" i="13" s="1"/>
  <c r="BD10" i="13"/>
  <c r="BE10" i="13"/>
  <c r="AZ11" i="13"/>
  <c r="BA11" i="13"/>
  <c r="BB11" i="13"/>
  <c r="BC11" i="13"/>
  <c r="BD11" i="13"/>
  <c r="BE11" i="13"/>
  <c r="AZ12" i="13"/>
  <c r="BA12" i="13"/>
  <c r="BB12" i="13"/>
  <c r="BC12" i="13"/>
  <c r="BD12" i="13"/>
  <c r="BE12" i="13"/>
  <c r="AZ13" i="13"/>
  <c r="BA13" i="13"/>
  <c r="BB13" i="13"/>
  <c r="BC13" i="13"/>
  <c r="BD13" i="13"/>
  <c r="BE13" i="13"/>
  <c r="AZ14" i="13"/>
  <c r="BA14" i="13"/>
  <c r="BB14" i="13"/>
  <c r="BC14" i="13"/>
  <c r="BD14" i="13"/>
  <c r="BE14" i="13"/>
  <c r="AZ15" i="13"/>
  <c r="BA15" i="13"/>
  <c r="BB15" i="13"/>
  <c r="BC15" i="13"/>
  <c r="BD15" i="13"/>
  <c r="BE15" i="13"/>
  <c r="AZ16" i="13"/>
  <c r="BA16" i="13"/>
  <c r="BB16" i="13"/>
  <c r="BC16" i="13"/>
  <c r="BD16" i="13"/>
  <c r="BE16" i="13"/>
  <c r="AZ17" i="13"/>
  <c r="BA17" i="13"/>
  <c r="BB17" i="13"/>
  <c r="BC17" i="13"/>
  <c r="BD17" i="13"/>
  <c r="BE17" i="13"/>
  <c r="AZ18" i="13"/>
  <c r="BA18" i="13"/>
  <c r="BB18" i="13"/>
  <c r="BC18" i="13"/>
  <c r="BD18" i="13"/>
  <c r="BE18" i="13"/>
  <c r="AZ19" i="13"/>
  <c r="BA19" i="13"/>
  <c r="BB19" i="13"/>
  <c r="BC19" i="13"/>
  <c r="BD19" i="13"/>
  <c r="BE19" i="13"/>
  <c r="AZ20" i="13"/>
  <c r="BA20" i="13"/>
  <c r="BB20" i="13"/>
  <c r="BC20" i="13"/>
  <c r="BD20" i="13"/>
  <c r="BE20" i="13"/>
  <c r="AZ21" i="13"/>
  <c r="BA21" i="13"/>
  <c r="BB21" i="13"/>
  <c r="BC21" i="13"/>
  <c r="BD21" i="13"/>
  <c r="BE21" i="13"/>
  <c r="BF21" i="13"/>
  <c r="AZ22" i="13"/>
  <c r="BA22" i="13"/>
  <c r="BB22" i="13"/>
  <c r="BC22" i="13"/>
  <c r="BF22" i="13" s="1"/>
  <c r="BD22" i="13"/>
  <c r="BE22" i="13"/>
  <c r="AZ23" i="13"/>
  <c r="BA23" i="13"/>
  <c r="BB23" i="13"/>
  <c r="BC23" i="13"/>
  <c r="BD23" i="13"/>
  <c r="BE23" i="13"/>
  <c r="AZ24" i="13"/>
  <c r="BA24" i="13"/>
  <c r="BB24" i="13"/>
  <c r="BC24" i="13"/>
  <c r="BD24" i="13"/>
  <c r="BE24" i="13"/>
  <c r="AZ25" i="13"/>
  <c r="BA25" i="13"/>
  <c r="BF25" i="13" s="1"/>
  <c r="BB25" i="13"/>
  <c r="BC25" i="13"/>
  <c r="BD25" i="13"/>
  <c r="BE25" i="13"/>
  <c r="AZ26" i="13"/>
  <c r="BA26" i="13"/>
  <c r="BB26" i="13"/>
  <c r="BC26" i="13"/>
  <c r="BD26" i="13"/>
  <c r="BE26" i="13"/>
  <c r="AZ27" i="13"/>
  <c r="BA27" i="13"/>
  <c r="BB27" i="13"/>
  <c r="BC27" i="13"/>
  <c r="BD27" i="13"/>
  <c r="BE27" i="13"/>
  <c r="AZ28" i="13"/>
  <c r="BA28" i="13"/>
  <c r="BB28" i="13"/>
  <c r="BC28" i="13"/>
  <c r="BD28" i="13"/>
  <c r="BE28" i="13"/>
  <c r="AZ29" i="13"/>
  <c r="BA29" i="13"/>
  <c r="BB29" i="13"/>
  <c r="BC29" i="13"/>
  <c r="BD29" i="13"/>
  <c r="BE29" i="13"/>
  <c r="AZ30" i="13"/>
  <c r="BA30" i="13"/>
  <c r="BB30" i="13"/>
  <c r="BC30" i="13"/>
  <c r="BD30" i="13"/>
  <c r="BE30" i="13"/>
  <c r="AZ31" i="13"/>
  <c r="BA31" i="13"/>
  <c r="BB31" i="13"/>
  <c r="BC31" i="13"/>
  <c r="BD31" i="13"/>
  <c r="BE31" i="13"/>
  <c r="AZ32" i="13"/>
  <c r="BA32" i="13"/>
  <c r="BB32" i="13"/>
  <c r="BC32" i="13"/>
  <c r="BD32" i="13"/>
  <c r="BE32" i="13"/>
  <c r="AZ33" i="13"/>
  <c r="BA33" i="13"/>
  <c r="BB33" i="13"/>
  <c r="BC33" i="13"/>
  <c r="BD33" i="13"/>
  <c r="BE33" i="13"/>
  <c r="AZ34" i="13"/>
  <c r="BA34" i="13"/>
  <c r="BB34" i="13"/>
  <c r="BC34" i="13"/>
  <c r="BD34" i="13"/>
  <c r="BE34" i="13"/>
  <c r="AZ35" i="13"/>
  <c r="BA35" i="13"/>
  <c r="BB35" i="13"/>
  <c r="BC35" i="13"/>
  <c r="BD35" i="13"/>
  <c r="BE35" i="13"/>
  <c r="AZ36" i="13"/>
  <c r="BA36" i="13"/>
  <c r="BB36" i="13"/>
  <c r="BC36" i="13"/>
  <c r="BD36" i="13"/>
  <c r="BE36" i="13"/>
  <c r="AZ37" i="13"/>
  <c r="BA37" i="13"/>
  <c r="BB37" i="13"/>
  <c r="BC37" i="13"/>
  <c r="BD37" i="13"/>
  <c r="BE37" i="13"/>
  <c r="BF37" i="13"/>
  <c r="AZ38" i="13"/>
  <c r="BA38" i="13"/>
  <c r="BB38" i="13"/>
  <c r="BC38" i="13"/>
  <c r="BF38" i="13" s="1"/>
  <c r="BD38" i="13"/>
  <c r="BE38" i="13"/>
  <c r="AZ39" i="13"/>
  <c r="BA39" i="13"/>
  <c r="BB39" i="13"/>
  <c r="BC39" i="13"/>
  <c r="BD39" i="13"/>
  <c r="BE39" i="13"/>
  <c r="AZ40" i="13"/>
  <c r="BA40" i="13"/>
  <c r="BB40" i="13"/>
  <c r="BC40" i="13"/>
  <c r="BD40" i="13"/>
  <c r="BE40" i="13"/>
  <c r="AZ41" i="13"/>
  <c r="BA41" i="13"/>
  <c r="BF41" i="13" s="1"/>
  <c r="BB41" i="13"/>
  <c r="BC41" i="13"/>
  <c r="BD41" i="13"/>
  <c r="BE41" i="13"/>
  <c r="AZ42" i="13"/>
  <c r="BA42" i="13"/>
  <c r="BB42" i="13"/>
  <c r="BC42" i="13"/>
  <c r="BD42" i="13"/>
  <c r="BE42" i="13"/>
  <c r="AZ43" i="13"/>
  <c r="BA43" i="13"/>
  <c r="BB43" i="13"/>
  <c r="BC43" i="13"/>
  <c r="BD43" i="13"/>
  <c r="BE43" i="13"/>
  <c r="AZ44" i="13"/>
  <c r="BA44" i="13"/>
  <c r="BB44" i="13"/>
  <c r="BC44" i="13"/>
  <c r="BD44" i="13"/>
  <c r="BE44" i="13"/>
  <c r="AZ45" i="13"/>
  <c r="BA45" i="13"/>
  <c r="BB45" i="13"/>
  <c r="BC45" i="13"/>
  <c r="BD45" i="13"/>
  <c r="BE45" i="13"/>
  <c r="AZ46" i="13"/>
  <c r="BA46" i="13"/>
  <c r="BB46" i="13"/>
  <c r="BC46" i="13"/>
  <c r="BD46" i="13"/>
  <c r="BE46" i="13"/>
  <c r="AZ47" i="13"/>
  <c r="BA47" i="13"/>
  <c r="BB47" i="13"/>
  <c r="BC47" i="13"/>
  <c r="BD47" i="13"/>
  <c r="BE47" i="13"/>
  <c r="AZ48" i="13"/>
  <c r="BA48" i="13"/>
  <c r="BB48" i="13"/>
  <c r="BC48" i="13"/>
  <c r="BD48" i="13"/>
  <c r="BE48" i="13"/>
  <c r="AZ49" i="13"/>
  <c r="BA49" i="13"/>
  <c r="BB49" i="13"/>
  <c r="BC49" i="13"/>
  <c r="BD49" i="13"/>
  <c r="BE49" i="13"/>
  <c r="AZ50" i="13"/>
  <c r="BA50" i="13"/>
  <c r="BB50" i="13"/>
  <c r="BC50" i="13"/>
  <c r="BD50" i="13"/>
  <c r="BE50" i="13"/>
  <c r="AZ51" i="13"/>
  <c r="BA51" i="13"/>
  <c r="BB51" i="13"/>
  <c r="BC51" i="13"/>
  <c r="BD51" i="13"/>
  <c r="BE51" i="13"/>
  <c r="AZ52" i="13"/>
  <c r="BA52" i="13"/>
  <c r="BB52" i="13"/>
  <c r="BC52" i="13"/>
  <c r="BD52" i="13"/>
  <c r="BE52" i="13"/>
  <c r="AZ53" i="13"/>
  <c r="BA53" i="13"/>
  <c r="BB53" i="13"/>
  <c r="BC53" i="13"/>
  <c r="BD53" i="13"/>
  <c r="BE53" i="13"/>
  <c r="BF53" i="13"/>
  <c r="AZ54" i="13"/>
  <c r="BA54" i="13"/>
  <c r="BB54" i="13"/>
  <c r="BC54" i="13"/>
  <c r="BF54" i="13" s="1"/>
  <c r="BD54" i="13"/>
  <c r="BE54" i="13"/>
  <c r="AZ55" i="13"/>
  <c r="BA55" i="13"/>
  <c r="BB55" i="13"/>
  <c r="BC55" i="13"/>
  <c r="BD55" i="13"/>
  <c r="BE55" i="13"/>
  <c r="AZ56" i="13"/>
  <c r="BA56" i="13"/>
  <c r="BB56" i="13"/>
  <c r="BC56" i="13"/>
  <c r="BD56" i="13"/>
  <c r="BE56" i="13"/>
  <c r="AZ57" i="13"/>
  <c r="BA57" i="13"/>
  <c r="BF57" i="13" s="1"/>
  <c r="BB57" i="13"/>
  <c r="BC57" i="13"/>
  <c r="BD57" i="13"/>
  <c r="BE57" i="13"/>
  <c r="AZ58" i="13"/>
  <c r="BA58" i="13"/>
  <c r="BB58" i="13"/>
  <c r="BC58" i="13"/>
  <c r="BD58" i="13"/>
  <c r="BE58" i="13"/>
  <c r="AZ59" i="13"/>
  <c r="BA59" i="13"/>
  <c r="BB59" i="13"/>
  <c r="BC59" i="13"/>
  <c r="BD59" i="13"/>
  <c r="BE59" i="13"/>
  <c r="AZ60" i="13"/>
  <c r="BA60" i="13"/>
  <c r="BB60" i="13"/>
  <c r="BC60" i="13"/>
  <c r="BD60" i="13"/>
  <c r="BE60" i="13"/>
  <c r="AZ61" i="13"/>
  <c r="BA61" i="13"/>
  <c r="BB61" i="13"/>
  <c r="BC61" i="13"/>
  <c r="BD61" i="13"/>
  <c r="BE61" i="13"/>
  <c r="AZ62" i="13"/>
  <c r="BA62" i="13"/>
  <c r="BB62" i="13"/>
  <c r="BC62" i="13"/>
  <c r="BD62" i="13"/>
  <c r="BE62" i="13"/>
  <c r="AZ63" i="13"/>
  <c r="BA63" i="13"/>
  <c r="BB63" i="13"/>
  <c r="BC63" i="13"/>
  <c r="BD63" i="13"/>
  <c r="BE63" i="13"/>
  <c r="AZ64" i="13"/>
  <c r="BA64" i="13"/>
  <c r="BB64" i="13"/>
  <c r="BC64" i="13"/>
  <c r="BD64" i="13"/>
  <c r="BE64" i="13"/>
  <c r="AZ65" i="13"/>
  <c r="BA65" i="13"/>
  <c r="BB65" i="13"/>
  <c r="BC65" i="13"/>
  <c r="BD65" i="13"/>
  <c r="BE65" i="13"/>
  <c r="AZ66" i="13"/>
  <c r="BA66" i="13"/>
  <c r="BB66" i="13"/>
  <c r="BC66" i="13"/>
  <c r="BD66" i="13"/>
  <c r="BE66" i="13"/>
  <c r="AZ67" i="13"/>
  <c r="BA67" i="13"/>
  <c r="BB67" i="13"/>
  <c r="BC67" i="13"/>
  <c r="BD67" i="13"/>
  <c r="BE67" i="13"/>
  <c r="AZ68" i="13"/>
  <c r="BA68" i="13"/>
  <c r="BB68" i="13"/>
  <c r="BC68" i="13"/>
  <c r="BD68" i="13"/>
  <c r="BE68" i="13"/>
  <c r="AZ69" i="13"/>
  <c r="BA69" i="13"/>
  <c r="BB69" i="13"/>
  <c r="BC69" i="13"/>
  <c r="BD69" i="13"/>
  <c r="BE69" i="13"/>
  <c r="BF69" i="13"/>
  <c r="AZ70" i="13"/>
  <c r="BA70" i="13"/>
  <c r="BB70" i="13"/>
  <c r="BC70" i="13"/>
  <c r="BF70" i="13" s="1"/>
  <c r="BD70" i="13"/>
  <c r="BE70" i="13"/>
  <c r="AZ71" i="13"/>
  <c r="BA71" i="13"/>
  <c r="BB71" i="13"/>
  <c r="BC71" i="13"/>
  <c r="BD71" i="13"/>
  <c r="BE71" i="13"/>
  <c r="AZ72" i="13"/>
  <c r="BA72" i="13"/>
  <c r="BB72" i="13"/>
  <c r="BC72" i="13"/>
  <c r="BD72" i="13"/>
  <c r="BE72" i="13"/>
  <c r="AZ73" i="13"/>
  <c r="BA73" i="13"/>
  <c r="BF73" i="13" s="1"/>
  <c r="BB73" i="13"/>
  <c r="BC73" i="13"/>
  <c r="BD73" i="13"/>
  <c r="BE73" i="13"/>
  <c r="AZ74" i="13"/>
  <c r="BA74" i="13"/>
  <c r="BB74" i="13"/>
  <c r="BC74" i="13"/>
  <c r="BD74" i="13"/>
  <c r="BE74" i="13"/>
  <c r="AZ75" i="13"/>
  <c r="BA75" i="13"/>
  <c r="BB75" i="13"/>
  <c r="BC75" i="13"/>
  <c r="BD75" i="13"/>
  <c r="BE75" i="13"/>
  <c r="AZ76" i="13"/>
  <c r="BA76" i="13"/>
  <c r="BB76" i="13"/>
  <c r="BC76" i="13"/>
  <c r="BD76" i="13"/>
  <c r="BE76" i="13"/>
  <c r="AZ77" i="13"/>
  <c r="BF77" i="13" s="1"/>
  <c r="BA77" i="13"/>
  <c r="BB77" i="13"/>
  <c r="BC77" i="13"/>
  <c r="BD77" i="13"/>
  <c r="BE77" i="13"/>
  <c r="AZ78" i="13"/>
  <c r="BA78" i="13"/>
  <c r="BB78" i="13"/>
  <c r="BC78" i="13"/>
  <c r="BD78" i="13"/>
  <c r="BE78" i="13"/>
  <c r="AZ79" i="13"/>
  <c r="BA79" i="13"/>
  <c r="BB79" i="13"/>
  <c r="BC79" i="13"/>
  <c r="BD79" i="13"/>
  <c r="BE79" i="13"/>
  <c r="AZ80" i="13"/>
  <c r="BA80" i="13"/>
  <c r="BB80" i="13"/>
  <c r="BC80" i="13"/>
  <c r="BD80" i="13"/>
  <c r="BE80" i="13"/>
  <c r="AZ81" i="13"/>
  <c r="BA81" i="13"/>
  <c r="BB81" i="13"/>
  <c r="BC81" i="13"/>
  <c r="BD81" i="13"/>
  <c r="BE81" i="13"/>
  <c r="AZ82" i="13"/>
  <c r="BA82" i="13"/>
  <c r="BB82" i="13"/>
  <c r="BC82" i="13"/>
  <c r="BD82" i="13"/>
  <c r="BE82" i="13"/>
  <c r="AZ83" i="13"/>
  <c r="BA83" i="13"/>
  <c r="BB83" i="13"/>
  <c r="BC83" i="13"/>
  <c r="BD83" i="13"/>
  <c r="BE83" i="13"/>
  <c r="AZ84" i="13"/>
  <c r="BA84" i="13"/>
  <c r="BB84" i="13"/>
  <c r="BC84" i="13"/>
  <c r="BD84" i="13"/>
  <c r="BE84" i="13"/>
  <c r="AZ85" i="13"/>
  <c r="BF85" i="13" s="1"/>
  <c r="BA85" i="13"/>
  <c r="BB85" i="13"/>
  <c r="BC85" i="13"/>
  <c r="BD85" i="13"/>
  <c r="BE85" i="13"/>
  <c r="AZ86" i="13"/>
  <c r="BA86" i="13"/>
  <c r="BB86" i="13"/>
  <c r="BC86" i="13"/>
  <c r="BD86" i="13"/>
  <c r="BE86" i="13"/>
  <c r="AZ87" i="13"/>
  <c r="BA87" i="13"/>
  <c r="BB87" i="13"/>
  <c r="BC87" i="13"/>
  <c r="BD87" i="13"/>
  <c r="BE87" i="13"/>
  <c r="AZ88" i="13"/>
  <c r="BA88" i="13"/>
  <c r="BB88" i="13"/>
  <c r="BC88" i="13"/>
  <c r="BD88" i="13"/>
  <c r="BE88" i="13"/>
  <c r="AZ89" i="13"/>
  <c r="BA89" i="13"/>
  <c r="BB89" i="13"/>
  <c r="BC89" i="13"/>
  <c r="BD89" i="13"/>
  <c r="BE89" i="13"/>
  <c r="BF89" i="13"/>
  <c r="AZ90" i="13"/>
  <c r="BA90" i="13"/>
  <c r="BB90" i="13"/>
  <c r="BC90" i="13"/>
  <c r="BF90" i="13" s="1"/>
  <c r="BD90" i="13"/>
  <c r="BE90" i="13"/>
  <c r="AZ91" i="13"/>
  <c r="BA91" i="13"/>
  <c r="BB91" i="13"/>
  <c r="BC91" i="13"/>
  <c r="BD91" i="13"/>
  <c r="BE91" i="13"/>
  <c r="AZ92" i="13"/>
  <c r="BA92" i="13"/>
  <c r="BB92" i="13"/>
  <c r="BC92" i="13"/>
  <c r="BD92" i="13"/>
  <c r="BE92" i="13"/>
  <c r="AZ93" i="13"/>
  <c r="BA93" i="13"/>
  <c r="BF93" i="13" s="1"/>
  <c r="BB93" i="13"/>
  <c r="BC93" i="13"/>
  <c r="BD93" i="13"/>
  <c r="BE93" i="13"/>
  <c r="AZ94" i="13"/>
  <c r="BA94" i="13"/>
  <c r="BB94" i="13"/>
  <c r="BC94" i="13"/>
  <c r="BD94" i="13"/>
  <c r="BE94" i="13"/>
  <c r="AZ95" i="13"/>
  <c r="BA95" i="13"/>
  <c r="BB95" i="13"/>
  <c r="BC95" i="13"/>
  <c r="BD95" i="13"/>
  <c r="BE95" i="13"/>
  <c r="AZ96" i="13"/>
  <c r="BA96" i="13"/>
  <c r="BB96" i="13"/>
  <c r="BC96" i="13"/>
  <c r="BD96" i="13"/>
  <c r="BE96" i="13"/>
  <c r="AZ97" i="13"/>
  <c r="BA97" i="13"/>
  <c r="BB97" i="13"/>
  <c r="BC97" i="13"/>
  <c r="BD97" i="13"/>
  <c r="BE97" i="13"/>
  <c r="AZ98" i="13"/>
  <c r="BA98" i="13"/>
  <c r="BB98" i="13"/>
  <c r="BC98" i="13"/>
  <c r="BD98" i="13"/>
  <c r="BE98" i="13"/>
  <c r="BA5" i="13"/>
  <c r="BB5" i="13"/>
  <c r="BC5" i="13"/>
  <c r="BD5" i="13"/>
  <c r="BD99" i="13" s="1"/>
  <c r="BE5" i="13"/>
  <c r="AZ5" i="13"/>
  <c r="AL6" i="13"/>
  <c r="AM6" i="13"/>
  <c r="AN6" i="13"/>
  <c r="AO6" i="13"/>
  <c r="AP6" i="13"/>
  <c r="AQ6" i="13"/>
  <c r="AL7" i="13"/>
  <c r="AM7" i="13"/>
  <c r="AN7" i="13"/>
  <c r="AO7" i="13"/>
  <c r="AP7" i="13"/>
  <c r="AQ7" i="13"/>
  <c r="AL8" i="13"/>
  <c r="AM8" i="13"/>
  <c r="AN8" i="13"/>
  <c r="AO8" i="13"/>
  <c r="AP8" i="13"/>
  <c r="AQ8" i="13"/>
  <c r="AL9" i="13"/>
  <c r="AM9" i="13"/>
  <c r="AN9" i="13"/>
  <c r="AO9" i="13"/>
  <c r="AP9" i="13"/>
  <c r="AQ9" i="13"/>
  <c r="AL10" i="13"/>
  <c r="AM10" i="13"/>
  <c r="AN10" i="13"/>
  <c r="AO10" i="13"/>
  <c r="AP10" i="13"/>
  <c r="AQ10" i="13"/>
  <c r="AL11" i="13"/>
  <c r="AM11" i="13"/>
  <c r="AN11" i="13"/>
  <c r="AO11" i="13"/>
  <c r="AP11" i="13"/>
  <c r="AQ11" i="13"/>
  <c r="AL12" i="13"/>
  <c r="AM12" i="13"/>
  <c r="AN12" i="13"/>
  <c r="AO12" i="13"/>
  <c r="AP12" i="13"/>
  <c r="AQ12" i="13"/>
  <c r="AL13" i="13"/>
  <c r="AM13" i="13"/>
  <c r="AN13" i="13"/>
  <c r="AO13" i="13"/>
  <c r="AP13" i="13"/>
  <c r="AQ13" i="13"/>
  <c r="AR13" i="13"/>
  <c r="AL14" i="13"/>
  <c r="AM14" i="13"/>
  <c r="AN14" i="13"/>
  <c r="AO14" i="13"/>
  <c r="AR14" i="13" s="1"/>
  <c r="AP14" i="13"/>
  <c r="AQ14" i="13"/>
  <c r="AL15" i="13"/>
  <c r="AM15" i="13"/>
  <c r="AN15" i="13"/>
  <c r="AO15" i="13"/>
  <c r="AP15" i="13"/>
  <c r="AQ15" i="13"/>
  <c r="AL16" i="13"/>
  <c r="AM16" i="13"/>
  <c r="AN16" i="13"/>
  <c r="AO16" i="13"/>
  <c r="AP16" i="13"/>
  <c r="AQ16" i="13"/>
  <c r="AL17" i="13"/>
  <c r="AM17" i="13"/>
  <c r="AN17" i="13"/>
  <c r="AO17" i="13"/>
  <c r="AP17" i="13"/>
  <c r="AQ17" i="13"/>
  <c r="AL18" i="13"/>
  <c r="AM18" i="13"/>
  <c r="AN18" i="13"/>
  <c r="AO18" i="13"/>
  <c r="AP18" i="13"/>
  <c r="AQ18" i="13"/>
  <c r="AL19" i="13"/>
  <c r="AM19" i="13"/>
  <c r="AN19" i="13"/>
  <c r="AO19" i="13"/>
  <c r="AP19" i="13"/>
  <c r="AQ19" i="13"/>
  <c r="AL20" i="13"/>
  <c r="AM20" i="13"/>
  <c r="AN20" i="13"/>
  <c r="AO20" i="13"/>
  <c r="AP20" i="13"/>
  <c r="AQ20" i="13"/>
  <c r="AL21" i="13"/>
  <c r="AM21" i="13"/>
  <c r="AN21" i="13"/>
  <c r="AO21" i="13"/>
  <c r="AP21" i="13"/>
  <c r="AQ21" i="13"/>
  <c r="AL22" i="13"/>
  <c r="AM22" i="13"/>
  <c r="AN22" i="13"/>
  <c r="AO22" i="13"/>
  <c r="AP22" i="13"/>
  <c r="AQ22" i="13"/>
  <c r="AL23" i="13"/>
  <c r="AM23" i="13"/>
  <c r="AN23" i="13"/>
  <c r="AO23" i="13"/>
  <c r="AP23" i="13"/>
  <c r="AQ23" i="13"/>
  <c r="AL24" i="13"/>
  <c r="AM24" i="13"/>
  <c r="AN24" i="13"/>
  <c r="AO24" i="13"/>
  <c r="AP24" i="13"/>
  <c r="AQ24" i="13"/>
  <c r="AL25" i="13"/>
  <c r="AR25" i="13" s="1"/>
  <c r="AM25" i="13"/>
  <c r="AN25" i="13"/>
  <c r="AO25" i="13"/>
  <c r="AP25" i="13"/>
  <c r="AQ25" i="13"/>
  <c r="AL26" i="13"/>
  <c r="AM26" i="13"/>
  <c r="AN26" i="13"/>
  <c r="AO26" i="13"/>
  <c r="AP26" i="13"/>
  <c r="AQ26" i="13"/>
  <c r="AL27" i="13"/>
  <c r="AM27" i="13"/>
  <c r="AN27" i="13"/>
  <c r="AO27" i="13"/>
  <c r="AP27" i="13"/>
  <c r="AQ27" i="13"/>
  <c r="AL28" i="13"/>
  <c r="AM28" i="13"/>
  <c r="AN28" i="13"/>
  <c r="AO28" i="13"/>
  <c r="AP28" i="13"/>
  <c r="AQ28" i="13"/>
  <c r="AL29" i="13"/>
  <c r="AM29" i="13"/>
  <c r="AN29" i="13"/>
  <c r="AO29" i="13"/>
  <c r="AP29" i="13"/>
  <c r="AQ29" i="13"/>
  <c r="AL30" i="13"/>
  <c r="AM30" i="13"/>
  <c r="AN30" i="13"/>
  <c r="AO30" i="13"/>
  <c r="AP30" i="13"/>
  <c r="AQ30" i="13"/>
  <c r="AL31" i="13"/>
  <c r="AM31" i="13"/>
  <c r="AN31" i="13"/>
  <c r="AO31" i="13"/>
  <c r="AP31" i="13"/>
  <c r="AQ31" i="13"/>
  <c r="AL32" i="13"/>
  <c r="AM32" i="13"/>
  <c r="AN32" i="13"/>
  <c r="AO32" i="13"/>
  <c r="AP32" i="13"/>
  <c r="AQ32" i="13"/>
  <c r="AL33" i="13"/>
  <c r="AM33" i="13"/>
  <c r="AN33" i="13"/>
  <c r="AO33" i="13"/>
  <c r="AP33" i="13"/>
  <c r="AQ33" i="13"/>
  <c r="AL34" i="13"/>
  <c r="AM34" i="13"/>
  <c r="AN34" i="13"/>
  <c r="AO34" i="13"/>
  <c r="AP34" i="13"/>
  <c r="AQ34" i="13"/>
  <c r="AL35" i="13"/>
  <c r="AM35" i="13"/>
  <c r="AN35" i="13"/>
  <c r="AO35" i="13"/>
  <c r="AP35" i="13"/>
  <c r="AQ35" i="13"/>
  <c r="AL36" i="13"/>
  <c r="AM36" i="13"/>
  <c r="AN36" i="13"/>
  <c r="AO36" i="13"/>
  <c r="AP36" i="13"/>
  <c r="AQ36" i="13"/>
  <c r="AL37" i="13"/>
  <c r="AM37" i="13"/>
  <c r="AN37" i="13"/>
  <c r="AO37" i="13"/>
  <c r="AR37" i="13" s="1"/>
  <c r="AP37" i="13"/>
  <c r="AQ37" i="13"/>
  <c r="AL38" i="13"/>
  <c r="AM38" i="13"/>
  <c r="AN38" i="13"/>
  <c r="AO38" i="13"/>
  <c r="AP38" i="13"/>
  <c r="AQ38" i="13"/>
  <c r="AL39" i="13"/>
  <c r="AM39" i="13"/>
  <c r="AN39" i="13"/>
  <c r="AO39" i="13"/>
  <c r="AP39" i="13"/>
  <c r="AQ39" i="13"/>
  <c r="AL40" i="13"/>
  <c r="AM40" i="13"/>
  <c r="AN40" i="13"/>
  <c r="AO40" i="13"/>
  <c r="AP40" i="13"/>
  <c r="AQ40" i="13"/>
  <c r="AL41" i="13"/>
  <c r="AM41" i="13"/>
  <c r="AN41" i="13"/>
  <c r="AO41" i="13"/>
  <c r="AP41" i="13"/>
  <c r="AQ41" i="13"/>
  <c r="AR41" i="13"/>
  <c r="AL42" i="13"/>
  <c r="AM42" i="13"/>
  <c r="AN42" i="13"/>
  <c r="AO42" i="13"/>
  <c r="AP42" i="13"/>
  <c r="AQ42" i="13"/>
  <c r="AL43" i="13"/>
  <c r="AM43" i="13"/>
  <c r="AN43" i="13"/>
  <c r="AO43" i="13"/>
  <c r="AP43" i="13"/>
  <c r="AQ43" i="13"/>
  <c r="AL44" i="13"/>
  <c r="AM44" i="13"/>
  <c r="AN44" i="13"/>
  <c r="AO44" i="13"/>
  <c r="AP44" i="13"/>
  <c r="AQ44" i="13"/>
  <c r="AL45" i="13"/>
  <c r="AM45" i="13"/>
  <c r="AN45" i="13"/>
  <c r="AO45" i="13"/>
  <c r="AP45" i="13"/>
  <c r="AQ45" i="13"/>
  <c r="AL46" i="13"/>
  <c r="AM46" i="13"/>
  <c r="AN46" i="13"/>
  <c r="AO46" i="13"/>
  <c r="AP46" i="13"/>
  <c r="AQ46" i="13"/>
  <c r="AL47" i="13"/>
  <c r="AM47" i="13"/>
  <c r="AN47" i="13"/>
  <c r="AO47" i="13"/>
  <c r="AP47" i="13"/>
  <c r="AQ47" i="13"/>
  <c r="AL48" i="13"/>
  <c r="AM48" i="13"/>
  <c r="AN48" i="13"/>
  <c r="AO48" i="13"/>
  <c r="AP48" i="13"/>
  <c r="AQ48" i="13"/>
  <c r="AL49" i="13"/>
  <c r="AM49" i="13"/>
  <c r="AN49" i="13"/>
  <c r="AO49" i="13"/>
  <c r="AP49" i="13"/>
  <c r="AQ49" i="13"/>
  <c r="AL50" i="13"/>
  <c r="AM50" i="13"/>
  <c r="AN50" i="13"/>
  <c r="AO50" i="13"/>
  <c r="AP50" i="13"/>
  <c r="AQ50" i="13"/>
  <c r="AL51" i="13"/>
  <c r="AM51" i="13"/>
  <c r="AN51" i="13"/>
  <c r="AO51" i="13"/>
  <c r="AP51" i="13"/>
  <c r="AQ51" i="13"/>
  <c r="AL52" i="13"/>
  <c r="AM52" i="13"/>
  <c r="AN52" i="13"/>
  <c r="AO52" i="13"/>
  <c r="AP52" i="13"/>
  <c r="AQ52" i="13"/>
  <c r="AL53" i="13"/>
  <c r="AM53" i="13"/>
  <c r="AN53" i="13"/>
  <c r="AR53" i="13" s="1"/>
  <c r="AO53" i="13"/>
  <c r="AP53" i="13"/>
  <c r="AQ53" i="13"/>
  <c r="AL54" i="13"/>
  <c r="AM54" i="13"/>
  <c r="AN54" i="13"/>
  <c r="AO54" i="13"/>
  <c r="AR54" i="13" s="1"/>
  <c r="AP54" i="13"/>
  <c r="AQ54" i="13"/>
  <c r="AL55" i="13"/>
  <c r="AM55" i="13"/>
  <c r="AN55" i="13"/>
  <c r="AO55" i="13"/>
  <c r="AP55" i="13"/>
  <c r="AQ55" i="13"/>
  <c r="AL56" i="13"/>
  <c r="AM56" i="13"/>
  <c r="AN56" i="13"/>
  <c r="AO56" i="13"/>
  <c r="AP56" i="13"/>
  <c r="AQ56" i="13"/>
  <c r="AL57" i="13"/>
  <c r="AM57" i="13"/>
  <c r="AR57" i="13" s="1"/>
  <c r="AN57" i="13"/>
  <c r="AO57" i="13"/>
  <c r="AP57" i="13"/>
  <c r="AQ57" i="13"/>
  <c r="AL58" i="13"/>
  <c r="AM58" i="13"/>
  <c r="AN58" i="13"/>
  <c r="AO58" i="13"/>
  <c r="AP58" i="13"/>
  <c r="AQ58" i="13"/>
  <c r="AL59" i="13"/>
  <c r="AM59" i="13"/>
  <c r="AN59" i="13"/>
  <c r="AO59" i="13"/>
  <c r="AP59" i="13"/>
  <c r="AQ59" i="13"/>
  <c r="AL60" i="13"/>
  <c r="AM60" i="13"/>
  <c r="AN60" i="13"/>
  <c r="AO60" i="13"/>
  <c r="AP60" i="13"/>
  <c r="AQ60" i="13"/>
  <c r="AL61" i="13"/>
  <c r="AM61" i="13"/>
  <c r="AN61" i="13"/>
  <c r="AO61" i="13"/>
  <c r="AP61" i="13"/>
  <c r="AQ61" i="13"/>
  <c r="AL62" i="13"/>
  <c r="AM62" i="13"/>
  <c r="AN62" i="13"/>
  <c r="AO62" i="13"/>
  <c r="AP62" i="13"/>
  <c r="AQ62" i="13"/>
  <c r="AL63" i="13"/>
  <c r="AM63" i="13"/>
  <c r="AN63" i="13"/>
  <c r="AO63" i="13"/>
  <c r="AP63" i="13"/>
  <c r="AQ63" i="13"/>
  <c r="AL64" i="13"/>
  <c r="AM64" i="13"/>
  <c r="AN64" i="13"/>
  <c r="AO64" i="13"/>
  <c r="AP64" i="13"/>
  <c r="AQ64" i="13"/>
  <c r="AL65" i="13"/>
  <c r="AR65" i="13" s="1"/>
  <c r="AM65" i="13"/>
  <c r="AN65" i="13"/>
  <c r="AO65" i="13"/>
  <c r="AP65" i="13"/>
  <c r="AQ65" i="13"/>
  <c r="AL66" i="13"/>
  <c r="AM66" i="13"/>
  <c r="AN66" i="13"/>
  <c r="AO66" i="13"/>
  <c r="AP66" i="13"/>
  <c r="AQ66" i="13"/>
  <c r="AL67" i="13"/>
  <c r="AM67" i="13"/>
  <c r="AN67" i="13"/>
  <c r="AO67" i="13"/>
  <c r="AP67" i="13"/>
  <c r="AQ67" i="13"/>
  <c r="AL68" i="13"/>
  <c r="AM68" i="13"/>
  <c r="AN68" i="13"/>
  <c r="AO68" i="13"/>
  <c r="AP68" i="13"/>
  <c r="AQ68" i="13"/>
  <c r="AL69" i="13"/>
  <c r="AM69" i="13"/>
  <c r="AN69" i="13"/>
  <c r="AO69" i="13"/>
  <c r="AP69" i="13"/>
  <c r="AQ69" i="13"/>
  <c r="AL70" i="13"/>
  <c r="AM70" i="13"/>
  <c r="AN70" i="13"/>
  <c r="AO70" i="13"/>
  <c r="AP70" i="13"/>
  <c r="AQ70" i="13"/>
  <c r="AL71" i="13"/>
  <c r="AM71" i="13"/>
  <c r="AN71" i="13"/>
  <c r="AO71" i="13"/>
  <c r="AP71" i="13"/>
  <c r="AQ71" i="13"/>
  <c r="AL72" i="13"/>
  <c r="AM72" i="13"/>
  <c r="AN72" i="13"/>
  <c r="AO72" i="13"/>
  <c r="AP72" i="13"/>
  <c r="AQ72" i="13"/>
  <c r="AL73" i="13"/>
  <c r="AM73" i="13"/>
  <c r="AN73" i="13"/>
  <c r="AO73" i="13"/>
  <c r="AR73" i="13" s="1"/>
  <c r="AP73" i="13"/>
  <c r="AQ73" i="13"/>
  <c r="AL74" i="13"/>
  <c r="AM74" i="13"/>
  <c r="AN74" i="13"/>
  <c r="AO74" i="13"/>
  <c r="AP74" i="13"/>
  <c r="AQ74" i="13"/>
  <c r="AL75" i="13"/>
  <c r="AM75" i="13"/>
  <c r="AN75" i="13"/>
  <c r="AO75" i="13"/>
  <c r="AP75" i="13"/>
  <c r="AQ75" i="13"/>
  <c r="AL76" i="13"/>
  <c r="AR76" i="13" s="1"/>
  <c r="AM76" i="13"/>
  <c r="AN76" i="13"/>
  <c r="AO76" i="13"/>
  <c r="AP76" i="13"/>
  <c r="AQ76" i="13"/>
  <c r="AL77" i="13"/>
  <c r="AM77" i="13"/>
  <c r="AN77" i="13"/>
  <c r="AO77" i="13"/>
  <c r="AP77" i="13"/>
  <c r="AQ77" i="13"/>
  <c r="AR77" i="13"/>
  <c r="AL78" i="13"/>
  <c r="AM78" i="13"/>
  <c r="AN78" i="13"/>
  <c r="AO78" i="13"/>
  <c r="AR78" i="13" s="1"/>
  <c r="AP78" i="13"/>
  <c r="AQ78" i="13"/>
  <c r="AL79" i="13"/>
  <c r="AM79" i="13"/>
  <c r="AN79" i="13"/>
  <c r="AO79" i="13"/>
  <c r="AP79" i="13"/>
  <c r="AQ79" i="13"/>
  <c r="AL80" i="13"/>
  <c r="AM80" i="13"/>
  <c r="AN80" i="13"/>
  <c r="AO80" i="13"/>
  <c r="AP80" i="13"/>
  <c r="AQ80" i="13"/>
  <c r="AL81" i="13"/>
  <c r="AR81" i="13" s="1"/>
  <c r="AM81" i="13"/>
  <c r="AN81" i="13"/>
  <c r="AO81" i="13"/>
  <c r="AP81" i="13"/>
  <c r="AQ81" i="13"/>
  <c r="AL82" i="13"/>
  <c r="AM82" i="13"/>
  <c r="AN82" i="13"/>
  <c r="AO82" i="13"/>
  <c r="AP82" i="13"/>
  <c r="AQ82" i="13"/>
  <c r="AL83" i="13"/>
  <c r="AM83" i="13"/>
  <c r="AN83" i="13"/>
  <c r="AO83" i="13"/>
  <c r="AP83" i="13"/>
  <c r="AQ83" i="13"/>
  <c r="AL84" i="13"/>
  <c r="AM84" i="13"/>
  <c r="AN84" i="13"/>
  <c r="AO84" i="13"/>
  <c r="AP84" i="13"/>
  <c r="AQ84" i="13"/>
  <c r="AL85" i="13"/>
  <c r="AR85" i="13" s="1"/>
  <c r="AM85" i="13"/>
  <c r="AN85" i="13"/>
  <c r="AO85" i="13"/>
  <c r="AP85" i="13"/>
  <c r="AQ85" i="13"/>
  <c r="AL86" i="13"/>
  <c r="AM86" i="13"/>
  <c r="AN86" i="13"/>
  <c r="AO86" i="13"/>
  <c r="AP86" i="13"/>
  <c r="AQ86" i="13"/>
  <c r="AL87" i="13"/>
  <c r="AM87" i="13"/>
  <c r="AN87" i="13"/>
  <c r="AO87" i="13"/>
  <c r="AP87" i="13"/>
  <c r="AQ87" i="13"/>
  <c r="AL88" i="13"/>
  <c r="AM88" i="13"/>
  <c r="AN88" i="13"/>
  <c r="AO88" i="13"/>
  <c r="AP88" i="13"/>
  <c r="AQ88" i="13"/>
  <c r="AL89" i="13"/>
  <c r="AR89" i="13" s="1"/>
  <c r="AM89" i="13"/>
  <c r="AN89" i="13"/>
  <c r="AO89" i="13"/>
  <c r="AP89" i="13"/>
  <c r="AQ89" i="13"/>
  <c r="AL90" i="13"/>
  <c r="AM90" i="13"/>
  <c r="AN90" i="13"/>
  <c r="AO90" i="13"/>
  <c r="AP90" i="13"/>
  <c r="AQ90" i="13"/>
  <c r="AL91" i="13"/>
  <c r="AM91" i="13"/>
  <c r="AN91" i="13"/>
  <c r="AO91" i="13"/>
  <c r="AP91" i="13"/>
  <c r="AQ91" i="13"/>
  <c r="AL92" i="13"/>
  <c r="AM92" i="13"/>
  <c r="AN92" i="13"/>
  <c r="AO92" i="13"/>
  <c r="AP92" i="13"/>
  <c r="AQ92" i="13"/>
  <c r="AL93" i="13"/>
  <c r="AM93" i="13"/>
  <c r="AN93" i="13"/>
  <c r="AO93" i="13"/>
  <c r="AR93" i="13" s="1"/>
  <c r="AP93" i="13"/>
  <c r="AQ93" i="13"/>
  <c r="AL94" i="13"/>
  <c r="AM94" i="13"/>
  <c r="AN94" i="13"/>
  <c r="AO94" i="13"/>
  <c r="AP94" i="13"/>
  <c r="AQ94" i="13"/>
  <c r="AL95" i="13"/>
  <c r="AM95" i="13"/>
  <c r="AN95" i="13"/>
  <c r="AO95" i="13"/>
  <c r="AP95" i="13"/>
  <c r="AQ95" i="13"/>
  <c r="AL96" i="13"/>
  <c r="AR96" i="13" s="1"/>
  <c r="AM96" i="13"/>
  <c r="AN96" i="13"/>
  <c r="AO96" i="13"/>
  <c r="AP96" i="13"/>
  <c r="AQ96" i="13"/>
  <c r="AL97" i="13"/>
  <c r="AM97" i="13"/>
  <c r="AN97" i="13"/>
  <c r="AO97" i="13"/>
  <c r="AP97" i="13"/>
  <c r="AQ97" i="13"/>
  <c r="AR97" i="13"/>
  <c r="AL98" i="13"/>
  <c r="AM98" i="13"/>
  <c r="AN98" i="13"/>
  <c r="AO98" i="13"/>
  <c r="AR98" i="13" s="1"/>
  <c r="AP98" i="13"/>
  <c r="AQ98" i="13"/>
  <c r="AM5" i="13"/>
  <c r="AR5" i="13" s="1"/>
  <c r="AN5" i="13"/>
  <c r="AO5" i="13"/>
  <c r="AP5" i="13"/>
  <c r="AQ5" i="13"/>
  <c r="AQ99" i="13" s="1"/>
  <c r="AL5" i="13"/>
  <c r="X6" i="13"/>
  <c r="AD6" i="13" s="1"/>
  <c r="Y6" i="13"/>
  <c r="Y99" i="13" s="1"/>
  <c r="Z6" i="13"/>
  <c r="Z99" i="13" s="1"/>
  <c r="AA6" i="13"/>
  <c r="AB6" i="13"/>
  <c r="AC6" i="13"/>
  <c r="AC99" i="13" s="1"/>
  <c r="X7" i="13"/>
  <c r="Y7" i="13"/>
  <c r="Z7" i="13"/>
  <c r="AD7" i="13" s="1"/>
  <c r="AA7" i="13"/>
  <c r="AB7" i="13"/>
  <c r="AC7" i="13"/>
  <c r="X8" i="13"/>
  <c r="Y8" i="13"/>
  <c r="AD8" i="13" s="1"/>
  <c r="Z8" i="13"/>
  <c r="AA8" i="13"/>
  <c r="AB8" i="13"/>
  <c r="AC8" i="13"/>
  <c r="X9" i="13"/>
  <c r="Y9" i="13"/>
  <c r="Z9" i="13"/>
  <c r="AA9" i="13"/>
  <c r="AB9" i="13"/>
  <c r="AC9" i="13"/>
  <c r="X10" i="13"/>
  <c r="AD10" i="13" s="1"/>
  <c r="Y10" i="13"/>
  <c r="Z10" i="13"/>
  <c r="AA10" i="13"/>
  <c r="AB10" i="13"/>
  <c r="AC10" i="13"/>
  <c r="X11" i="13"/>
  <c r="AD11" i="13" s="1"/>
  <c r="Y11" i="13"/>
  <c r="Z11" i="13"/>
  <c r="AA11" i="13"/>
  <c r="AB11" i="13"/>
  <c r="AC11" i="13"/>
  <c r="X12" i="13"/>
  <c r="AD12" i="13" s="1"/>
  <c r="Y12" i="13"/>
  <c r="Z12" i="13"/>
  <c r="AA12" i="13"/>
  <c r="AB12" i="13"/>
  <c r="AC12" i="13"/>
  <c r="X13" i="13"/>
  <c r="Y13" i="13"/>
  <c r="Z13" i="13"/>
  <c r="AA13" i="13"/>
  <c r="AB13" i="13"/>
  <c r="AC13" i="13"/>
  <c r="X14" i="13"/>
  <c r="Y14" i="13"/>
  <c r="AD14" i="13" s="1"/>
  <c r="Z14" i="13"/>
  <c r="AA14" i="13"/>
  <c r="AB14" i="13"/>
  <c r="AC14" i="13"/>
  <c r="X15" i="13"/>
  <c r="AD15" i="13" s="1"/>
  <c r="Y15" i="13"/>
  <c r="Z15" i="13"/>
  <c r="AA15" i="13"/>
  <c r="AB15" i="13"/>
  <c r="AC15" i="13"/>
  <c r="X16" i="13"/>
  <c r="AD16" i="13" s="1"/>
  <c r="Y16" i="13"/>
  <c r="Z16" i="13"/>
  <c r="AA16" i="13"/>
  <c r="AB16" i="13"/>
  <c r="AC16" i="13"/>
  <c r="X17" i="13"/>
  <c r="Y17" i="13"/>
  <c r="Z17" i="13"/>
  <c r="AA17" i="13"/>
  <c r="AB17" i="13"/>
  <c r="AC17" i="13"/>
  <c r="X18" i="13"/>
  <c r="AD18" i="13" s="1"/>
  <c r="Y18" i="13"/>
  <c r="Z18" i="13"/>
  <c r="AA18" i="13"/>
  <c r="AB18" i="13"/>
  <c r="AC18" i="13"/>
  <c r="X19" i="13"/>
  <c r="Y19" i="13"/>
  <c r="Z19" i="13"/>
  <c r="AA19" i="13"/>
  <c r="AD19" i="13" s="1"/>
  <c r="AB19" i="13"/>
  <c r="AC19" i="13"/>
  <c r="X20" i="13"/>
  <c r="AD20" i="13" s="1"/>
  <c r="Y20" i="13"/>
  <c r="Z20" i="13"/>
  <c r="AA20" i="13"/>
  <c r="AB20" i="13"/>
  <c r="AC20" i="13"/>
  <c r="X21" i="13"/>
  <c r="Y21" i="13"/>
  <c r="Z21" i="13"/>
  <c r="AA21" i="13"/>
  <c r="AB21" i="13"/>
  <c r="AC21" i="13"/>
  <c r="X22" i="13"/>
  <c r="AD22" i="13" s="1"/>
  <c r="Y22" i="13"/>
  <c r="Z22" i="13"/>
  <c r="AA22" i="13"/>
  <c r="AB22" i="13"/>
  <c r="AC22" i="13"/>
  <c r="X23" i="13"/>
  <c r="Y23" i="13"/>
  <c r="Z23" i="13"/>
  <c r="AD23" i="13" s="1"/>
  <c r="AA23" i="13"/>
  <c r="AB23" i="13"/>
  <c r="AC23" i="13"/>
  <c r="X24" i="13"/>
  <c r="Y24" i="13"/>
  <c r="AD24" i="13" s="1"/>
  <c r="Z24" i="13"/>
  <c r="AA24" i="13"/>
  <c r="AB24" i="13"/>
  <c r="AC24" i="13"/>
  <c r="X25" i="13"/>
  <c r="Y25" i="13"/>
  <c r="Z25" i="13"/>
  <c r="AA25" i="13"/>
  <c r="AB25" i="13"/>
  <c r="AC25" i="13"/>
  <c r="X26" i="13"/>
  <c r="AD26" i="13" s="1"/>
  <c r="Y26" i="13"/>
  <c r="Z26" i="13"/>
  <c r="AA26" i="13"/>
  <c r="AB26" i="13"/>
  <c r="AC26" i="13"/>
  <c r="X27" i="13"/>
  <c r="AD27" i="13" s="1"/>
  <c r="Y27" i="13"/>
  <c r="Z27" i="13"/>
  <c r="AA27" i="13"/>
  <c r="AB27" i="13"/>
  <c r="AC27" i="13"/>
  <c r="X28" i="13"/>
  <c r="AD28" i="13" s="1"/>
  <c r="Y28" i="13"/>
  <c r="Z28" i="13"/>
  <c r="AA28" i="13"/>
  <c r="AB28" i="13"/>
  <c r="AC28" i="13"/>
  <c r="X29" i="13"/>
  <c r="Y29" i="13"/>
  <c r="Z29" i="13"/>
  <c r="AA29" i="13"/>
  <c r="AB29" i="13"/>
  <c r="AC29" i="13"/>
  <c r="X30" i="13"/>
  <c r="Y30" i="13"/>
  <c r="AD30" i="13" s="1"/>
  <c r="Z30" i="13"/>
  <c r="AA30" i="13"/>
  <c r="AB30" i="13"/>
  <c r="AC30" i="13"/>
  <c r="X31" i="13"/>
  <c r="AD31" i="13" s="1"/>
  <c r="Y31" i="13"/>
  <c r="Z31" i="13"/>
  <c r="AA31" i="13"/>
  <c r="AB31" i="13"/>
  <c r="AC31" i="13"/>
  <c r="X32" i="13"/>
  <c r="AD32" i="13" s="1"/>
  <c r="Y32" i="13"/>
  <c r="Z32" i="13"/>
  <c r="AA32" i="13"/>
  <c r="AB32" i="13"/>
  <c r="AC32" i="13"/>
  <c r="X33" i="13"/>
  <c r="Y33" i="13"/>
  <c r="Z33" i="13"/>
  <c r="AA33" i="13"/>
  <c r="AB33" i="13"/>
  <c r="AC33" i="13"/>
  <c r="X34" i="13"/>
  <c r="AD34" i="13" s="1"/>
  <c r="Y34" i="13"/>
  <c r="Z34" i="13"/>
  <c r="AA34" i="13"/>
  <c r="AB34" i="13"/>
  <c r="AC34" i="13"/>
  <c r="X35" i="13"/>
  <c r="Y35" i="13"/>
  <c r="Z35" i="13"/>
  <c r="AA35" i="13"/>
  <c r="AD35" i="13" s="1"/>
  <c r="AB35" i="13"/>
  <c r="AC35" i="13"/>
  <c r="X36" i="13"/>
  <c r="AD36" i="13" s="1"/>
  <c r="Y36" i="13"/>
  <c r="Z36" i="13"/>
  <c r="AA36" i="13"/>
  <c r="AB36" i="13"/>
  <c r="AC36" i="13"/>
  <c r="X37" i="13"/>
  <c r="Y37" i="13"/>
  <c r="Z37" i="13"/>
  <c r="AA37" i="13"/>
  <c r="AB37" i="13"/>
  <c r="AC37" i="13"/>
  <c r="X38" i="13"/>
  <c r="AD38" i="13" s="1"/>
  <c r="Y38" i="13"/>
  <c r="Z38" i="13"/>
  <c r="AA38" i="13"/>
  <c r="AB38" i="13"/>
  <c r="AC38" i="13"/>
  <c r="X39" i="13"/>
  <c r="Y39" i="13"/>
  <c r="Z39" i="13"/>
  <c r="AD39" i="13" s="1"/>
  <c r="AA39" i="13"/>
  <c r="AB39" i="13"/>
  <c r="AC39" i="13"/>
  <c r="X40" i="13"/>
  <c r="Y40" i="13"/>
  <c r="AD40" i="13" s="1"/>
  <c r="Z40" i="13"/>
  <c r="AA40" i="13"/>
  <c r="AB40" i="13"/>
  <c r="AC40" i="13"/>
  <c r="X41" i="13"/>
  <c r="Y41" i="13"/>
  <c r="Z41" i="13"/>
  <c r="AA41" i="13"/>
  <c r="AB41" i="13"/>
  <c r="AC41" i="13"/>
  <c r="X42" i="13"/>
  <c r="AD42" i="13" s="1"/>
  <c r="Y42" i="13"/>
  <c r="Z42" i="13"/>
  <c r="AA42" i="13"/>
  <c r="AB42" i="13"/>
  <c r="AC42" i="13"/>
  <c r="X43" i="13"/>
  <c r="AD43" i="13" s="1"/>
  <c r="Y43" i="13"/>
  <c r="Z43" i="13"/>
  <c r="AA43" i="13"/>
  <c r="AB43" i="13"/>
  <c r="AC43" i="13"/>
  <c r="X44" i="13"/>
  <c r="AD44" i="13" s="1"/>
  <c r="Y44" i="13"/>
  <c r="Z44" i="13"/>
  <c r="AA44" i="13"/>
  <c r="AB44" i="13"/>
  <c r="AC44" i="13"/>
  <c r="X45" i="13"/>
  <c r="Y45" i="13"/>
  <c r="Z45" i="13"/>
  <c r="AA45" i="13"/>
  <c r="AB45" i="13"/>
  <c r="AC45" i="13"/>
  <c r="X46" i="13"/>
  <c r="Y46" i="13"/>
  <c r="AD46" i="13" s="1"/>
  <c r="Z46" i="13"/>
  <c r="AA46" i="13"/>
  <c r="AB46" i="13"/>
  <c r="AC46" i="13"/>
  <c r="X47" i="13"/>
  <c r="AD47" i="13" s="1"/>
  <c r="Y47" i="13"/>
  <c r="Z47" i="13"/>
  <c r="AA47" i="13"/>
  <c r="AB47" i="13"/>
  <c r="AC47" i="13"/>
  <c r="X48" i="13"/>
  <c r="AD48" i="13" s="1"/>
  <c r="Y48" i="13"/>
  <c r="Z48" i="13"/>
  <c r="AA48" i="13"/>
  <c r="AB48" i="13"/>
  <c r="AC48" i="13"/>
  <c r="X49" i="13"/>
  <c r="Y49" i="13"/>
  <c r="Z49" i="13"/>
  <c r="AA49" i="13"/>
  <c r="AB49" i="13"/>
  <c r="AC49" i="13"/>
  <c r="X50" i="13"/>
  <c r="AD50" i="13" s="1"/>
  <c r="Y50" i="13"/>
  <c r="Z50" i="13"/>
  <c r="AA50" i="13"/>
  <c r="AB50" i="13"/>
  <c r="AC50" i="13"/>
  <c r="X51" i="13"/>
  <c r="Y51" i="13"/>
  <c r="Z51" i="13"/>
  <c r="AA51" i="13"/>
  <c r="AD51" i="13" s="1"/>
  <c r="AB51" i="13"/>
  <c r="AC51" i="13"/>
  <c r="X52" i="13"/>
  <c r="AD52" i="13" s="1"/>
  <c r="Y52" i="13"/>
  <c r="Z52" i="13"/>
  <c r="AA52" i="13"/>
  <c r="AB52" i="13"/>
  <c r="AC52" i="13"/>
  <c r="X53" i="13"/>
  <c r="Y53" i="13"/>
  <c r="Z53" i="13"/>
  <c r="AA53" i="13"/>
  <c r="AB53" i="13"/>
  <c r="AC53" i="13"/>
  <c r="X54" i="13"/>
  <c r="AD54" i="13" s="1"/>
  <c r="Y54" i="13"/>
  <c r="Z54" i="13"/>
  <c r="AA54" i="13"/>
  <c r="AB54" i="13"/>
  <c r="AC54" i="13"/>
  <c r="X55" i="13"/>
  <c r="Y55" i="13"/>
  <c r="Z55" i="13"/>
  <c r="AD55" i="13" s="1"/>
  <c r="AA55" i="13"/>
  <c r="AB55" i="13"/>
  <c r="AC55" i="13"/>
  <c r="X56" i="13"/>
  <c r="Y56" i="13"/>
  <c r="AD56" i="13" s="1"/>
  <c r="Z56" i="13"/>
  <c r="AA56" i="13"/>
  <c r="AB56" i="13"/>
  <c r="AC56" i="13"/>
  <c r="X57" i="13"/>
  <c r="Y57" i="13"/>
  <c r="Z57" i="13"/>
  <c r="AA57" i="13"/>
  <c r="AB57" i="13"/>
  <c r="AC57" i="13"/>
  <c r="X58" i="13"/>
  <c r="AD58" i="13" s="1"/>
  <c r="Y58" i="13"/>
  <c r="Z58" i="13"/>
  <c r="AA58" i="13"/>
  <c r="AB58" i="13"/>
  <c r="AC58" i="13"/>
  <c r="X59" i="13"/>
  <c r="AD59" i="13" s="1"/>
  <c r="Y59" i="13"/>
  <c r="Z59" i="13"/>
  <c r="AA59" i="13"/>
  <c r="AB59" i="13"/>
  <c r="AC59" i="13"/>
  <c r="X60" i="13"/>
  <c r="AD60" i="13" s="1"/>
  <c r="Y60" i="13"/>
  <c r="Z60" i="13"/>
  <c r="AA60" i="13"/>
  <c r="AB60" i="13"/>
  <c r="AC60" i="13"/>
  <c r="X61" i="13"/>
  <c r="Y61" i="13"/>
  <c r="Z61" i="13"/>
  <c r="AA61" i="13"/>
  <c r="AB61" i="13"/>
  <c r="AC61" i="13"/>
  <c r="X62" i="13"/>
  <c r="Y62" i="13"/>
  <c r="AD62" i="13" s="1"/>
  <c r="Z62" i="13"/>
  <c r="AA62" i="13"/>
  <c r="AB62" i="13"/>
  <c r="AC62" i="13"/>
  <c r="X63" i="13"/>
  <c r="AD63" i="13" s="1"/>
  <c r="Y63" i="13"/>
  <c r="Z63" i="13"/>
  <c r="AA63" i="13"/>
  <c r="AB63" i="13"/>
  <c r="AC63" i="13"/>
  <c r="X64" i="13"/>
  <c r="AD64" i="13" s="1"/>
  <c r="Y64" i="13"/>
  <c r="Z64" i="13"/>
  <c r="AA64" i="13"/>
  <c r="AB64" i="13"/>
  <c r="AC64" i="13"/>
  <c r="X65" i="13"/>
  <c r="Y65" i="13"/>
  <c r="Z65" i="13"/>
  <c r="AA65" i="13"/>
  <c r="AB65" i="13"/>
  <c r="AC65" i="13"/>
  <c r="X66" i="13"/>
  <c r="AD66" i="13" s="1"/>
  <c r="Y66" i="13"/>
  <c r="Z66" i="13"/>
  <c r="AA66" i="13"/>
  <c r="AB66" i="13"/>
  <c r="AC66" i="13"/>
  <c r="X67" i="13"/>
  <c r="Y67" i="13"/>
  <c r="Z67" i="13"/>
  <c r="AA67" i="13"/>
  <c r="AD67" i="13" s="1"/>
  <c r="AB67" i="13"/>
  <c r="AC67" i="13"/>
  <c r="X68" i="13"/>
  <c r="AD68" i="13" s="1"/>
  <c r="Y68" i="13"/>
  <c r="Z68" i="13"/>
  <c r="AA68" i="13"/>
  <c r="AB68" i="13"/>
  <c r="AC68" i="13"/>
  <c r="X69" i="13"/>
  <c r="Y69" i="13"/>
  <c r="Z69" i="13"/>
  <c r="AA69" i="13"/>
  <c r="AB69" i="13"/>
  <c r="AC69" i="13"/>
  <c r="X70" i="13"/>
  <c r="AD70" i="13" s="1"/>
  <c r="Y70" i="13"/>
  <c r="Z70" i="13"/>
  <c r="AA70" i="13"/>
  <c r="AB70" i="13"/>
  <c r="AC70" i="13"/>
  <c r="X71" i="13"/>
  <c r="Y71" i="13"/>
  <c r="Z71" i="13"/>
  <c r="AD71" i="13" s="1"/>
  <c r="AA71" i="13"/>
  <c r="AB71" i="13"/>
  <c r="AC71" i="13"/>
  <c r="X72" i="13"/>
  <c r="Y72" i="13"/>
  <c r="AD72" i="13" s="1"/>
  <c r="Z72" i="13"/>
  <c r="AA72" i="13"/>
  <c r="AB72" i="13"/>
  <c r="AC72" i="13"/>
  <c r="X73" i="13"/>
  <c r="Y73" i="13"/>
  <c r="Z73" i="13"/>
  <c r="AA73" i="13"/>
  <c r="AB73" i="13"/>
  <c r="AC73" i="13"/>
  <c r="X74" i="13"/>
  <c r="AD74" i="13" s="1"/>
  <c r="Y74" i="13"/>
  <c r="Z74" i="13"/>
  <c r="AA74" i="13"/>
  <c r="AB74" i="13"/>
  <c r="AC74" i="13"/>
  <c r="X75" i="13"/>
  <c r="AD75" i="13" s="1"/>
  <c r="Y75" i="13"/>
  <c r="Z75" i="13"/>
  <c r="AA75" i="13"/>
  <c r="AB75" i="13"/>
  <c r="AC75" i="13"/>
  <c r="X76" i="13"/>
  <c r="AD76" i="13" s="1"/>
  <c r="Y76" i="13"/>
  <c r="Z76" i="13"/>
  <c r="AA76" i="13"/>
  <c r="AB76" i="13"/>
  <c r="AC76" i="13"/>
  <c r="X77" i="13"/>
  <c r="Y77" i="13"/>
  <c r="Z77" i="13"/>
  <c r="AA77" i="13"/>
  <c r="AB77" i="13"/>
  <c r="AC77" i="13"/>
  <c r="X78" i="13"/>
  <c r="Y78" i="13"/>
  <c r="AD78" i="13" s="1"/>
  <c r="Z78" i="13"/>
  <c r="AA78" i="13"/>
  <c r="AB78" i="13"/>
  <c r="AC78" i="13"/>
  <c r="X79" i="13"/>
  <c r="AD79" i="13" s="1"/>
  <c r="Y79" i="13"/>
  <c r="Z79" i="13"/>
  <c r="AA79" i="13"/>
  <c r="AB79" i="13"/>
  <c r="AC79" i="13"/>
  <c r="X80" i="13"/>
  <c r="AD80" i="13" s="1"/>
  <c r="Y80" i="13"/>
  <c r="Z80" i="13"/>
  <c r="AA80" i="13"/>
  <c r="AB80" i="13"/>
  <c r="AC80" i="13"/>
  <c r="X81" i="13"/>
  <c r="Y81" i="13"/>
  <c r="Z81" i="13"/>
  <c r="AA81" i="13"/>
  <c r="AB81" i="13"/>
  <c r="AC81" i="13"/>
  <c r="X82" i="13"/>
  <c r="AD82" i="13" s="1"/>
  <c r="Y82" i="13"/>
  <c r="Z82" i="13"/>
  <c r="AA82" i="13"/>
  <c r="AB82" i="13"/>
  <c r="AC82" i="13"/>
  <c r="X83" i="13"/>
  <c r="Y83" i="13"/>
  <c r="Z83" i="13"/>
  <c r="AA83" i="13"/>
  <c r="AD83" i="13" s="1"/>
  <c r="AB83" i="13"/>
  <c r="AC83" i="13"/>
  <c r="X84" i="13"/>
  <c r="AD84" i="13" s="1"/>
  <c r="Y84" i="13"/>
  <c r="Z84" i="13"/>
  <c r="AA84" i="13"/>
  <c r="AB84" i="13"/>
  <c r="AC84" i="13"/>
  <c r="X85" i="13"/>
  <c r="Y85" i="13"/>
  <c r="Z85" i="13"/>
  <c r="AA85" i="13"/>
  <c r="AB85" i="13"/>
  <c r="AC85" i="13"/>
  <c r="X86" i="13"/>
  <c r="AD86" i="13" s="1"/>
  <c r="Y86" i="13"/>
  <c r="Z86" i="13"/>
  <c r="AA86" i="13"/>
  <c r="AB86" i="13"/>
  <c r="AC86" i="13"/>
  <c r="X87" i="13"/>
  <c r="Y87" i="13"/>
  <c r="Z87" i="13"/>
  <c r="AD87" i="13" s="1"/>
  <c r="AA87" i="13"/>
  <c r="AB87" i="13"/>
  <c r="AC87" i="13"/>
  <c r="X88" i="13"/>
  <c r="Y88" i="13"/>
  <c r="AD88" i="13" s="1"/>
  <c r="Z88" i="13"/>
  <c r="AA88" i="13"/>
  <c r="AB88" i="13"/>
  <c r="AC88" i="13"/>
  <c r="X89" i="13"/>
  <c r="AD89" i="13" s="1"/>
  <c r="Y89" i="13"/>
  <c r="Z89" i="13"/>
  <c r="AA89" i="13"/>
  <c r="AB89" i="13"/>
  <c r="AC89" i="13"/>
  <c r="X90" i="13"/>
  <c r="AD90" i="13" s="1"/>
  <c r="Y90" i="13"/>
  <c r="Z90" i="13"/>
  <c r="AA90" i="13"/>
  <c r="AB90" i="13"/>
  <c r="AC90" i="13"/>
  <c r="X91" i="13"/>
  <c r="Y91" i="13"/>
  <c r="Z91" i="13"/>
  <c r="AD91" i="13" s="1"/>
  <c r="AA91" i="13"/>
  <c r="AB91" i="13"/>
  <c r="AC91" i="13"/>
  <c r="X92" i="13"/>
  <c r="Y92" i="13"/>
  <c r="AD92" i="13" s="1"/>
  <c r="Z92" i="13"/>
  <c r="AA92" i="13"/>
  <c r="AB92" i="13"/>
  <c r="AC92" i="13"/>
  <c r="X93" i="13"/>
  <c r="AD93" i="13" s="1"/>
  <c r="Y93" i="13"/>
  <c r="Z93" i="13"/>
  <c r="AA93" i="13"/>
  <c r="AB93" i="13"/>
  <c r="AC93" i="13"/>
  <c r="X94" i="13"/>
  <c r="AD94" i="13" s="1"/>
  <c r="Y94" i="13"/>
  <c r="Z94" i="13"/>
  <c r="AA94" i="13"/>
  <c r="AB94" i="13"/>
  <c r="AC94" i="13"/>
  <c r="X95" i="13"/>
  <c r="Y95" i="13"/>
  <c r="Z95" i="13"/>
  <c r="AD95" i="13" s="1"/>
  <c r="AA95" i="13"/>
  <c r="AB95" i="13"/>
  <c r="AC95" i="13"/>
  <c r="X96" i="13"/>
  <c r="Y96" i="13"/>
  <c r="AD96" i="13" s="1"/>
  <c r="Z96" i="13"/>
  <c r="AA96" i="13"/>
  <c r="AB96" i="13"/>
  <c r="AC96" i="13"/>
  <c r="X97" i="13"/>
  <c r="AD97" i="13" s="1"/>
  <c r="Y97" i="13"/>
  <c r="Z97" i="13"/>
  <c r="AA97" i="13"/>
  <c r="AB97" i="13"/>
  <c r="AC97" i="13"/>
  <c r="X98" i="13"/>
  <c r="AD98" i="13" s="1"/>
  <c r="Y98" i="13"/>
  <c r="Z98" i="13"/>
  <c r="AA98" i="13"/>
  <c r="AB98" i="13"/>
  <c r="AC98" i="13"/>
  <c r="Y5" i="13"/>
  <c r="Z5" i="13"/>
  <c r="AA5" i="13"/>
  <c r="AA99" i="13" s="1"/>
  <c r="AB5" i="13"/>
  <c r="AB99" i="13" s="1"/>
  <c r="AC5" i="13"/>
  <c r="X5" i="13"/>
  <c r="X99" i="13" s="1"/>
  <c r="L6" i="13"/>
  <c r="M6" i="13"/>
  <c r="M99" i="13" s="1"/>
  <c r="N6" i="13"/>
  <c r="O6" i="13"/>
  <c r="L7" i="13"/>
  <c r="M7" i="13"/>
  <c r="N7" i="13"/>
  <c r="O7" i="13"/>
  <c r="L8" i="13"/>
  <c r="M8" i="13"/>
  <c r="N8" i="13"/>
  <c r="O8" i="13"/>
  <c r="L9" i="13"/>
  <c r="M9" i="13"/>
  <c r="N9" i="13"/>
  <c r="O9" i="13"/>
  <c r="L10" i="13"/>
  <c r="M10" i="13"/>
  <c r="N10" i="13"/>
  <c r="O10" i="13"/>
  <c r="L11" i="13"/>
  <c r="M11" i="13"/>
  <c r="N11" i="13"/>
  <c r="O11" i="13"/>
  <c r="L12" i="13"/>
  <c r="M12" i="13"/>
  <c r="N12" i="13"/>
  <c r="O12" i="13"/>
  <c r="L13" i="13"/>
  <c r="M13" i="13"/>
  <c r="N13" i="13"/>
  <c r="O13" i="13"/>
  <c r="L14" i="13"/>
  <c r="M14" i="13"/>
  <c r="N14" i="13"/>
  <c r="O14" i="13"/>
  <c r="L15" i="13"/>
  <c r="M15" i="13"/>
  <c r="N15" i="13"/>
  <c r="O15" i="13"/>
  <c r="L16" i="13"/>
  <c r="M16" i="13"/>
  <c r="N16" i="13"/>
  <c r="O16" i="13"/>
  <c r="L17" i="13"/>
  <c r="M17" i="13"/>
  <c r="N17" i="13"/>
  <c r="O17" i="13"/>
  <c r="L18" i="13"/>
  <c r="M18" i="13"/>
  <c r="N18" i="13"/>
  <c r="O18" i="13"/>
  <c r="L19" i="13"/>
  <c r="M19" i="13"/>
  <c r="N19" i="13"/>
  <c r="O19" i="13"/>
  <c r="L20" i="13"/>
  <c r="M20" i="13"/>
  <c r="N20" i="13"/>
  <c r="O20" i="13"/>
  <c r="L21" i="13"/>
  <c r="M21" i="13"/>
  <c r="N21" i="13"/>
  <c r="O21" i="13"/>
  <c r="L22" i="13"/>
  <c r="M22" i="13"/>
  <c r="N22" i="13"/>
  <c r="O22" i="13"/>
  <c r="L23" i="13"/>
  <c r="M23" i="13"/>
  <c r="N23" i="13"/>
  <c r="O23" i="13"/>
  <c r="L24" i="13"/>
  <c r="M24" i="13"/>
  <c r="N24" i="13"/>
  <c r="O24" i="13"/>
  <c r="L25" i="13"/>
  <c r="M25" i="13"/>
  <c r="N25" i="13"/>
  <c r="O25" i="13"/>
  <c r="L26" i="13"/>
  <c r="M26" i="13"/>
  <c r="N26" i="13"/>
  <c r="O26" i="13"/>
  <c r="L27" i="13"/>
  <c r="M27" i="13"/>
  <c r="N27" i="13"/>
  <c r="O27" i="13"/>
  <c r="L28" i="13"/>
  <c r="M28" i="13"/>
  <c r="N28" i="13"/>
  <c r="O28" i="13"/>
  <c r="L29" i="13"/>
  <c r="M29" i="13"/>
  <c r="N29" i="13"/>
  <c r="O29" i="13"/>
  <c r="L30" i="13"/>
  <c r="M30" i="13"/>
  <c r="N30" i="13"/>
  <c r="O30" i="13"/>
  <c r="L31" i="13"/>
  <c r="M31" i="13"/>
  <c r="N31" i="13"/>
  <c r="O31" i="13"/>
  <c r="L32" i="13"/>
  <c r="M32" i="13"/>
  <c r="N32" i="13"/>
  <c r="O32" i="13"/>
  <c r="L33" i="13"/>
  <c r="M33" i="13"/>
  <c r="N33" i="13"/>
  <c r="O33" i="13"/>
  <c r="L34" i="13"/>
  <c r="M34" i="13"/>
  <c r="N34" i="13"/>
  <c r="O34" i="13"/>
  <c r="L35" i="13"/>
  <c r="M35" i="13"/>
  <c r="N35" i="13"/>
  <c r="O35" i="13"/>
  <c r="L36" i="13"/>
  <c r="M36" i="13"/>
  <c r="N36" i="13"/>
  <c r="O36" i="13"/>
  <c r="L37" i="13"/>
  <c r="M37" i="13"/>
  <c r="N37" i="13"/>
  <c r="O37" i="13"/>
  <c r="L38" i="13"/>
  <c r="M38" i="13"/>
  <c r="N38" i="13"/>
  <c r="O38" i="13"/>
  <c r="L39" i="13"/>
  <c r="M39" i="13"/>
  <c r="N39" i="13"/>
  <c r="O39" i="13"/>
  <c r="L40" i="13"/>
  <c r="M40" i="13"/>
  <c r="N40" i="13"/>
  <c r="O40" i="13"/>
  <c r="L41" i="13"/>
  <c r="M41" i="13"/>
  <c r="N41" i="13"/>
  <c r="O41" i="13"/>
  <c r="L42" i="13"/>
  <c r="M42" i="13"/>
  <c r="N42" i="13"/>
  <c r="O42" i="13"/>
  <c r="L43" i="13"/>
  <c r="M43" i="13"/>
  <c r="N43" i="13"/>
  <c r="O43" i="13"/>
  <c r="L44" i="13"/>
  <c r="M44" i="13"/>
  <c r="N44" i="13"/>
  <c r="O44" i="13"/>
  <c r="L45" i="13"/>
  <c r="M45" i="13"/>
  <c r="N45" i="13"/>
  <c r="O45" i="13"/>
  <c r="L46" i="13"/>
  <c r="M46" i="13"/>
  <c r="N46" i="13"/>
  <c r="O46" i="13"/>
  <c r="L47" i="13"/>
  <c r="M47" i="13"/>
  <c r="N47" i="13"/>
  <c r="O47" i="13"/>
  <c r="L48" i="13"/>
  <c r="M48" i="13"/>
  <c r="N48" i="13"/>
  <c r="O48" i="13"/>
  <c r="L49" i="13"/>
  <c r="M49" i="13"/>
  <c r="N49" i="13"/>
  <c r="O49" i="13"/>
  <c r="L50" i="13"/>
  <c r="M50" i="13"/>
  <c r="N50" i="13"/>
  <c r="O50" i="13"/>
  <c r="L51" i="13"/>
  <c r="M51" i="13"/>
  <c r="N51" i="13"/>
  <c r="O51" i="13"/>
  <c r="L52" i="13"/>
  <c r="M52" i="13"/>
  <c r="N52" i="13"/>
  <c r="O52" i="13"/>
  <c r="L53" i="13"/>
  <c r="M53" i="13"/>
  <c r="N53" i="13"/>
  <c r="O53" i="13"/>
  <c r="L54" i="13"/>
  <c r="M54" i="13"/>
  <c r="N54" i="13"/>
  <c r="O54" i="13"/>
  <c r="L55" i="13"/>
  <c r="M55" i="13"/>
  <c r="N55" i="13"/>
  <c r="O55" i="13"/>
  <c r="L56" i="13"/>
  <c r="M56" i="13"/>
  <c r="N56" i="13"/>
  <c r="O56" i="13"/>
  <c r="L57" i="13"/>
  <c r="M57" i="13"/>
  <c r="N57" i="13"/>
  <c r="O57" i="13"/>
  <c r="L58" i="13"/>
  <c r="M58" i="13"/>
  <c r="N58" i="13"/>
  <c r="O58" i="13"/>
  <c r="L59" i="13"/>
  <c r="M59" i="13"/>
  <c r="N59" i="13"/>
  <c r="O59" i="13"/>
  <c r="L60" i="13"/>
  <c r="M60" i="13"/>
  <c r="N60" i="13"/>
  <c r="O60" i="13"/>
  <c r="L61" i="13"/>
  <c r="M61" i="13"/>
  <c r="N61" i="13"/>
  <c r="O61" i="13"/>
  <c r="L62" i="13"/>
  <c r="M62" i="13"/>
  <c r="N62" i="13"/>
  <c r="O62" i="13"/>
  <c r="L63" i="13"/>
  <c r="M63" i="13"/>
  <c r="N63" i="13"/>
  <c r="O63" i="13"/>
  <c r="L64" i="13"/>
  <c r="M64" i="13"/>
  <c r="N64" i="13"/>
  <c r="O64" i="13"/>
  <c r="L65" i="13"/>
  <c r="M65" i="13"/>
  <c r="N65" i="13"/>
  <c r="O65" i="13"/>
  <c r="L66" i="13"/>
  <c r="M66" i="13"/>
  <c r="N66" i="13"/>
  <c r="O66" i="13"/>
  <c r="L67" i="13"/>
  <c r="M67" i="13"/>
  <c r="N67" i="13"/>
  <c r="O67" i="13"/>
  <c r="L68" i="13"/>
  <c r="M68" i="13"/>
  <c r="N68" i="13"/>
  <c r="O68" i="13"/>
  <c r="L69" i="13"/>
  <c r="M69" i="13"/>
  <c r="N69" i="13"/>
  <c r="O69" i="13"/>
  <c r="L70" i="13"/>
  <c r="M70" i="13"/>
  <c r="N70" i="13"/>
  <c r="O70" i="13"/>
  <c r="L71" i="13"/>
  <c r="M71" i="13"/>
  <c r="N71" i="13"/>
  <c r="O71" i="13"/>
  <c r="L72" i="13"/>
  <c r="M72" i="13"/>
  <c r="N72" i="13"/>
  <c r="O72" i="13"/>
  <c r="L73" i="13"/>
  <c r="M73" i="13"/>
  <c r="N73" i="13"/>
  <c r="O73" i="13"/>
  <c r="L74" i="13"/>
  <c r="M74" i="13"/>
  <c r="N74" i="13"/>
  <c r="O74" i="13"/>
  <c r="L75" i="13"/>
  <c r="M75" i="13"/>
  <c r="N75" i="13"/>
  <c r="O75" i="13"/>
  <c r="L76" i="13"/>
  <c r="M76" i="13"/>
  <c r="N76" i="13"/>
  <c r="O76" i="13"/>
  <c r="L77" i="13"/>
  <c r="M77" i="13"/>
  <c r="N77" i="13"/>
  <c r="O77" i="13"/>
  <c r="L78" i="13"/>
  <c r="M78" i="13"/>
  <c r="N78" i="13"/>
  <c r="O78" i="13"/>
  <c r="L79" i="13"/>
  <c r="M79" i="13"/>
  <c r="N79" i="13"/>
  <c r="O79" i="13"/>
  <c r="L80" i="13"/>
  <c r="M80" i="13"/>
  <c r="N80" i="13"/>
  <c r="O80" i="13"/>
  <c r="L81" i="13"/>
  <c r="M81" i="13"/>
  <c r="N81" i="13"/>
  <c r="O81" i="13"/>
  <c r="L82" i="13"/>
  <c r="M82" i="13"/>
  <c r="N82" i="13"/>
  <c r="O82" i="13"/>
  <c r="L83" i="13"/>
  <c r="M83" i="13"/>
  <c r="N83" i="13"/>
  <c r="O83" i="13"/>
  <c r="L84" i="13"/>
  <c r="M84" i="13"/>
  <c r="N84" i="13"/>
  <c r="O84" i="13"/>
  <c r="L85" i="13"/>
  <c r="M85" i="13"/>
  <c r="N85" i="13"/>
  <c r="O85" i="13"/>
  <c r="L86" i="13"/>
  <c r="M86" i="13"/>
  <c r="N86" i="13"/>
  <c r="O86" i="13"/>
  <c r="L87" i="13"/>
  <c r="M87" i="13"/>
  <c r="N87" i="13"/>
  <c r="O87" i="13"/>
  <c r="L88" i="13"/>
  <c r="M88" i="13"/>
  <c r="N88" i="13"/>
  <c r="O88" i="13"/>
  <c r="L89" i="13"/>
  <c r="M89" i="13"/>
  <c r="N89" i="13"/>
  <c r="O89" i="13"/>
  <c r="L90" i="13"/>
  <c r="M90" i="13"/>
  <c r="N90" i="13"/>
  <c r="O90" i="13"/>
  <c r="L91" i="13"/>
  <c r="M91" i="13"/>
  <c r="N91" i="13"/>
  <c r="O91" i="13"/>
  <c r="L92" i="13"/>
  <c r="M92" i="13"/>
  <c r="N92" i="13"/>
  <c r="O92" i="13"/>
  <c r="L93" i="13"/>
  <c r="M93" i="13"/>
  <c r="N93" i="13"/>
  <c r="O93" i="13"/>
  <c r="L94" i="13"/>
  <c r="M94" i="13"/>
  <c r="N94" i="13"/>
  <c r="O94" i="13"/>
  <c r="L95" i="13"/>
  <c r="M95" i="13"/>
  <c r="N95" i="13"/>
  <c r="O95" i="13"/>
  <c r="L96" i="13"/>
  <c r="M96" i="13"/>
  <c r="N96" i="13"/>
  <c r="O96" i="13"/>
  <c r="L97" i="13"/>
  <c r="M97" i="13"/>
  <c r="N97" i="13"/>
  <c r="O97" i="13"/>
  <c r="L98" i="13"/>
  <c r="M98" i="13"/>
  <c r="N98" i="13"/>
  <c r="O98" i="13"/>
  <c r="L99" i="13"/>
  <c r="P99" i="13"/>
  <c r="K6" i="13"/>
  <c r="K99" i="13" s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L5" i="13"/>
  <c r="M5" i="13"/>
  <c r="N5" i="13"/>
  <c r="N99" i="13" s="1"/>
  <c r="O5" i="13"/>
  <c r="K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5" i="13"/>
  <c r="J99" i="13" s="1"/>
  <c r="CN99" i="13"/>
  <c r="CM99" i="13"/>
  <c r="CL99" i="13"/>
  <c r="CK99" i="13"/>
  <c r="CJ99" i="13"/>
  <c r="CI99" i="13"/>
  <c r="BZ99" i="13"/>
  <c r="BY99" i="13"/>
  <c r="BX99" i="13"/>
  <c r="BW99" i="13"/>
  <c r="BV99" i="13"/>
  <c r="BU99" i="13"/>
  <c r="BL99" i="13"/>
  <c r="BK99" i="13"/>
  <c r="BJ99" i="13"/>
  <c r="BI99" i="13"/>
  <c r="BH99" i="13"/>
  <c r="BG99" i="13"/>
  <c r="AX99" i="13"/>
  <c r="AW99" i="13"/>
  <c r="AV99" i="13"/>
  <c r="AU99" i="13"/>
  <c r="AT99" i="13"/>
  <c r="AS99" i="13"/>
  <c r="AJ99" i="13"/>
  <c r="AI99" i="13"/>
  <c r="AH99" i="13"/>
  <c r="AG99" i="13"/>
  <c r="AF99" i="13"/>
  <c r="AE99" i="13"/>
  <c r="V99" i="13"/>
  <c r="U99" i="13"/>
  <c r="T99" i="13"/>
  <c r="S99" i="13"/>
  <c r="R99" i="13"/>
  <c r="Q99" i="13"/>
  <c r="H99" i="13"/>
  <c r="G99" i="13"/>
  <c r="F99" i="13"/>
  <c r="E99" i="13"/>
  <c r="D99" i="13"/>
  <c r="C99" i="13"/>
  <c r="CO97" i="13"/>
  <c r="CA97" i="13"/>
  <c r="BM97" i="13"/>
  <c r="AY97" i="13"/>
  <c r="AK97" i="13"/>
  <c r="W97" i="13"/>
  <c r="I97" i="13"/>
  <c r="CO96" i="13"/>
  <c r="CA96" i="13"/>
  <c r="BM96" i="13"/>
  <c r="AY96" i="13"/>
  <c r="AK96" i="13"/>
  <c r="W96" i="13"/>
  <c r="I96" i="13"/>
  <c r="CO95" i="13"/>
  <c r="CA95" i="13"/>
  <c r="BM95" i="13"/>
  <c r="AY95" i="13"/>
  <c r="AK95" i="13"/>
  <c r="W95" i="13"/>
  <c r="I95" i="13"/>
  <c r="CO94" i="13"/>
  <c r="CA94" i="13"/>
  <c r="BM94" i="13"/>
  <c r="AY94" i="13"/>
  <c r="AK94" i="13"/>
  <c r="W94" i="13"/>
  <c r="I94" i="13"/>
  <c r="CO93" i="13"/>
  <c r="CA93" i="13"/>
  <c r="BM93" i="13"/>
  <c r="AY93" i="13"/>
  <c r="AK93" i="13"/>
  <c r="W93" i="13"/>
  <c r="I93" i="13"/>
  <c r="CO92" i="13"/>
  <c r="CA92" i="13"/>
  <c r="BM92" i="13"/>
  <c r="AY92" i="13"/>
  <c r="AK92" i="13"/>
  <c r="W92" i="13"/>
  <c r="I92" i="13"/>
  <c r="DB91" i="13"/>
  <c r="CO91" i="13"/>
  <c r="CA91" i="13"/>
  <c r="BM91" i="13"/>
  <c r="AY91" i="13"/>
  <c r="AK91" i="13"/>
  <c r="W91" i="13"/>
  <c r="I91" i="13"/>
  <c r="CO90" i="13"/>
  <c r="CA90" i="13"/>
  <c r="BM90" i="13"/>
  <c r="AY90" i="13"/>
  <c r="AK90" i="13"/>
  <c r="W90" i="13"/>
  <c r="I90" i="13"/>
  <c r="CO89" i="13"/>
  <c r="CA89" i="13"/>
  <c r="BM89" i="13"/>
  <c r="AY89" i="13"/>
  <c r="AK89" i="13"/>
  <c r="W89" i="13"/>
  <c r="I89" i="13"/>
  <c r="CO88" i="13"/>
  <c r="CA88" i="13"/>
  <c r="BM88" i="13"/>
  <c r="AY88" i="13"/>
  <c r="AK88" i="13"/>
  <c r="W88" i="13"/>
  <c r="I88" i="13"/>
  <c r="CO87" i="13"/>
  <c r="CA87" i="13"/>
  <c r="BM87" i="13"/>
  <c r="AY87" i="13"/>
  <c r="AK87" i="13"/>
  <c r="W87" i="13"/>
  <c r="I87" i="13"/>
  <c r="CO86" i="13"/>
  <c r="CA86" i="13"/>
  <c r="BM86" i="13"/>
  <c r="AY86" i="13"/>
  <c r="AK86" i="13"/>
  <c r="W86" i="13"/>
  <c r="I86" i="13"/>
  <c r="CO85" i="13"/>
  <c r="CA85" i="13"/>
  <c r="BM85" i="13"/>
  <c r="AY85" i="13"/>
  <c r="AK85" i="13"/>
  <c r="W85" i="13"/>
  <c r="I85" i="13"/>
  <c r="CO84" i="13"/>
  <c r="CA84" i="13"/>
  <c r="BM84" i="13"/>
  <c r="AY84" i="13"/>
  <c r="AK84" i="13"/>
  <c r="W84" i="13"/>
  <c r="I84" i="13"/>
  <c r="CO83" i="13"/>
  <c r="CA83" i="13"/>
  <c r="BM83" i="13"/>
  <c r="AY83" i="13"/>
  <c r="AK83" i="13"/>
  <c r="W83" i="13"/>
  <c r="I83" i="13"/>
  <c r="CO82" i="13"/>
  <c r="CA82" i="13"/>
  <c r="BM82" i="13"/>
  <c r="AY82" i="13"/>
  <c r="AK82" i="13"/>
  <c r="W82" i="13"/>
  <c r="I82" i="13"/>
  <c r="CO81" i="13"/>
  <c r="CA81" i="13"/>
  <c r="BM81" i="13"/>
  <c r="AY81" i="13"/>
  <c r="AK81" i="13"/>
  <c r="W81" i="13"/>
  <c r="I81" i="13"/>
  <c r="CO80" i="13"/>
  <c r="CA80" i="13"/>
  <c r="BM80" i="13"/>
  <c r="AY80" i="13"/>
  <c r="AK80" i="13"/>
  <c r="W80" i="13"/>
  <c r="I80" i="13"/>
  <c r="DB79" i="13"/>
  <c r="CO79" i="13"/>
  <c r="CA79" i="13"/>
  <c r="BM79" i="13"/>
  <c r="AY79" i="13"/>
  <c r="AK79" i="13"/>
  <c r="W79" i="13"/>
  <c r="I79" i="13"/>
  <c r="CO78" i="13"/>
  <c r="CA78" i="13"/>
  <c r="BM78" i="13"/>
  <c r="AY78" i="13"/>
  <c r="AK78" i="13"/>
  <c r="W78" i="13"/>
  <c r="I78" i="13"/>
  <c r="CO77" i="13"/>
  <c r="CA77" i="13"/>
  <c r="BM77" i="13"/>
  <c r="AY77" i="13"/>
  <c r="AK77" i="13"/>
  <c r="W77" i="13"/>
  <c r="I77" i="13"/>
  <c r="CO76" i="13"/>
  <c r="CA76" i="13"/>
  <c r="BM76" i="13"/>
  <c r="AY76" i="13"/>
  <c r="AK76" i="13"/>
  <c r="W76" i="13"/>
  <c r="I76" i="13"/>
  <c r="CO75" i="13"/>
  <c r="CA75" i="13"/>
  <c r="BM75" i="13"/>
  <c r="AY75" i="13"/>
  <c r="AK75" i="13"/>
  <c r="W75" i="13"/>
  <c r="I75" i="13"/>
  <c r="CO74" i="13"/>
  <c r="CA74" i="13"/>
  <c r="BM74" i="13"/>
  <c r="AY74" i="13"/>
  <c r="AK74" i="13"/>
  <c r="W74" i="13"/>
  <c r="I74" i="13"/>
  <c r="CO73" i="13"/>
  <c r="CA73" i="13"/>
  <c r="BM73" i="13"/>
  <c r="AY73" i="13"/>
  <c r="AK73" i="13"/>
  <c r="W73" i="13"/>
  <c r="I73" i="13"/>
  <c r="CO72" i="13"/>
  <c r="CA72" i="13"/>
  <c r="BM72" i="13"/>
  <c r="AY72" i="13"/>
  <c r="AK72" i="13"/>
  <c r="W72" i="13"/>
  <c r="I72" i="13"/>
  <c r="CO71" i="13"/>
  <c r="CA71" i="13"/>
  <c r="BM71" i="13"/>
  <c r="AY71" i="13"/>
  <c r="AK71" i="13"/>
  <c r="W71" i="13"/>
  <c r="I71" i="13"/>
  <c r="CO70" i="13"/>
  <c r="CA70" i="13"/>
  <c r="BM70" i="13"/>
  <c r="AY70" i="13"/>
  <c r="AK70" i="13"/>
  <c r="W70" i="13"/>
  <c r="I70" i="13"/>
  <c r="CO69" i="13"/>
  <c r="CA69" i="13"/>
  <c r="BM69" i="13"/>
  <c r="AY69" i="13"/>
  <c r="AK69" i="13"/>
  <c r="W69" i="13"/>
  <c r="I69" i="13"/>
  <c r="CO68" i="13"/>
  <c r="CA68" i="13"/>
  <c r="BM68" i="13"/>
  <c r="AY68" i="13"/>
  <c r="AK68" i="13"/>
  <c r="W68" i="13"/>
  <c r="I68" i="13"/>
  <c r="CO67" i="13"/>
  <c r="CA67" i="13"/>
  <c r="BM67" i="13"/>
  <c r="AY67" i="13"/>
  <c r="AK67" i="13"/>
  <c r="W67" i="13"/>
  <c r="I67" i="13"/>
  <c r="CO66" i="13"/>
  <c r="CA66" i="13"/>
  <c r="BM66" i="13"/>
  <c r="AY66" i="13"/>
  <c r="AK66" i="13"/>
  <c r="W66" i="13"/>
  <c r="I66" i="13"/>
  <c r="CO65" i="13"/>
  <c r="CA65" i="13"/>
  <c r="BM65" i="13"/>
  <c r="AY65" i="13"/>
  <c r="AK65" i="13"/>
  <c r="W65" i="13"/>
  <c r="I65" i="13"/>
  <c r="CO64" i="13"/>
  <c r="CA64" i="13"/>
  <c r="BM64" i="13"/>
  <c r="AY64" i="13"/>
  <c r="AK64" i="13"/>
  <c r="W64" i="13"/>
  <c r="I64" i="13"/>
  <c r="CO63" i="13"/>
  <c r="CA63" i="13"/>
  <c r="BM63" i="13"/>
  <c r="AY63" i="13"/>
  <c r="AK63" i="13"/>
  <c r="W63" i="13"/>
  <c r="I63" i="13"/>
  <c r="CO62" i="13"/>
  <c r="CA62" i="13"/>
  <c r="BM62" i="13"/>
  <c r="AY62" i="13"/>
  <c r="AK62" i="13"/>
  <c r="W62" i="13"/>
  <c r="I62" i="13"/>
  <c r="CO61" i="13"/>
  <c r="CA61" i="13"/>
  <c r="BM61" i="13"/>
  <c r="AY61" i="13"/>
  <c r="AK61" i="13"/>
  <c r="W61" i="13"/>
  <c r="I61" i="13"/>
  <c r="CO60" i="13"/>
  <c r="CA60" i="13"/>
  <c r="BM60" i="13"/>
  <c r="AY60" i="13"/>
  <c r="AK60" i="13"/>
  <c r="W60" i="13"/>
  <c r="I60" i="13"/>
  <c r="CO59" i="13"/>
  <c r="CA59" i="13"/>
  <c r="BM59" i="13"/>
  <c r="AY59" i="13"/>
  <c r="AK59" i="13"/>
  <c r="W59" i="13"/>
  <c r="I59" i="13"/>
  <c r="CO58" i="13"/>
  <c r="CA58" i="13"/>
  <c r="BM58" i="13"/>
  <c r="AY58" i="13"/>
  <c r="AK58" i="13"/>
  <c r="W58" i="13"/>
  <c r="I58" i="13"/>
  <c r="CO57" i="13"/>
  <c r="CA57" i="13"/>
  <c r="BM57" i="13"/>
  <c r="AY57" i="13"/>
  <c r="AK57" i="13"/>
  <c r="W57" i="13"/>
  <c r="I57" i="13"/>
  <c r="CO56" i="13"/>
  <c r="CA56" i="13"/>
  <c r="BM56" i="13"/>
  <c r="AY56" i="13"/>
  <c r="AK56" i="13"/>
  <c r="W56" i="13"/>
  <c r="I56" i="13"/>
  <c r="CO55" i="13"/>
  <c r="CA55" i="13"/>
  <c r="BM55" i="13"/>
  <c r="AY55" i="13"/>
  <c r="AK55" i="13"/>
  <c r="W55" i="13"/>
  <c r="I55" i="13"/>
  <c r="DB54" i="13"/>
  <c r="CO54" i="13"/>
  <c r="CA54" i="13"/>
  <c r="BM54" i="13"/>
  <c r="AY54" i="13"/>
  <c r="AK54" i="13"/>
  <c r="W54" i="13"/>
  <c r="I54" i="13"/>
  <c r="CO53" i="13"/>
  <c r="CA53" i="13"/>
  <c r="BM53" i="13"/>
  <c r="AY53" i="13"/>
  <c r="AK53" i="13"/>
  <c r="W53" i="13"/>
  <c r="I53" i="13"/>
  <c r="CO52" i="13"/>
  <c r="CA52" i="13"/>
  <c r="BM52" i="13"/>
  <c r="AY52" i="13"/>
  <c r="AK52" i="13"/>
  <c r="W52" i="13"/>
  <c r="I52" i="13"/>
  <c r="CO51" i="13"/>
  <c r="CA51" i="13"/>
  <c r="BM51" i="13"/>
  <c r="AY51" i="13"/>
  <c r="AK51" i="13"/>
  <c r="W51" i="13"/>
  <c r="I51" i="13"/>
  <c r="CO50" i="13"/>
  <c r="CA50" i="13"/>
  <c r="BM50" i="13"/>
  <c r="AY50" i="13"/>
  <c r="AK50" i="13"/>
  <c r="W50" i="13"/>
  <c r="I50" i="13"/>
  <c r="CO49" i="13"/>
  <c r="CA49" i="13"/>
  <c r="BM49" i="13"/>
  <c r="AY49" i="13"/>
  <c r="AK49" i="13"/>
  <c r="W49" i="13"/>
  <c r="I49" i="13"/>
  <c r="CO48" i="13"/>
  <c r="CA48" i="13"/>
  <c r="BM48" i="13"/>
  <c r="AY48" i="13"/>
  <c r="AK48" i="13"/>
  <c r="W48" i="13"/>
  <c r="I48" i="13"/>
  <c r="CO47" i="13"/>
  <c r="CA47" i="13"/>
  <c r="BM47" i="13"/>
  <c r="AY47" i="13"/>
  <c r="AK47" i="13"/>
  <c r="W47" i="13"/>
  <c r="I47" i="13"/>
  <c r="CO46" i="13"/>
  <c r="CA46" i="13"/>
  <c r="BM46" i="13"/>
  <c r="AY46" i="13"/>
  <c r="AK46" i="13"/>
  <c r="W46" i="13"/>
  <c r="I46" i="13"/>
  <c r="CO45" i="13"/>
  <c r="CA45" i="13"/>
  <c r="BM45" i="13"/>
  <c r="AY45" i="13"/>
  <c r="AK45" i="13"/>
  <c r="W45" i="13"/>
  <c r="I45" i="13"/>
  <c r="CO44" i="13"/>
  <c r="CA44" i="13"/>
  <c r="BM44" i="13"/>
  <c r="AY44" i="13"/>
  <c r="AK44" i="13"/>
  <c r="W44" i="13"/>
  <c r="I44" i="13"/>
  <c r="CO43" i="13"/>
  <c r="CA43" i="13"/>
  <c r="BM43" i="13"/>
  <c r="AY43" i="13"/>
  <c r="AK43" i="13"/>
  <c r="W43" i="13"/>
  <c r="I43" i="13"/>
  <c r="CO42" i="13"/>
  <c r="CA42" i="13"/>
  <c r="BM42" i="13"/>
  <c r="AY42" i="13"/>
  <c r="AK42" i="13"/>
  <c r="W42" i="13"/>
  <c r="I42" i="13"/>
  <c r="CO41" i="13"/>
  <c r="CA41" i="13"/>
  <c r="BM41" i="13"/>
  <c r="AY41" i="13"/>
  <c r="AK41" i="13"/>
  <c r="W41" i="13"/>
  <c r="I41" i="13"/>
  <c r="CO40" i="13"/>
  <c r="CA40" i="13"/>
  <c r="BM40" i="13"/>
  <c r="AY40" i="13"/>
  <c r="AK40" i="13"/>
  <c r="W40" i="13"/>
  <c r="I40" i="13"/>
  <c r="CO39" i="13"/>
  <c r="CA39" i="13"/>
  <c r="BM39" i="13"/>
  <c r="AY39" i="13"/>
  <c r="AK39" i="13"/>
  <c r="W39" i="13"/>
  <c r="I39" i="13"/>
  <c r="CO38" i="13"/>
  <c r="CA38" i="13"/>
  <c r="BM38" i="13"/>
  <c r="AY38" i="13"/>
  <c r="AK38" i="13"/>
  <c r="W38" i="13"/>
  <c r="I38" i="13"/>
  <c r="CO37" i="13"/>
  <c r="CA37" i="13"/>
  <c r="BM37" i="13"/>
  <c r="AY37" i="13"/>
  <c r="AK37" i="13"/>
  <c r="W37" i="13"/>
  <c r="I37" i="13"/>
  <c r="CO36" i="13"/>
  <c r="CA36" i="13"/>
  <c r="BM36" i="13"/>
  <c r="AY36" i="13"/>
  <c r="AK36" i="13"/>
  <c r="W36" i="13"/>
  <c r="I36" i="13"/>
  <c r="CO35" i="13"/>
  <c r="CA35" i="13"/>
  <c r="BM35" i="13"/>
  <c r="AY35" i="13"/>
  <c r="AK35" i="13"/>
  <c r="W35" i="13"/>
  <c r="I35" i="13"/>
  <c r="CO34" i="13"/>
  <c r="CA34" i="13"/>
  <c r="BM34" i="13"/>
  <c r="AY34" i="13"/>
  <c r="AK34" i="13"/>
  <c r="W34" i="13"/>
  <c r="I34" i="13"/>
  <c r="CO33" i="13"/>
  <c r="CA33" i="13"/>
  <c r="BM33" i="13"/>
  <c r="AY33" i="13"/>
  <c r="AK33" i="13"/>
  <c r="W33" i="13"/>
  <c r="I33" i="13"/>
  <c r="CO32" i="13"/>
  <c r="CA32" i="13"/>
  <c r="BM32" i="13"/>
  <c r="AY32" i="13"/>
  <c r="AK32" i="13"/>
  <c r="W32" i="13"/>
  <c r="I32" i="13"/>
  <c r="DB31" i="13"/>
  <c r="CO31" i="13"/>
  <c r="CA31" i="13"/>
  <c r="BM31" i="13"/>
  <c r="AY31" i="13"/>
  <c r="AK31" i="13"/>
  <c r="W31" i="13"/>
  <c r="I31" i="13"/>
  <c r="CO30" i="13"/>
  <c r="CA30" i="13"/>
  <c r="BM30" i="13"/>
  <c r="AY30" i="13"/>
  <c r="AK30" i="13"/>
  <c r="W30" i="13"/>
  <c r="I30" i="13"/>
  <c r="CO29" i="13"/>
  <c r="CA29" i="13"/>
  <c r="BM29" i="13"/>
  <c r="AY29" i="13"/>
  <c r="AK29" i="13"/>
  <c r="W29" i="13"/>
  <c r="I29" i="13"/>
  <c r="CO28" i="13"/>
  <c r="CA28" i="13"/>
  <c r="BM28" i="13"/>
  <c r="AY28" i="13"/>
  <c r="AK28" i="13"/>
  <c r="W28" i="13"/>
  <c r="I28" i="13"/>
  <c r="CO27" i="13"/>
  <c r="CA27" i="13"/>
  <c r="BM27" i="13"/>
  <c r="AY27" i="13"/>
  <c r="AK27" i="13"/>
  <c r="W27" i="13"/>
  <c r="I27" i="13"/>
  <c r="CO26" i="13"/>
  <c r="CA26" i="13"/>
  <c r="BM26" i="13"/>
  <c r="AY26" i="13"/>
  <c r="AK26" i="13"/>
  <c r="W26" i="13"/>
  <c r="I26" i="13"/>
  <c r="CO25" i="13"/>
  <c r="CA25" i="13"/>
  <c r="BM25" i="13"/>
  <c r="AY25" i="13"/>
  <c r="AK25" i="13"/>
  <c r="W25" i="13"/>
  <c r="I25" i="13"/>
  <c r="CO24" i="13"/>
  <c r="CA24" i="13"/>
  <c r="BM24" i="13"/>
  <c r="AY24" i="13"/>
  <c r="AK24" i="13"/>
  <c r="W24" i="13"/>
  <c r="I24" i="13"/>
  <c r="CO23" i="13"/>
  <c r="CA23" i="13"/>
  <c r="BM23" i="13"/>
  <c r="AY23" i="13"/>
  <c r="AK23" i="13"/>
  <c r="W23" i="13"/>
  <c r="I23" i="13"/>
  <c r="CO22" i="13"/>
  <c r="CA22" i="13"/>
  <c r="BM22" i="13"/>
  <c r="AY22" i="13"/>
  <c r="AK22" i="13"/>
  <c r="W22" i="13"/>
  <c r="I22" i="13"/>
  <c r="CO21" i="13"/>
  <c r="CA21" i="13"/>
  <c r="BM21" i="13"/>
  <c r="AY21" i="13"/>
  <c r="AK21" i="13"/>
  <c r="W21" i="13"/>
  <c r="I21" i="13"/>
  <c r="CO20" i="13"/>
  <c r="CA20" i="13"/>
  <c r="BM20" i="13"/>
  <c r="AY20" i="13"/>
  <c r="AK20" i="13"/>
  <c r="W20" i="13"/>
  <c r="I20" i="13"/>
  <c r="CO19" i="13"/>
  <c r="CA19" i="13"/>
  <c r="BM19" i="13"/>
  <c r="AY19" i="13"/>
  <c r="AK19" i="13"/>
  <c r="W19" i="13"/>
  <c r="I19" i="13"/>
  <c r="CO18" i="13"/>
  <c r="CA18" i="13"/>
  <c r="BM18" i="13"/>
  <c r="AY18" i="13"/>
  <c r="AK18" i="13"/>
  <c r="W18" i="13"/>
  <c r="I18" i="13"/>
  <c r="CO17" i="13"/>
  <c r="CA17" i="13"/>
  <c r="BM17" i="13"/>
  <c r="AY17" i="13"/>
  <c r="AK17" i="13"/>
  <c r="W17" i="13"/>
  <c r="I17" i="13"/>
  <c r="CO16" i="13"/>
  <c r="CA16" i="13"/>
  <c r="BM16" i="13"/>
  <c r="AY16" i="13"/>
  <c r="AK16" i="13"/>
  <c r="W16" i="13"/>
  <c r="I16" i="13"/>
  <c r="DB15" i="13"/>
  <c r="CO15" i="13"/>
  <c r="CA15" i="13"/>
  <c r="BM15" i="13"/>
  <c r="AY15" i="13"/>
  <c r="AK15" i="13"/>
  <c r="W15" i="13"/>
  <c r="I15" i="13"/>
  <c r="CO14" i="13"/>
  <c r="CA14" i="13"/>
  <c r="BM14" i="13"/>
  <c r="AY14" i="13"/>
  <c r="AK14" i="13"/>
  <c r="W14" i="13"/>
  <c r="I14" i="13"/>
  <c r="CO13" i="13"/>
  <c r="CA13" i="13"/>
  <c r="BM13" i="13"/>
  <c r="AY13" i="13"/>
  <c r="AK13" i="13"/>
  <c r="W13" i="13"/>
  <c r="I13" i="13"/>
  <c r="DB12" i="13"/>
  <c r="CO12" i="13"/>
  <c r="CA12" i="13"/>
  <c r="BM12" i="13"/>
  <c r="AY12" i="13"/>
  <c r="AK12" i="13"/>
  <c r="W12" i="13"/>
  <c r="I12" i="13"/>
  <c r="DB11" i="13"/>
  <c r="CO11" i="13"/>
  <c r="CA11" i="13"/>
  <c r="BM11" i="13"/>
  <c r="AY11" i="13"/>
  <c r="AK11" i="13"/>
  <c r="W11" i="13"/>
  <c r="I11" i="13"/>
  <c r="CO10" i="13"/>
  <c r="CA10" i="13"/>
  <c r="BM10" i="13"/>
  <c r="AY10" i="13"/>
  <c r="AK10" i="13"/>
  <c r="W10" i="13"/>
  <c r="I10" i="13"/>
  <c r="CO9" i="13"/>
  <c r="CA9" i="13"/>
  <c r="BM9" i="13"/>
  <c r="AY9" i="13"/>
  <c r="AK9" i="13"/>
  <c r="W9" i="13"/>
  <c r="I9" i="13"/>
  <c r="CO8" i="13"/>
  <c r="CA8" i="13"/>
  <c r="BM8" i="13"/>
  <c r="AY8" i="13"/>
  <c r="AK8" i="13"/>
  <c r="W8" i="13"/>
  <c r="I8" i="13"/>
  <c r="CO7" i="13"/>
  <c r="CA7" i="13"/>
  <c r="BM7" i="13"/>
  <c r="AY7" i="13"/>
  <c r="AK7" i="13"/>
  <c r="W7" i="13"/>
  <c r="I7" i="13"/>
  <c r="CO6" i="13"/>
  <c r="CA6" i="13"/>
  <c r="BM6" i="13"/>
  <c r="AY6" i="13"/>
  <c r="AK6" i="13"/>
  <c r="W6" i="13"/>
  <c r="I6" i="13"/>
  <c r="CO5" i="13"/>
  <c r="CA5" i="13"/>
  <c r="BM5" i="13"/>
  <c r="AY5" i="13"/>
  <c r="AK5" i="13"/>
  <c r="W5" i="13"/>
  <c r="I5" i="13"/>
  <c r="J33" i="15" l="1"/>
  <c r="U102" i="15"/>
  <c r="U94" i="15"/>
  <c r="U82" i="15"/>
  <c r="I54" i="15"/>
  <c r="I66" i="15"/>
  <c r="I79" i="15"/>
  <c r="I99" i="15"/>
  <c r="I101" i="15"/>
  <c r="I111" i="15"/>
  <c r="I133" i="15"/>
  <c r="H18" i="15"/>
  <c r="F20" i="15"/>
  <c r="I20" i="15" s="1"/>
  <c r="J31" i="15"/>
  <c r="N37" i="15"/>
  <c r="I41" i="15"/>
  <c r="P50" i="15"/>
  <c r="I52" i="15"/>
  <c r="I56" i="15"/>
  <c r="I58" i="15"/>
  <c r="I68" i="15"/>
  <c r="H71" i="15"/>
  <c r="P72" i="15"/>
  <c r="I74" i="15"/>
  <c r="H77" i="15"/>
  <c r="H84" i="15"/>
  <c r="G91" i="15"/>
  <c r="H92" i="15"/>
  <c r="T92" i="15"/>
  <c r="I95" i="15"/>
  <c r="P97" i="15"/>
  <c r="P31" i="15" s="1"/>
  <c r="I102" i="15"/>
  <c r="P103" i="15"/>
  <c r="J105" i="15"/>
  <c r="T106" i="15"/>
  <c r="P36" i="15"/>
  <c r="H113" i="15"/>
  <c r="J129" i="15"/>
  <c r="H40" i="15"/>
  <c r="H9" i="15"/>
  <c r="J24" i="15"/>
  <c r="I26" i="15"/>
  <c r="H28" i="15"/>
  <c r="K32" i="15"/>
  <c r="H32" i="15" s="1"/>
  <c r="L39" i="15"/>
  <c r="I39" i="15" s="1"/>
  <c r="I61" i="15"/>
  <c r="I62" i="15"/>
  <c r="I64" i="15"/>
  <c r="H80" i="15"/>
  <c r="I82" i="15"/>
  <c r="U86" i="15"/>
  <c r="G87" i="15"/>
  <c r="H88" i="15"/>
  <c r="T88" i="15"/>
  <c r="P30" i="15"/>
  <c r="P93" i="15"/>
  <c r="I94" i="15"/>
  <c r="J97" i="15"/>
  <c r="T98" i="15"/>
  <c r="P99" i="15"/>
  <c r="H101" i="15"/>
  <c r="P101" i="15"/>
  <c r="H102" i="15"/>
  <c r="I105" i="15"/>
  <c r="M106" i="15"/>
  <c r="I107" i="15"/>
  <c r="U110" i="15"/>
  <c r="P111" i="15"/>
  <c r="I116" i="15"/>
  <c r="I118" i="15"/>
  <c r="I122" i="15"/>
  <c r="I129" i="15"/>
  <c r="H131" i="15"/>
  <c r="H133" i="15"/>
  <c r="P133" i="15"/>
  <c r="P39" i="15" s="1"/>
  <c r="I135" i="15"/>
  <c r="I138" i="15"/>
  <c r="U112" i="15"/>
  <c r="H34" i="15"/>
  <c r="O36" i="15"/>
  <c r="I50" i="15"/>
  <c r="P20" i="15"/>
  <c r="I60" i="15"/>
  <c r="I72" i="15"/>
  <c r="U90" i="15"/>
  <c r="I97" i="15"/>
  <c r="J101" i="15"/>
  <c r="I103" i="15"/>
  <c r="I109" i="15"/>
  <c r="I115" i="15"/>
  <c r="I117" i="15"/>
  <c r="F43" i="15"/>
  <c r="I43" i="15" s="1"/>
  <c r="J133" i="15"/>
  <c r="H139" i="15"/>
  <c r="T134" i="15"/>
  <c r="AE8" i="15"/>
  <c r="AE10" i="15"/>
  <c r="U6" i="15"/>
  <c r="R9" i="15"/>
  <c r="Q10" i="15"/>
  <c r="AK7" i="15"/>
  <c r="Q7" i="15"/>
  <c r="U7" i="15"/>
  <c r="R10" i="15"/>
  <c r="AT36" i="15"/>
  <c r="AS20" i="15"/>
  <c r="AT51" i="15"/>
  <c r="AS17" i="15"/>
  <c r="AT39" i="15"/>
  <c r="AT129" i="15"/>
  <c r="AT125" i="15"/>
  <c r="AT119" i="15"/>
  <c r="AT105" i="15"/>
  <c r="AT103" i="15"/>
  <c r="AT35" i="15" s="1"/>
  <c r="AT101" i="15"/>
  <c r="AT93" i="15"/>
  <c r="AT71" i="15"/>
  <c r="AT24" i="15" s="1"/>
  <c r="AT69" i="15"/>
  <c r="AT25" i="15" s="1"/>
  <c r="AS31" i="15"/>
  <c r="AS36" i="15"/>
  <c r="AT29" i="15"/>
  <c r="AT28" i="15"/>
  <c r="AS35" i="15"/>
  <c r="AT23" i="15"/>
  <c r="AS19" i="15"/>
  <c r="AS34" i="15"/>
  <c r="AT99" i="15"/>
  <c r="AT34" i="15" s="1"/>
  <c r="AS32" i="15"/>
  <c r="AT95" i="15"/>
  <c r="AT32" i="15" s="1"/>
  <c r="AT113" i="15"/>
  <c r="AT87" i="15"/>
  <c r="AT30" i="15" s="1"/>
  <c r="AT83" i="15"/>
  <c r="AT26" i="15" s="1"/>
  <c r="AT81" i="15"/>
  <c r="AT65" i="15"/>
  <c r="AT22" i="15" s="1"/>
  <c r="AT61" i="15"/>
  <c r="AT18" i="15" s="1"/>
  <c r="AT59" i="15"/>
  <c r="AT57" i="15"/>
  <c r="AT20" i="15" s="1"/>
  <c r="AT55" i="15"/>
  <c r="AT19" i="15" s="1"/>
  <c r="AS11" i="15"/>
  <c r="AR19" i="15"/>
  <c r="AR35" i="15"/>
  <c r="AT67" i="15"/>
  <c r="AT21" i="15" s="1"/>
  <c r="AT79" i="15"/>
  <c r="AT27" i="15" s="1"/>
  <c r="AT121" i="15"/>
  <c r="AT41" i="15" s="1"/>
  <c r="AT131" i="15"/>
  <c r="AT40" i="15" s="1"/>
  <c r="AT133" i="15"/>
  <c r="AR26" i="15"/>
  <c r="AR30" i="15"/>
  <c r="AS42" i="15"/>
  <c r="R98" i="15"/>
  <c r="U98" i="15" s="1"/>
  <c r="R106" i="15"/>
  <c r="U106" i="15" s="1"/>
  <c r="AQ35" i="15"/>
  <c r="AQ24" i="15"/>
  <c r="AQ37" i="15"/>
  <c r="AQ22" i="15"/>
  <c r="AQ25" i="15"/>
  <c r="AQ87" i="15"/>
  <c r="AQ30" i="15" s="1"/>
  <c r="AQ93" i="15"/>
  <c r="AQ28" i="15" s="1"/>
  <c r="AQ115" i="15"/>
  <c r="AQ38" i="15" s="1"/>
  <c r="AQ125" i="15"/>
  <c r="AQ131" i="15"/>
  <c r="AP26" i="15"/>
  <c r="U26" i="15" s="1"/>
  <c r="AQ91" i="15"/>
  <c r="AQ29" i="15" s="1"/>
  <c r="AQ97" i="15"/>
  <c r="AQ31" i="15" s="1"/>
  <c r="AQ121" i="15"/>
  <c r="AQ41" i="15" s="1"/>
  <c r="AQ23" i="15"/>
  <c r="AQ43" i="15"/>
  <c r="AO23" i="15"/>
  <c r="AO24" i="15"/>
  <c r="AN39" i="15"/>
  <c r="AN29" i="15"/>
  <c r="AN27" i="15"/>
  <c r="AM35" i="15"/>
  <c r="AN61" i="15"/>
  <c r="AN18" i="15" s="1"/>
  <c r="AN95" i="15"/>
  <c r="AN32" i="15" s="1"/>
  <c r="AN123" i="15"/>
  <c r="AN42" i="15" s="1"/>
  <c r="AL24" i="15"/>
  <c r="AL27" i="15"/>
  <c r="T27" i="15" s="1"/>
  <c r="AL37" i="15"/>
  <c r="AL38" i="15"/>
  <c r="AL40" i="15"/>
  <c r="T40" i="15" s="1"/>
  <c r="AL41" i="15"/>
  <c r="T41" i="15" s="1"/>
  <c r="AN75" i="15"/>
  <c r="AN23" i="15" s="1"/>
  <c r="AN83" i="15"/>
  <c r="AN26" i="15" s="1"/>
  <c r="AN99" i="15"/>
  <c r="AN34" i="15" s="1"/>
  <c r="Q115" i="15"/>
  <c r="T115" i="15" s="1"/>
  <c r="AN17" i="15"/>
  <c r="AN28" i="15"/>
  <c r="Q59" i="15"/>
  <c r="T59" i="15" s="1"/>
  <c r="AJ30" i="15"/>
  <c r="AK87" i="15"/>
  <c r="AJ23" i="15"/>
  <c r="U23" i="15" s="1"/>
  <c r="AK75" i="15"/>
  <c r="AJ18" i="15"/>
  <c r="AJ32" i="15"/>
  <c r="AK127" i="15"/>
  <c r="AK113" i="15"/>
  <c r="AK111" i="15"/>
  <c r="AK109" i="15"/>
  <c r="AK101" i="15"/>
  <c r="AK99" i="15"/>
  <c r="AK34" i="15" s="1"/>
  <c r="AK89" i="15"/>
  <c r="AK85" i="15"/>
  <c r="AK83" i="15"/>
  <c r="AK77" i="15"/>
  <c r="AK61" i="15"/>
  <c r="AJ40" i="15"/>
  <c r="AK57" i="15"/>
  <c r="AK26" i="15"/>
  <c r="AK97" i="15"/>
  <c r="AK31" i="15" s="1"/>
  <c r="AJ28" i="15"/>
  <c r="AJ25" i="15"/>
  <c r="AJ44" i="15" s="1"/>
  <c r="AJ17" i="15"/>
  <c r="AK121" i="15"/>
  <c r="AK41" i="15" s="1"/>
  <c r="AK141" i="15"/>
  <c r="AK71" i="15"/>
  <c r="AK24" i="15" s="1"/>
  <c r="AK67" i="15"/>
  <c r="AK55" i="15"/>
  <c r="AJ22" i="15"/>
  <c r="AK22" i="15"/>
  <c r="AK28" i="15"/>
  <c r="AI26" i="15"/>
  <c r="AI34" i="15"/>
  <c r="AK123" i="15"/>
  <c r="AK42" i="15" s="1"/>
  <c r="AI19" i="15"/>
  <c r="AJ26" i="15"/>
  <c r="AJ29" i="15"/>
  <c r="U29" i="15" s="1"/>
  <c r="AJ35" i="15"/>
  <c r="AI37" i="15"/>
  <c r="T37" i="15" s="1"/>
  <c r="R76" i="15"/>
  <c r="U76" i="15" s="1"/>
  <c r="R100" i="15"/>
  <c r="U100" i="15" s="1"/>
  <c r="Q131" i="15"/>
  <c r="T131" i="15" s="1"/>
  <c r="Q63" i="15"/>
  <c r="T63" i="15" s="1"/>
  <c r="Q51" i="15"/>
  <c r="T51" i="15" s="1"/>
  <c r="T33" i="15"/>
  <c r="AH27" i="15"/>
  <c r="AH83" i="15"/>
  <c r="AH91" i="15"/>
  <c r="AF25" i="15"/>
  <c r="AH111" i="15"/>
  <c r="AH37" i="15" s="1"/>
  <c r="AH115" i="15"/>
  <c r="Q135" i="15"/>
  <c r="T135" i="15" s="1"/>
  <c r="R61" i="15"/>
  <c r="U61" i="15" s="1"/>
  <c r="AF39" i="15"/>
  <c r="T39" i="15" s="1"/>
  <c r="AF40" i="15"/>
  <c r="AH23" i="15"/>
  <c r="Q67" i="15"/>
  <c r="T67" i="15" s="1"/>
  <c r="Q65" i="15"/>
  <c r="T65" i="15" s="1"/>
  <c r="Q55" i="15"/>
  <c r="T55" i="15" s="1"/>
  <c r="AE103" i="15"/>
  <c r="AD35" i="15"/>
  <c r="AD34" i="15"/>
  <c r="X91" i="15"/>
  <c r="X29" i="15" s="1"/>
  <c r="R91" i="15"/>
  <c r="U91" i="15" s="1"/>
  <c r="AD29" i="15"/>
  <c r="X87" i="15"/>
  <c r="AD30" i="15"/>
  <c r="U30" i="15" s="1"/>
  <c r="R87" i="15"/>
  <c r="U87" i="15" s="1"/>
  <c r="AD26" i="15"/>
  <c r="X83" i="15"/>
  <c r="AD21" i="15"/>
  <c r="AE67" i="15"/>
  <c r="AE21" i="15" s="1"/>
  <c r="AE55" i="15"/>
  <c r="AD19" i="15"/>
  <c r="U19" i="15" s="1"/>
  <c r="X51" i="15"/>
  <c r="AD17" i="15"/>
  <c r="AE115" i="15"/>
  <c r="AE113" i="15"/>
  <c r="AE95" i="15"/>
  <c r="AE32" i="15" s="1"/>
  <c r="AE91" i="15"/>
  <c r="AE89" i="15"/>
  <c r="AE87" i="15"/>
  <c r="AE30" i="15" s="1"/>
  <c r="AE85" i="15"/>
  <c r="AE83" i="15"/>
  <c r="AE81" i="15"/>
  <c r="AE77" i="15"/>
  <c r="AE63" i="15"/>
  <c r="AE59" i="15"/>
  <c r="AE51" i="15"/>
  <c r="AD24" i="15"/>
  <c r="AD37" i="15"/>
  <c r="U37" i="15" s="1"/>
  <c r="AE29" i="15"/>
  <c r="AE107" i="15"/>
  <c r="X125" i="15"/>
  <c r="AD43" i="15"/>
  <c r="AD42" i="15"/>
  <c r="R123" i="15"/>
  <c r="U123" i="15" s="1"/>
  <c r="X123" i="15"/>
  <c r="AE23" i="15"/>
  <c r="AE19" i="15"/>
  <c r="X71" i="15"/>
  <c r="X24" i="15" s="1"/>
  <c r="R83" i="15"/>
  <c r="U83" i="15" s="1"/>
  <c r="AE97" i="15"/>
  <c r="AE31" i="15" s="1"/>
  <c r="AE139" i="15"/>
  <c r="AE137" i="15"/>
  <c r="AE109" i="15"/>
  <c r="AE105" i="15"/>
  <c r="Y105" i="15" s="1"/>
  <c r="AE101" i="15"/>
  <c r="AE99" i="15"/>
  <c r="X55" i="15"/>
  <c r="X67" i="15"/>
  <c r="X75" i="15"/>
  <c r="X79" i="15"/>
  <c r="U42" i="15"/>
  <c r="AC17" i="15"/>
  <c r="AC21" i="15"/>
  <c r="AC26" i="15"/>
  <c r="AC27" i="15"/>
  <c r="T31" i="15"/>
  <c r="AC34" i="15"/>
  <c r="AC36" i="15"/>
  <c r="T36" i="15" s="1"/>
  <c r="Q71" i="15"/>
  <c r="T71" i="15" s="1"/>
  <c r="AE79" i="15"/>
  <c r="R79" i="15"/>
  <c r="U79" i="15" s="1"/>
  <c r="Y84" i="15"/>
  <c r="W99" i="15"/>
  <c r="R111" i="15"/>
  <c r="U111" i="15" s="1"/>
  <c r="W115" i="15"/>
  <c r="AE131" i="15"/>
  <c r="W139" i="15"/>
  <c r="Q141" i="15"/>
  <c r="T141" i="15" s="1"/>
  <c r="W137" i="15"/>
  <c r="W129" i="15"/>
  <c r="W113" i="15"/>
  <c r="W109" i="15"/>
  <c r="W101" i="15"/>
  <c r="W97" i="15"/>
  <c r="W89" i="15"/>
  <c r="W81" i="15"/>
  <c r="Q73" i="15"/>
  <c r="T73" i="15" s="1"/>
  <c r="Q61" i="15"/>
  <c r="T61" i="15" s="1"/>
  <c r="Q53" i="15"/>
  <c r="T53" i="15" s="1"/>
  <c r="X141" i="15"/>
  <c r="X137" i="15"/>
  <c r="X129" i="15"/>
  <c r="X121" i="15"/>
  <c r="X109" i="15"/>
  <c r="X101" i="15"/>
  <c r="R77" i="15"/>
  <c r="U77" i="15" s="1"/>
  <c r="Y73" i="15"/>
  <c r="AC22" i="15"/>
  <c r="Y68" i="15"/>
  <c r="Y88" i="15"/>
  <c r="Y92" i="15"/>
  <c r="Y56" i="15"/>
  <c r="U36" i="15"/>
  <c r="U43" i="15"/>
  <c r="AA31" i="15"/>
  <c r="U31" i="15" s="1"/>
  <c r="AA39" i="15"/>
  <c r="X97" i="15"/>
  <c r="X133" i="15"/>
  <c r="AA28" i="15"/>
  <c r="AA34" i="15"/>
  <c r="X56" i="15"/>
  <c r="R57" i="15"/>
  <c r="U57" i="15" s="1"/>
  <c r="R65" i="15"/>
  <c r="U65" i="15" s="1"/>
  <c r="X80" i="15"/>
  <c r="X92" i="15"/>
  <c r="X96" i="15"/>
  <c r="X108" i="15"/>
  <c r="X128" i="15"/>
  <c r="R132" i="15"/>
  <c r="U132" i="15" s="1"/>
  <c r="X140" i="15"/>
  <c r="AA24" i="15"/>
  <c r="AA41" i="15"/>
  <c r="U41" i="15" s="1"/>
  <c r="R53" i="15"/>
  <c r="U53" i="15" s="1"/>
  <c r="U27" i="15"/>
  <c r="T23" i="15"/>
  <c r="AB109" i="15"/>
  <c r="Y109" i="15" s="1"/>
  <c r="Q113" i="15"/>
  <c r="T113" i="15" s="1"/>
  <c r="W133" i="15"/>
  <c r="AB141" i="15"/>
  <c r="Q57" i="15"/>
  <c r="T57" i="15" s="1"/>
  <c r="AB64" i="15"/>
  <c r="Y64" i="15" s="1"/>
  <c r="AB101" i="15"/>
  <c r="Y101" i="15" s="1"/>
  <c r="Q116" i="15"/>
  <c r="T116" i="15" s="1"/>
  <c r="AB137" i="15"/>
  <c r="W85" i="15"/>
  <c r="Z21" i="15"/>
  <c r="Z24" i="15"/>
  <c r="T35" i="15"/>
  <c r="P21" i="15"/>
  <c r="U21" i="15"/>
  <c r="AJ11" i="15"/>
  <c r="U17" i="15"/>
  <c r="R63" i="15"/>
  <c r="U63" i="15" s="1"/>
  <c r="AH63" i="15"/>
  <c r="R74" i="15"/>
  <c r="AB74" i="15"/>
  <c r="X74" i="15"/>
  <c r="X23" i="15" s="1"/>
  <c r="AH104" i="15"/>
  <c r="R104" i="15"/>
  <c r="U104" i="15" s="1"/>
  <c r="P129" i="15"/>
  <c r="O43" i="15"/>
  <c r="O9" i="15"/>
  <c r="I131" i="15"/>
  <c r="L40" i="15"/>
  <c r="I40" i="15" s="1"/>
  <c r="R131" i="15"/>
  <c r="U131" i="15" s="1"/>
  <c r="X131" i="15"/>
  <c r="AB131" i="15"/>
  <c r="X134" i="15"/>
  <c r="R134" i="15"/>
  <c r="U134" i="15" s="1"/>
  <c r="AD39" i="15"/>
  <c r="Q8" i="15"/>
  <c r="AQ8" i="15"/>
  <c r="T9" i="15"/>
  <c r="Y9" i="15"/>
  <c r="AH9" i="15"/>
  <c r="S9" i="15" s="1"/>
  <c r="H20" i="15"/>
  <c r="AO43" i="15"/>
  <c r="T43" i="15" s="1"/>
  <c r="AB49" i="15"/>
  <c r="W49" i="15"/>
  <c r="Z17" i="15"/>
  <c r="AT49" i="15"/>
  <c r="AT17" i="15" s="1"/>
  <c r="R50" i="15"/>
  <c r="U50" i="15" s="1"/>
  <c r="X50" i="15"/>
  <c r="P51" i="15"/>
  <c r="N17" i="15"/>
  <c r="R51" i="15"/>
  <c r="U51" i="15" s="1"/>
  <c r="AH51" i="15"/>
  <c r="P18" i="15"/>
  <c r="P67" i="15"/>
  <c r="N21" i="15"/>
  <c r="AH73" i="15"/>
  <c r="R73" i="15"/>
  <c r="U73" i="15" s="1"/>
  <c r="AG24" i="15"/>
  <c r="N7" i="15"/>
  <c r="U8" i="15"/>
  <c r="AN8" i="15"/>
  <c r="W9" i="15"/>
  <c r="W11" i="15"/>
  <c r="W12" i="15" s="1"/>
  <c r="AM11" i="15"/>
  <c r="AM12" i="15" s="1"/>
  <c r="O23" i="15"/>
  <c r="U32" i="15"/>
  <c r="AS39" i="15"/>
  <c r="Q49" i="15"/>
  <c r="AB50" i="15"/>
  <c r="AH50" i="15"/>
  <c r="Q50" i="15"/>
  <c r="T50" i="15" s="1"/>
  <c r="G51" i="15"/>
  <c r="J51" i="15" s="1"/>
  <c r="E6" i="15"/>
  <c r="H6" i="15" s="1"/>
  <c r="P55" i="15"/>
  <c r="P19" i="15" s="1"/>
  <c r="N19" i="15"/>
  <c r="R55" i="15"/>
  <c r="U55" i="15" s="1"/>
  <c r="AH55" i="15"/>
  <c r="AN22" i="15"/>
  <c r="M64" i="15"/>
  <c r="J64" i="15" s="1"/>
  <c r="H64" i="15"/>
  <c r="R66" i="15"/>
  <c r="U66" i="15" s="1"/>
  <c r="X66" i="15"/>
  <c r="X21" i="15" s="1"/>
  <c r="AB66" i="15"/>
  <c r="Q69" i="15"/>
  <c r="T69" i="15" s="1"/>
  <c r="P76" i="15"/>
  <c r="P23" i="15" s="1"/>
  <c r="N23" i="15"/>
  <c r="T10" i="15"/>
  <c r="AE11" i="15"/>
  <c r="AE12" i="15" s="1"/>
  <c r="AO11" i="15"/>
  <c r="AO12" i="15" s="1"/>
  <c r="U40" i="15"/>
  <c r="M56" i="15"/>
  <c r="H56" i="15"/>
  <c r="R58" i="15"/>
  <c r="U58" i="15" s="1"/>
  <c r="X58" i="15"/>
  <c r="AB58" i="15"/>
  <c r="F25" i="15"/>
  <c r="I25" i="15" s="1"/>
  <c r="I69" i="15"/>
  <c r="Y71" i="15"/>
  <c r="Y24" i="15" s="1"/>
  <c r="AB24" i="15"/>
  <c r="R142" i="15"/>
  <c r="X142" i="15"/>
  <c r="L12" i="15"/>
  <c r="I12" i="15" s="1"/>
  <c r="I6" i="15"/>
  <c r="R6" i="15"/>
  <c r="AB6" i="15"/>
  <c r="AJ12" i="15"/>
  <c r="R7" i="15"/>
  <c r="AT7" i="15"/>
  <c r="S7" i="15" s="1"/>
  <c r="T8" i="15"/>
  <c r="U10" i="15"/>
  <c r="AA11" i="15"/>
  <c r="AA12" i="15" s="1"/>
  <c r="AF11" i="15"/>
  <c r="AF12" i="15" s="1"/>
  <c r="AG18" i="15"/>
  <c r="AG44" i="15" s="1"/>
  <c r="K22" i="15"/>
  <c r="H22" i="15" s="1"/>
  <c r="M60" i="15"/>
  <c r="H60" i="15"/>
  <c r="R62" i="15"/>
  <c r="U62" i="15" s="1"/>
  <c r="X62" i="15"/>
  <c r="AB62" i="15"/>
  <c r="R67" i="15"/>
  <c r="U67" i="15" s="1"/>
  <c r="AH67" i="15"/>
  <c r="AM25" i="15"/>
  <c r="AN68" i="15"/>
  <c r="AN25" i="15" s="1"/>
  <c r="G86" i="15"/>
  <c r="H86" i="15"/>
  <c r="E30" i="15"/>
  <c r="M87" i="15"/>
  <c r="J87" i="15" s="1"/>
  <c r="H87" i="15"/>
  <c r="K7" i="15"/>
  <c r="T7" i="15" s="1"/>
  <c r="N6" i="15"/>
  <c r="N12" i="15" s="1"/>
  <c r="X6" i="15"/>
  <c r="AL11" i="15"/>
  <c r="AL12" i="15" s="1"/>
  <c r="AP11" i="15"/>
  <c r="AP12" i="15" s="1"/>
  <c r="AT6" i="15"/>
  <c r="I10" i="15"/>
  <c r="W10" i="15"/>
  <c r="AB10" i="15"/>
  <c r="AG11" i="15"/>
  <c r="AG12" i="15" s="1"/>
  <c r="AR11" i="15"/>
  <c r="AR12" i="15" s="1"/>
  <c r="AS12" i="15"/>
  <c r="AA20" i="15"/>
  <c r="O6" i="15"/>
  <c r="T6" i="15"/>
  <c r="Z11" i="15"/>
  <c r="Q6" i="15"/>
  <c r="AD11" i="15"/>
  <c r="AH6" i="15"/>
  <c r="AQ6" i="15"/>
  <c r="E7" i="15"/>
  <c r="P7" i="15"/>
  <c r="W7" i="15"/>
  <c r="I8" i="15"/>
  <c r="R8" i="15"/>
  <c r="W8" i="15"/>
  <c r="AB8" i="15"/>
  <c r="L9" i="15"/>
  <c r="I9" i="15" s="1"/>
  <c r="Q9" i="15"/>
  <c r="X10" i="15"/>
  <c r="AC11" i="15"/>
  <c r="AC12" i="15" s="1"/>
  <c r="AI11" i="15"/>
  <c r="AI12" i="15" s="1"/>
  <c r="AN11" i="15"/>
  <c r="AN12" i="15" s="1"/>
  <c r="AD12" i="15"/>
  <c r="O17" i="15"/>
  <c r="AO17" i="15"/>
  <c r="N18" i="15"/>
  <c r="AD18" i="15"/>
  <c r="AS18" i="15"/>
  <c r="K21" i="15"/>
  <c r="H21" i="15" s="1"/>
  <c r="H24" i="15"/>
  <c r="U28" i="15"/>
  <c r="K30" i="15"/>
  <c r="AG35" i="15"/>
  <c r="T38" i="15"/>
  <c r="T42" i="15"/>
  <c r="F143" i="15"/>
  <c r="F17" i="15"/>
  <c r="I17" i="15" s="1"/>
  <c r="R49" i="15"/>
  <c r="M52" i="15"/>
  <c r="J52" i="15" s="1"/>
  <c r="H52" i="15"/>
  <c r="R54" i="15"/>
  <c r="X54" i="15"/>
  <c r="AB54" i="15"/>
  <c r="R59" i="15"/>
  <c r="U59" i="15" s="1"/>
  <c r="AH59" i="15"/>
  <c r="M68" i="15"/>
  <c r="H68" i="15"/>
  <c r="K25" i="15"/>
  <c r="H25" i="15" s="1"/>
  <c r="AD25" i="15"/>
  <c r="R69" i="15"/>
  <c r="U69" i="15" s="1"/>
  <c r="AE80" i="15"/>
  <c r="Y80" i="15" s="1"/>
  <c r="Q80" i="15"/>
  <c r="T80" i="15" s="1"/>
  <c r="Q83" i="15"/>
  <c r="T83" i="15" s="1"/>
  <c r="AB83" i="15"/>
  <c r="W83" i="15"/>
  <c r="AT116" i="15"/>
  <c r="AT38" i="15" s="1"/>
  <c r="AS38" i="15"/>
  <c r="U38" i="15" s="1"/>
  <c r="M117" i="15"/>
  <c r="J117" i="15" s="1"/>
  <c r="H117" i="15"/>
  <c r="H51" i="15"/>
  <c r="AB53" i="15"/>
  <c r="W53" i="15"/>
  <c r="AH54" i="15"/>
  <c r="AH19" i="15" s="1"/>
  <c r="Q54" i="15"/>
  <c r="H55" i="15"/>
  <c r="AB57" i="15"/>
  <c r="W57" i="15"/>
  <c r="AH58" i="15"/>
  <c r="AH20" i="15" s="1"/>
  <c r="Q58" i="15"/>
  <c r="H59" i="15"/>
  <c r="AB61" i="15"/>
  <c r="W61" i="15"/>
  <c r="AH62" i="15"/>
  <c r="Q62" i="15"/>
  <c r="T62" i="15" s="1"/>
  <c r="H63" i="15"/>
  <c r="AB65" i="15"/>
  <c r="W65" i="15"/>
  <c r="W22" i="15" s="1"/>
  <c r="AH66" i="15"/>
  <c r="Q66" i="15"/>
  <c r="T66" i="15" s="1"/>
  <c r="H67" i="15"/>
  <c r="AB69" i="15"/>
  <c r="W69" i="15"/>
  <c r="W25" i="15" s="1"/>
  <c r="AH71" i="15"/>
  <c r="AH24" i="15" s="1"/>
  <c r="R71" i="15"/>
  <c r="R72" i="15"/>
  <c r="U72" i="15" s="1"/>
  <c r="AB72" i="15"/>
  <c r="X72" i="15"/>
  <c r="J73" i="15"/>
  <c r="M74" i="15"/>
  <c r="H74" i="15"/>
  <c r="AK78" i="15"/>
  <c r="R78" i="15"/>
  <c r="U78" i="15" s="1"/>
  <c r="AH82" i="15"/>
  <c r="AH26" i="15" s="1"/>
  <c r="Q82" i="15"/>
  <c r="Q87" i="15"/>
  <c r="T87" i="15" s="1"/>
  <c r="AB87" i="15"/>
  <c r="W87" i="15"/>
  <c r="G90" i="15"/>
  <c r="G29" i="15" s="1"/>
  <c r="H90" i="15"/>
  <c r="M91" i="15"/>
  <c r="H91" i="15"/>
  <c r="AE94" i="15"/>
  <c r="Q94" i="15"/>
  <c r="T94" i="15" s="1"/>
  <c r="M109" i="15"/>
  <c r="J109" i="15" s="1"/>
  <c r="H109" i="15"/>
  <c r="J110" i="15"/>
  <c r="X114" i="15"/>
  <c r="X33" i="15" s="1"/>
  <c r="R114" i="15"/>
  <c r="J115" i="15"/>
  <c r="H116" i="15"/>
  <c r="M116" i="15"/>
  <c r="I127" i="15"/>
  <c r="M127" i="15"/>
  <c r="O7" i="15"/>
  <c r="E8" i="15"/>
  <c r="H8" i="15" s="1"/>
  <c r="E10" i="15"/>
  <c r="H10" i="15" s="1"/>
  <c r="AL17" i="15"/>
  <c r="AF18" i="15"/>
  <c r="T18" i="15" s="1"/>
  <c r="AL19" i="15"/>
  <c r="AF20" i="15"/>
  <c r="T20" i="15" s="1"/>
  <c r="AL21" i="15"/>
  <c r="L22" i="15"/>
  <c r="AR22" i="15"/>
  <c r="Z25" i="15"/>
  <c r="AF26" i="15"/>
  <c r="N143" i="15"/>
  <c r="P49" i="15"/>
  <c r="X49" i="15"/>
  <c r="M50" i="15"/>
  <c r="R52" i="15"/>
  <c r="U52" i="15" s="1"/>
  <c r="X53" i="15"/>
  <c r="M54" i="15"/>
  <c r="R56" i="15"/>
  <c r="X57" i="15"/>
  <c r="M58" i="15"/>
  <c r="R60" i="15"/>
  <c r="X61" i="15"/>
  <c r="M62" i="15"/>
  <c r="R64" i="15"/>
  <c r="U64" i="15" s="1"/>
  <c r="X65" i="15"/>
  <c r="X22" i="15" s="1"/>
  <c r="M66" i="15"/>
  <c r="J66" i="15" s="1"/>
  <c r="R68" i="15"/>
  <c r="X69" i="15"/>
  <c r="R70" i="15"/>
  <c r="U70" i="15" s="1"/>
  <c r="AB70" i="15"/>
  <c r="X70" i="15"/>
  <c r="J71" i="15"/>
  <c r="M72" i="15"/>
  <c r="J72" i="15" s="1"/>
  <c r="H72" i="15"/>
  <c r="S76" i="15"/>
  <c r="V76" i="15" s="1"/>
  <c r="Y76" i="15"/>
  <c r="Y79" i="15"/>
  <c r="AH86" i="15"/>
  <c r="AH30" i="15" s="1"/>
  <c r="Q86" i="15"/>
  <c r="Q91" i="15"/>
  <c r="T91" i="15" s="1"/>
  <c r="AB91" i="15"/>
  <c r="W91" i="15"/>
  <c r="AB108" i="15"/>
  <c r="W108" i="15"/>
  <c r="Q108" i="15"/>
  <c r="T108" i="15" s="1"/>
  <c r="X124" i="15"/>
  <c r="R124" i="15"/>
  <c r="AS24" i="15"/>
  <c r="O25" i="15"/>
  <c r="AA25" i="15"/>
  <c r="AI25" i="15"/>
  <c r="AO26" i="15"/>
  <c r="AC28" i="15"/>
  <c r="K29" i="15"/>
  <c r="H29" i="15" s="1"/>
  <c r="O31" i="15"/>
  <c r="AO32" i="15"/>
  <c r="T32" i="15" s="1"/>
  <c r="AA33" i="15"/>
  <c r="U33" i="15" s="1"/>
  <c r="M38" i="15"/>
  <c r="E143" i="15"/>
  <c r="G49" i="15"/>
  <c r="J49" i="15" s="1"/>
  <c r="AE49" i="15"/>
  <c r="AK50" i="15"/>
  <c r="AK17" i="15" s="1"/>
  <c r="AB51" i="15"/>
  <c r="W51" i="15"/>
  <c r="AQ51" i="15"/>
  <c r="AQ17" i="15" s="1"/>
  <c r="AH52" i="15"/>
  <c r="S52" i="15" s="1"/>
  <c r="V52" i="15" s="1"/>
  <c r="Q52" i="15"/>
  <c r="T52" i="15" s="1"/>
  <c r="G53" i="15"/>
  <c r="J53" i="15" s="1"/>
  <c r="H53" i="15"/>
  <c r="AE53" i="15"/>
  <c r="AK54" i="15"/>
  <c r="AK19" i="15" s="1"/>
  <c r="AB55" i="15"/>
  <c r="W55" i="15"/>
  <c r="W19" i="15" s="1"/>
  <c r="AQ55" i="15"/>
  <c r="AQ19" i="15" s="1"/>
  <c r="AH56" i="15"/>
  <c r="Q56" i="15"/>
  <c r="G57" i="15"/>
  <c r="G20" i="15" s="1"/>
  <c r="H57" i="15"/>
  <c r="AE57" i="15"/>
  <c r="AE20" i="15" s="1"/>
  <c r="AK58" i="15"/>
  <c r="AK20" i="15" s="1"/>
  <c r="AB59" i="15"/>
  <c r="W59" i="15"/>
  <c r="AQ59" i="15"/>
  <c r="AQ20" i="15" s="1"/>
  <c r="AH60" i="15"/>
  <c r="Q60" i="15"/>
  <c r="G61" i="15"/>
  <c r="G18" i="15" s="1"/>
  <c r="H61" i="15"/>
  <c r="AE61" i="15"/>
  <c r="AK62" i="15"/>
  <c r="AK18" i="15" s="1"/>
  <c r="AB63" i="15"/>
  <c r="W63" i="15"/>
  <c r="AQ63" i="15"/>
  <c r="AQ18" i="15" s="1"/>
  <c r="AH64" i="15"/>
  <c r="Q64" i="15"/>
  <c r="T64" i="15" s="1"/>
  <c r="G65" i="15"/>
  <c r="G22" i="15" s="1"/>
  <c r="H65" i="15"/>
  <c r="AE65" i="15"/>
  <c r="AE22" i="15" s="1"/>
  <c r="AK66" i="15"/>
  <c r="AK21" i="15" s="1"/>
  <c r="AB67" i="15"/>
  <c r="W67" i="15"/>
  <c r="W21" i="15" s="1"/>
  <c r="AQ67" i="15"/>
  <c r="AQ21" i="15" s="1"/>
  <c r="AH68" i="15"/>
  <c r="Q68" i="15"/>
  <c r="G69" i="15"/>
  <c r="J69" i="15" s="1"/>
  <c r="H69" i="15"/>
  <c r="AE69" i="15"/>
  <c r="AE25" i="15" s="1"/>
  <c r="M70" i="15"/>
  <c r="J70" i="15" s="1"/>
  <c r="H70" i="15"/>
  <c r="H73" i="15"/>
  <c r="S73" i="15"/>
  <c r="V73" i="15" s="1"/>
  <c r="Q75" i="15"/>
  <c r="T75" i="15" s="1"/>
  <c r="AB75" i="15"/>
  <c r="W75" i="15"/>
  <c r="G76" i="15"/>
  <c r="H76" i="15"/>
  <c r="G82" i="15"/>
  <c r="G26" i="15" s="1"/>
  <c r="H82" i="15"/>
  <c r="M83" i="15"/>
  <c r="J83" i="15" s="1"/>
  <c r="H83" i="15"/>
  <c r="Q84" i="15"/>
  <c r="T84" i="15" s="1"/>
  <c r="AH90" i="15"/>
  <c r="Q90" i="15"/>
  <c r="J94" i="15"/>
  <c r="R103" i="15"/>
  <c r="X103" i="15"/>
  <c r="AB103" i="15"/>
  <c r="AH105" i="15"/>
  <c r="Q105" i="15"/>
  <c r="T105" i="15" s="1"/>
  <c r="AE110" i="15"/>
  <c r="Q110" i="15"/>
  <c r="I119" i="15"/>
  <c r="M119" i="15"/>
  <c r="Y119" i="15"/>
  <c r="I120" i="15"/>
  <c r="G120" i="15"/>
  <c r="Q77" i="15"/>
  <c r="T77" i="15" s="1"/>
  <c r="S78" i="15"/>
  <c r="V78" i="15" s="1"/>
  <c r="W80" i="15"/>
  <c r="S82" i="15"/>
  <c r="I83" i="15"/>
  <c r="W84" i="15"/>
  <c r="S86" i="15"/>
  <c r="I87" i="15"/>
  <c r="W88" i="15"/>
  <c r="I91" i="15"/>
  <c r="W92" i="15"/>
  <c r="M93" i="15"/>
  <c r="J93" i="15" s="1"/>
  <c r="H93" i="15"/>
  <c r="AB96" i="15"/>
  <c r="W96" i="15"/>
  <c r="W32" i="15" s="1"/>
  <c r="Q96" i="15"/>
  <c r="T96" i="15" s="1"/>
  <c r="J98" i="15"/>
  <c r="R107" i="15"/>
  <c r="X107" i="15"/>
  <c r="AB107" i="15"/>
  <c r="AH109" i="15"/>
  <c r="Q109" i="15"/>
  <c r="T109" i="15" s="1"/>
  <c r="R113" i="15"/>
  <c r="X113" i="15"/>
  <c r="AB113" i="15"/>
  <c r="AE114" i="15"/>
  <c r="AE33" i="15" s="1"/>
  <c r="Q114" i="15"/>
  <c r="W114" i="15"/>
  <c r="W33" i="15" s="1"/>
  <c r="Q120" i="15"/>
  <c r="AB120" i="15"/>
  <c r="W120" i="15"/>
  <c r="AE122" i="15"/>
  <c r="R122" i="15"/>
  <c r="AH123" i="15"/>
  <c r="AH42" i="15" s="1"/>
  <c r="Q123" i="15"/>
  <c r="T123" i="15" s="1"/>
  <c r="Y143" i="15"/>
  <c r="K143" i="15"/>
  <c r="O143" i="15"/>
  <c r="O44" i="15" s="1"/>
  <c r="Q70" i="15"/>
  <c r="T70" i="15" s="1"/>
  <c r="W71" i="15"/>
  <c r="Q72" i="15"/>
  <c r="T72" i="15" s="1"/>
  <c r="W73" i="15"/>
  <c r="Q74" i="15"/>
  <c r="I75" i="15"/>
  <c r="R75" i="15"/>
  <c r="U75" i="15" s="1"/>
  <c r="W76" i="15"/>
  <c r="Y78" i="15"/>
  <c r="Q79" i="15"/>
  <c r="M81" i="15"/>
  <c r="J81" i="15" s="1"/>
  <c r="H81" i="15"/>
  <c r="R81" i="15"/>
  <c r="U81" i="15" s="1"/>
  <c r="Q81" i="15"/>
  <c r="T81" i="15" s="1"/>
  <c r="AB81" i="15"/>
  <c r="M82" i="15"/>
  <c r="Y82" i="15"/>
  <c r="M85" i="15"/>
  <c r="J85" i="15" s="1"/>
  <c r="H85" i="15"/>
  <c r="R85" i="15"/>
  <c r="Q85" i="15"/>
  <c r="T85" i="15" s="1"/>
  <c r="AB85" i="15"/>
  <c r="M86" i="15"/>
  <c r="Y86" i="15"/>
  <c r="M89" i="15"/>
  <c r="J89" i="15" s="1"/>
  <c r="H89" i="15"/>
  <c r="R89" i="15"/>
  <c r="U89" i="15" s="1"/>
  <c r="Q89" i="15"/>
  <c r="T89" i="15" s="1"/>
  <c r="AB89" i="15"/>
  <c r="M90" i="15"/>
  <c r="Y90" i="15"/>
  <c r="H94" i="15"/>
  <c r="R95" i="15"/>
  <c r="X95" i="15"/>
  <c r="AB95" i="15"/>
  <c r="Y97" i="15"/>
  <c r="AH97" i="15"/>
  <c r="AH31" i="15" s="1"/>
  <c r="Q97" i="15"/>
  <c r="AB100" i="15"/>
  <c r="W100" i="15"/>
  <c r="Q100" i="15"/>
  <c r="T100" i="15" s="1"/>
  <c r="J102" i="15"/>
  <c r="R108" i="15"/>
  <c r="U108" i="15" s="1"/>
  <c r="H110" i="15"/>
  <c r="J112" i="15"/>
  <c r="J114" i="15"/>
  <c r="X120" i="15"/>
  <c r="X41" i="15" s="1"/>
  <c r="R120" i="15"/>
  <c r="I123" i="15"/>
  <c r="M123" i="15"/>
  <c r="I124" i="15"/>
  <c r="G124" i="15"/>
  <c r="AE138" i="15"/>
  <c r="Q138" i="15"/>
  <c r="T138" i="15" s="1"/>
  <c r="H49" i="15"/>
  <c r="L143" i="15"/>
  <c r="H75" i="15"/>
  <c r="I76" i="15"/>
  <c r="Q76" i="15"/>
  <c r="T76" i="15" s="1"/>
  <c r="I77" i="15"/>
  <c r="W77" i="15"/>
  <c r="AB77" i="15"/>
  <c r="H78" i="15"/>
  <c r="W78" i="15"/>
  <c r="M79" i="15"/>
  <c r="AK79" i="15"/>
  <c r="AK27" i="15" s="1"/>
  <c r="R80" i="15"/>
  <c r="U80" i="15" s="1"/>
  <c r="I81" i="15"/>
  <c r="X81" i="15"/>
  <c r="X27" i="15" s="1"/>
  <c r="W82" i="15"/>
  <c r="S84" i="15"/>
  <c r="V84" i="15" s="1"/>
  <c r="R84" i="15"/>
  <c r="U84" i="15" s="1"/>
  <c r="I85" i="15"/>
  <c r="X85" i="15"/>
  <c r="W86" i="15"/>
  <c r="S88" i="15"/>
  <c r="R88" i="15"/>
  <c r="I89" i="15"/>
  <c r="X89" i="15"/>
  <c r="W90" i="15"/>
  <c r="S92" i="15"/>
  <c r="R92" i="15"/>
  <c r="AE93" i="15"/>
  <c r="W93" i="15"/>
  <c r="Q93" i="15"/>
  <c r="T93" i="15" s="1"/>
  <c r="R96" i="15"/>
  <c r="U96" i="15" s="1"/>
  <c r="H98" i="15"/>
  <c r="R99" i="15"/>
  <c r="X99" i="15"/>
  <c r="X34" i="15" s="1"/>
  <c r="AB99" i="15"/>
  <c r="AH101" i="15"/>
  <c r="Q101" i="15"/>
  <c r="T101" i="15" s="1"/>
  <c r="AB104" i="15"/>
  <c r="W104" i="15"/>
  <c r="Q104" i="15"/>
  <c r="T104" i="15" s="1"/>
  <c r="G106" i="15"/>
  <c r="J106" i="15" s="1"/>
  <c r="AE106" i="15"/>
  <c r="AE35" i="15" s="1"/>
  <c r="AK107" i="15"/>
  <c r="AK36" i="15" s="1"/>
  <c r="AQ108" i="15"/>
  <c r="AQ36" i="15" s="1"/>
  <c r="R115" i="15"/>
  <c r="AB115" i="15"/>
  <c r="X115" i="15"/>
  <c r="X116" i="15"/>
  <c r="R116" i="15"/>
  <c r="U116" i="15" s="1"/>
  <c r="AE118" i="15"/>
  <c r="AE34" i="15" s="1"/>
  <c r="R118" i="15"/>
  <c r="U118" i="15" s="1"/>
  <c r="R119" i="15"/>
  <c r="U119" i="15" s="1"/>
  <c r="AH119" i="15"/>
  <c r="Q119" i="15"/>
  <c r="T119" i="15" s="1"/>
  <c r="Q124" i="15"/>
  <c r="AB124" i="15"/>
  <c r="W124" i="15"/>
  <c r="AE126" i="15"/>
  <c r="R126" i="15"/>
  <c r="U126" i="15" s="1"/>
  <c r="R127" i="15"/>
  <c r="U127" i="15" s="1"/>
  <c r="AH127" i="15"/>
  <c r="Q127" i="15"/>
  <c r="T127" i="15" s="1"/>
  <c r="M128" i="15"/>
  <c r="I128" i="15"/>
  <c r="R135" i="15"/>
  <c r="U135" i="15" s="1"/>
  <c r="X135" i="15"/>
  <c r="AB135" i="15"/>
  <c r="M137" i="15"/>
  <c r="J137" i="15" s="1"/>
  <c r="H137" i="15"/>
  <c r="H138" i="15"/>
  <c r="G138" i="15"/>
  <c r="J138" i="15" s="1"/>
  <c r="X138" i="15"/>
  <c r="R138" i="15"/>
  <c r="U138" i="15" s="1"/>
  <c r="R93" i="15"/>
  <c r="U93" i="15" s="1"/>
  <c r="AB94" i="15"/>
  <c r="W94" i="15"/>
  <c r="AH95" i="15"/>
  <c r="AH32" i="15" s="1"/>
  <c r="Q95" i="15"/>
  <c r="H96" i="15"/>
  <c r="AB98" i="15"/>
  <c r="W98" i="15"/>
  <c r="W31" i="15" s="1"/>
  <c r="AH99" i="15"/>
  <c r="AH34" i="15" s="1"/>
  <c r="Q99" i="15"/>
  <c r="H100" i="15"/>
  <c r="AB102" i="15"/>
  <c r="W102" i="15"/>
  <c r="AH103" i="15"/>
  <c r="Q103" i="15"/>
  <c r="H104" i="15"/>
  <c r="AB106" i="15"/>
  <c r="W106" i="15"/>
  <c r="AH107" i="15"/>
  <c r="Q107" i="15"/>
  <c r="H108" i="15"/>
  <c r="AB110" i="15"/>
  <c r="W110" i="15"/>
  <c r="G119" i="15"/>
  <c r="H119" i="15"/>
  <c r="M120" i="15"/>
  <c r="H120" i="15"/>
  <c r="AE121" i="15"/>
  <c r="W121" i="15"/>
  <c r="G123" i="15"/>
  <c r="G42" i="15" s="1"/>
  <c r="H123" i="15"/>
  <c r="M124" i="15"/>
  <c r="H124" i="15"/>
  <c r="AE125" i="15"/>
  <c r="W125" i="15"/>
  <c r="G127" i="15"/>
  <c r="H127" i="15"/>
  <c r="Y133" i="15"/>
  <c r="S133" i="15"/>
  <c r="AB136" i="15"/>
  <c r="W136" i="15"/>
  <c r="Q136" i="15"/>
  <c r="T136" i="15" s="1"/>
  <c r="Y137" i="15"/>
  <c r="AB140" i="15"/>
  <c r="W140" i="15"/>
  <c r="Q140" i="15"/>
  <c r="T140" i="15" s="1"/>
  <c r="X93" i="15"/>
  <c r="X28" i="15" s="1"/>
  <c r="AB93" i="15"/>
  <c r="AH93" i="15"/>
  <c r="AH28" i="15" s="1"/>
  <c r="X94" i="15"/>
  <c r="M95" i="15"/>
  <c r="R97" i="15"/>
  <c r="X98" i="15"/>
  <c r="M99" i="15"/>
  <c r="R101" i="15"/>
  <c r="U101" i="15" s="1"/>
  <c r="X102" i="15"/>
  <c r="M103" i="15"/>
  <c r="R105" i="15"/>
  <c r="U105" i="15" s="1"/>
  <c r="X106" i="15"/>
  <c r="M107" i="15"/>
  <c r="R109" i="15"/>
  <c r="U109" i="15" s="1"/>
  <c r="X110" i="15"/>
  <c r="M111" i="15"/>
  <c r="AE111" i="15"/>
  <c r="Y111" i="15" s="1"/>
  <c r="W111" i="15"/>
  <c r="Q111" i="15"/>
  <c r="T111" i="15" s="1"/>
  <c r="AE112" i="15"/>
  <c r="AK115" i="15"/>
  <c r="AK38" i="15" s="1"/>
  <c r="G116" i="15"/>
  <c r="G38" i="15" s="1"/>
  <c r="AB116" i="15"/>
  <c r="W116" i="15"/>
  <c r="AE117" i="15"/>
  <c r="AE38" i="15" s="1"/>
  <c r="W117" i="15"/>
  <c r="Q117" i="15"/>
  <c r="T117" i="15" s="1"/>
  <c r="H118" i="15"/>
  <c r="M118" i="15"/>
  <c r="J118" i="15" s="1"/>
  <c r="Q121" i="15"/>
  <c r="T121" i="15" s="1"/>
  <c r="Q125" i="15"/>
  <c r="T125" i="15" s="1"/>
  <c r="AH136" i="15"/>
  <c r="R136" i="15"/>
  <c r="U136" i="15" s="1"/>
  <c r="H112" i="15"/>
  <c r="R117" i="15"/>
  <c r="U117" i="15" s="1"/>
  <c r="Q118" i="15"/>
  <c r="T118" i="15" s="1"/>
  <c r="AB118" i="15"/>
  <c r="AE119" i="15"/>
  <c r="S119" i="15" s="1"/>
  <c r="V119" i="15" s="1"/>
  <c r="W119" i="15"/>
  <c r="R121" i="15"/>
  <c r="U121" i="15" s="1"/>
  <c r="M122" i="15"/>
  <c r="H122" i="15"/>
  <c r="Q122" i="15"/>
  <c r="AB122" i="15"/>
  <c r="AE123" i="15"/>
  <c r="Y123" i="15" s="1"/>
  <c r="W123" i="15"/>
  <c r="W42" i="15" s="1"/>
  <c r="R125" i="15"/>
  <c r="U125" i="15" s="1"/>
  <c r="M126" i="15"/>
  <c r="J126" i="15" s="1"/>
  <c r="H126" i="15"/>
  <c r="Q126" i="15"/>
  <c r="T126" i="15" s="1"/>
  <c r="AB126" i="15"/>
  <c r="AE127" i="15"/>
  <c r="W127" i="15"/>
  <c r="AT127" i="15"/>
  <c r="AB128" i="15"/>
  <c r="W128" i="15"/>
  <c r="Q128" i="15"/>
  <c r="T128" i="15" s="1"/>
  <c r="H130" i="15"/>
  <c r="G130" i="15"/>
  <c r="AE130" i="15"/>
  <c r="R139" i="15"/>
  <c r="U139" i="15" s="1"/>
  <c r="X139" i="15"/>
  <c r="AB139" i="15"/>
  <c r="AT111" i="15"/>
  <c r="Q112" i="15"/>
  <c r="T112" i="15" s="1"/>
  <c r="X112" i="15"/>
  <c r="H114" i="15"/>
  <c r="AB114" i="15"/>
  <c r="P116" i="15"/>
  <c r="P38" i="15" s="1"/>
  <c r="AN116" i="15"/>
  <c r="AN38" i="15" s="1"/>
  <c r="X117" i="15"/>
  <c r="AB117" i="15"/>
  <c r="AH117" i="15"/>
  <c r="AH38" i="15" s="1"/>
  <c r="X118" i="15"/>
  <c r="X122" i="15"/>
  <c r="X42" i="15" s="1"/>
  <c r="S125" i="15"/>
  <c r="V125" i="15" s="1"/>
  <c r="X126" i="15"/>
  <c r="R128" i="15"/>
  <c r="U128" i="15" s="1"/>
  <c r="AH128" i="15"/>
  <c r="Y129" i="15"/>
  <c r="X130" i="15"/>
  <c r="R130" i="15"/>
  <c r="AB132" i="15"/>
  <c r="W132" i="15"/>
  <c r="Q132" i="15"/>
  <c r="H134" i="15"/>
  <c r="G134" i="15"/>
  <c r="AE134" i="15"/>
  <c r="AK135" i="15"/>
  <c r="AQ136" i="15"/>
  <c r="R140" i="15"/>
  <c r="U140" i="15" s="1"/>
  <c r="AE141" i="15"/>
  <c r="Y141" i="15" s="1"/>
  <c r="W141" i="15"/>
  <c r="AE128" i="15"/>
  <c r="Q129" i="15"/>
  <c r="T129" i="15" s="1"/>
  <c r="AK129" i="15"/>
  <c r="AK43" i="15" s="1"/>
  <c r="AB130" i="15"/>
  <c r="W130" i="15"/>
  <c r="AQ130" i="15"/>
  <c r="AQ40" i="15" s="1"/>
  <c r="H132" i="15"/>
  <c r="G132" i="15"/>
  <c r="J132" i="15" s="1"/>
  <c r="AE132" i="15"/>
  <c r="Q133" i="15"/>
  <c r="AK133" i="15"/>
  <c r="AB134" i="15"/>
  <c r="W134" i="15"/>
  <c r="AQ134" i="15"/>
  <c r="H136" i="15"/>
  <c r="G136" i="15"/>
  <c r="J136" i="15" s="1"/>
  <c r="AE136" i="15"/>
  <c r="Q137" i="15"/>
  <c r="T137" i="15" s="1"/>
  <c r="AK137" i="15"/>
  <c r="S137" i="15" s="1"/>
  <c r="V137" i="15" s="1"/>
  <c r="AB138" i="15"/>
  <c r="W138" i="15"/>
  <c r="AQ138" i="15"/>
  <c r="AH139" i="15"/>
  <c r="Q139" i="15"/>
  <c r="T139" i="15" s="1"/>
  <c r="H140" i="15"/>
  <c r="G140" i="15"/>
  <c r="J140" i="15" s="1"/>
  <c r="AE140" i="15"/>
  <c r="R141" i="15"/>
  <c r="U141" i="15" s="1"/>
  <c r="AH141" i="15"/>
  <c r="Q143" i="15"/>
  <c r="AK143" i="15"/>
  <c r="G128" i="15"/>
  <c r="R129" i="15"/>
  <c r="U129" i="15" s="1"/>
  <c r="M131" i="15"/>
  <c r="R133" i="15"/>
  <c r="M135" i="15"/>
  <c r="R137" i="15"/>
  <c r="U137" i="15" s="1"/>
  <c r="M139" i="15"/>
  <c r="J139" i="15" s="1"/>
  <c r="AB142" i="15"/>
  <c r="Q142" i="15"/>
  <c r="R143" i="15"/>
  <c r="BE6" i="14"/>
  <c r="BE11" i="14" s="1"/>
  <c r="BD11" i="14"/>
  <c r="DB73" i="13"/>
  <c r="DB96" i="13"/>
  <c r="DB80" i="13"/>
  <c r="DB93" i="13"/>
  <c r="DB77" i="13"/>
  <c r="DB25" i="13"/>
  <c r="DB13" i="13"/>
  <c r="DB9" i="13"/>
  <c r="DB92" i="13"/>
  <c r="DB64" i="13"/>
  <c r="DB32" i="13"/>
  <c r="DB28" i="13"/>
  <c r="DB16" i="13"/>
  <c r="DB89" i="13"/>
  <c r="DB56" i="13"/>
  <c r="DB36" i="13"/>
  <c r="DB48" i="13"/>
  <c r="AR83" i="13"/>
  <c r="AR59" i="13"/>
  <c r="AR29" i="13"/>
  <c r="BF79" i="13"/>
  <c r="BF68" i="13"/>
  <c r="BT76" i="13"/>
  <c r="CH36" i="13"/>
  <c r="DB6" i="13"/>
  <c r="DB8" i="13"/>
  <c r="DB52" i="13"/>
  <c r="DB72" i="13"/>
  <c r="AD5" i="13"/>
  <c r="AP99" i="13"/>
  <c r="AR94" i="13"/>
  <c r="AR92" i="13"/>
  <c r="AR79" i="13"/>
  <c r="AR74" i="13"/>
  <c r="AR40" i="13"/>
  <c r="AM99" i="13"/>
  <c r="BC99" i="13"/>
  <c r="BF5" i="13"/>
  <c r="BF8" i="13"/>
  <c r="BT61" i="13"/>
  <c r="BT56" i="13"/>
  <c r="CF99" i="13"/>
  <c r="CH81" i="13"/>
  <c r="CH79" i="13"/>
  <c r="CH77" i="13"/>
  <c r="CH75" i="13"/>
  <c r="CH70" i="13"/>
  <c r="CH68" i="13"/>
  <c r="DB22" i="13"/>
  <c r="DB24" i="13"/>
  <c r="DB41" i="13"/>
  <c r="DB43" i="13"/>
  <c r="DB44" i="13"/>
  <c r="DB45" i="13"/>
  <c r="DB47" i="13"/>
  <c r="DB68" i="13"/>
  <c r="DB86" i="13"/>
  <c r="DB88" i="13"/>
  <c r="O99" i="13"/>
  <c r="AO99" i="13"/>
  <c r="AR95" i="13"/>
  <c r="AR90" i="13"/>
  <c r="AR88" i="13"/>
  <c r="AR66" i="13"/>
  <c r="AR64" i="13"/>
  <c r="AR61" i="13"/>
  <c r="AR60" i="13"/>
  <c r="AR49" i="13"/>
  <c r="AR47" i="13"/>
  <c r="AR45" i="13"/>
  <c r="AR43" i="13"/>
  <c r="AR42" i="13"/>
  <c r="AR38" i="13"/>
  <c r="AR36" i="13"/>
  <c r="AR33" i="13"/>
  <c r="AR32" i="13"/>
  <c r="BB99" i="13"/>
  <c r="BF42" i="13"/>
  <c r="BF40" i="13"/>
  <c r="BF17" i="13"/>
  <c r="BF15" i="13"/>
  <c r="BF13" i="13"/>
  <c r="BF11" i="13"/>
  <c r="BT69" i="13"/>
  <c r="BT67" i="13"/>
  <c r="BT65" i="13"/>
  <c r="BT63" i="13"/>
  <c r="BT44" i="13"/>
  <c r="CE99" i="13"/>
  <c r="CH10" i="13"/>
  <c r="CH8" i="13"/>
  <c r="AR87" i="13"/>
  <c r="AR63" i="13"/>
  <c r="AR52" i="13"/>
  <c r="AR27" i="13"/>
  <c r="AR23" i="13"/>
  <c r="AR19" i="13"/>
  <c r="BF83" i="13"/>
  <c r="BF75" i="13"/>
  <c r="BT12" i="13"/>
  <c r="DB70" i="13"/>
  <c r="AR72" i="13"/>
  <c r="DB20" i="13"/>
  <c r="DB38" i="13"/>
  <c r="DB40" i="13"/>
  <c r="DB57" i="13"/>
  <c r="DB59" i="13"/>
  <c r="DB60" i="13"/>
  <c r="DB61" i="13"/>
  <c r="DB63" i="13"/>
  <c r="DB84" i="13"/>
  <c r="AD85" i="13"/>
  <c r="AD81" i="13"/>
  <c r="AD77" i="13"/>
  <c r="AD73" i="13"/>
  <c r="AD69" i="13"/>
  <c r="AD65" i="13"/>
  <c r="AD61" i="13"/>
  <c r="AD57" i="13"/>
  <c r="AD53" i="13"/>
  <c r="AD49" i="13"/>
  <c r="AD45" i="13"/>
  <c r="AD41" i="13"/>
  <c r="AD37" i="13"/>
  <c r="AD33" i="13"/>
  <c r="AD29" i="13"/>
  <c r="AD25" i="13"/>
  <c r="AD21" i="13"/>
  <c r="AD17" i="13"/>
  <c r="AD13" i="13"/>
  <c r="AD9" i="13"/>
  <c r="AN99" i="13"/>
  <c r="AR82" i="13"/>
  <c r="AR80" i="13"/>
  <c r="AR71" i="13"/>
  <c r="AR69" i="13"/>
  <c r="AR67" i="13"/>
  <c r="AR62" i="13"/>
  <c r="AR58" i="13"/>
  <c r="AR56" i="13"/>
  <c r="AR17" i="13"/>
  <c r="AR12" i="13"/>
  <c r="BF74" i="13"/>
  <c r="BF72" i="13"/>
  <c r="BF49" i="13"/>
  <c r="BF47" i="13"/>
  <c r="BF45" i="13"/>
  <c r="BF43" i="13"/>
  <c r="BF36" i="13"/>
  <c r="BN99" i="13"/>
  <c r="BT5" i="13"/>
  <c r="BP99" i="13"/>
  <c r="BT92" i="13"/>
  <c r="BT88" i="13"/>
  <c r="BT29" i="13"/>
  <c r="BT24" i="13"/>
  <c r="CD99" i="13"/>
  <c r="CH42" i="13"/>
  <c r="CH40" i="13"/>
  <c r="CH17" i="13"/>
  <c r="CH15" i="13"/>
  <c r="CH13" i="13"/>
  <c r="CH11" i="13"/>
  <c r="CB99" i="13"/>
  <c r="AL99" i="13"/>
  <c r="AR91" i="13"/>
  <c r="AR86" i="13"/>
  <c r="AR84" i="13"/>
  <c r="AR75" i="13"/>
  <c r="AR70" i="13"/>
  <c r="AR68" i="13"/>
  <c r="AR55" i="13"/>
  <c r="AR50" i="13"/>
  <c r="AR48" i="13"/>
  <c r="AR39" i="13"/>
  <c r="AR34" i="13"/>
  <c r="AR30" i="13"/>
  <c r="AR9" i="13"/>
  <c r="AR7" i="13"/>
  <c r="BE99" i="13"/>
  <c r="BA99" i="13"/>
  <c r="BF94" i="13"/>
  <c r="BF92" i="13"/>
  <c r="BF58" i="13"/>
  <c r="BF56" i="13"/>
  <c r="BF26" i="13"/>
  <c r="BF24" i="13"/>
  <c r="BT85" i="13"/>
  <c r="BT83" i="13"/>
  <c r="BT81" i="13"/>
  <c r="BT79" i="13"/>
  <c r="BT78" i="13"/>
  <c r="BT74" i="13"/>
  <c r="BT72" i="13"/>
  <c r="BT53" i="13"/>
  <c r="BT51" i="13"/>
  <c r="BT49" i="13"/>
  <c r="BT47" i="13"/>
  <c r="BT42" i="13"/>
  <c r="BT40" i="13"/>
  <c r="BT21" i="13"/>
  <c r="BT19" i="13"/>
  <c r="BT17" i="13"/>
  <c r="BT15" i="13"/>
  <c r="BT10" i="13"/>
  <c r="BT8" i="13"/>
  <c r="CH5" i="13"/>
  <c r="CH90" i="13"/>
  <c r="CH88" i="13"/>
  <c r="CH58" i="13"/>
  <c r="CH56" i="13"/>
  <c r="CH26" i="13"/>
  <c r="CH24" i="13"/>
  <c r="AR51" i="13"/>
  <c r="AR46" i="13"/>
  <c r="AR44" i="13"/>
  <c r="AR35" i="13"/>
  <c r="AR31" i="13"/>
  <c r="AR22" i="13"/>
  <c r="AR18" i="13"/>
  <c r="AR16" i="13"/>
  <c r="BF97" i="13"/>
  <c r="BF95" i="13"/>
  <c r="BF88" i="13"/>
  <c r="BF65" i="13"/>
  <c r="BF63" i="13"/>
  <c r="BF61" i="13"/>
  <c r="BF59" i="13"/>
  <c r="BF52" i="13"/>
  <c r="BF33" i="13"/>
  <c r="BF31" i="13"/>
  <c r="BF29" i="13"/>
  <c r="BF27" i="13"/>
  <c r="BF20" i="13"/>
  <c r="BQ99" i="13"/>
  <c r="BT97" i="13"/>
  <c r="BT96" i="13"/>
  <c r="BT62" i="13"/>
  <c r="BT60" i="13"/>
  <c r="BT30" i="13"/>
  <c r="BT28" i="13"/>
  <c r="CG99" i="13"/>
  <c r="CC99" i="13"/>
  <c r="CH97" i="13"/>
  <c r="CH95" i="13"/>
  <c r="CH93" i="13"/>
  <c r="CH91" i="13"/>
  <c r="CH84" i="13"/>
  <c r="CH65" i="13"/>
  <c r="CH63" i="13"/>
  <c r="CH61" i="13"/>
  <c r="CH59" i="13"/>
  <c r="CH52" i="13"/>
  <c r="CH33" i="13"/>
  <c r="CH31" i="13"/>
  <c r="CH29" i="13"/>
  <c r="CH27" i="13"/>
  <c r="CH20" i="13"/>
  <c r="AR28" i="13"/>
  <c r="AR15" i="13"/>
  <c r="AR10" i="13"/>
  <c r="AR8" i="13"/>
  <c r="BF91" i="13"/>
  <c r="BF84" i="13"/>
  <c r="BF81" i="13"/>
  <c r="BF80" i="13"/>
  <c r="BF71" i="13"/>
  <c r="BF66" i="13"/>
  <c r="BF64" i="13"/>
  <c r="BF55" i="13"/>
  <c r="BF50" i="13"/>
  <c r="BF48" i="13"/>
  <c r="BF39" i="13"/>
  <c r="BF34" i="13"/>
  <c r="BF32" i="13"/>
  <c r="BF23" i="13"/>
  <c r="BF18" i="13"/>
  <c r="BF16" i="13"/>
  <c r="BF7" i="13"/>
  <c r="BF6" i="13"/>
  <c r="BT95" i="13"/>
  <c r="BT90" i="13"/>
  <c r="BT86" i="13"/>
  <c r="BT84" i="13"/>
  <c r="BT75" i="13"/>
  <c r="BT70" i="13"/>
  <c r="BT68" i="13"/>
  <c r="BT59" i="13"/>
  <c r="BT54" i="13"/>
  <c r="BT52" i="13"/>
  <c r="BT43" i="13"/>
  <c r="BT38" i="13"/>
  <c r="BT36" i="13"/>
  <c r="BT27" i="13"/>
  <c r="BT22" i="13"/>
  <c r="BT20" i="13"/>
  <c r="BT11" i="13"/>
  <c r="BT6" i="13"/>
  <c r="CH98" i="13"/>
  <c r="CH96" i="13"/>
  <c r="CH87" i="13"/>
  <c r="CH82" i="13"/>
  <c r="CH80" i="13"/>
  <c r="CH71" i="13"/>
  <c r="CH66" i="13"/>
  <c r="CH64" i="13"/>
  <c r="CH55" i="13"/>
  <c r="CH50" i="13"/>
  <c r="CH48" i="13"/>
  <c r="CH39" i="13"/>
  <c r="CH34" i="13"/>
  <c r="CH32" i="13"/>
  <c r="CH23" i="13"/>
  <c r="CH18" i="13"/>
  <c r="CH16" i="13"/>
  <c r="CH7" i="13"/>
  <c r="AR26" i="13"/>
  <c r="AR24" i="13"/>
  <c r="AR21" i="13"/>
  <c r="AR20" i="13"/>
  <c r="AR11" i="13"/>
  <c r="AR6" i="13"/>
  <c r="AR99" i="13" s="1"/>
  <c r="BF98" i="13"/>
  <c r="BF96" i="13"/>
  <c r="BF87" i="13"/>
  <c r="BF86" i="13"/>
  <c r="BF82" i="13"/>
  <c r="BF78" i="13"/>
  <c r="BF76" i="13"/>
  <c r="BF67" i="13"/>
  <c r="BF62" i="13"/>
  <c r="BF60" i="13"/>
  <c r="BF51" i="13"/>
  <c r="BF46" i="13"/>
  <c r="BF44" i="13"/>
  <c r="BF35" i="13"/>
  <c r="BF30" i="13"/>
  <c r="BF28" i="13"/>
  <c r="BF19" i="13"/>
  <c r="BF14" i="13"/>
  <c r="BF12" i="13"/>
  <c r="BT91" i="13"/>
  <c r="BT87" i="13"/>
  <c r="BT82" i="13"/>
  <c r="BT80" i="13"/>
  <c r="BT71" i="13"/>
  <c r="BT66" i="13"/>
  <c r="BT64" i="13"/>
  <c r="BT55" i="13"/>
  <c r="BT50" i="13"/>
  <c r="BT48" i="13"/>
  <c r="BT39" i="13"/>
  <c r="BT34" i="13"/>
  <c r="BT32" i="13"/>
  <c r="BT23" i="13"/>
  <c r="BT18" i="13"/>
  <c r="BT16" i="13"/>
  <c r="BT7" i="13"/>
  <c r="CH94" i="13"/>
  <c r="CH92" i="13"/>
  <c r="CH83" i="13"/>
  <c r="CH78" i="13"/>
  <c r="CH76" i="13"/>
  <c r="CH67" i="13"/>
  <c r="CH62" i="13"/>
  <c r="CH60" i="13"/>
  <c r="CH51" i="13"/>
  <c r="CH44" i="13"/>
  <c r="CH35" i="13"/>
  <c r="CH30" i="13"/>
  <c r="CH28" i="13"/>
  <c r="CH19" i="13"/>
  <c r="CH14" i="13"/>
  <c r="CH12" i="13"/>
  <c r="CA99" i="13"/>
  <c r="BV100" i="13" s="1"/>
  <c r="AY99" i="13"/>
  <c r="AU100" i="13" s="1"/>
  <c r="W99" i="13"/>
  <c r="R100" i="13" s="1"/>
  <c r="DB10" i="13"/>
  <c r="DB26" i="13"/>
  <c r="DB58" i="13"/>
  <c r="DB90" i="13"/>
  <c r="DB14" i="13"/>
  <c r="DB17" i="13"/>
  <c r="DB19" i="13"/>
  <c r="DB30" i="13"/>
  <c r="DB33" i="13"/>
  <c r="DB35" i="13"/>
  <c r="DB46" i="13"/>
  <c r="DB49" i="13"/>
  <c r="DB51" i="13"/>
  <c r="DB62" i="13"/>
  <c r="DB65" i="13"/>
  <c r="DB67" i="13"/>
  <c r="DB78" i="13"/>
  <c r="DB81" i="13"/>
  <c r="DB83" i="13"/>
  <c r="DB94" i="13"/>
  <c r="DB97" i="13"/>
  <c r="DB42" i="13"/>
  <c r="DB74" i="13"/>
  <c r="DB5" i="13"/>
  <c r="DB7" i="13"/>
  <c r="DB18" i="13"/>
  <c r="DB21" i="13"/>
  <c r="DB23" i="13"/>
  <c r="DB34" i="13"/>
  <c r="DB37" i="13"/>
  <c r="DB39" i="13"/>
  <c r="DB50" i="13"/>
  <c r="DB53" i="13"/>
  <c r="DB55" i="13"/>
  <c r="DB66" i="13"/>
  <c r="DB69" i="13"/>
  <c r="DB71" i="13"/>
  <c r="DB82" i="13"/>
  <c r="DB85" i="13"/>
  <c r="DB87" i="13"/>
  <c r="DB98" i="13"/>
  <c r="BZ100" i="13"/>
  <c r="U100" i="13"/>
  <c r="Q100" i="13"/>
  <c r="BU100" i="13"/>
  <c r="BW100" i="13"/>
  <c r="BX100" i="13"/>
  <c r="AK99" i="13"/>
  <c r="AE100" i="13" s="1"/>
  <c r="CO99" i="13"/>
  <c r="I99" i="13"/>
  <c r="BM99" i="13"/>
  <c r="BK100" i="13" s="1"/>
  <c r="J91" i="15" l="1"/>
  <c r="U9" i="15"/>
  <c r="P34" i="15"/>
  <c r="J38" i="15"/>
  <c r="J116" i="15"/>
  <c r="AR44" i="15"/>
  <c r="T19" i="15"/>
  <c r="AT37" i="15"/>
  <c r="AT43" i="15"/>
  <c r="AT44" i="15" s="1"/>
  <c r="U20" i="15"/>
  <c r="AS44" i="15"/>
  <c r="AP44" i="15"/>
  <c r="AM44" i="15"/>
  <c r="T24" i="15"/>
  <c r="AI44" i="15"/>
  <c r="AK23" i="15"/>
  <c r="U35" i="15"/>
  <c r="AK30" i="15"/>
  <c r="AK44" i="15" s="1"/>
  <c r="S123" i="15"/>
  <c r="V123" i="15" s="1"/>
  <c r="S127" i="15"/>
  <c r="V127" i="15" s="1"/>
  <c r="T34" i="15"/>
  <c r="AK37" i="15"/>
  <c r="AH39" i="15"/>
  <c r="Q24" i="15"/>
  <c r="AH36" i="15"/>
  <c r="AH29" i="15"/>
  <c r="T25" i="15"/>
  <c r="AH18" i="15"/>
  <c r="U18" i="15"/>
  <c r="V24" i="15"/>
  <c r="AC44" i="15"/>
  <c r="S141" i="15"/>
  <c r="V141" i="15" s="1"/>
  <c r="W40" i="15"/>
  <c r="X31" i="15"/>
  <c r="AE28" i="15"/>
  <c r="X30" i="15"/>
  <c r="W30" i="15"/>
  <c r="X32" i="15"/>
  <c r="AE42" i="15"/>
  <c r="S105" i="15"/>
  <c r="V105" i="15" s="1"/>
  <c r="AE18" i="15"/>
  <c r="T26" i="15"/>
  <c r="W36" i="15"/>
  <c r="X25" i="15"/>
  <c r="W18" i="15"/>
  <c r="U34" i="15"/>
  <c r="AE36" i="15"/>
  <c r="AE17" i="15"/>
  <c r="X19" i="15"/>
  <c r="X26" i="15"/>
  <c r="W34" i="15"/>
  <c r="S97" i="15"/>
  <c r="V97" i="15" s="1"/>
  <c r="W41" i="15"/>
  <c r="X36" i="15"/>
  <c r="W27" i="15"/>
  <c r="W20" i="15"/>
  <c r="Q18" i="15"/>
  <c r="AE26" i="15"/>
  <c r="T28" i="15"/>
  <c r="S101" i="15"/>
  <c r="V101" i="15" s="1"/>
  <c r="S109" i="15"/>
  <c r="V109" i="15" s="1"/>
  <c r="U24" i="15"/>
  <c r="U39" i="15"/>
  <c r="X20" i="15"/>
  <c r="S64" i="15"/>
  <c r="V64" i="15" s="1"/>
  <c r="X17" i="15"/>
  <c r="R30" i="15"/>
  <c r="T21" i="15"/>
  <c r="W39" i="15"/>
  <c r="W38" i="15"/>
  <c r="W35" i="15"/>
  <c r="W23" i="15"/>
  <c r="U12" i="15"/>
  <c r="R12" i="15"/>
  <c r="AN44" i="15"/>
  <c r="S117" i="15"/>
  <c r="V117" i="15" s="1"/>
  <c r="Y117" i="15"/>
  <c r="Y114" i="15"/>
  <c r="Y33" i="15" s="1"/>
  <c r="S114" i="15"/>
  <c r="AB33" i="15"/>
  <c r="V33" i="15" s="1"/>
  <c r="AE40" i="15"/>
  <c r="Y122" i="15"/>
  <c r="Y42" i="15" s="1"/>
  <c r="S122" i="15"/>
  <c r="AB42" i="15"/>
  <c r="V42" i="15" s="1"/>
  <c r="S112" i="15"/>
  <c r="V112" i="15" s="1"/>
  <c r="Y112" i="15"/>
  <c r="J111" i="15"/>
  <c r="M37" i="15"/>
  <c r="J37" i="15" s="1"/>
  <c r="J95" i="15"/>
  <c r="M32" i="15"/>
  <c r="J32" i="15" s="1"/>
  <c r="Y115" i="15"/>
  <c r="S115" i="15"/>
  <c r="AB38" i="15"/>
  <c r="V38" i="15" s="1"/>
  <c r="V92" i="15"/>
  <c r="U88" i="15"/>
  <c r="R29" i="15"/>
  <c r="Y77" i="15"/>
  <c r="S77" i="15"/>
  <c r="V77" i="15" s="1"/>
  <c r="U120" i="15"/>
  <c r="R41" i="15"/>
  <c r="T74" i="15"/>
  <c r="Q23" i="15"/>
  <c r="U107" i="15"/>
  <c r="R36" i="15"/>
  <c r="S96" i="15"/>
  <c r="V96" i="15" s="1"/>
  <c r="Y96" i="15"/>
  <c r="V86" i="15"/>
  <c r="T60" i="15"/>
  <c r="Q21" i="15"/>
  <c r="S59" i="15"/>
  <c r="V59" i="15" s="1"/>
  <c r="Y59" i="15"/>
  <c r="U60" i="15"/>
  <c r="R21" i="15"/>
  <c r="J54" i="15"/>
  <c r="M19" i="15"/>
  <c r="J19" i="15" s="1"/>
  <c r="Y127" i="15"/>
  <c r="U114" i="15"/>
  <c r="R33" i="15"/>
  <c r="Y87" i="15"/>
  <c r="S87" i="15"/>
  <c r="V87" i="15" s="1"/>
  <c r="AB30" i="15"/>
  <c r="U71" i="15"/>
  <c r="R24" i="15"/>
  <c r="S65" i="15"/>
  <c r="V65" i="15" s="1"/>
  <c r="AB22" i="15"/>
  <c r="Y65" i="15"/>
  <c r="Y22" i="15" s="1"/>
  <c r="Q19" i="15"/>
  <c r="T54" i="15"/>
  <c r="AT11" i="15"/>
  <c r="AT12" i="15" s="1"/>
  <c r="S49" i="15"/>
  <c r="Y49" i="15"/>
  <c r="AB17" i="15"/>
  <c r="Y142" i="15"/>
  <c r="S142" i="15"/>
  <c r="J135" i="15"/>
  <c r="M39" i="15"/>
  <c r="J39" i="15" s="1"/>
  <c r="S138" i="15"/>
  <c r="V138" i="15" s="1"/>
  <c r="Y138" i="15"/>
  <c r="S134" i="15"/>
  <c r="V134" i="15" s="1"/>
  <c r="AB39" i="15"/>
  <c r="Y134" i="15"/>
  <c r="S130" i="15"/>
  <c r="Y130" i="15"/>
  <c r="AB40" i="15"/>
  <c r="T132" i="15"/>
  <c r="Q40" i="15"/>
  <c r="X37" i="15"/>
  <c r="J99" i="15"/>
  <c r="M34" i="15"/>
  <c r="J34" i="15" s="1"/>
  <c r="M10" i="15"/>
  <c r="V10" i="15" s="1"/>
  <c r="V133" i="15"/>
  <c r="T107" i="15"/>
  <c r="Q36" i="15"/>
  <c r="S102" i="15"/>
  <c r="Y102" i="15"/>
  <c r="AB35" i="15"/>
  <c r="W43" i="15"/>
  <c r="U115" i="15"/>
  <c r="R38" i="15"/>
  <c r="S100" i="15"/>
  <c r="V100" i="15" s="1"/>
  <c r="Y100" i="15"/>
  <c r="U113" i="15"/>
  <c r="R37" i="15"/>
  <c r="S90" i="15"/>
  <c r="V90" i="15" s="1"/>
  <c r="T110" i="15"/>
  <c r="Q37" i="15"/>
  <c r="U103" i="15"/>
  <c r="R35" i="15"/>
  <c r="AH21" i="15"/>
  <c r="S60" i="15"/>
  <c r="U124" i="15"/>
  <c r="R43" i="15"/>
  <c r="S108" i="15"/>
  <c r="V108" i="15" s="1"/>
  <c r="Y108" i="15"/>
  <c r="T86" i="15"/>
  <c r="Q30" i="15"/>
  <c r="AQ11" i="15"/>
  <c r="AQ12" i="15" s="1"/>
  <c r="Q11" i="15"/>
  <c r="Y10" i="15"/>
  <c r="S10" i="15"/>
  <c r="J56" i="15"/>
  <c r="M22" i="15"/>
  <c r="J22" i="15" s="1"/>
  <c r="R27" i="15"/>
  <c r="Y74" i="15"/>
  <c r="S74" i="15"/>
  <c r="AB23" i="15"/>
  <c r="J57" i="15"/>
  <c r="T29" i="15"/>
  <c r="U133" i="15"/>
  <c r="R39" i="15"/>
  <c r="AK11" i="15"/>
  <c r="AK12" i="15" s="1"/>
  <c r="AK39" i="15"/>
  <c r="AE39" i="15"/>
  <c r="S129" i="15"/>
  <c r="V129" i="15" s="1"/>
  <c r="J103" i="15"/>
  <c r="M35" i="15"/>
  <c r="Y125" i="15"/>
  <c r="AE43" i="15"/>
  <c r="J120" i="15"/>
  <c r="M41" i="15"/>
  <c r="M9" i="15"/>
  <c r="W37" i="15"/>
  <c r="T103" i="15"/>
  <c r="Q35" i="15"/>
  <c r="S98" i="15"/>
  <c r="V98" i="15" s="1"/>
  <c r="Y98" i="15"/>
  <c r="Y31" i="15" s="1"/>
  <c r="AB31" i="15"/>
  <c r="V31" i="15" s="1"/>
  <c r="Y124" i="15"/>
  <c r="S124" i="15"/>
  <c r="AB43" i="15"/>
  <c r="S104" i="15"/>
  <c r="V104" i="15" s="1"/>
  <c r="Y104" i="15"/>
  <c r="G43" i="15"/>
  <c r="J123" i="15"/>
  <c r="T97" i="15"/>
  <c r="Q31" i="15"/>
  <c r="Y95" i="15"/>
  <c r="S95" i="15"/>
  <c r="AB32" i="15"/>
  <c r="V32" i="15" s="1"/>
  <c r="J86" i="15"/>
  <c r="M30" i="15"/>
  <c r="M7" i="15"/>
  <c r="Y81" i="15"/>
  <c r="Y27" i="15" s="1"/>
  <c r="S81" i="15"/>
  <c r="V81" i="15" s="1"/>
  <c r="AB27" i="15"/>
  <c r="Y120" i="15"/>
  <c r="S120" i="15"/>
  <c r="AB41" i="15"/>
  <c r="Y107" i="15"/>
  <c r="S107" i="15"/>
  <c r="AB36" i="15"/>
  <c r="W29" i="15"/>
  <c r="AE37" i="15"/>
  <c r="T68" i="15"/>
  <c r="Q25" i="15"/>
  <c r="S67" i="15"/>
  <c r="V67" i="15" s="1"/>
  <c r="Y67" i="15"/>
  <c r="S56" i="15"/>
  <c r="AH22" i="15"/>
  <c r="S51" i="15"/>
  <c r="V51" i="15" s="1"/>
  <c r="Y51" i="15"/>
  <c r="Q28" i="15"/>
  <c r="U25" i="15"/>
  <c r="X43" i="15"/>
  <c r="U68" i="15"/>
  <c r="R25" i="15"/>
  <c r="J62" i="15"/>
  <c r="M18" i="15"/>
  <c r="J18" i="15" s="1"/>
  <c r="N44" i="15"/>
  <c r="I22" i="15"/>
  <c r="U22" i="15"/>
  <c r="J127" i="15"/>
  <c r="T82" i="15"/>
  <c r="Q26" i="15"/>
  <c r="Y72" i="15"/>
  <c r="S72" i="15"/>
  <c r="V72" i="15" s="1"/>
  <c r="S57" i="15"/>
  <c r="AB20" i="15"/>
  <c r="Y57" i="15"/>
  <c r="Y83" i="15"/>
  <c r="S83" i="15"/>
  <c r="V83" i="15" s="1"/>
  <c r="AB26" i="15"/>
  <c r="Y54" i="15"/>
  <c r="Y19" i="15" s="1"/>
  <c r="S54" i="15"/>
  <c r="AB19" i="15"/>
  <c r="V19" i="15" s="1"/>
  <c r="R20" i="15"/>
  <c r="AO44" i="15"/>
  <c r="Y8" i="15"/>
  <c r="S8" i="15"/>
  <c r="AH11" i="15"/>
  <c r="AH12" i="15"/>
  <c r="G7" i="15"/>
  <c r="G30" i="15"/>
  <c r="J61" i="15"/>
  <c r="P10" i="15"/>
  <c r="S71" i="15"/>
  <c r="Z12" i="15"/>
  <c r="J65" i="15"/>
  <c r="AH17" i="15"/>
  <c r="R18" i="15"/>
  <c r="Z44" i="15"/>
  <c r="T17" i="15"/>
  <c r="X39" i="15"/>
  <c r="P43" i="15"/>
  <c r="P9" i="15"/>
  <c r="U74" i="15"/>
  <c r="R23" i="15"/>
  <c r="AD44" i="15"/>
  <c r="AA44" i="15"/>
  <c r="V7" i="15"/>
  <c r="U130" i="15"/>
  <c r="R40" i="15"/>
  <c r="S136" i="15"/>
  <c r="V136" i="15" s="1"/>
  <c r="Y136" i="15"/>
  <c r="J124" i="15"/>
  <c r="M43" i="15"/>
  <c r="Y121" i="15"/>
  <c r="AE41" i="15"/>
  <c r="S106" i="15"/>
  <c r="V106" i="15" s="1"/>
  <c r="Y106" i="15"/>
  <c r="T95" i="15"/>
  <c r="Q32" i="15"/>
  <c r="U95" i="15"/>
  <c r="R32" i="15"/>
  <c r="Y89" i="15"/>
  <c r="S89" i="15"/>
  <c r="V89" i="15" s="1"/>
  <c r="U54" i="15"/>
  <c r="R19" i="15"/>
  <c r="U49" i="15"/>
  <c r="R17" i="15"/>
  <c r="J60" i="15"/>
  <c r="M21" i="15"/>
  <c r="J21" i="15" s="1"/>
  <c r="R11" i="15"/>
  <c r="T49" i="15"/>
  <c r="Q17" i="15"/>
  <c r="AF44" i="15"/>
  <c r="X40" i="15"/>
  <c r="S121" i="15"/>
  <c r="V121" i="15" s="1"/>
  <c r="Y139" i="15"/>
  <c r="S139" i="15"/>
  <c r="V139" i="15" s="1"/>
  <c r="J130" i="15"/>
  <c r="G40" i="15"/>
  <c r="S128" i="15"/>
  <c r="V128" i="15" s="1"/>
  <c r="Y128" i="15"/>
  <c r="Y126" i="15"/>
  <c r="S126" i="15"/>
  <c r="V126" i="15" s="1"/>
  <c r="T122" i="15"/>
  <c r="Q42" i="15"/>
  <c r="Y116" i="15"/>
  <c r="S116" i="15"/>
  <c r="V116" i="15" s="1"/>
  <c r="AH43" i="15"/>
  <c r="U99" i="15"/>
  <c r="R34" i="15"/>
  <c r="V88" i="15"/>
  <c r="J79" i="15"/>
  <c r="M27" i="15"/>
  <c r="J27" i="15" s="1"/>
  <c r="U85" i="15"/>
  <c r="R26" i="15"/>
  <c r="J82" i="15"/>
  <c r="M26" i="15"/>
  <c r="J26" i="15" s="1"/>
  <c r="T114" i="15"/>
  <c r="Q33" i="15"/>
  <c r="Y75" i="15"/>
  <c r="S75" i="15"/>
  <c r="V75" i="15" s="1"/>
  <c r="G25" i="15"/>
  <c r="G8" i="15"/>
  <c r="T56" i="15"/>
  <c r="Q22" i="15"/>
  <c r="S55" i="15"/>
  <c r="V55" i="15" s="1"/>
  <c r="Y55" i="15"/>
  <c r="G143" i="15"/>
  <c r="G17" i="15"/>
  <c r="G6" i="15"/>
  <c r="J58" i="15"/>
  <c r="M20" i="15"/>
  <c r="J20" i="15" s="1"/>
  <c r="P143" i="15"/>
  <c r="P6" i="15"/>
  <c r="P17" i="15"/>
  <c r="S61" i="15"/>
  <c r="AB18" i="15"/>
  <c r="V18" i="15" s="1"/>
  <c r="Y61" i="15"/>
  <c r="M6" i="15"/>
  <c r="H30" i="15"/>
  <c r="H7" i="15"/>
  <c r="AB12" i="15"/>
  <c r="Y6" i="15"/>
  <c r="Y11" i="15" s="1"/>
  <c r="AB11" i="15"/>
  <c r="S6" i="15"/>
  <c r="V6" i="15"/>
  <c r="Y58" i="15"/>
  <c r="S58" i="15"/>
  <c r="V58" i="15" s="1"/>
  <c r="T22" i="15"/>
  <c r="P8" i="15"/>
  <c r="U143" i="15"/>
  <c r="J131" i="15"/>
  <c r="M40" i="15"/>
  <c r="J40" i="15" s="1"/>
  <c r="T143" i="15"/>
  <c r="AQ39" i="15"/>
  <c r="AQ44" i="15" s="1"/>
  <c r="T133" i="15"/>
  <c r="Q39" i="15"/>
  <c r="J134" i="15"/>
  <c r="G39" i="15"/>
  <c r="S132" i="15"/>
  <c r="V132" i="15" s="1"/>
  <c r="Y132" i="15"/>
  <c r="J122" i="15"/>
  <c r="M42" i="15"/>
  <c r="J42" i="15" s="1"/>
  <c r="Y118" i="15"/>
  <c r="S118" i="15"/>
  <c r="V118" i="15" s="1"/>
  <c r="S111" i="15"/>
  <c r="V111" i="15" s="1"/>
  <c r="J107" i="15"/>
  <c r="M36" i="15"/>
  <c r="J36" i="15" s="1"/>
  <c r="X35" i="15"/>
  <c r="U97" i="15"/>
  <c r="R31" i="15"/>
  <c r="S93" i="15"/>
  <c r="V93" i="15" s="1"/>
  <c r="Y93" i="15"/>
  <c r="AB28" i="15"/>
  <c r="S140" i="15"/>
  <c r="V140" i="15" s="1"/>
  <c r="Y140" i="15"/>
  <c r="S110" i="15"/>
  <c r="Y110" i="15"/>
  <c r="AB37" i="15"/>
  <c r="AH35" i="15"/>
  <c r="Q34" i="15"/>
  <c r="T99" i="15"/>
  <c r="S94" i="15"/>
  <c r="V94" i="15" s="1"/>
  <c r="Y94" i="15"/>
  <c r="Y135" i="15"/>
  <c r="S135" i="15"/>
  <c r="V135" i="15" s="1"/>
  <c r="J128" i="15"/>
  <c r="T124" i="15"/>
  <c r="Q43" i="15"/>
  <c r="X38" i="15"/>
  <c r="G35" i="15"/>
  <c r="G10" i="15"/>
  <c r="Y99" i="15"/>
  <c r="S99" i="15"/>
  <c r="AB34" i="15"/>
  <c r="V34" i="15" s="1"/>
  <c r="U92" i="15"/>
  <c r="R28" i="15"/>
  <c r="W26" i="15"/>
  <c r="S80" i="15"/>
  <c r="V80" i="15" s="1"/>
  <c r="J90" i="15"/>
  <c r="M29" i="15"/>
  <c r="J29" i="15" s="1"/>
  <c r="Y85" i="15"/>
  <c r="S85" i="15"/>
  <c r="V85" i="15" s="1"/>
  <c r="T79" i="15"/>
  <c r="Q27" i="15"/>
  <c r="W24" i="15"/>
  <c r="S143" i="15"/>
  <c r="U122" i="15"/>
  <c r="R42" i="15"/>
  <c r="T120" i="15"/>
  <c r="Q41" i="15"/>
  <c r="Y113" i="15"/>
  <c r="S113" i="15"/>
  <c r="V113" i="15" s="1"/>
  <c r="W28" i="15"/>
  <c r="V82" i="15"/>
  <c r="G41" i="15"/>
  <c r="G9" i="15"/>
  <c r="J119" i="15"/>
  <c r="Y103" i="15"/>
  <c r="S103" i="15"/>
  <c r="V103" i="15" s="1"/>
  <c r="T90" i="15"/>
  <c r="Q29" i="15"/>
  <c r="J76" i="15"/>
  <c r="G23" i="15"/>
  <c r="AH25" i="15"/>
  <c r="S68" i="15"/>
  <c r="S63" i="15"/>
  <c r="V63" i="15" s="1"/>
  <c r="Y63" i="15"/>
  <c r="Q38" i="15"/>
  <c r="M28" i="15"/>
  <c r="J28" i="15" s="1"/>
  <c r="Y91" i="15"/>
  <c r="Y29" i="15" s="1"/>
  <c r="S91" i="15"/>
  <c r="V91" i="15" s="1"/>
  <c r="AB29" i="15"/>
  <c r="S79" i="15"/>
  <c r="Y70" i="15"/>
  <c r="S70" i="15"/>
  <c r="V70" i="15" s="1"/>
  <c r="X18" i="15"/>
  <c r="U56" i="15"/>
  <c r="R22" i="15"/>
  <c r="J50" i="15"/>
  <c r="M17" i="15"/>
  <c r="AL44" i="15"/>
  <c r="J74" i="15"/>
  <c r="M23" i="15"/>
  <c r="J23" i="15" s="1"/>
  <c r="S69" i="15"/>
  <c r="V69" i="15" s="1"/>
  <c r="Y69" i="15"/>
  <c r="AB25" i="15"/>
  <c r="Q20" i="15"/>
  <c r="T58" i="15"/>
  <c r="S53" i="15"/>
  <c r="V53" i="15" s="1"/>
  <c r="Y53" i="15"/>
  <c r="J68" i="15"/>
  <c r="M8" i="15"/>
  <c r="J8" i="15" s="1"/>
  <c r="M25" i="15"/>
  <c r="M143" i="15"/>
  <c r="T30" i="15"/>
  <c r="O12" i="15"/>
  <c r="X11" i="15"/>
  <c r="X12" i="15" s="1"/>
  <c r="Y62" i="15"/>
  <c r="S62" i="15"/>
  <c r="V62" i="15" s="1"/>
  <c r="Y66" i="15"/>
  <c r="S66" i="15"/>
  <c r="V66" i="15" s="1"/>
  <c r="AB21" i="15"/>
  <c r="E12" i="15"/>
  <c r="Y50" i="15"/>
  <c r="S50" i="15"/>
  <c r="V50" i="15" s="1"/>
  <c r="W17" i="15"/>
  <c r="Y131" i="15"/>
  <c r="S131" i="15"/>
  <c r="V131" i="15" s="1"/>
  <c r="AE27" i="15"/>
  <c r="AE44" i="15" s="1"/>
  <c r="K12" i="15"/>
  <c r="CH99" i="13"/>
  <c r="BT99" i="13"/>
  <c r="T100" i="13"/>
  <c r="BY100" i="13"/>
  <c r="CA100" i="13" s="1"/>
  <c r="BF99" i="13"/>
  <c r="AD99" i="13"/>
  <c r="V100" i="13"/>
  <c r="S100" i="13"/>
  <c r="W100" i="13" s="1"/>
  <c r="BI100" i="13"/>
  <c r="AS100" i="13"/>
  <c r="AX100" i="13"/>
  <c r="AW100" i="13"/>
  <c r="AV100" i="13"/>
  <c r="AT100" i="13"/>
  <c r="AI100" i="13"/>
  <c r="DB99" i="13"/>
  <c r="CN100" i="13"/>
  <c r="CJ100" i="13"/>
  <c r="CL100" i="13"/>
  <c r="F100" i="13"/>
  <c r="H100" i="13"/>
  <c r="D100" i="13"/>
  <c r="CM100" i="13"/>
  <c r="AJ100" i="13"/>
  <c r="AF100" i="13"/>
  <c r="AH100" i="13"/>
  <c r="CK100" i="13"/>
  <c r="CI100" i="13"/>
  <c r="G100" i="13"/>
  <c r="AG100" i="13"/>
  <c r="BJ100" i="13"/>
  <c r="BL100" i="13"/>
  <c r="BH100" i="13"/>
  <c r="BG100" i="13"/>
  <c r="C100" i="13"/>
  <c r="E100" i="13"/>
  <c r="J30" i="15" l="1"/>
  <c r="J43" i="15"/>
  <c r="S31" i="15"/>
  <c r="V29" i="15"/>
  <c r="V22" i="15"/>
  <c r="V25" i="15"/>
  <c r="Y30" i="15"/>
  <c r="Y38" i="15"/>
  <c r="X44" i="15"/>
  <c r="V39" i="15"/>
  <c r="V41" i="15"/>
  <c r="S26" i="15"/>
  <c r="Y26" i="15"/>
  <c r="R44" i="15"/>
  <c r="Y40" i="15"/>
  <c r="Y23" i="15"/>
  <c r="Y39" i="15"/>
  <c r="Y18" i="15"/>
  <c r="S29" i="15"/>
  <c r="Y36" i="15"/>
  <c r="Y32" i="15"/>
  <c r="Q44" i="15"/>
  <c r="S12" i="15"/>
  <c r="P12" i="15"/>
  <c r="V71" i="15"/>
  <c r="S24" i="15"/>
  <c r="V57" i="15"/>
  <c r="S20" i="15"/>
  <c r="V95" i="15"/>
  <c r="S32" i="15"/>
  <c r="S39" i="15"/>
  <c r="AB44" i="15"/>
  <c r="V17" i="15"/>
  <c r="V30" i="15"/>
  <c r="Y21" i="15"/>
  <c r="Y25" i="15"/>
  <c r="V79" i="15"/>
  <c r="S27" i="15"/>
  <c r="V37" i="15"/>
  <c r="AH44" i="15"/>
  <c r="J9" i="15"/>
  <c r="V9" i="15"/>
  <c r="V102" i="15"/>
  <c r="S35" i="15"/>
  <c r="S28" i="15"/>
  <c r="V28" i="15"/>
  <c r="S11" i="15"/>
  <c r="V61" i="15"/>
  <c r="S18" i="15"/>
  <c r="Y20" i="15"/>
  <c r="V36" i="15"/>
  <c r="V120" i="15"/>
  <c r="S41" i="15"/>
  <c r="Y43" i="15"/>
  <c r="J41" i="15"/>
  <c r="V23" i="15"/>
  <c r="J10" i="15"/>
  <c r="V130" i="15"/>
  <c r="S40" i="15"/>
  <c r="V49" i="15"/>
  <c r="S17" i="15"/>
  <c r="G12" i="15"/>
  <c r="V27" i="15"/>
  <c r="V43" i="15"/>
  <c r="Y35" i="15"/>
  <c r="V40" i="15"/>
  <c r="S30" i="15"/>
  <c r="V115" i="15"/>
  <c r="S38" i="15"/>
  <c r="J25" i="15"/>
  <c r="V68" i="15"/>
  <c r="S25" i="15"/>
  <c r="V143" i="15"/>
  <c r="P44" i="15"/>
  <c r="V54" i="15"/>
  <c r="S19" i="15"/>
  <c r="V124" i="15"/>
  <c r="S43" i="15"/>
  <c r="V60" i="15"/>
  <c r="S21" i="15"/>
  <c r="Y17" i="15"/>
  <c r="V122" i="15"/>
  <c r="S42" i="15"/>
  <c r="V114" i="15"/>
  <c r="S33" i="15"/>
  <c r="J17" i="15"/>
  <c r="V99" i="15"/>
  <c r="S34" i="15"/>
  <c r="Y37" i="15"/>
  <c r="H12" i="15"/>
  <c r="W44" i="15"/>
  <c r="V21" i="15"/>
  <c r="Y34" i="15"/>
  <c r="S37" i="15"/>
  <c r="V110" i="15"/>
  <c r="Y28" i="15"/>
  <c r="Y12" i="15"/>
  <c r="J6" i="15"/>
  <c r="M12" i="15"/>
  <c r="J12" i="15" s="1"/>
  <c r="T12" i="15"/>
  <c r="Q12" i="15"/>
  <c r="V8" i="15"/>
  <c r="V26" i="15"/>
  <c r="V20" i="15"/>
  <c r="V56" i="15"/>
  <c r="S22" i="15"/>
  <c r="V107" i="15"/>
  <c r="S36" i="15"/>
  <c r="Y41" i="15"/>
  <c r="J7" i="15"/>
  <c r="J35" i="15"/>
  <c r="V74" i="15"/>
  <c r="S23" i="15"/>
  <c r="V35" i="15"/>
  <c r="AY100" i="13"/>
  <c r="AK100" i="13"/>
  <c r="I100" i="13"/>
  <c r="BM100" i="13"/>
  <c r="CO100" i="13"/>
  <c r="F25" i="11"/>
  <c r="F44" i="11"/>
  <c r="F23" i="11"/>
  <c r="F73" i="11"/>
  <c r="F17" i="11"/>
  <c r="F42" i="11"/>
  <c r="F26" i="11"/>
  <c r="F47" i="11"/>
  <c r="F37" i="11"/>
  <c r="F40" i="11"/>
  <c r="F84" i="11"/>
  <c r="F20" i="11"/>
  <c r="F35" i="11"/>
  <c r="F69" i="11"/>
  <c r="F92" i="11"/>
  <c r="F32" i="11"/>
  <c r="F5" i="11"/>
  <c r="F93" i="11"/>
  <c r="F22" i="11"/>
  <c r="F80" i="11"/>
  <c r="F4" i="11"/>
  <c r="F28" i="11"/>
  <c r="F68" i="11"/>
  <c r="F15" i="11"/>
  <c r="F34" i="11"/>
  <c r="F81" i="11"/>
  <c r="F24" i="11"/>
  <c r="F39" i="11"/>
  <c r="F82" i="11"/>
  <c r="F85" i="11"/>
  <c r="F16" i="11"/>
  <c r="F67" i="11"/>
  <c r="F75" i="11"/>
  <c r="F11" i="11"/>
  <c r="F27" i="11"/>
  <c r="F54" i="11"/>
  <c r="F9" i="11"/>
  <c r="F46" i="11"/>
  <c r="F63" i="11"/>
  <c r="F74" i="11"/>
  <c r="F89" i="11"/>
  <c r="F57" i="11"/>
  <c r="F91" i="11"/>
  <c r="F10" i="11"/>
  <c r="F56" i="11"/>
  <c r="F58" i="11"/>
  <c r="F49" i="11"/>
  <c r="F88" i="11"/>
  <c r="F6" i="11"/>
  <c r="F60" i="11"/>
  <c r="F76" i="11"/>
  <c r="F12" i="11"/>
  <c r="F77" i="11"/>
  <c r="F79" i="11"/>
  <c r="F90" i="11"/>
  <c r="F36" i="11"/>
  <c r="F31" i="11"/>
  <c r="F38" i="11"/>
  <c r="F71" i="11"/>
  <c r="F87" i="11"/>
  <c r="F30" i="11"/>
  <c r="F50" i="11"/>
  <c r="F55" i="11"/>
  <c r="F33" i="11"/>
  <c r="F48" i="11"/>
  <c r="F52" i="11"/>
  <c r="F70" i="11"/>
  <c r="F78" i="11"/>
  <c r="F1" i="11"/>
  <c r="F61" i="11"/>
  <c r="F2" i="11"/>
  <c r="F14" i="11"/>
  <c r="F51" i="11"/>
  <c r="F86" i="11"/>
  <c r="F3" i="11"/>
  <c r="F29" i="11"/>
  <c r="F59" i="11"/>
  <c r="F62" i="11"/>
  <c r="F64" i="11"/>
  <c r="F65" i="11"/>
  <c r="F45" i="11"/>
  <c r="F83" i="11"/>
  <c r="F21" i="11"/>
  <c r="G21" i="11" s="1"/>
  <c r="F43" i="11"/>
  <c r="G43" i="11" s="1"/>
  <c r="F7" i="11"/>
  <c r="G7" i="11" s="1"/>
  <c r="F8" i="11"/>
  <c r="G8" i="11" s="1"/>
  <c r="F13" i="11"/>
  <c r="G13" i="11" s="1"/>
  <c r="F53" i="11"/>
  <c r="F18" i="11"/>
  <c r="F41" i="11"/>
  <c r="F19" i="11"/>
  <c r="F66" i="11"/>
  <c r="F72" i="11"/>
  <c r="G72" i="11" s="1"/>
  <c r="S44" i="15" l="1"/>
  <c r="V12" i="15"/>
  <c r="Y44" i="15"/>
</calcChain>
</file>

<file path=xl/sharedStrings.xml><?xml version="1.0" encoding="utf-8"?>
<sst xmlns="http://schemas.openxmlformats.org/spreadsheetml/2006/main" count="2426" uniqueCount="219">
  <si>
    <t>対象年月=</t>
    <rPh sb="0" eb="2">
      <t>タイショウ</t>
    </rPh>
    <rPh sb="2" eb="3">
      <t>ネン</t>
    </rPh>
    <rPh sb="3" eb="4">
      <t>ツキ</t>
    </rPh>
    <phoneticPr fontId="5"/>
  </si>
  <si>
    <t>Ａ：６４歳以下　Ｂ：６５歳～７４歳　Ｃ：７５歳以上</t>
    <rPh sb="4" eb="5">
      <t>サイ</t>
    </rPh>
    <rPh sb="5" eb="7">
      <t>イカ</t>
    </rPh>
    <rPh sb="12" eb="13">
      <t>サイ</t>
    </rPh>
    <rPh sb="16" eb="17">
      <t>サイ</t>
    </rPh>
    <rPh sb="22" eb="23">
      <t>サイ</t>
    </rPh>
    <rPh sb="23" eb="25">
      <t>イジョウ</t>
    </rPh>
    <phoneticPr fontId="5"/>
  </si>
  <si>
    <t>担当機関別集計</t>
    <rPh sb="0" eb="2">
      <t>タントウ</t>
    </rPh>
    <rPh sb="2" eb="4">
      <t>キカン</t>
    </rPh>
    <rPh sb="4" eb="5">
      <t>ベツ</t>
    </rPh>
    <rPh sb="5" eb="7">
      <t>シュウケイ</t>
    </rPh>
    <phoneticPr fontId="5"/>
  </si>
  <si>
    <t>担当
機関
コード</t>
    <rPh sb="0" eb="2">
      <t>タントウ</t>
    </rPh>
    <rPh sb="3" eb="5">
      <t>キカン</t>
    </rPh>
    <phoneticPr fontId="5"/>
  </si>
  <si>
    <t>担当機関名</t>
    <rPh sb="0" eb="2">
      <t>タントウ</t>
    </rPh>
    <rPh sb="2" eb="4">
      <t>キカン</t>
    </rPh>
    <rPh sb="4" eb="5">
      <t>メイ</t>
    </rPh>
    <phoneticPr fontId="5"/>
  </si>
  <si>
    <t>要支援１</t>
    <rPh sb="0" eb="1">
      <t>ヨウ</t>
    </rPh>
    <rPh sb="1" eb="3">
      <t>シエン</t>
    </rPh>
    <phoneticPr fontId="5"/>
  </si>
  <si>
    <t>要支援２</t>
    <rPh sb="0" eb="1">
      <t>ヨウ</t>
    </rPh>
    <rPh sb="1" eb="3">
      <t>シエン</t>
    </rPh>
    <phoneticPr fontId="5"/>
  </si>
  <si>
    <t>要介護１</t>
    <rPh sb="0" eb="1">
      <t>ヨウ</t>
    </rPh>
    <rPh sb="1" eb="3">
      <t>カイゴ</t>
    </rPh>
    <phoneticPr fontId="5"/>
  </si>
  <si>
    <t>要介護２</t>
    <rPh sb="0" eb="1">
      <t>ヨウ</t>
    </rPh>
    <rPh sb="1" eb="3">
      <t>カイゴ</t>
    </rPh>
    <phoneticPr fontId="5"/>
  </si>
  <si>
    <t>要介護３</t>
    <rPh sb="0" eb="1">
      <t>ヨウ</t>
    </rPh>
    <rPh sb="1" eb="3">
      <t>カイゴ</t>
    </rPh>
    <phoneticPr fontId="5"/>
  </si>
  <si>
    <t>要介護４</t>
    <rPh sb="0" eb="1">
      <t>ヨウ</t>
    </rPh>
    <rPh sb="1" eb="3">
      <t>カイゴ</t>
    </rPh>
    <phoneticPr fontId="5"/>
  </si>
  <si>
    <t>要介護５</t>
    <rPh sb="0" eb="1">
      <t>ヨウ</t>
    </rPh>
    <rPh sb="1" eb="3">
      <t>カイゴ</t>
    </rPh>
    <phoneticPr fontId="5"/>
  </si>
  <si>
    <t>合計欄</t>
    <rPh sb="0" eb="2">
      <t>ゴウケイ</t>
    </rPh>
    <rPh sb="2" eb="3">
      <t>ラン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</si>
  <si>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</si>
  <si>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</si>
  <si>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</si>
  <si>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性別</t>
    <rPh sb="0" eb="1">
      <t>セイ</t>
    </rPh>
    <rPh sb="1" eb="2">
      <t>ベツ</t>
    </rPh>
    <phoneticPr fontId="5"/>
  </si>
  <si>
    <t>年齢別</t>
    <rPh sb="0" eb="2">
      <t>ネンレイ</t>
    </rPh>
    <rPh sb="2" eb="3">
      <t>ベツ</t>
    </rPh>
    <phoneticPr fontId="5"/>
  </si>
  <si>
    <t>横計</t>
    <rPh sb="0" eb="1">
      <t>ヨコ</t>
    </rPh>
    <rPh sb="1" eb="2">
      <t>ケイ</t>
    </rPh>
    <phoneticPr fontId="5"/>
  </si>
  <si>
    <t>02</t>
    <phoneticPr fontId="5"/>
  </si>
  <si>
    <t>中央</t>
    <rPh sb="0" eb="2">
      <t>チュウオウ</t>
    </rPh>
    <phoneticPr fontId="5"/>
  </si>
  <si>
    <t>03</t>
    <phoneticPr fontId="5"/>
  </si>
  <si>
    <t>西</t>
    <rPh sb="0" eb="1">
      <t>ニシ</t>
    </rPh>
    <phoneticPr fontId="5"/>
  </si>
  <si>
    <t>04</t>
    <phoneticPr fontId="5"/>
  </si>
  <si>
    <t>東</t>
    <rPh sb="0" eb="1">
      <t>ヒガシ</t>
    </rPh>
    <phoneticPr fontId="5"/>
  </si>
  <si>
    <t>05</t>
    <phoneticPr fontId="5"/>
  </si>
  <si>
    <t>北</t>
    <rPh sb="0" eb="1">
      <t>キタ</t>
    </rPh>
    <phoneticPr fontId="5"/>
  </si>
  <si>
    <t>06</t>
    <phoneticPr fontId="5"/>
  </si>
  <si>
    <t>南</t>
    <rPh sb="0" eb="1">
      <t>ミナミ</t>
    </rPh>
    <phoneticPr fontId="5"/>
  </si>
  <si>
    <t>合計</t>
    <rPh sb="0" eb="2">
      <t>ゴウケイ</t>
    </rPh>
    <phoneticPr fontId="5"/>
  </si>
  <si>
    <t>校区別集計</t>
    <rPh sb="0" eb="2">
      <t>コウク</t>
    </rPh>
    <rPh sb="2" eb="3">
      <t>ベツ</t>
    </rPh>
    <rPh sb="3" eb="5">
      <t>シュウケイ</t>
    </rPh>
    <phoneticPr fontId="5"/>
  </si>
  <si>
    <t>校区
コード</t>
    <rPh sb="0" eb="2">
      <t>コウク</t>
    </rPh>
    <phoneticPr fontId="5"/>
  </si>
  <si>
    <t>校区名</t>
    <rPh sb="0" eb="2">
      <t>コウク</t>
    </rPh>
    <rPh sb="2" eb="3">
      <t>メイ</t>
    </rPh>
    <phoneticPr fontId="5"/>
  </si>
  <si>
    <t>城東　　　　　　　　</t>
  </si>
  <si>
    <t>慶徳　　　　　　　　</t>
  </si>
  <si>
    <t>一新　　　　　　　　</t>
  </si>
  <si>
    <t>五福　　　　　　　　</t>
  </si>
  <si>
    <t>黒髪　　　　　　　　</t>
  </si>
  <si>
    <t>大江　　　　　　　　</t>
  </si>
  <si>
    <t>秋津　　　　　　　　</t>
  </si>
  <si>
    <t>白山　　　　　　　　</t>
  </si>
  <si>
    <t>若葉　　　　　　　　</t>
  </si>
  <si>
    <t>西原　　　　　　　　</t>
  </si>
  <si>
    <t>東町　　　　　　　　</t>
  </si>
  <si>
    <t>帯山西　　　　　　　</t>
  </si>
  <si>
    <t>月出　　　　　　　　</t>
  </si>
  <si>
    <t>出水南　　　　　　　</t>
  </si>
  <si>
    <t>健軍東　　　　　　　</t>
  </si>
  <si>
    <t>城南　　　　　　　　</t>
  </si>
  <si>
    <t>田迎南　　　　　　　</t>
  </si>
  <si>
    <t>芳野　　　　　　　　</t>
  </si>
  <si>
    <t>河内　　　　　　　　</t>
  </si>
  <si>
    <t>飽田東　　　　　　　</t>
  </si>
  <si>
    <t>銭塘　　　　　　　　</t>
  </si>
  <si>
    <t>川口　　　　　　　　</t>
  </si>
  <si>
    <t>長嶺　　　　　　　　</t>
  </si>
  <si>
    <t>富合　　　　　　　　</t>
  </si>
  <si>
    <t>杉上　　　　　　　　</t>
  </si>
  <si>
    <t>隈庄　　　　　　　　</t>
  </si>
  <si>
    <t>豊田　　　　　　　　</t>
  </si>
  <si>
    <t>田底　　　　　　　　</t>
  </si>
  <si>
    <t>市外　　　　　　　　</t>
  </si>
  <si>
    <t>保留　　　　　　　　</t>
  </si>
  <si>
    <t>認定者合計</t>
    <rPh sb="0" eb="3">
      <t>ニンテイシャ</t>
    </rPh>
    <rPh sb="3" eb="5">
      <t>ゴウケイ</t>
    </rPh>
    <phoneticPr fontId="5"/>
  </si>
  <si>
    <t>人口</t>
    <rPh sb="0" eb="2">
      <t>ジンコウ</t>
    </rPh>
    <phoneticPr fontId="5"/>
  </si>
  <si>
    <t>65歳以上人口</t>
    <rPh sb="2" eb="3">
      <t>サイ</t>
    </rPh>
    <rPh sb="3" eb="5">
      <t>イジョウ</t>
    </rPh>
    <rPh sb="5" eb="7">
      <t>ジンコウ</t>
    </rPh>
    <phoneticPr fontId="5"/>
  </si>
  <si>
    <t>75歳以上人口</t>
    <rPh sb="2" eb="3">
      <t>サイ</t>
    </rPh>
    <rPh sb="3" eb="5">
      <t>イジョウ</t>
    </rPh>
    <rPh sb="5" eb="7">
      <t>ジンコウ</t>
    </rPh>
    <phoneticPr fontId="5"/>
  </si>
  <si>
    <t>高齢化率</t>
    <rPh sb="0" eb="3">
      <t>コウレイカ</t>
    </rPh>
    <rPh sb="3" eb="4">
      <t>リツ</t>
    </rPh>
    <phoneticPr fontId="5"/>
  </si>
  <si>
    <t>※認定者数には65歳未満も含む</t>
    <rPh sb="1" eb="4">
      <t>ニンテイシャ</t>
    </rPh>
    <rPh sb="4" eb="5">
      <t>スウ</t>
    </rPh>
    <rPh sb="9" eb="10">
      <t>サイ</t>
    </rPh>
    <rPh sb="10" eb="12">
      <t>ミマン</t>
    </rPh>
    <rPh sb="13" eb="14">
      <t>フク</t>
    </rPh>
    <phoneticPr fontId="4"/>
  </si>
  <si>
    <t>包括</t>
    <rPh sb="0" eb="2">
      <t>ホウカツ</t>
    </rPh>
    <phoneticPr fontId="5"/>
  </si>
  <si>
    <t>熊本中央</t>
    <rPh sb="0" eb="2">
      <t>クマモト</t>
    </rPh>
    <rPh sb="2" eb="4">
      <t>チュウオウ</t>
    </rPh>
    <phoneticPr fontId="4"/>
  </si>
  <si>
    <t>本荘</t>
    <rPh sb="0" eb="2">
      <t>ホンジョウ</t>
    </rPh>
    <phoneticPr fontId="4"/>
  </si>
  <si>
    <t>浄行寺</t>
    <rPh sb="0" eb="1">
      <t>ジョウ</t>
    </rPh>
    <rPh sb="1" eb="2">
      <t>ギョウ</t>
    </rPh>
    <rPh sb="2" eb="3">
      <t>テラ</t>
    </rPh>
    <phoneticPr fontId="4"/>
  </si>
  <si>
    <t>白川</t>
    <rPh sb="0" eb="2">
      <t>シラカワ</t>
    </rPh>
    <phoneticPr fontId="4"/>
  </si>
  <si>
    <t>水前寺</t>
    <rPh sb="0" eb="3">
      <t>スイゼンジ</t>
    </rPh>
    <phoneticPr fontId="4"/>
  </si>
  <si>
    <t>帯山</t>
    <rPh sb="0" eb="1">
      <t>オビ</t>
    </rPh>
    <rPh sb="1" eb="2">
      <t>ヤマ</t>
    </rPh>
    <phoneticPr fontId="4"/>
  </si>
  <si>
    <t>尾ノ上</t>
    <rPh sb="0" eb="1">
      <t>オ</t>
    </rPh>
    <rPh sb="2" eb="3">
      <t>ウエ</t>
    </rPh>
    <phoneticPr fontId="4"/>
  </si>
  <si>
    <t>保田窪</t>
    <rPh sb="0" eb="1">
      <t>ホ</t>
    </rPh>
    <rPh sb="1" eb="2">
      <t>タ</t>
    </rPh>
    <rPh sb="2" eb="3">
      <t>クボ</t>
    </rPh>
    <phoneticPr fontId="4"/>
  </si>
  <si>
    <t>江津湖</t>
    <rPh sb="0" eb="1">
      <t>エ</t>
    </rPh>
    <rPh sb="1" eb="2">
      <t>ツ</t>
    </rPh>
    <rPh sb="2" eb="3">
      <t>ミズウミ</t>
    </rPh>
    <phoneticPr fontId="4"/>
  </si>
  <si>
    <t>中央</t>
    <rPh sb="0" eb="2">
      <t>チュウオウ</t>
    </rPh>
    <phoneticPr fontId="4"/>
  </si>
  <si>
    <t>東</t>
    <rPh sb="0" eb="1">
      <t>ヒガシ</t>
    </rPh>
    <phoneticPr fontId="4"/>
  </si>
  <si>
    <t>三和</t>
    <rPh sb="0" eb="2">
      <t>サンワ</t>
    </rPh>
    <phoneticPr fontId="4"/>
  </si>
  <si>
    <t>西</t>
    <rPh sb="0" eb="1">
      <t>ニシ</t>
    </rPh>
    <phoneticPr fontId="4"/>
  </si>
  <si>
    <t>井芹</t>
    <rPh sb="0" eb="1">
      <t>イ</t>
    </rPh>
    <rPh sb="1" eb="2">
      <t>セリ</t>
    </rPh>
    <phoneticPr fontId="4"/>
  </si>
  <si>
    <t>花陵</t>
    <rPh sb="0" eb="1">
      <t>ハナ</t>
    </rPh>
    <rPh sb="1" eb="2">
      <t>リョウ</t>
    </rPh>
    <phoneticPr fontId="4"/>
  </si>
  <si>
    <t>金峰</t>
    <rPh sb="0" eb="2">
      <t>キンポウ</t>
    </rPh>
    <phoneticPr fontId="4"/>
  </si>
  <si>
    <t>熊本西</t>
    <rPh sb="0" eb="2">
      <t>クマモト</t>
    </rPh>
    <rPh sb="2" eb="3">
      <t>ニシ</t>
    </rPh>
    <phoneticPr fontId="4"/>
  </si>
  <si>
    <t>富合</t>
    <rPh sb="0" eb="2">
      <t>トミアイ</t>
    </rPh>
    <phoneticPr fontId="4"/>
  </si>
  <si>
    <t>南</t>
    <rPh sb="0" eb="1">
      <t>ミナミ</t>
    </rPh>
    <phoneticPr fontId="4"/>
  </si>
  <si>
    <t>熊本南</t>
    <rPh sb="0" eb="2">
      <t>クマモト</t>
    </rPh>
    <rPh sb="2" eb="3">
      <t>ミナミ</t>
    </rPh>
    <phoneticPr fontId="4"/>
  </si>
  <si>
    <t>飽田</t>
    <rPh sb="0" eb="2">
      <t>アキタ</t>
    </rPh>
    <phoneticPr fontId="4"/>
  </si>
  <si>
    <t>天明</t>
    <rPh sb="0" eb="2">
      <t>テンメイ</t>
    </rPh>
    <phoneticPr fontId="4"/>
  </si>
  <si>
    <t>植木</t>
    <rPh sb="0" eb="2">
      <t>ウエキ</t>
    </rPh>
    <phoneticPr fontId="4"/>
  </si>
  <si>
    <t>北</t>
    <rPh sb="0" eb="1">
      <t>キタ</t>
    </rPh>
    <phoneticPr fontId="4"/>
  </si>
  <si>
    <t>北部</t>
    <rPh sb="0" eb="2">
      <t>ホクブ</t>
    </rPh>
    <phoneticPr fontId="4"/>
  </si>
  <si>
    <t>清水・高平</t>
    <rPh sb="0" eb="2">
      <t>シミズ</t>
    </rPh>
    <rPh sb="3" eb="5">
      <t>タカヒラ</t>
    </rPh>
    <phoneticPr fontId="4"/>
  </si>
  <si>
    <t>新地</t>
    <rPh sb="0" eb="2">
      <t>シンチ</t>
    </rPh>
    <phoneticPr fontId="4"/>
  </si>
  <si>
    <t>武蔵塚</t>
    <rPh sb="0" eb="3">
      <t>ムサシヅカ</t>
    </rPh>
    <phoneticPr fontId="4"/>
  </si>
  <si>
    <t>区</t>
    <rPh sb="0" eb="1">
      <t>ク</t>
    </rPh>
    <phoneticPr fontId="5"/>
  </si>
  <si>
    <t>校区別人口・認定者数</t>
    <rPh sb="0" eb="1">
      <t>コウ</t>
    </rPh>
    <rPh sb="1" eb="3">
      <t>クベツ</t>
    </rPh>
    <rPh sb="3" eb="5">
      <t>ジンコウ</t>
    </rPh>
    <rPh sb="6" eb="9">
      <t>ニンテイシャ</t>
    </rPh>
    <rPh sb="9" eb="10">
      <t>スウ</t>
    </rPh>
    <phoneticPr fontId="4"/>
  </si>
  <si>
    <t>認定率（認定数/高齢者人口）</t>
    <rPh sb="0" eb="2">
      <t>ニンテイ</t>
    </rPh>
    <rPh sb="2" eb="3">
      <t>リツ</t>
    </rPh>
    <rPh sb="4" eb="6">
      <t>ニンテイ</t>
    </rPh>
    <rPh sb="6" eb="7">
      <t>スウ</t>
    </rPh>
    <rPh sb="8" eb="11">
      <t>コウレイシャ</t>
    </rPh>
    <rPh sb="11" eb="13">
      <t>ジンコウ</t>
    </rPh>
    <phoneticPr fontId="5"/>
  </si>
  <si>
    <t>要支援１+2</t>
    <rPh sb="0" eb="1">
      <t>ヨウ</t>
    </rPh>
    <rPh sb="1" eb="3">
      <t>シエン</t>
    </rPh>
    <phoneticPr fontId="5"/>
  </si>
  <si>
    <t>ささえりあ別集計</t>
    <rPh sb="5" eb="6">
      <t>ベツ</t>
    </rPh>
    <rPh sb="6" eb="8">
      <t>シュウケイ</t>
    </rPh>
    <phoneticPr fontId="5"/>
  </si>
  <si>
    <t>その他</t>
    <rPh sb="2" eb="3">
      <t>タ</t>
    </rPh>
    <phoneticPr fontId="4"/>
  </si>
  <si>
    <t>その他</t>
    <rPh sb="2" eb="3">
      <t>タ</t>
    </rPh>
    <phoneticPr fontId="5"/>
  </si>
  <si>
    <t>Ｂ</t>
    <phoneticPr fontId="5"/>
  </si>
  <si>
    <t>Ａ</t>
    <phoneticPr fontId="5"/>
  </si>
  <si>
    <t>Ｃ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</si>
  <si>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</si>
  <si>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</si>
  <si>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</si>
  <si>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</si>
  <si>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</si>
  <si>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平成29年 10月（9月末現在）</t>
    <rPh sb="11" eb="12">
      <t>ガツ</t>
    </rPh>
    <rPh sb="12" eb="13">
      <t>マツ</t>
    </rPh>
    <rPh sb="13" eb="15">
      <t>ゲンザイ</t>
    </rPh>
    <phoneticPr fontId="4"/>
  </si>
  <si>
    <t>城東　　　　　　　　</t>
    <phoneticPr fontId="4"/>
  </si>
  <si>
    <t>慶徳　　　　　　　　</t>
    <phoneticPr fontId="4"/>
  </si>
  <si>
    <t>五福　　　　　　　　</t>
    <phoneticPr fontId="4"/>
  </si>
  <si>
    <t>一新　　　　　　　　</t>
    <phoneticPr fontId="4"/>
  </si>
  <si>
    <t>壺川</t>
    <rPh sb="0" eb="1">
      <t>ツボ</t>
    </rPh>
    <rPh sb="1" eb="2">
      <t>カワ</t>
    </rPh>
    <phoneticPr fontId="4"/>
  </si>
  <si>
    <t>碩台</t>
    <rPh sb="0" eb="1">
      <t>セキ</t>
    </rPh>
    <rPh sb="1" eb="2">
      <t>ダイ</t>
    </rPh>
    <phoneticPr fontId="4"/>
  </si>
  <si>
    <t>黒髪　　　　　　　　</t>
    <phoneticPr fontId="4"/>
  </si>
  <si>
    <t>託麻原　　　　　　　</t>
    <rPh sb="0" eb="1">
      <t>タク</t>
    </rPh>
    <rPh sb="1" eb="2">
      <t>マ</t>
    </rPh>
    <phoneticPr fontId="4"/>
  </si>
  <si>
    <t>大江　　　　　　　　</t>
    <phoneticPr fontId="4"/>
  </si>
  <si>
    <t>白山　　　　　　　　</t>
    <phoneticPr fontId="4"/>
  </si>
  <si>
    <t>出水</t>
    <rPh sb="0" eb="2">
      <t>イズミ</t>
    </rPh>
    <phoneticPr fontId="4"/>
  </si>
  <si>
    <t>春竹</t>
    <rPh sb="0" eb="1">
      <t>ハル</t>
    </rPh>
    <rPh sb="1" eb="2">
      <t>タケ</t>
    </rPh>
    <phoneticPr fontId="4"/>
  </si>
  <si>
    <t>向山</t>
    <rPh sb="0" eb="1">
      <t>ム</t>
    </rPh>
    <rPh sb="1" eb="2">
      <t>ヤマ</t>
    </rPh>
    <phoneticPr fontId="4"/>
  </si>
  <si>
    <t>帯山西　　　　　　　</t>
    <phoneticPr fontId="4"/>
  </si>
  <si>
    <t>砂取</t>
    <rPh sb="0" eb="1">
      <t>スナ</t>
    </rPh>
    <rPh sb="1" eb="2">
      <t>ト</t>
    </rPh>
    <phoneticPr fontId="4"/>
  </si>
  <si>
    <t>出水南　　　　　　　</t>
    <phoneticPr fontId="4"/>
  </si>
  <si>
    <t>託麻北　　　　　　　</t>
    <rPh sb="0" eb="1">
      <t>タク</t>
    </rPh>
    <rPh sb="1" eb="2">
      <t>マ</t>
    </rPh>
    <phoneticPr fontId="4"/>
  </si>
  <si>
    <t>託麻東　　　　　　　</t>
    <rPh sb="0" eb="1">
      <t>タク</t>
    </rPh>
    <rPh sb="1" eb="2">
      <t>マ</t>
    </rPh>
    <phoneticPr fontId="4"/>
  </si>
  <si>
    <t>長嶺　　　　　　　　</t>
    <phoneticPr fontId="4"/>
  </si>
  <si>
    <t>託麻西　　　　　　　</t>
    <rPh sb="0" eb="1">
      <t>タク</t>
    </rPh>
    <rPh sb="1" eb="2">
      <t>マ</t>
    </rPh>
    <phoneticPr fontId="4"/>
  </si>
  <si>
    <t>託麻南　　　　　　　</t>
    <rPh sb="0" eb="1">
      <t>タク</t>
    </rPh>
    <rPh sb="1" eb="2">
      <t>マ</t>
    </rPh>
    <phoneticPr fontId="4"/>
  </si>
  <si>
    <t>西原　　　　　　　　</t>
    <phoneticPr fontId="4"/>
  </si>
  <si>
    <t>尾ノ上　　　　　　　</t>
    <rPh sb="0" eb="1">
      <t>オ</t>
    </rPh>
    <phoneticPr fontId="4"/>
  </si>
  <si>
    <t>月出　　　　　　　　</t>
    <phoneticPr fontId="4"/>
  </si>
  <si>
    <t>山ノ内</t>
    <rPh sb="0" eb="1">
      <t>ヤマ</t>
    </rPh>
    <phoneticPr fontId="4"/>
  </si>
  <si>
    <t>健軍東　　　　　　　</t>
    <phoneticPr fontId="4"/>
  </si>
  <si>
    <t>東町　　　　　　　　</t>
    <phoneticPr fontId="4"/>
  </si>
  <si>
    <t>桜木</t>
    <rPh sb="0" eb="2">
      <t>サクラギ</t>
    </rPh>
    <phoneticPr fontId="4"/>
  </si>
  <si>
    <t>秋津　　　　　　　　</t>
    <phoneticPr fontId="4"/>
  </si>
  <si>
    <t>若葉　　　　　　　　</t>
    <phoneticPr fontId="4"/>
  </si>
  <si>
    <t>泉ヶ丘</t>
    <rPh sb="0" eb="1">
      <t>イズミ</t>
    </rPh>
    <rPh sb="2" eb="3">
      <t>オカ</t>
    </rPh>
    <phoneticPr fontId="4"/>
  </si>
  <si>
    <t>健軍</t>
    <phoneticPr fontId="4"/>
  </si>
  <si>
    <t>桜木東　　　　　　　</t>
    <rPh sb="0" eb="2">
      <t>サクラギ</t>
    </rPh>
    <phoneticPr fontId="4"/>
  </si>
  <si>
    <t>画図</t>
    <rPh sb="0" eb="1">
      <t>ガ</t>
    </rPh>
    <rPh sb="1" eb="2">
      <t>ズ</t>
    </rPh>
    <phoneticPr fontId="4"/>
  </si>
  <si>
    <t>古町</t>
    <rPh sb="0" eb="1">
      <t>フル</t>
    </rPh>
    <rPh sb="1" eb="2">
      <t>マチ</t>
    </rPh>
    <phoneticPr fontId="4"/>
  </si>
  <si>
    <t>春日</t>
    <rPh sb="0" eb="2">
      <t>カスガ</t>
    </rPh>
    <phoneticPr fontId="4"/>
  </si>
  <si>
    <t>池田</t>
    <rPh sb="0" eb="2">
      <t>イケダ</t>
    </rPh>
    <phoneticPr fontId="4"/>
  </si>
  <si>
    <t>白坪</t>
    <rPh sb="0" eb="1">
      <t>シロ</t>
    </rPh>
    <rPh sb="1" eb="2">
      <t>ツボ</t>
    </rPh>
    <phoneticPr fontId="4"/>
  </si>
  <si>
    <t>城西</t>
    <rPh sb="0" eb="2">
      <t>ジョウセイ</t>
    </rPh>
    <phoneticPr fontId="4"/>
  </si>
  <si>
    <t>花園</t>
    <rPh sb="0" eb="2">
      <t>ハナゾノ</t>
    </rPh>
    <phoneticPr fontId="4"/>
  </si>
  <si>
    <t>城山</t>
    <rPh sb="0" eb="2">
      <t>シロヤマ</t>
    </rPh>
    <phoneticPr fontId="4"/>
  </si>
  <si>
    <t>高橋</t>
    <rPh sb="0" eb="2">
      <t>タカハシ</t>
    </rPh>
    <phoneticPr fontId="4"/>
  </si>
  <si>
    <t>池上</t>
    <rPh sb="0" eb="1">
      <t>イケ</t>
    </rPh>
    <rPh sb="1" eb="2">
      <t>ウエ</t>
    </rPh>
    <phoneticPr fontId="4"/>
  </si>
  <si>
    <t>小島</t>
    <rPh sb="0" eb="2">
      <t>コジマ</t>
    </rPh>
    <phoneticPr fontId="4"/>
  </si>
  <si>
    <t>中島</t>
    <rPh sb="0" eb="2">
      <t>ナカシマ</t>
    </rPh>
    <phoneticPr fontId="4"/>
  </si>
  <si>
    <t>河内　　　　　　　　</t>
    <phoneticPr fontId="4"/>
  </si>
  <si>
    <t>芳野　　　　　　　　</t>
    <phoneticPr fontId="4"/>
  </si>
  <si>
    <t>田迎</t>
    <rPh sb="0" eb="1">
      <t>タ</t>
    </rPh>
    <rPh sb="1" eb="2">
      <t>ムカ</t>
    </rPh>
    <phoneticPr fontId="4"/>
  </si>
  <si>
    <t>田迎南　　　　　　　</t>
    <phoneticPr fontId="4"/>
  </si>
  <si>
    <t>御幸</t>
    <rPh sb="0" eb="2">
      <t>ミユキ</t>
    </rPh>
    <phoneticPr fontId="4"/>
  </si>
  <si>
    <t>日吉</t>
    <phoneticPr fontId="4"/>
  </si>
  <si>
    <t>日吉東　　　　　　　</t>
    <rPh sb="0" eb="2">
      <t>ヒヨシ</t>
    </rPh>
    <phoneticPr fontId="4"/>
  </si>
  <si>
    <t>城南　　　　　　　　</t>
    <phoneticPr fontId="4"/>
  </si>
  <si>
    <t>川尻</t>
    <rPh sb="0" eb="2">
      <t>カワシリ</t>
    </rPh>
    <phoneticPr fontId="4"/>
  </si>
  <si>
    <t>力合</t>
    <phoneticPr fontId="4"/>
  </si>
  <si>
    <t>飽田西　　　　　　　</t>
    <rPh sb="0" eb="2">
      <t>アキタ</t>
    </rPh>
    <phoneticPr fontId="4"/>
  </si>
  <si>
    <t>飽田東　　　　　　　</t>
    <phoneticPr fontId="4"/>
  </si>
  <si>
    <t>飽田南　　　　　　　</t>
    <rPh sb="0" eb="2">
      <t>アキタ</t>
    </rPh>
    <phoneticPr fontId="4"/>
  </si>
  <si>
    <t>銭塘　　　　　　　　</t>
    <phoneticPr fontId="4"/>
  </si>
  <si>
    <t>奥古閑</t>
    <rPh sb="0" eb="1">
      <t>オク</t>
    </rPh>
    <rPh sb="1" eb="3">
      <t>コガ</t>
    </rPh>
    <phoneticPr fontId="4"/>
  </si>
  <si>
    <t>川口　　　　　　　　</t>
    <phoneticPr fontId="4"/>
  </si>
  <si>
    <t>中緑　　　　　　　　</t>
    <rPh sb="0" eb="1">
      <t>ナカ</t>
    </rPh>
    <phoneticPr fontId="4"/>
  </si>
  <si>
    <t>富合　　　　　　　　</t>
    <phoneticPr fontId="4"/>
  </si>
  <si>
    <t>杉上　　　　　　　　</t>
    <phoneticPr fontId="4"/>
  </si>
  <si>
    <t>隈庄　　　　　　　　</t>
    <phoneticPr fontId="4"/>
  </si>
  <si>
    <t>豊田　　　　　　　　</t>
    <phoneticPr fontId="4"/>
  </si>
  <si>
    <t>田迎西　　　　　　　</t>
    <rPh sb="0" eb="1">
      <t>タ</t>
    </rPh>
    <rPh sb="1" eb="2">
      <t>ムカ</t>
    </rPh>
    <phoneticPr fontId="4"/>
  </si>
  <si>
    <t>力合西　　　　　　　</t>
    <rPh sb="0" eb="1">
      <t>リキ</t>
    </rPh>
    <rPh sb="1" eb="2">
      <t>ゴウ</t>
    </rPh>
    <phoneticPr fontId="4"/>
  </si>
  <si>
    <t>高平台</t>
    <rPh sb="0" eb="2">
      <t>タカヒラ</t>
    </rPh>
    <rPh sb="2" eb="3">
      <t>ダイ</t>
    </rPh>
    <phoneticPr fontId="4"/>
  </si>
  <si>
    <t>清水</t>
    <rPh sb="0" eb="2">
      <t>シミズ</t>
    </rPh>
    <phoneticPr fontId="4"/>
  </si>
  <si>
    <t>城北</t>
    <rPh sb="0" eb="2">
      <t>ジョウホク</t>
    </rPh>
    <phoneticPr fontId="4"/>
  </si>
  <si>
    <t>麻生田</t>
    <rPh sb="0" eb="2">
      <t>アソウ</t>
    </rPh>
    <rPh sb="2" eb="3">
      <t>タ</t>
    </rPh>
    <phoneticPr fontId="4"/>
  </si>
  <si>
    <t>楡木</t>
    <rPh sb="0" eb="1">
      <t>ニレ</t>
    </rPh>
    <rPh sb="1" eb="2">
      <t>キ</t>
    </rPh>
    <phoneticPr fontId="4"/>
  </si>
  <si>
    <t>楠</t>
    <rPh sb="0" eb="1">
      <t>クス</t>
    </rPh>
    <phoneticPr fontId="4"/>
  </si>
  <si>
    <t>武蔵</t>
    <rPh sb="0" eb="2">
      <t>ムサシ</t>
    </rPh>
    <phoneticPr fontId="4"/>
  </si>
  <si>
    <t>弓削</t>
    <rPh sb="0" eb="1">
      <t>ユミ</t>
    </rPh>
    <rPh sb="1" eb="2">
      <t>ケズ</t>
    </rPh>
    <phoneticPr fontId="4"/>
  </si>
  <si>
    <t>龍田</t>
    <rPh sb="0" eb="1">
      <t>リュウ</t>
    </rPh>
    <rPh sb="1" eb="2">
      <t>タ</t>
    </rPh>
    <phoneticPr fontId="4"/>
  </si>
  <si>
    <t>龍田西</t>
    <rPh sb="0" eb="1">
      <t>リュウ</t>
    </rPh>
    <rPh sb="1" eb="2">
      <t>タ</t>
    </rPh>
    <rPh sb="2" eb="3">
      <t>ニシ</t>
    </rPh>
    <phoneticPr fontId="4"/>
  </si>
  <si>
    <t>西里</t>
    <rPh sb="0" eb="2">
      <t>ニシサト</t>
    </rPh>
    <phoneticPr fontId="4"/>
  </si>
  <si>
    <t>北部東</t>
    <rPh sb="0" eb="2">
      <t>ホクブ</t>
    </rPh>
    <rPh sb="2" eb="3">
      <t>ヒガシ</t>
    </rPh>
    <phoneticPr fontId="4"/>
  </si>
  <si>
    <t>川上</t>
    <rPh sb="0" eb="2">
      <t>カワカミ</t>
    </rPh>
    <phoneticPr fontId="4"/>
  </si>
  <si>
    <t>山本</t>
    <rPh sb="0" eb="2">
      <t>ヤマモト</t>
    </rPh>
    <phoneticPr fontId="4"/>
  </si>
  <si>
    <t>田原</t>
    <rPh sb="0" eb="2">
      <t>タハラ</t>
    </rPh>
    <phoneticPr fontId="4"/>
  </si>
  <si>
    <t>菱形</t>
    <rPh sb="0" eb="1">
      <t>ヒシ</t>
    </rPh>
    <rPh sb="1" eb="2">
      <t>カタ</t>
    </rPh>
    <phoneticPr fontId="4"/>
  </si>
  <si>
    <t>桜井</t>
    <rPh sb="0" eb="2">
      <t>サクライ</t>
    </rPh>
    <phoneticPr fontId="4"/>
  </si>
  <si>
    <t>山東</t>
    <rPh sb="0" eb="1">
      <t>ヤマ</t>
    </rPh>
    <rPh sb="1" eb="2">
      <t>ヒガシ</t>
    </rPh>
    <phoneticPr fontId="4"/>
  </si>
  <si>
    <t>吉松</t>
    <rPh sb="0" eb="2">
      <t>ヨシマツ</t>
    </rPh>
    <phoneticPr fontId="4"/>
  </si>
  <si>
    <t>健軍</t>
  </si>
  <si>
    <t>日吉</t>
  </si>
  <si>
    <t>力合</t>
  </si>
  <si>
    <t>田底</t>
    <rPh sb="0" eb="1">
      <t>タ</t>
    </rPh>
    <rPh sb="1" eb="2">
      <t>ソコ</t>
    </rPh>
    <phoneticPr fontId="4"/>
  </si>
  <si>
    <t>浄行寺</t>
    <rPh sb="0" eb="1">
      <t>ジョウ</t>
    </rPh>
    <rPh sb="1" eb="2">
      <t>ギョウ</t>
    </rPh>
    <rPh sb="2" eb="3">
      <t>デラ</t>
    </rPh>
    <phoneticPr fontId="4"/>
  </si>
  <si>
    <t>託麻</t>
    <rPh sb="0" eb="2">
      <t>タクマ</t>
    </rPh>
    <phoneticPr fontId="4"/>
  </si>
  <si>
    <t>保田窪</t>
    <rPh sb="0" eb="3">
      <t>ホタクボ</t>
    </rPh>
    <phoneticPr fontId="4"/>
  </si>
  <si>
    <t>保田窪</t>
    <rPh sb="0" eb="2">
      <t>ヤスダ</t>
    </rPh>
    <rPh sb="2" eb="3">
      <t>クボ</t>
    </rPh>
    <phoneticPr fontId="4"/>
  </si>
  <si>
    <t>あさひば</t>
    <phoneticPr fontId="4"/>
  </si>
  <si>
    <t>幸田</t>
    <rPh sb="0" eb="2">
      <t>コウダ</t>
    </rPh>
    <phoneticPr fontId="4"/>
  </si>
  <si>
    <t>城南</t>
    <rPh sb="0" eb="2">
      <t>ジョウナン</t>
    </rPh>
    <phoneticPr fontId="4"/>
  </si>
  <si>
    <t>託麻</t>
    <rPh sb="0" eb="1">
      <t>タク</t>
    </rPh>
    <rPh sb="1" eb="2">
      <t>マ</t>
    </rPh>
    <phoneticPr fontId="4"/>
  </si>
  <si>
    <t>幸田</t>
    <rPh sb="0" eb="1">
      <t>ミユキ</t>
    </rPh>
    <rPh sb="1" eb="2">
      <t>タ</t>
    </rPh>
    <phoneticPr fontId="4"/>
  </si>
  <si>
    <t>　　※人口は、平成29年10月1日住民基本台帳ＨＰより。認定数は市高齢介護福祉課より。</t>
    <rPh sb="3" eb="5">
      <t>ジンコウ</t>
    </rPh>
    <rPh sb="7" eb="9">
      <t>ヘイセイ</t>
    </rPh>
    <rPh sb="11" eb="12">
      <t>ネン</t>
    </rPh>
    <rPh sb="14" eb="15">
      <t>ガツ</t>
    </rPh>
    <rPh sb="16" eb="17">
      <t>ヒ</t>
    </rPh>
    <rPh sb="17" eb="19">
      <t>ジュウミン</t>
    </rPh>
    <rPh sb="19" eb="21">
      <t>キホン</t>
    </rPh>
    <rPh sb="21" eb="23">
      <t>ダイチョウ</t>
    </rPh>
    <rPh sb="28" eb="30">
      <t>ニンテイ</t>
    </rPh>
    <rPh sb="30" eb="31">
      <t>カズ</t>
    </rPh>
    <rPh sb="32" eb="33">
      <t>シ</t>
    </rPh>
    <rPh sb="33" eb="35">
      <t>コウレイ</t>
    </rPh>
    <rPh sb="35" eb="37">
      <t>カイゴ</t>
    </rPh>
    <rPh sb="37" eb="39">
      <t>フクシ</t>
    </rPh>
    <rPh sb="39" eb="40">
      <t>カ</t>
    </rPh>
    <phoneticPr fontId="4"/>
  </si>
  <si>
    <t>あさひば</t>
  </si>
  <si>
    <t>Ａ</t>
  </si>
  <si>
    <t>Ｂ</t>
  </si>
  <si>
    <t>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</si>
</sst>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"/>
    <numFmt numFmtId="177" formatCode="0.0%"/>
    <numFmt numFmtId="178" formatCode="0_);[Red]\(0\)"/>
  </numFmts>
  <fonts count="12" x14ac:knownFonts="1">
    <font>
      <sz val="9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12"/>
      <name val="MS UI Gothic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sz val="9"/>
      <name val="ＭＳ Ｐゴシック"/>
      <family val="3"/>
      <charset val="128"/>
    </font>
    <font>
      <i/>
      <sz val="10"/>
      <name val="MS UI Gothic"/>
      <family val="3"/>
      <charset val="128"/>
    </font>
    <font>
      <i/>
      <sz val="12"/>
      <name val="MS UI Gothic"/>
      <family val="3"/>
      <charset val="128"/>
    </font>
    <font>
      <sz val="10"/>
      <color indexed="8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56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Continuous" vertical="center"/>
    </xf>
    <xf numFmtId="0" fontId="0" fillId="2" borderId="3" xfId="0" applyFill="1" applyBorder="1" applyAlignment="1">
      <alignment horizontal="centerContinuous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3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3" borderId="19" xfId="0" applyNumberFormat="1" applyFill="1" applyBorder="1" applyAlignment="1">
      <alignment vertical="center"/>
    </xf>
    <xf numFmtId="38" fontId="2" fillId="3" borderId="20" xfId="1" applyFont="1" applyFill="1" applyBorder="1" applyAlignment="1">
      <alignment vertical="center"/>
    </xf>
    <xf numFmtId="38" fontId="2" fillId="3" borderId="8" xfId="1" applyFont="1" applyFill="1" applyBorder="1" applyAlignment="1">
      <alignment vertical="center"/>
    </xf>
    <xf numFmtId="38" fontId="2" fillId="3" borderId="21" xfId="1" applyFont="1" applyFill="1" applyBorder="1" applyAlignment="1">
      <alignment vertical="center"/>
    </xf>
    <xf numFmtId="38" fontId="2" fillId="3" borderId="22" xfId="1" applyFont="1" applyFill="1" applyBorder="1" applyAlignment="1">
      <alignment vertical="center"/>
    </xf>
    <xf numFmtId="38" fontId="9" fillId="3" borderId="13" xfId="1" applyFont="1" applyFill="1" applyBorder="1" applyAlignment="1">
      <alignment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3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176" fontId="0" fillId="3" borderId="29" xfId="0" applyNumberFormat="1" applyFill="1" applyBorder="1" applyAlignment="1">
      <alignment vertical="center"/>
    </xf>
    <xf numFmtId="38" fontId="2" fillId="3" borderId="30" xfId="1" applyFont="1" applyFill="1" applyBorder="1" applyAlignment="1">
      <alignment vertical="center"/>
    </xf>
    <xf numFmtId="38" fontId="2" fillId="3" borderId="26" xfId="1" applyFont="1" applyFill="1" applyBorder="1" applyAlignment="1">
      <alignment vertical="center"/>
    </xf>
    <xf numFmtId="38" fontId="2" fillId="3" borderId="27" xfId="1" applyFont="1" applyFill="1" applyBorder="1" applyAlignment="1">
      <alignment vertical="center"/>
    </xf>
    <xf numFmtId="38" fontId="2" fillId="3" borderId="25" xfId="1" applyFont="1" applyFill="1" applyBorder="1" applyAlignment="1">
      <alignment vertical="center"/>
    </xf>
    <xf numFmtId="38" fontId="9" fillId="3" borderId="23" xfId="1" applyFon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3" borderId="34" xfId="0" applyNumberFormat="1" applyFill="1" applyBorder="1" applyAlignment="1">
      <alignment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3" borderId="37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vertical="center"/>
    </xf>
    <xf numFmtId="38" fontId="2" fillId="3" borderId="39" xfId="1" applyFont="1" applyFill="1" applyBorder="1" applyAlignment="1">
      <alignment vertical="center"/>
    </xf>
    <xf numFmtId="38" fontId="2" fillId="3" borderId="36" xfId="1" applyFont="1" applyFill="1" applyBorder="1" applyAlignment="1">
      <alignment vertical="center"/>
    </xf>
    <xf numFmtId="38" fontId="2" fillId="3" borderId="37" xfId="1" applyFont="1" applyFill="1" applyBorder="1" applyAlignment="1">
      <alignment vertical="center"/>
    </xf>
    <xf numFmtId="38" fontId="2" fillId="3" borderId="35" xfId="1" applyFont="1" applyFill="1" applyBorder="1" applyAlignment="1">
      <alignment vertical="center"/>
    </xf>
    <xf numFmtId="38" fontId="9" fillId="3" borderId="40" xfId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vertical="center"/>
    </xf>
    <xf numFmtId="176" fontId="10" fillId="0" borderId="42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38" fontId="2" fillId="3" borderId="8" xfId="1" applyFill="1" applyBorder="1" applyAlignment="1">
      <alignment vertical="center"/>
    </xf>
    <xf numFmtId="38" fontId="2" fillId="3" borderId="21" xfId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176" fontId="0" fillId="0" borderId="34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176" fontId="0" fillId="3" borderId="43" xfId="0" applyNumberFormat="1" applyFill="1" applyBorder="1" applyAlignment="1">
      <alignment vertical="center"/>
    </xf>
    <xf numFmtId="176" fontId="0" fillId="3" borderId="44" xfId="0" applyNumberFormat="1" applyFill="1" applyBorder="1" applyAlignment="1">
      <alignment vertical="center"/>
    </xf>
    <xf numFmtId="176" fontId="0" fillId="3" borderId="45" xfId="0" applyNumberFormat="1" applyFill="1" applyBorder="1" applyAlignment="1">
      <alignment vertical="center"/>
    </xf>
    <xf numFmtId="176" fontId="0" fillId="3" borderId="46" xfId="0" applyNumberFormat="1" applyFill="1" applyBorder="1" applyAlignment="1">
      <alignment vertical="center"/>
    </xf>
    <xf numFmtId="176" fontId="0" fillId="3" borderId="47" xfId="0" applyNumberFormat="1" applyFill="1" applyBorder="1" applyAlignment="1">
      <alignment vertical="center"/>
    </xf>
    <xf numFmtId="38" fontId="2" fillId="3" borderId="48" xfId="1" applyFont="1" applyFill="1" applyBorder="1" applyAlignment="1">
      <alignment vertical="center"/>
    </xf>
    <xf numFmtId="38" fontId="2" fillId="3" borderId="45" xfId="1" applyFill="1" applyBorder="1" applyAlignment="1">
      <alignment vertical="center"/>
    </xf>
    <xf numFmtId="38" fontId="2" fillId="3" borderId="46" xfId="1" applyFill="1" applyBorder="1" applyAlignment="1">
      <alignment vertical="center"/>
    </xf>
    <xf numFmtId="38" fontId="2" fillId="3" borderId="44" xfId="1" applyFill="1" applyBorder="1" applyAlignment="1">
      <alignment vertical="center"/>
    </xf>
    <xf numFmtId="38" fontId="9" fillId="3" borderId="49" xfId="1" applyFont="1" applyFill="1" applyBorder="1" applyAlignment="1">
      <alignment vertical="center"/>
    </xf>
    <xf numFmtId="49" fontId="8" fillId="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77" fontId="0" fillId="3" borderId="16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177" fontId="0" fillId="3" borderId="26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7" fontId="0" fillId="3" borderId="36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Continuous" vertical="center"/>
    </xf>
    <xf numFmtId="177" fontId="0" fillId="3" borderId="34" xfId="0" applyNumberFormat="1" applyFill="1" applyBorder="1" applyAlignment="1">
      <alignment vertical="center"/>
    </xf>
    <xf numFmtId="177" fontId="0" fillId="3" borderId="35" xfId="0" applyNumberFormat="1" applyFill="1" applyBorder="1" applyAlignment="1">
      <alignment vertical="center"/>
    </xf>
    <xf numFmtId="177" fontId="0" fillId="3" borderId="43" xfId="0" applyNumberFormat="1" applyFill="1" applyBorder="1" applyAlignment="1">
      <alignment vertical="center"/>
    </xf>
    <xf numFmtId="177" fontId="0" fillId="3" borderId="44" xfId="0" applyNumberFormat="1" applyFill="1" applyBorder="1" applyAlignment="1">
      <alignment vertical="center"/>
    </xf>
    <xf numFmtId="177" fontId="0" fillId="3" borderId="45" xfId="0" applyNumberFormat="1" applyFill="1" applyBorder="1" applyAlignment="1">
      <alignment vertical="center"/>
    </xf>
    <xf numFmtId="0" fontId="8" fillId="5" borderId="13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8" fillId="5" borderId="40" xfId="0" applyFont="1" applyFill="1" applyBorder="1" applyAlignment="1">
      <alignment horizontal="left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6" fontId="0" fillId="3" borderId="8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176" fontId="0" fillId="0" borderId="52" xfId="0" applyNumberFormat="1" applyFill="1" applyBorder="1" applyAlignment="1">
      <alignment vertical="center"/>
    </xf>
    <xf numFmtId="176" fontId="0" fillId="3" borderId="53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0" fillId="3" borderId="56" xfId="0" applyNumberFormat="1" applyFill="1" applyBorder="1" applyAlignment="1">
      <alignment vertical="center"/>
    </xf>
    <xf numFmtId="176" fontId="0" fillId="3" borderId="26" xfId="0" applyNumberFormat="1" applyFont="1" applyFill="1" applyBorder="1" applyAlignment="1">
      <alignment vertical="center"/>
    </xf>
    <xf numFmtId="176" fontId="0" fillId="3" borderId="36" xfId="0" applyNumberFormat="1" applyFont="1" applyFill="1" applyBorder="1" applyAlignment="1">
      <alignment vertical="center"/>
    </xf>
    <xf numFmtId="0" fontId="0" fillId="6" borderId="0" xfId="0" applyFill="1"/>
    <xf numFmtId="176" fontId="0" fillId="6" borderId="25" xfId="0" applyNumberFormat="1" applyFill="1" applyBorder="1" applyAlignment="1">
      <alignment vertical="center"/>
    </xf>
    <xf numFmtId="176" fontId="0" fillId="6" borderId="25" xfId="0" applyNumberFormat="1" applyFont="1" applyFill="1" applyBorder="1" applyAlignment="1">
      <alignment vertical="center"/>
    </xf>
    <xf numFmtId="0" fontId="0" fillId="4" borderId="0" xfId="0" applyFill="1"/>
    <xf numFmtId="176" fontId="0" fillId="4" borderId="24" xfId="0" applyNumberFormat="1" applyFill="1" applyBorder="1" applyAlignment="1">
      <alignment vertical="center"/>
    </xf>
    <xf numFmtId="176" fontId="0" fillId="4" borderId="34" xfId="0" applyNumberFormat="1" applyFill="1" applyBorder="1" applyAlignment="1">
      <alignment vertical="center"/>
    </xf>
    <xf numFmtId="176" fontId="0" fillId="4" borderId="24" xfId="0" applyNumberFormat="1" applyFont="1" applyFill="1" applyBorder="1" applyAlignment="1">
      <alignment vertical="center"/>
    </xf>
    <xf numFmtId="176" fontId="0" fillId="4" borderId="34" xfId="0" applyNumberFormat="1" applyFont="1" applyFill="1" applyBorder="1" applyAlignment="1">
      <alignment vertical="center"/>
    </xf>
    <xf numFmtId="176" fontId="0" fillId="6" borderId="35" xfId="0" applyNumberFormat="1" applyFont="1" applyFill="1" applyBorder="1" applyAlignment="1">
      <alignment vertical="center"/>
    </xf>
    <xf numFmtId="176" fontId="0" fillId="6" borderId="35" xfId="0" applyNumberFormat="1" applyFill="1" applyBorder="1" applyAlignment="1">
      <alignment vertical="center"/>
    </xf>
    <xf numFmtId="0" fontId="0" fillId="0" borderId="0" xfId="0" applyBorder="1"/>
    <xf numFmtId="1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8" fillId="3" borderId="33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0" fillId="2" borderId="57" xfId="0" applyFill="1" applyBorder="1" applyAlignment="1">
      <alignment horizontal="centerContinuous" vertical="center"/>
    </xf>
    <xf numFmtId="176" fontId="0" fillId="3" borderId="41" xfId="0" applyNumberFormat="1" applyFill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0" xfId="0" applyNumberFormat="1" applyFill="1" applyBorder="1" applyAlignment="1">
      <alignment vertical="center"/>
    </xf>
    <xf numFmtId="176" fontId="0" fillId="3" borderId="51" xfId="0" applyNumberFormat="1" applyFill="1" applyBorder="1" applyAlignment="1">
      <alignment vertical="center"/>
    </xf>
    <xf numFmtId="176" fontId="0" fillId="0" borderId="51" xfId="0" applyNumberFormat="1" applyFill="1" applyBorder="1" applyAlignment="1">
      <alignment vertical="center"/>
    </xf>
    <xf numFmtId="178" fontId="0" fillId="0" borderId="0" xfId="0" applyNumberFormat="1"/>
    <xf numFmtId="0" fontId="8" fillId="3" borderId="49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8" fillId="3" borderId="32" xfId="0" applyNumberFormat="1" applyFont="1" applyFill="1" applyBorder="1" applyAlignment="1">
      <alignment horizontal="center" vertical="center"/>
    </xf>
    <xf numFmtId="49" fontId="8" fillId="3" borderId="33" xfId="0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276225</xdr:colOff>
      <xdr:row>138</xdr:row>
      <xdr:rowOff>85725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7743825" cy="2498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139</xdr:row>
      <xdr:rowOff>123825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0"/>
          <a:ext cx="8001000" cy="2516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9524</xdr:colOff>
      <xdr:row>139</xdr:row>
      <xdr:rowOff>110378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0"/>
          <a:ext cx="8543925" cy="2516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0000"/>
  </sheetPr>
  <dimension ref="A3:Z138"/>
  <sheetViews>
    <sheetView zoomScaleNormal="100" workbookViewId="0">
      <selection activeCell="Q21" sqref="Q21"/>
    </sheetView>
  </sheetViews>
  <sheetFormatPr defaultRowHeight="11.25" x14ac:dyDescent="0.15"/>
  <cols>
    <col min="1" max="26" width="9.33203125" style="142"/>
    <col min="27" max="16384" width="9.33203125" style="3"/>
  </cols>
  <sheetData>
    <row r="3" ht="14.85" customHeight="1" x14ac:dyDescent="0.15"/>
    <row r="4" ht="14.85" customHeight="1" x14ac:dyDescent="0.15"/>
    <row r="5" ht="14.85" customHeight="1" x14ac:dyDescent="0.15"/>
    <row r="6" ht="14.85" customHeight="1" x14ac:dyDescent="0.15"/>
    <row r="7" ht="14.85" customHeight="1" x14ac:dyDescent="0.15"/>
    <row r="8" ht="14.85" customHeight="1" x14ac:dyDescent="0.15"/>
    <row r="9" ht="14.85" customHeight="1" x14ac:dyDescent="0.15"/>
    <row r="10" ht="14.85" customHeight="1" x14ac:dyDescent="0.15"/>
    <row r="11" ht="14.85" customHeight="1" x14ac:dyDescent="0.15"/>
    <row r="12" ht="14.85" customHeight="1" x14ac:dyDescent="0.15"/>
    <row r="13" ht="14.85" customHeight="1" x14ac:dyDescent="0.15"/>
    <row r="14" ht="14.85" customHeight="1" x14ac:dyDescent="0.15"/>
    <row r="15" ht="14.85" customHeight="1" x14ac:dyDescent="0.15"/>
    <row r="16" ht="14.85" customHeight="1" x14ac:dyDescent="0.15"/>
    <row r="17" ht="14.85" customHeight="1" x14ac:dyDescent="0.15"/>
    <row r="18" ht="14.85" customHeight="1" x14ac:dyDescent="0.15"/>
    <row r="19" ht="14.85" customHeight="1" x14ac:dyDescent="0.15"/>
    <row r="20" ht="14.85" customHeight="1" x14ac:dyDescent="0.15"/>
    <row r="21" ht="14.85" customHeight="1" x14ac:dyDescent="0.15"/>
    <row r="22" ht="14.85" customHeight="1" x14ac:dyDescent="0.15"/>
    <row r="23" ht="14.85" customHeight="1" x14ac:dyDescent="0.15"/>
    <row r="24" ht="14.85" customHeight="1" x14ac:dyDescent="0.15"/>
    <row r="25" ht="14.85" customHeight="1" x14ac:dyDescent="0.15"/>
    <row r="26" ht="14.85" customHeight="1" x14ac:dyDescent="0.15"/>
    <row r="27" ht="14.85" customHeight="1" x14ac:dyDescent="0.15"/>
    <row r="28" ht="14.85" customHeight="1" x14ac:dyDescent="0.15"/>
    <row r="29" ht="14.85" customHeight="1" x14ac:dyDescent="0.15"/>
    <row r="30" ht="14.85" customHeight="1" x14ac:dyDescent="0.15"/>
    <row r="31" ht="14.85" customHeight="1" x14ac:dyDescent="0.15"/>
    <row r="32" ht="14.85" customHeight="1" x14ac:dyDescent="0.15"/>
    <row r="33" ht="14.85" customHeight="1" x14ac:dyDescent="0.15"/>
    <row r="34" ht="14.85" customHeight="1" x14ac:dyDescent="0.15"/>
    <row r="35" ht="14.85" customHeight="1" x14ac:dyDescent="0.15"/>
    <row r="36" ht="14.85" customHeight="1" x14ac:dyDescent="0.15"/>
    <row r="37" ht="14.85" customHeight="1" x14ac:dyDescent="0.15"/>
    <row r="38" ht="14.85" customHeight="1" x14ac:dyDescent="0.15"/>
    <row r="39" ht="14.85" customHeight="1" x14ac:dyDescent="0.15"/>
    <row r="40" ht="14.85" customHeight="1" x14ac:dyDescent="0.15"/>
    <row r="41" ht="14.85" customHeight="1" x14ac:dyDescent="0.15"/>
    <row r="42" ht="14.85" customHeight="1" x14ac:dyDescent="0.15"/>
    <row r="43" ht="14.85" customHeight="1" x14ac:dyDescent="0.15"/>
    <row r="44" ht="14.85" customHeight="1" x14ac:dyDescent="0.15"/>
    <row r="45" ht="14.85" customHeight="1" x14ac:dyDescent="0.15"/>
    <row r="46" ht="14.85" customHeight="1" x14ac:dyDescent="0.15"/>
    <row r="47" ht="14.85" customHeight="1" x14ac:dyDescent="0.15"/>
    <row r="48" ht="14.85" customHeight="1" x14ac:dyDescent="0.15"/>
    <row r="49" ht="14.85" customHeight="1" x14ac:dyDescent="0.15"/>
    <row r="50" ht="14.85" customHeight="1" x14ac:dyDescent="0.15"/>
    <row r="51" ht="14.85" customHeight="1" x14ac:dyDescent="0.15"/>
    <row r="52" ht="14.85" customHeight="1" x14ac:dyDescent="0.15"/>
    <row r="53" ht="14.85" customHeight="1" x14ac:dyDescent="0.15"/>
    <row r="54" ht="14.85" customHeight="1" x14ac:dyDescent="0.15"/>
    <row r="55" ht="14.85" customHeight="1" x14ac:dyDescent="0.15"/>
    <row r="56" ht="14.85" customHeight="1" x14ac:dyDescent="0.15"/>
    <row r="57" ht="14.85" customHeight="1" x14ac:dyDescent="0.15"/>
    <row r="58" ht="14.85" customHeight="1" x14ac:dyDescent="0.15"/>
    <row r="59" ht="14.85" customHeight="1" x14ac:dyDescent="0.15"/>
    <row r="60" ht="14.85" customHeight="1" x14ac:dyDescent="0.15"/>
    <row r="61" ht="14.85" customHeight="1" x14ac:dyDescent="0.15"/>
    <row r="62" ht="14.85" customHeight="1" x14ac:dyDescent="0.15"/>
    <row r="63" ht="14.85" customHeight="1" x14ac:dyDescent="0.15"/>
    <row r="64" ht="14.85" customHeight="1" x14ac:dyDescent="0.15"/>
    <row r="65" ht="14.85" customHeight="1" x14ac:dyDescent="0.15"/>
    <row r="66" ht="14.85" customHeight="1" x14ac:dyDescent="0.15"/>
    <row r="67" ht="14.85" customHeight="1" x14ac:dyDescent="0.15"/>
    <row r="68" ht="14.85" customHeight="1" x14ac:dyDescent="0.15"/>
    <row r="69" ht="14.85" customHeight="1" x14ac:dyDescent="0.15"/>
    <row r="70" ht="14.85" customHeight="1" x14ac:dyDescent="0.15"/>
    <row r="71" ht="14.85" customHeight="1" x14ac:dyDescent="0.15"/>
    <row r="72" ht="14.85" customHeight="1" x14ac:dyDescent="0.15"/>
    <row r="73" ht="14.85" customHeight="1" x14ac:dyDescent="0.15"/>
    <row r="74" ht="14.85" customHeight="1" x14ac:dyDescent="0.15"/>
    <row r="75" ht="14.85" customHeight="1" x14ac:dyDescent="0.15"/>
    <row r="76" ht="14.85" customHeight="1" x14ac:dyDescent="0.15"/>
    <row r="77" ht="14.85" customHeight="1" x14ac:dyDescent="0.15"/>
    <row r="78" ht="14.85" customHeight="1" x14ac:dyDescent="0.15"/>
    <row r="79" ht="14.85" customHeight="1" x14ac:dyDescent="0.15"/>
    <row r="80" ht="14.85" customHeight="1" x14ac:dyDescent="0.15"/>
    <row r="81" ht="14.85" customHeight="1" x14ac:dyDescent="0.15"/>
    <row r="82" ht="14.85" customHeight="1" x14ac:dyDescent="0.15"/>
    <row r="83" ht="14.85" customHeight="1" x14ac:dyDescent="0.15"/>
    <row r="84" ht="14.85" customHeight="1" x14ac:dyDescent="0.15"/>
    <row r="85" ht="14.85" customHeight="1" x14ac:dyDescent="0.15"/>
    <row r="86" ht="14.85" customHeight="1" x14ac:dyDescent="0.15"/>
    <row r="87" ht="14.85" customHeight="1" x14ac:dyDescent="0.15"/>
    <row r="88" ht="14.85" customHeight="1" x14ac:dyDescent="0.15"/>
    <row r="89" ht="14.85" customHeight="1" x14ac:dyDescent="0.15"/>
    <row r="90" ht="14.85" customHeight="1" x14ac:dyDescent="0.15"/>
    <row r="91" ht="14.85" customHeight="1" x14ac:dyDescent="0.15"/>
    <row r="92" ht="14.85" customHeight="1" x14ac:dyDescent="0.15"/>
    <row r="93" ht="14.85" customHeight="1" x14ac:dyDescent="0.15"/>
    <row r="94" ht="14.85" customHeight="1" x14ac:dyDescent="0.15"/>
    <row r="95" ht="14.85" customHeight="1" x14ac:dyDescent="0.15"/>
    <row r="96" ht="14.85" customHeight="1" x14ac:dyDescent="0.15"/>
    <row r="97" ht="14.85" customHeight="1" x14ac:dyDescent="0.15"/>
    <row r="98" ht="14.85" customHeight="1" x14ac:dyDescent="0.15"/>
    <row r="99" ht="14.85" customHeight="1" x14ac:dyDescent="0.15"/>
    <row r="100" ht="14.85" customHeight="1" x14ac:dyDescent="0.15"/>
    <row r="101" ht="14.85" customHeight="1" x14ac:dyDescent="0.15"/>
    <row r="102" ht="14.85" customHeight="1" x14ac:dyDescent="0.15"/>
    <row r="103" ht="14.85" customHeight="1" x14ac:dyDescent="0.15"/>
    <row r="104" ht="14.85" customHeight="1" x14ac:dyDescent="0.15"/>
    <row r="105" ht="14.85" customHeight="1" x14ac:dyDescent="0.15"/>
    <row r="106" ht="14.85" customHeight="1" x14ac:dyDescent="0.15"/>
    <row r="107" ht="14.85" customHeight="1" x14ac:dyDescent="0.15"/>
    <row r="108" ht="14.85" customHeight="1" x14ac:dyDescent="0.15"/>
    <row r="109" ht="14.85" customHeight="1" x14ac:dyDescent="0.15"/>
    <row r="110" ht="14.85" customHeight="1" x14ac:dyDescent="0.15"/>
    <row r="111" ht="14.85" customHeight="1" x14ac:dyDescent="0.15"/>
    <row r="112" ht="14.85" customHeight="1" x14ac:dyDescent="0.15"/>
    <row r="113" ht="14.85" customHeight="1" x14ac:dyDescent="0.15"/>
    <row r="114" ht="14.85" customHeight="1" x14ac:dyDescent="0.15"/>
    <row r="115" ht="14.85" customHeight="1" x14ac:dyDescent="0.15"/>
    <row r="116" ht="14.85" customHeight="1" x14ac:dyDescent="0.15"/>
    <row r="117" ht="14.85" customHeight="1" x14ac:dyDescent="0.15"/>
    <row r="118" ht="14.85" customHeight="1" x14ac:dyDescent="0.15"/>
    <row r="119" ht="14.85" customHeight="1" x14ac:dyDescent="0.15"/>
    <row r="120" ht="14.85" customHeight="1" x14ac:dyDescent="0.15"/>
    <row r="121" ht="14.85" customHeight="1" x14ac:dyDescent="0.15"/>
    <row r="122" ht="14.85" customHeight="1" x14ac:dyDescent="0.15"/>
    <row r="123" ht="14.85" customHeight="1" x14ac:dyDescent="0.15"/>
    <row r="124" ht="14.85" customHeight="1" x14ac:dyDescent="0.15"/>
    <row r="125" ht="14.85" customHeight="1" x14ac:dyDescent="0.15"/>
    <row r="126" ht="14.85" customHeight="1" x14ac:dyDescent="0.15"/>
    <row r="127" ht="14.85" customHeight="1" x14ac:dyDescent="0.15"/>
    <row r="128" ht="14.85" customHeight="1" x14ac:dyDescent="0.15"/>
    <row r="129" ht="14.85" customHeight="1" x14ac:dyDescent="0.15"/>
    <row r="130" ht="14.85" customHeight="1" x14ac:dyDescent="0.15"/>
    <row r="131" ht="14.85" customHeight="1" x14ac:dyDescent="0.15"/>
    <row r="132" ht="14.85" customHeight="1" x14ac:dyDescent="0.15"/>
    <row r="133" ht="14.85" customHeight="1" x14ac:dyDescent="0.15"/>
    <row r="134" ht="14.85" customHeight="1" x14ac:dyDescent="0.15"/>
    <row r="135" ht="14.85" customHeight="1" x14ac:dyDescent="0.15"/>
    <row r="136" ht="14.85" customHeight="1" x14ac:dyDescent="0.15"/>
    <row r="137" ht="14.85" customHeight="1" x14ac:dyDescent="0.15"/>
    <row r="138" ht="14.85" customHeight="1" x14ac:dyDescent="0.15"/>
  </sheetData>
  <customSheetViews>
    <customSheetView guid="{A01C3C31-1369-4DB7-B765-563D1F09189C}" showPageBreaks="1" topLeftCell="A85">
      <selection activeCell="T141" sqref="T141"/>
      <pageMargins left="0.39370078740157483" right="0.39370078740157483" top="0.78740157480314965" bottom="0.78740157480314965" header="0.59055118110236227" footer="0.39370078740157483"/>
      <printOptions horizontalCentered="1"/>
      <pageSetup paperSize="8" scale="65" fitToHeight="10" orientation="landscape" r:id="rId1"/>
      <headerFooter alignWithMargins="0">
        <oddHeader>&amp;L&amp;"MS UI Gothic,太字"&amp;18認定人数集計表&amp;R&amp;14作成日　&amp;D</oddHeader>
        <oddFooter>&amp;Lジョブ名　（ＫＨＴＭ５１００）</oddFooter>
      </headerFooter>
    </customSheetView>
  </customSheetViews>
  <phoneticPr fontId="4"/>
  <printOptions horizontalCentered="1"/>
  <pageMargins left="0.39370078740157483" right="0.39370078740157483" top="0.78740157480314965" bottom="0.78740157480314965" header="0.59055118110236227" footer="0.39370078740157483"/>
  <pageSetup paperSize="8" scale="65" fitToHeight="10" orientation="landscape" r:id="rId2"/>
  <headerFooter alignWithMargins="0">
    <oddHeader>&amp;L&amp;"MS UI Gothic,太字"&amp;18認定人数集計表&amp;R&amp;14作成日　&amp;D</oddHeader>
    <oddFooter>&amp;Lジョブ名　（ＫＨＴＭ５１００）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2"/>
  <sheetViews>
    <sheetView topLeftCell="F1" zoomScale="85" zoomScaleNormal="85" workbookViewId="0">
      <selection activeCell="DB1" sqref="A1:DB1048576"/>
    </sheetView>
  </sheetViews>
  <sheetFormatPr defaultRowHeight="11.25" x14ac:dyDescent="0.15"/>
  <sheetData>
    <row r="1" spans="1:106" s="3" customFormat="1" ht="14.85" customHeight="1" x14ac:dyDescent="0.15">
      <c r="A1" s="1" t="s">
        <v>30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7"/>
      <c r="CX1" s="58"/>
      <c r="CY1" s="58"/>
      <c r="CZ1" s="58"/>
      <c r="DA1" s="58"/>
      <c r="DB1" s="4" t="s">
        <v>1</v>
      </c>
    </row>
    <row r="2" spans="1:106" s="3" customFormat="1" ht="14.85" customHeight="1" x14ac:dyDescent="0.15">
      <c r="A2" s="143" t="s">
        <v>31</v>
      </c>
      <c r="B2" s="143" t="s">
        <v>32</v>
      </c>
      <c r="C2" s="5" t="s">
        <v>5</v>
      </c>
      <c r="D2" s="6"/>
      <c r="E2" s="6"/>
      <c r="F2" s="6"/>
      <c r="G2" s="6"/>
      <c r="H2" s="6"/>
      <c r="I2" s="7"/>
      <c r="J2" s="134"/>
      <c r="K2" s="134"/>
      <c r="L2" s="134"/>
      <c r="M2" s="134"/>
      <c r="N2" s="134"/>
      <c r="O2" s="134"/>
      <c r="P2" s="134"/>
      <c r="Q2" s="5" t="s">
        <v>6</v>
      </c>
      <c r="R2" s="6"/>
      <c r="S2" s="6"/>
      <c r="T2" s="6"/>
      <c r="U2" s="6"/>
      <c r="V2" s="6"/>
      <c r="W2" s="7"/>
      <c r="X2" s="134"/>
      <c r="Y2" s="134"/>
      <c r="Z2" s="134"/>
      <c r="AA2" s="134"/>
      <c r="AB2" s="134"/>
      <c r="AC2" s="134"/>
      <c r="AD2" s="134"/>
      <c r="AE2" s="5" t="s">
        <v>7</v>
      </c>
      <c r="AF2" s="6"/>
      <c r="AG2" s="6"/>
      <c r="AH2" s="6"/>
      <c r="AI2" s="6"/>
      <c r="AJ2" s="6"/>
      <c r="AK2" s="7"/>
      <c r="AL2" s="134"/>
      <c r="AM2" s="134"/>
      <c r="AN2" s="134"/>
      <c r="AO2" s="134"/>
      <c r="AP2" s="134"/>
      <c r="AQ2" s="134"/>
      <c r="AR2" s="134"/>
      <c r="AS2" s="5" t="s">
        <v>8</v>
      </c>
      <c r="AT2" s="6"/>
      <c r="AU2" s="6"/>
      <c r="AV2" s="6"/>
      <c r="AW2" s="6"/>
      <c r="AX2" s="6"/>
      <c r="AY2" s="7"/>
      <c r="AZ2" s="134"/>
      <c r="BA2" s="134"/>
      <c r="BB2" s="134"/>
      <c r="BC2" s="134"/>
      <c r="BD2" s="134"/>
      <c r="BE2" s="134"/>
      <c r="BF2" s="134"/>
      <c r="BG2" s="5" t="s">
        <v>9</v>
      </c>
      <c r="BH2" s="6"/>
      <c r="BI2" s="6"/>
      <c r="BJ2" s="6"/>
      <c r="BK2" s="6"/>
      <c r="BL2" s="6"/>
      <c r="BM2" s="7"/>
      <c r="BN2" s="134"/>
      <c r="BO2" s="134"/>
      <c r="BP2" s="134"/>
      <c r="BQ2" s="134"/>
      <c r="BR2" s="134"/>
      <c r="BS2" s="134"/>
      <c r="BT2" s="134"/>
      <c r="BU2" s="5" t="s">
        <v>10</v>
      </c>
      <c r="BV2" s="6"/>
      <c r="BW2" s="6"/>
      <c r="BX2" s="6"/>
      <c r="BY2" s="6"/>
      <c r="BZ2" s="6"/>
      <c r="CA2" s="7"/>
      <c r="CB2" s="134"/>
      <c r="CC2" s="134"/>
      <c r="CD2" s="134"/>
      <c r="CE2" s="134"/>
      <c r="CF2" s="134"/>
      <c r="CG2" s="134"/>
      <c r="CH2" s="134"/>
      <c r="CI2" s="5" t="s">
        <v>11</v>
      </c>
      <c r="CJ2" s="6"/>
      <c r="CK2" s="6"/>
      <c r="CL2" s="6"/>
      <c r="CM2" s="6"/>
      <c r="CN2" s="6"/>
      <c r="CO2" s="8"/>
      <c r="CP2" s="134"/>
      <c r="CQ2" s="134"/>
      <c r="CR2" s="134"/>
      <c r="CS2" s="134"/>
      <c r="CT2" s="134"/>
      <c r="CU2" s="134"/>
      <c r="CV2" s="134"/>
      <c r="CW2" s="9" t="s">
        <v>12</v>
      </c>
      <c r="CX2" s="6"/>
      <c r="CY2" s="6"/>
      <c r="CZ2" s="6"/>
      <c r="DA2" s="6"/>
      <c r="DB2" s="7"/>
    </row>
    <row r="3" spans="1:106" s="3" customFormat="1" ht="14.85" customHeight="1" x14ac:dyDescent="0.15">
      <c r="A3" s="144"/>
      <c r="B3" s="144"/>
      <c r="C3" s="5" t="s">
        <v>13</v>
      </c>
      <c r="D3" s="6"/>
      <c r="E3" s="6"/>
      <c r="F3" s="6" t="s">
        <v>14</v>
      </c>
      <c r="G3" s="6"/>
      <c r="H3" s="6"/>
      <c r="I3" s="151" t="s">
        <v>15</v>
      </c>
      <c r="J3" s="5" t="s">
        <v>13</v>
      </c>
      <c r="K3" s="6"/>
      <c r="L3" s="6"/>
      <c r="M3" s="6" t="s">
        <v>14</v>
      </c>
      <c r="N3" s="6"/>
      <c r="O3" s="6"/>
      <c r="P3" s="151" t="s">
        <v>15</v>
      </c>
      <c r="Q3" s="5" t="s">
        <v>13</v>
      </c>
      <c r="R3" s="6"/>
      <c r="S3" s="6"/>
      <c r="T3" s="6" t="s">
        <v>14</v>
      </c>
      <c r="U3" s="6"/>
      <c r="V3" s="6"/>
      <c r="W3" s="151" t="s">
        <v>15</v>
      </c>
      <c r="X3" s="5" t="s">
        <v>13</v>
      </c>
      <c r="Y3" s="6"/>
      <c r="Z3" s="6"/>
      <c r="AA3" s="6" t="s">
        <v>14</v>
      </c>
      <c r="AB3" s="6"/>
      <c r="AC3" s="6"/>
      <c r="AD3" s="151" t="s">
        <v>15</v>
      </c>
      <c r="AE3" s="5" t="s">
        <v>13</v>
      </c>
      <c r="AF3" s="6"/>
      <c r="AG3" s="6"/>
      <c r="AH3" s="6" t="s">
        <v>14</v>
      </c>
      <c r="AI3" s="6"/>
      <c r="AJ3" s="6"/>
      <c r="AK3" s="151" t="s">
        <v>15</v>
      </c>
      <c r="AL3" s="5" t="s">
        <v>13</v>
      </c>
      <c r="AM3" s="6"/>
      <c r="AN3" s="6"/>
      <c r="AO3" s="6" t="s">
        <v>14</v>
      </c>
      <c r="AP3" s="6"/>
      <c r="AQ3" s="6"/>
      <c r="AR3" s="151" t="s">
        <v>15</v>
      </c>
      <c r="AS3" s="5" t="s">
        <v>13</v>
      </c>
      <c r="AT3" s="6"/>
      <c r="AU3" s="6"/>
      <c r="AV3" s="6" t="s">
        <v>14</v>
      </c>
      <c r="AW3" s="6"/>
      <c r="AX3" s="6"/>
      <c r="AY3" s="151" t="s">
        <v>15</v>
      </c>
      <c r="AZ3" s="5" t="s">
        <v>13</v>
      </c>
      <c r="BA3" s="6"/>
      <c r="BB3" s="6"/>
      <c r="BC3" s="6" t="s">
        <v>14</v>
      </c>
      <c r="BD3" s="6"/>
      <c r="BE3" s="6"/>
      <c r="BF3" s="151" t="s">
        <v>15</v>
      </c>
      <c r="BG3" s="5" t="s">
        <v>13</v>
      </c>
      <c r="BH3" s="6"/>
      <c r="BI3" s="6"/>
      <c r="BJ3" s="6" t="s">
        <v>14</v>
      </c>
      <c r="BK3" s="6"/>
      <c r="BL3" s="6"/>
      <c r="BM3" s="151" t="s">
        <v>15</v>
      </c>
      <c r="BN3" s="5" t="s">
        <v>13</v>
      </c>
      <c r="BO3" s="6"/>
      <c r="BP3" s="6"/>
      <c r="BQ3" s="6" t="s">
        <v>14</v>
      </c>
      <c r="BR3" s="6"/>
      <c r="BS3" s="6"/>
      <c r="BT3" s="151" t="s">
        <v>15</v>
      </c>
      <c r="BU3" s="5" t="s">
        <v>13</v>
      </c>
      <c r="BV3" s="6"/>
      <c r="BW3" s="6"/>
      <c r="BX3" s="6" t="s">
        <v>14</v>
      </c>
      <c r="BY3" s="6"/>
      <c r="BZ3" s="6"/>
      <c r="CA3" s="151" t="s">
        <v>15</v>
      </c>
      <c r="CB3" s="5" t="s">
        <v>13</v>
      </c>
      <c r="CC3" s="6"/>
      <c r="CD3" s="6"/>
      <c r="CE3" s="6" t="s">
        <v>14</v>
      </c>
      <c r="CF3" s="6"/>
      <c r="CG3" s="6"/>
      <c r="CH3" s="151" t="s">
        <v>15</v>
      </c>
      <c r="CI3" s="5" t="s">
        <v>13</v>
      </c>
      <c r="CJ3" s="6"/>
      <c r="CK3" s="6"/>
      <c r="CL3" s="6" t="s">
        <v>14</v>
      </c>
      <c r="CM3" s="6"/>
      <c r="CN3" s="6"/>
      <c r="CO3" s="149" t="s">
        <v>15</v>
      </c>
      <c r="CP3" s="5" t="s">
        <v>13</v>
      </c>
      <c r="CQ3" s="6"/>
      <c r="CR3" s="6"/>
      <c r="CS3" s="6" t="s">
        <v>14</v>
      </c>
      <c r="CT3" s="6"/>
      <c r="CU3" s="6"/>
      <c r="CV3" s="149" t="s">
        <v>15</v>
      </c>
      <c r="CW3" s="9" t="s">
        <v>16</v>
      </c>
      <c r="CX3" s="7"/>
      <c r="CY3" s="5" t="s">
        <v>17</v>
      </c>
      <c r="CZ3" s="6"/>
      <c r="DA3" s="7"/>
      <c r="DB3" s="153" t="s">
        <v>18</v>
      </c>
    </row>
    <row r="4" spans="1:106" s="3" customFormat="1" ht="14.85" customHeight="1" x14ac:dyDescent="0.15">
      <c r="A4" s="155"/>
      <c r="B4" s="155"/>
      <c r="C4" s="10" t="s">
        <v>106</v>
      </c>
      <c r="D4" s="11" t="s">
        <v>105</v>
      </c>
      <c r="E4" s="11" t="s">
        <v>107</v>
      </c>
      <c r="F4" s="11" t="s">
        <v>106</v>
      </c>
      <c r="G4" s="11" t="s">
        <v>105</v>
      </c>
      <c r="H4" s="11" t="s">
        <v>107</v>
      </c>
      <c r="I4" s="152"/>
      <c r="J4" s="10" t="s">
        <v>106</v>
      </c>
      <c r="K4" s="11" t="s">
        <v>105</v>
      </c>
      <c r="L4" s="11" t="s">
        <v>107</v>
      </c>
      <c r="M4" s="11" t="s">
        <v>106</v>
      </c>
      <c r="N4" s="11" t="s">
        <v>105</v>
      </c>
      <c r="O4" s="11" t="s">
        <v>107</v>
      </c>
      <c r="P4" s="152"/>
      <c r="Q4" s="10" t="s">
        <v>106</v>
      </c>
      <c r="R4" s="11" t="s">
        <v>105</v>
      </c>
      <c r="S4" s="11" t="s">
        <v>107</v>
      </c>
      <c r="T4" s="11" t="s">
        <v>106</v>
      </c>
      <c r="U4" s="11" t="s">
        <v>105</v>
      </c>
      <c r="V4" s="11" t="s">
        <v>107</v>
      </c>
      <c r="W4" s="152"/>
      <c r="X4" s="10" t="s">
        <v>106</v>
      </c>
      <c r="Y4" s="11" t="s">
        <v>105</v>
      </c>
      <c r="Z4" s="11" t="s">
        <v>107</v>
      </c>
      <c r="AA4" s="11" t="s">
        <v>106</v>
      </c>
      <c r="AB4" s="11" t="s">
        <v>105</v>
      </c>
      <c r="AC4" s="11" t="s">
        <v>107</v>
      </c>
      <c r="AD4" s="152"/>
      <c r="AE4" s="10" t="s">
        <v>106</v>
      </c>
      <c r="AF4" s="11" t="s">
        <v>105</v>
      </c>
      <c r="AG4" s="11" t="s">
        <v>107</v>
      </c>
      <c r="AH4" s="11" t="s">
        <v>106</v>
      </c>
      <c r="AI4" s="11" t="s">
        <v>105</v>
      </c>
      <c r="AJ4" s="11" t="s">
        <v>107</v>
      </c>
      <c r="AK4" s="152"/>
      <c r="AL4" s="10" t="s">
        <v>106</v>
      </c>
      <c r="AM4" s="11" t="s">
        <v>105</v>
      </c>
      <c r="AN4" s="11" t="s">
        <v>107</v>
      </c>
      <c r="AO4" s="11" t="s">
        <v>106</v>
      </c>
      <c r="AP4" s="11" t="s">
        <v>105</v>
      </c>
      <c r="AQ4" s="11" t="s">
        <v>107</v>
      </c>
      <c r="AR4" s="152"/>
      <c r="AS4" s="10" t="s">
        <v>106</v>
      </c>
      <c r="AT4" s="11" t="s">
        <v>105</v>
      </c>
      <c r="AU4" s="11" t="s">
        <v>107</v>
      </c>
      <c r="AV4" s="11" t="s">
        <v>106</v>
      </c>
      <c r="AW4" s="11" t="s">
        <v>105</v>
      </c>
      <c r="AX4" s="11" t="s">
        <v>107</v>
      </c>
      <c r="AY4" s="152"/>
      <c r="AZ4" s="10" t="s">
        <v>106</v>
      </c>
      <c r="BA4" s="11" t="s">
        <v>105</v>
      </c>
      <c r="BB4" s="11" t="s">
        <v>107</v>
      </c>
      <c r="BC4" s="11" t="s">
        <v>106</v>
      </c>
      <c r="BD4" s="11" t="s">
        <v>105</v>
      </c>
      <c r="BE4" s="11" t="s">
        <v>107</v>
      </c>
      <c r="BF4" s="152"/>
      <c r="BG4" s="10" t="s">
        <v>106</v>
      </c>
      <c r="BH4" s="11" t="s">
        <v>105</v>
      </c>
      <c r="BI4" s="11" t="s">
        <v>107</v>
      </c>
      <c r="BJ4" s="11" t="s">
        <v>106</v>
      </c>
      <c r="BK4" s="11" t="s">
        <v>105</v>
      </c>
      <c r="BL4" s="11" t="s">
        <v>107</v>
      </c>
      <c r="BM4" s="152"/>
      <c r="BN4" s="10" t="s">
        <v>106</v>
      </c>
      <c r="BO4" s="11" t="s">
        <v>105</v>
      </c>
      <c r="BP4" s="11" t="s">
        <v>107</v>
      </c>
      <c r="BQ4" s="11" t="s">
        <v>106</v>
      </c>
      <c r="BR4" s="11" t="s">
        <v>105</v>
      </c>
      <c r="BS4" s="11" t="s">
        <v>107</v>
      </c>
      <c r="BT4" s="152"/>
      <c r="BU4" s="10" t="s">
        <v>106</v>
      </c>
      <c r="BV4" s="11" t="s">
        <v>105</v>
      </c>
      <c r="BW4" s="11" t="s">
        <v>107</v>
      </c>
      <c r="BX4" s="11" t="s">
        <v>106</v>
      </c>
      <c r="BY4" s="11" t="s">
        <v>105</v>
      </c>
      <c r="BZ4" s="11" t="s">
        <v>107</v>
      </c>
      <c r="CA4" s="152"/>
      <c r="CB4" s="10" t="s">
        <v>106</v>
      </c>
      <c r="CC4" s="11" t="s">
        <v>105</v>
      </c>
      <c r="CD4" s="11" t="s">
        <v>107</v>
      </c>
      <c r="CE4" s="11" t="s">
        <v>106</v>
      </c>
      <c r="CF4" s="11" t="s">
        <v>105</v>
      </c>
      <c r="CG4" s="11" t="s">
        <v>107</v>
      </c>
      <c r="CH4" s="152"/>
      <c r="CI4" s="10" t="s">
        <v>106</v>
      </c>
      <c r="CJ4" s="11" t="s">
        <v>105</v>
      </c>
      <c r="CK4" s="11" t="s">
        <v>107</v>
      </c>
      <c r="CL4" s="11" t="s">
        <v>106</v>
      </c>
      <c r="CM4" s="11" t="s">
        <v>105</v>
      </c>
      <c r="CN4" s="11" t="s">
        <v>107</v>
      </c>
      <c r="CO4" s="150"/>
      <c r="CP4" s="10" t="s">
        <v>106</v>
      </c>
      <c r="CQ4" s="11" t="s">
        <v>105</v>
      </c>
      <c r="CR4" s="11" t="s">
        <v>107</v>
      </c>
      <c r="CS4" s="11" t="s">
        <v>106</v>
      </c>
      <c r="CT4" s="11" t="s">
        <v>105</v>
      </c>
      <c r="CU4" s="11" t="s">
        <v>107</v>
      </c>
      <c r="CV4" s="150"/>
      <c r="CW4" s="12" t="s">
        <v>13</v>
      </c>
      <c r="CX4" s="13" t="s">
        <v>14</v>
      </c>
      <c r="CY4" s="14" t="s">
        <v>106</v>
      </c>
      <c r="CZ4" s="15" t="s">
        <v>105</v>
      </c>
      <c r="DA4" s="13" t="s">
        <v>107</v>
      </c>
      <c r="DB4" s="154"/>
    </row>
    <row r="5" spans="1:106" s="3" customFormat="1" ht="14.85" customHeight="1" x14ac:dyDescent="0.15">
      <c r="A5" s="17">
        <v>1</v>
      </c>
      <c r="B5" s="59" t="s">
        <v>114</v>
      </c>
      <c r="C5" s="105">
        <v>0</v>
      </c>
      <c r="D5" s="106">
        <v>1</v>
      </c>
      <c r="E5" s="106">
        <v>10</v>
      </c>
      <c r="F5" s="106">
        <v>0</v>
      </c>
      <c r="G5" s="106">
        <v>0</v>
      </c>
      <c r="H5" s="106">
        <v>21</v>
      </c>
      <c r="I5" s="104">
        <f>SUM(C5:H5)</f>
        <v>32</v>
      </c>
      <c r="J5" s="54">
        <f>C5*2.38</f>
        <v>0</v>
      </c>
      <c r="K5" s="54">
        <f>D5*2.38</f>
        <v>2.38</v>
      </c>
      <c r="L5" s="54">
        <f t="shared" ref="L5:O5" si="0">E5*2.38</f>
        <v>23.799999999999997</v>
      </c>
      <c r="M5" s="54">
        <f t="shared" si="0"/>
        <v>0</v>
      </c>
      <c r="N5" s="54">
        <f t="shared" si="0"/>
        <v>0</v>
      </c>
      <c r="O5" s="54">
        <f t="shared" si="0"/>
        <v>49.98</v>
      </c>
      <c r="P5" s="135"/>
      <c r="Q5" s="105">
        <v>0</v>
      </c>
      <c r="R5" s="106">
        <v>0</v>
      </c>
      <c r="S5" s="106">
        <v>6</v>
      </c>
      <c r="T5" s="106">
        <v>0</v>
      </c>
      <c r="U5" s="106">
        <v>1</v>
      </c>
      <c r="V5" s="106">
        <v>16</v>
      </c>
      <c r="W5" s="104">
        <f>SUM(Q5:V5)</f>
        <v>23</v>
      </c>
      <c r="X5" s="54">
        <f>Q5*2.18</f>
        <v>0</v>
      </c>
      <c r="Y5" s="54">
        <f t="shared" ref="Y5:AC5" si="1">R5*2.18</f>
        <v>0</v>
      </c>
      <c r="Z5" s="54">
        <f t="shared" si="1"/>
        <v>13.080000000000002</v>
      </c>
      <c r="AA5" s="54">
        <f t="shared" si="1"/>
        <v>0</v>
      </c>
      <c r="AB5" s="54">
        <f t="shared" si="1"/>
        <v>2.1800000000000002</v>
      </c>
      <c r="AC5" s="54">
        <f t="shared" si="1"/>
        <v>34.880000000000003</v>
      </c>
      <c r="AD5" s="135">
        <f>SUM(X5:AC5)</f>
        <v>50.14</v>
      </c>
      <c r="AE5" s="105">
        <v>0</v>
      </c>
      <c r="AF5" s="106">
        <v>1</v>
      </c>
      <c r="AG5" s="106">
        <v>11</v>
      </c>
      <c r="AH5" s="106">
        <v>0</v>
      </c>
      <c r="AI5" s="106">
        <v>0</v>
      </c>
      <c r="AJ5" s="106">
        <v>15</v>
      </c>
      <c r="AK5" s="104">
        <f>SUM(AE5:AJ5)</f>
        <v>27</v>
      </c>
      <c r="AL5" s="54">
        <f>AE5*1.55</f>
        <v>0</v>
      </c>
      <c r="AM5" s="54">
        <f t="shared" ref="AM5:AQ5" si="2">AF5*1.55</f>
        <v>1.55</v>
      </c>
      <c r="AN5" s="54">
        <f t="shared" si="2"/>
        <v>17.05</v>
      </c>
      <c r="AO5" s="54">
        <f t="shared" si="2"/>
        <v>0</v>
      </c>
      <c r="AP5" s="54">
        <f t="shared" si="2"/>
        <v>0</v>
      </c>
      <c r="AQ5" s="54">
        <f t="shared" si="2"/>
        <v>23.25</v>
      </c>
      <c r="AR5" s="135">
        <f>SUM(AL5:AQ5)</f>
        <v>41.85</v>
      </c>
      <c r="AS5" s="105">
        <v>1</v>
      </c>
      <c r="AT5" s="106">
        <v>1</v>
      </c>
      <c r="AU5" s="106">
        <v>10</v>
      </c>
      <c r="AV5" s="106">
        <v>0</v>
      </c>
      <c r="AW5" s="106">
        <v>0</v>
      </c>
      <c r="AX5" s="106">
        <v>5</v>
      </c>
      <c r="AY5" s="104">
        <f>SUM(AS5:AX5)</f>
        <v>17</v>
      </c>
      <c r="AZ5" s="54">
        <f>AS5*1.22</f>
        <v>1.22</v>
      </c>
      <c r="BA5" s="54">
        <f t="shared" ref="BA5:BE5" si="3">AT5*1.22</f>
        <v>1.22</v>
      </c>
      <c r="BB5" s="54">
        <f t="shared" si="3"/>
        <v>12.2</v>
      </c>
      <c r="BC5" s="54">
        <f t="shared" si="3"/>
        <v>0</v>
      </c>
      <c r="BD5" s="54">
        <f t="shared" si="3"/>
        <v>0</v>
      </c>
      <c r="BE5" s="54">
        <f t="shared" si="3"/>
        <v>6.1</v>
      </c>
      <c r="BF5" s="135">
        <f>SUM(AZ5:BE5)</f>
        <v>20.74</v>
      </c>
      <c r="BG5" s="105">
        <v>0</v>
      </c>
      <c r="BH5" s="106">
        <v>0</v>
      </c>
      <c r="BI5" s="106">
        <v>4</v>
      </c>
      <c r="BJ5" s="106">
        <v>1</v>
      </c>
      <c r="BK5" s="106">
        <v>1</v>
      </c>
      <c r="BL5" s="106">
        <v>4</v>
      </c>
      <c r="BM5" s="104">
        <f>SUM(BG5:BL5)</f>
        <v>10</v>
      </c>
      <c r="BN5" s="54">
        <f>BG5*1.54</f>
        <v>0</v>
      </c>
      <c r="BO5" s="54">
        <f t="shared" ref="BO5:BS5" si="4">BH5*1.54</f>
        <v>0</v>
      </c>
      <c r="BP5" s="54">
        <f t="shared" si="4"/>
        <v>6.16</v>
      </c>
      <c r="BQ5" s="54">
        <f t="shared" si="4"/>
        <v>1.54</v>
      </c>
      <c r="BR5" s="54">
        <f t="shared" si="4"/>
        <v>1.54</v>
      </c>
      <c r="BS5" s="54">
        <f t="shared" si="4"/>
        <v>6.16</v>
      </c>
      <c r="BT5" s="135">
        <f>SUM(BN5:BS5)</f>
        <v>15.4</v>
      </c>
      <c r="BU5" s="105">
        <v>0</v>
      </c>
      <c r="BV5" s="106">
        <v>0</v>
      </c>
      <c r="BW5" s="106">
        <v>4</v>
      </c>
      <c r="BX5" s="106">
        <v>0</v>
      </c>
      <c r="BY5" s="106">
        <v>0</v>
      </c>
      <c r="BZ5" s="106">
        <v>13</v>
      </c>
      <c r="CA5" s="104">
        <f>SUM(BU5:BZ5)</f>
        <v>17</v>
      </c>
      <c r="CB5" s="54">
        <f>BU5*1.15</f>
        <v>0</v>
      </c>
      <c r="CC5" s="54">
        <f t="shared" ref="CC5:CG5" si="5">BV5*1.15</f>
        <v>0</v>
      </c>
      <c r="CD5" s="54">
        <f t="shared" si="5"/>
        <v>4.5999999999999996</v>
      </c>
      <c r="CE5" s="54">
        <f t="shared" si="5"/>
        <v>0</v>
      </c>
      <c r="CF5" s="54">
        <f t="shared" si="5"/>
        <v>0</v>
      </c>
      <c r="CG5" s="54">
        <f t="shared" si="5"/>
        <v>14.95</v>
      </c>
      <c r="CH5" s="135">
        <f>SUM(CB5:CG5)</f>
        <v>19.549999999999997</v>
      </c>
      <c r="CI5" s="105">
        <v>1</v>
      </c>
      <c r="CJ5" s="106">
        <v>2</v>
      </c>
      <c r="CK5" s="106">
        <v>7</v>
      </c>
      <c r="CL5" s="106">
        <v>0</v>
      </c>
      <c r="CM5" s="106">
        <v>1</v>
      </c>
      <c r="CN5" s="106">
        <v>16</v>
      </c>
      <c r="CO5" s="107">
        <f>SUM(CI5:CN5)</f>
        <v>27</v>
      </c>
      <c r="CP5" s="54">
        <f>CI5*0.74</f>
        <v>0.74</v>
      </c>
      <c r="CQ5" s="54">
        <f t="shared" ref="CQ5:CU5" si="6">CJ5*0.74</f>
        <v>1.48</v>
      </c>
      <c r="CR5" s="54">
        <f t="shared" si="6"/>
        <v>5.18</v>
      </c>
      <c r="CS5" s="54">
        <f t="shared" si="6"/>
        <v>0</v>
      </c>
      <c r="CT5" s="54">
        <f t="shared" si="6"/>
        <v>0.74</v>
      </c>
      <c r="CU5" s="54">
        <f t="shared" si="6"/>
        <v>11.84</v>
      </c>
      <c r="CV5" s="135">
        <f>SUM(CP5:CU5)</f>
        <v>19.979999999999997</v>
      </c>
      <c r="CW5" s="24">
        <f>SUM(J5:L6,X5:Z5,AL5:AN5,AZ5:BB5,BN5:BP5,CB5:CD5,CP5:CR5)</f>
        <v>100.17999999999998</v>
      </c>
      <c r="CX5" s="60">
        <f>SUM(M5:O5,AA5:AC5,AO5:AQ5,BC5:BE5,BQ5:BS5,CE5:CG5,CS5:CU5)</f>
        <v>153.16</v>
      </c>
      <c r="CY5" s="61">
        <f>SUM(J5,X5,M5,AA5,AL5,AO5,AZ5,BC5,BN5,BQ5,CB5,CE5,CP5,CS5)</f>
        <v>3.5</v>
      </c>
      <c r="CZ5" s="61">
        <f>SUM(K5,Y5,N5,AB5,AM5,AP5,BA5,BD5,BO5,BR5,CC5,CF5,CQ5,CT5)</f>
        <v>11.090000000000002</v>
      </c>
      <c r="DA5" s="61">
        <f>SUM(L5,Z5,O5,AC5,AN5,AQ5,BB5,BE5,BP5,BS5,CD5,CG5,CR5,CU5)</f>
        <v>229.22999999999996</v>
      </c>
      <c r="DB5" s="28">
        <f t="shared" ref="DB5:DB68" si="7">SUM(CY5:DA5)</f>
        <v>243.81999999999996</v>
      </c>
    </row>
    <row r="6" spans="1:106" s="3" customFormat="1" ht="14.85" customHeight="1" x14ac:dyDescent="0.15">
      <c r="A6" s="30">
        <v>2</v>
      </c>
      <c r="B6" s="62" t="s">
        <v>115</v>
      </c>
      <c r="C6" s="34">
        <v>0</v>
      </c>
      <c r="D6" s="32">
        <v>0</v>
      </c>
      <c r="E6" s="32">
        <v>4</v>
      </c>
      <c r="F6" s="32">
        <v>0</v>
      </c>
      <c r="G6" s="32">
        <v>2</v>
      </c>
      <c r="H6" s="32">
        <v>13</v>
      </c>
      <c r="I6" s="33">
        <f t="shared" ref="I6:I69" si="8">SUM(C6:H6)</f>
        <v>19</v>
      </c>
      <c r="J6" s="54">
        <f t="shared" ref="J6:J69" si="9">C6*2.38</f>
        <v>0</v>
      </c>
      <c r="K6" s="54">
        <f t="shared" ref="K6:K69" si="10">D6*2.38</f>
        <v>0</v>
      </c>
      <c r="L6" s="54">
        <f t="shared" ref="L6:L69" si="11">E6*2.38</f>
        <v>9.52</v>
      </c>
      <c r="M6" s="54">
        <f t="shared" ref="M6:M69" si="12">F6*2.38</f>
        <v>0</v>
      </c>
      <c r="N6" s="54">
        <f t="shared" ref="N6:N69" si="13">G6*2.38</f>
        <v>4.76</v>
      </c>
      <c r="O6" s="54">
        <f t="shared" ref="O6:O69" si="14">H6*2.38</f>
        <v>30.939999999999998</v>
      </c>
      <c r="P6" s="136"/>
      <c r="Q6" s="34">
        <v>0</v>
      </c>
      <c r="R6" s="32">
        <v>1</v>
      </c>
      <c r="S6" s="32">
        <v>6</v>
      </c>
      <c r="T6" s="32">
        <v>0</v>
      </c>
      <c r="U6" s="32">
        <v>0</v>
      </c>
      <c r="V6" s="32">
        <v>7</v>
      </c>
      <c r="W6" s="33">
        <f t="shared" ref="W6:W69" si="15">SUM(Q6:V6)</f>
        <v>14</v>
      </c>
      <c r="X6" s="54">
        <f t="shared" ref="X6:X69" si="16">Q6*2.18</f>
        <v>0</v>
      </c>
      <c r="Y6" s="54">
        <f t="shared" ref="Y6:Y69" si="17">R6*2.18</f>
        <v>2.1800000000000002</v>
      </c>
      <c r="Z6" s="54">
        <f t="shared" ref="Z6:Z69" si="18">S6*2.18</f>
        <v>13.080000000000002</v>
      </c>
      <c r="AA6" s="54">
        <f t="shared" ref="AA6:AA69" si="19">T6*2.18</f>
        <v>0</v>
      </c>
      <c r="AB6" s="54">
        <f t="shared" ref="AB6:AB69" si="20">U6*2.18</f>
        <v>0</v>
      </c>
      <c r="AC6" s="54">
        <f t="shared" ref="AC6:AC69" si="21">V6*2.18</f>
        <v>15.260000000000002</v>
      </c>
      <c r="AD6" s="135">
        <f t="shared" ref="AD6:AD69" si="22">SUM(X6:AC6)</f>
        <v>30.520000000000003</v>
      </c>
      <c r="AE6" s="34">
        <v>0</v>
      </c>
      <c r="AF6" s="32">
        <v>0</v>
      </c>
      <c r="AG6" s="32">
        <v>4</v>
      </c>
      <c r="AH6" s="32">
        <v>0</v>
      </c>
      <c r="AI6" s="32">
        <v>1</v>
      </c>
      <c r="AJ6" s="32">
        <v>17</v>
      </c>
      <c r="AK6" s="33">
        <f t="shared" ref="AK6:AK69" si="23">SUM(AE6:AJ6)</f>
        <v>22</v>
      </c>
      <c r="AL6" s="54">
        <f t="shared" ref="AL6:AL69" si="24">AE6*1.55</f>
        <v>0</v>
      </c>
      <c r="AM6" s="54">
        <f t="shared" ref="AM6:AM69" si="25">AF6*1.55</f>
        <v>0</v>
      </c>
      <c r="AN6" s="54">
        <f t="shared" ref="AN6:AN69" si="26">AG6*1.55</f>
        <v>6.2</v>
      </c>
      <c r="AO6" s="54">
        <f t="shared" ref="AO6:AO69" si="27">AH6*1.55</f>
        <v>0</v>
      </c>
      <c r="AP6" s="54">
        <f t="shared" ref="AP6:AP69" si="28">AI6*1.55</f>
        <v>1.55</v>
      </c>
      <c r="AQ6" s="54">
        <f t="shared" ref="AQ6:AQ69" si="29">AJ6*1.55</f>
        <v>26.35</v>
      </c>
      <c r="AR6" s="135">
        <f t="shared" ref="AR6:AR69" si="30">SUM(AL6:AQ6)</f>
        <v>34.1</v>
      </c>
      <c r="AS6" s="34">
        <v>1</v>
      </c>
      <c r="AT6" s="32">
        <v>0</v>
      </c>
      <c r="AU6" s="32">
        <v>5</v>
      </c>
      <c r="AV6" s="32">
        <v>1</v>
      </c>
      <c r="AW6" s="32">
        <v>0</v>
      </c>
      <c r="AX6" s="32">
        <v>11</v>
      </c>
      <c r="AY6" s="33">
        <f t="shared" ref="AY6:AY69" si="31">SUM(AS6:AX6)</f>
        <v>18</v>
      </c>
      <c r="AZ6" s="54">
        <f t="shared" ref="AZ6:AZ69" si="32">AS6*1.22</f>
        <v>1.22</v>
      </c>
      <c r="BA6" s="54">
        <f t="shared" ref="BA6:BA69" si="33">AT6*1.22</f>
        <v>0</v>
      </c>
      <c r="BB6" s="54">
        <f t="shared" ref="BB6:BB69" si="34">AU6*1.22</f>
        <v>6.1</v>
      </c>
      <c r="BC6" s="54">
        <f t="shared" ref="BC6:BC69" si="35">AV6*1.22</f>
        <v>1.22</v>
      </c>
      <c r="BD6" s="54">
        <f t="shared" ref="BD6:BD69" si="36">AW6*1.22</f>
        <v>0</v>
      </c>
      <c r="BE6" s="54">
        <f t="shared" ref="BE6:BE69" si="37">AX6*1.22</f>
        <v>13.42</v>
      </c>
      <c r="BF6" s="135">
        <f t="shared" ref="BF6:BF69" si="38">SUM(AZ6:BE6)</f>
        <v>21.96</v>
      </c>
      <c r="BG6" s="34">
        <v>0</v>
      </c>
      <c r="BH6" s="32">
        <v>0</v>
      </c>
      <c r="BI6" s="32">
        <v>4</v>
      </c>
      <c r="BJ6" s="32">
        <v>0</v>
      </c>
      <c r="BK6" s="32">
        <v>1</v>
      </c>
      <c r="BL6" s="32">
        <v>13</v>
      </c>
      <c r="BM6" s="33">
        <f t="shared" ref="BM6:BM69" si="39">SUM(BG6:BL6)</f>
        <v>18</v>
      </c>
      <c r="BN6" s="54">
        <f t="shared" ref="BN6:BN69" si="40">BG6*1.54</f>
        <v>0</v>
      </c>
      <c r="BO6" s="54">
        <f t="shared" ref="BO6:BO69" si="41">BH6*1.54</f>
        <v>0</v>
      </c>
      <c r="BP6" s="54">
        <f t="shared" ref="BP6:BP69" si="42">BI6*1.54</f>
        <v>6.16</v>
      </c>
      <c r="BQ6" s="54">
        <f t="shared" ref="BQ6:BQ69" si="43">BJ6*1.54</f>
        <v>0</v>
      </c>
      <c r="BR6" s="54">
        <f t="shared" ref="BR6:BR69" si="44">BK6*1.54</f>
        <v>1.54</v>
      </c>
      <c r="BS6" s="54">
        <f t="shared" ref="BS6:BS69" si="45">BL6*1.54</f>
        <v>20.02</v>
      </c>
      <c r="BT6" s="135">
        <f t="shared" ref="BT6:BT69" si="46">SUM(BN6:BS6)</f>
        <v>27.72</v>
      </c>
      <c r="BU6" s="34">
        <v>0</v>
      </c>
      <c r="BV6" s="32">
        <v>0</v>
      </c>
      <c r="BW6" s="32">
        <v>7</v>
      </c>
      <c r="BX6" s="32">
        <v>0</v>
      </c>
      <c r="BY6" s="32">
        <v>0</v>
      </c>
      <c r="BZ6" s="32">
        <v>10</v>
      </c>
      <c r="CA6" s="33">
        <f t="shared" ref="CA6:CA69" si="47">SUM(BU6:BZ6)</f>
        <v>17</v>
      </c>
      <c r="CB6" s="54">
        <f t="shared" ref="CB6:CB69" si="48">BU6*1.15</f>
        <v>0</v>
      </c>
      <c r="CC6" s="54">
        <f t="shared" ref="CC6:CC69" si="49">BV6*1.15</f>
        <v>0</v>
      </c>
      <c r="CD6" s="54">
        <f t="shared" ref="CD6:CD69" si="50">BW6*1.15</f>
        <v>8.0499999999999989</v>
      </c>
      <c r="CE6" s="54">
        <f t="shared" ref="CE6:CE69" si="51">BX6*1.15</f>
        <v>0</v>
      </c>
      <c r="CF6" s="54">
        <f t="shared" ref="CF6:CF69" si="52">BY6*1.15</f>
        <v>0</v>
      </c>
      <c r="CG6" s="54">
        <f t="shared" ref="CG6:CG69" si="53">BZ6*1.15</f>
        <v>11.5</v>
      </c>
      <c r="CH6" s="135">
        <f t="shared" ref="CH6:CH69" si="54">SUM(CB6:CG6)</f>
        <v>19.549999999999997</v>
      </c>
      <c r="CI6" s="34">
        <v>0</v>
      </c>
      <c r="CJ6" s="32">
        <v>0</v>
      </c>
      <c r="CK6" s="32">
        <v>1</v>
      </c>
      <c r="CL6" s="32">
        <v>1</v>
      </c>
      <c r="CM6" s="32">
        <v>0</v>
      </c>
      <c r="CN6" s="32">
        <v>13</v>
      </c>
      <c r="CO6" s="36">
        <f t="shared" ref="CO6:CO69" si="55">SUM(CI6:CN6)</f>
        <v>15</v>
      </c>
      <c r="CP6" s="54">
        <f t="shared" ref="CP6:CP69" si="56">CI6*0.74</f>
        <v>0</v>
      </c>
      <c r="CQ6" s="54">
        <f t="shared" ref="CQ6:CQ69" si="57">CJ6*0.74</f>
        <v>0</v>
      </c>
      <c r="CR6" s="54">
        <f t="shared" ref="CR6:CR69" si="58">CK6*0.74</f>
        <v>0.74</v>
      </c>
      <c r="CS6" s="54">
        <f t="shared" ref="CS6:CS69" si="59">CL6*0.74</f>
        <v>0.74</v>
      </c>
      <c r="CT6" s="54">
        <f t="shared" ref="CT6:CT69" si="60">CM6*0.74</f>
        <v>0</v>
      </c>
      <c r="CU6" s="54">
        <f t="shared" ref="CU6:CU69" si="61">CN6*0.74</f>
        <v>9.6199999999999992</v>
      </c>
      <c r="CV6" s="135">
        <f t="shared" ref="CV6:CV69" si="62">SUM(CP6:CU6)</f>
        <v>11.1</v>
      </c>
      <c r="CW6" s="24">
        <f t="shared" ref="CW6:CW69" si="63">SUM(J6:L7,X6:Z6,AL6:AN6,AZ6:BB6,BN6:BP6,CB6:CD6,CP6:CR6)</f>
        <v>58.01</v>
      </c>
      <c r="CX6" s="60">
        <f t="shared" ref="CX6:CX69" si="64">SUM(M6:O6,AA6:AC6,AO6:AQ6,BC6:BE6,BQ6:BS6,CE6:CG6,CS6:CU6)</f>
        <v>136.91999999999999</v>
      </c>
      <c r="CY6" s="61">
        <f t="shared" ref="CY6:CY69" si="65">SUM(J6,X6,M6,AA6,AL6,AO6,AZ6,BC6,BN6,BQ6,CB6,CE6,CP6,CS6)</f>
        <v>3.1799999999999997</v>
      </c>
      <c r="CZ6" s="61">
        <f t="shared" ref="CZ6:CZ69" si="66">SUM(K6,Y6,N6,AB6,AM6,AP6,BA6,BD6,BO6,BR6,CC6,CF6,CQ6,CT6)</f>
        <v>10.030000000000001</v>
      </c>
      <c r="DA6" s="61">
        <f t="shared" ref="DA6:DA69" si="67">SUM(L6,Z6,O6,AC6,AN6,AQ6,BB6,BE6,BP6,BS6,CD6,CG6,CR6,CU6)</f>
        <v>176.96</v>
      </c>
      <c r="DB6" s="41">
        <f t="shared" si="7"/>
        <v>190.17000000000002</v>
      </c>
    </row>
    <row r="7" spans="1:106" s="3" customFormat="1" ht="14.85" customHeight="1" x14ac:dyDescent="0.15">
      <c r="A7" s="30">
        <v>3</v>
      </c>
      <c r="B7" s="62" t="s">
        <v>116</v>
      </c>
      <c r="C7" s="34">
        <v>0</v>
      </c>
      <c r="D7" s="32">
        <v>1</v>
      </c>
      <c r="E7" s="32">
        <v>1</v>
      </c>
      <c r="F7" s="32">
        <v>0</v>
      </c>
      <c r="G7" s="32">
        <v>3</v>
      </c>
      <c r="H7" s="32">
        <v>19</v>
      </c>
      <c r="I7" s="33">
        <f t="shared" si="8"/>
        <v>24</v>
      </c>
      <c r="J7" s="54">
        <f t="shared" si="9"/>
        <v>0</v>
      </c>
      <c r="K7" s="54">
        <f t="shared" si="10"/>
        <v>2.38</v>
      </c>
      <c r="L7" s="54">
        <f t="shared" si="11"/>
        <v>2.38</v>
      </c>
      <c r="M7" s="54">
        <f t="shared" si="12"/>
        <v>0</v>
      </c>
      <c r="N7" s="54">
        <f t="shared" si="13"/>
        <v>7.14</v>
      </c>
      <c r="O7" s="54">
        <f t="shared" si="14"/>
        <v>45.22</v>
      </c>
      <c r="P7" s="136"/>
      <c r="Q7" s="34">
        <v>0</v>
      </c>
      <c r="R7" s="32">
        <v>0</v>
      </c>
      <c r="S7" s="32">
        <v>3</v>
      </c>
      <c r="T7" s="32">
        <v>0</v>
      </c>
      <c r="U7" s="32">
        <v>2</v>
      </c>
      <c r="V7" s="32">
        <v>11</v>
      </c>
      <c r="W7" s="33">
        <f t="shared" si="15"/>
        <v>16</v>
      </c>
      <c r="X7" s="54">
        <f t="shared" si="16"/>
        <v>0</v>
      </c>
      <c r="Y7" s="54">
        <f t="shared" si="17"/>
        <v>0</v>
      </c>
      <c r="Z7" s="54">
        <f t="shared" si="18"/>
        <v>6.5400000000000009</v>
      </c>
      <c r="AA7" s="54">
        <f t="shared" si="19"/>
        <v>0</v>
      </c>
      <c r="AB7" s="54">
        <f t="shared" si="20"/>
        <v>4.3600000000000003</v>
      </c>
      <c r="AC7" s="54">
        <f t="shared" si="21"/>
        <v>23.98</v>
      </c>
      <c r="AD7" s="135">
        <f t="shared" si="22"/>
        <v>34.880000000000003</v>
      </c>
      <c r="AE7" s="34">
        <v>0</v>
      </c>
      <c r="AF7" s="32">
        <v>3</v>
      </c>
      <c r="AG7" s="32">
        <v>15</v>
      </c>
      <c r="AH7" s="32">
        <v>0</v>
      </c>
      <c r="AI7" s="32">
        <v>4</v>
      </c>
      <c r="AJ7" s="32">
        <v>22</v>
      </c>
      <c r="AK7" s="33">
        <f t="shared" si="23"/>
        <v>44</v>
      </c>
      <c r="AL7" s="54">
        <f t="shared" si="24"/>
        <v>0</v>
      </c>
      <c r="AM7" s="54">
        <f t="shared" si="25"/>
        <v>4.6500000000000004</v>
      </c>
      <c r="AN7" s="54">
        <f t="shared" si="26"/>
        <v>23.25</v>
      </c>
      <c r="AO7" s="54">
        <f t="shared" si="27"/>
        <v>0</v>
      </c>
      <c r="AP7" s="54">
        <f t="shared" si="28"/>
        <v>6.2</v>
      </c>
      <c r="AQ7" s="54">
        <f t="shared" si="29"/>
        <v>34.1</v>
      </c>
      <c r="AR7" s="135">
        <f t="shared" si="30"/>
        <v>68.2</v>
      </c>
      <c r="AS7" s="34">
        <v>0</v>
      </c>
      <c r="AT7" s="32">
        <v>2</v>
      </c>
      <c r="AU7" s="32">
        <v>6</v>
      </c>
      <c r="AV7" s="32">
        <v>0</v>
      </c>
      <c r="AW7" s="32">
        <v>0</v>
      </c>
      <c r="AX7" s="32">
        <v>19</v>
      </c>
      <c r="AY7" s="33">
        <f t="shared" si="31"/>
        <v>27</v>
      </c>
      <c r="AZ7" s="54">
        <f t="shared" si="32"/>
        <v>0</v>
      </c>
      <c r="BA7" s="54">
        <f t="shared" si="33"/>
        <v>2.44</v>
      </c>
      <c r="BB7" s="54">
        <f t="shared" si="34"/>
        <v>7.32</v>
      </c>
      <c r="BC7" s="54">
        <f t="shared" si="35"/>
        <v>0</v>
      </c>
      <c r="BD7" s="54">
        <f t="shared" si="36"/>
        <v>0</v>
      </c>
      <c r="BE7" s="54">
        <f t="shared" si="37"/>
        <v>23.18</v>
      </c>
      <c r="BF7" s="135">
        <f t="shared" si="38"/>
        <v>32.94</v>
      </c>
      <c r="BG7" s="34">
        <v>0</v>
      </c>
      <c r="BH7" s="32">
        <v>2</v>
      </c>
      <c r="BI7" s="32">
        <v>6</v>
      </c>
      <c r="BJ7" s="32">
        <v>0</v>
      </c>
      <c r="BK7" s="32">
        <v>0</v>
      </c>
      <c r="BL7" s="32">
        <v>10</v>
      </c>
      <c r="BM7" s="33">
        <f t="shared" si="39"/>
        <v>18</v>
      </c>
      <c r="BN7" s="54">
        <f t="shared" si="40"/>
        <v>0</v>
      </c>
      <c r="BO7" s="54">
        <f t="shared" si="41"/>
        <v>3.08</v>
      </c>
      <c r="BP7" s="54">
        <f t="shared" si="42"/>
        <v>9.24</v>
      </c>
      <c r="BQ7" s="54">
        <f t="shared" si="43"/>
        <v>0</v>
      </c>
      <c r="BR7" s="54">
        <f t="shared" si="44"/>
        <v>0</v>
      </c>
      <c r="BS7" s="54">
        <f t="shared" si="45"/>
        <v>15.4</v>
      </c>
      <c r="BT7" s="135">
        <f t="shared" si="46"/>
        <v>27.72</v>
      </c>
      <c r="BU7" s="34">
        <v>0</v>
      </c>
      <c r="BV7" s="32">
        <v>5</v>
      </c>
      <c r="BW7" s="32">
        <v>3</v>
      </c>
      <c r="BX7" s="32">
        <v>0</v>
      </c>
      <c r="BY7" s="32">
        <v>0</v>
      </c>
      <c r="BZ7" s="32">
        <v>17</v>
      </c>
      <c r="CA7" s="33">
        <f t="shared" si="47"/>
        <v>25</v>
      </c>
      <c r="CB7" s="54">
        <f t="shared" si="48"/>
        <v>0</v>
      </c>
      <c r="CC7" s="54">
        <f t="shared" si="49"/>
        <v>5.75</v>
      </c>
      <c r="CD7" s="54">
        <f t="shared" si="50"/>
        <v>3.4499999999999997</v>
      </c>
      <c r="CE7" s="54">
        <f t="shared" si="51"/>
        <v>0</v>
      </c>
      <c r="CF7" s="54">
        <f t="shared" si="52"/>
        <v>0</v>
      </c>
      <c r="CG7" s="54">
        <f t="shared" si="53"/>
        <v>19.549999999999997</v>
      </c>
      <c r="CH7" s="135">
        <f t="shared" si="54"/>
        <v>28.749999999999996</v>
      </c>
      <c r="CI7" s="34">
        <v>0</v>
      </c>
      <c r="CJ7" s="32">
        <v>2</v>
      </c>
      <c r="CK7" s="32">
        <v>6</v>
      </c>
      <c r="CL7" s="32">
        <v>0</v>
      </c>
      <c r="CM7" s="32">
        <v>0</v>
      </c>
      <c r="CN7" s="32">
        <v>12</v>
      </c>
      <c r="CO7" s="36">
        <f t="shared" si="55"/>
        <v>20</v>
      </c>
      <c r="CP7" s="54">
        <f t="shared" si="56"/>
        <v>0</v>
      </c>
      <c r="CQ7" s="54">
        <f t="shared" si="57"/>
        <v>1.48</v>
      </c>
      <c r="CR7" s="54">
        <f t="shared" si="58"/>
        <v>4.4399999999999995</v>
      </c>
      <c r="CS7" s="54">
        <f t="shared" si="59"/>
        <v>0</v>
      </c>
      <c r="CT7" s="54">
        <f t="shared" si="60"/>
        <v>0</v>
      </c>
      <c r="CU7" s="54">
        <f t="shared" si="61"/>
        <v>8.879999999999999</v>
      </c>
      <c r="CV7" s="135">
        <f t="shared" si="62"/>
        <v>14.799999999999999</v>
      </c>
      <c r="CW7" s="24">
        <f t="shared" si="63"/>
        <v>131.14000000000001</v>
      </c>
      <c r="CX7" s="60">
        <f t="shared" si="64"/>
        <v>188.01</v>
      </c>
      <c r="CY7" s="61">
        <f t="shared" si="65"/>
        <v>0</v>
      </c>
      <c r="CZ7" s="61">
        <f t="shared" si="66"/>
        <v>37.479999999999997</v>
      </c>
      <c r="DA7" s="61">
        <f t="shared" si="67"/>
        <v>226.93</v>
      </c>
      <c r="DB7" s="41">
        <f t="shared" si="7"/>
        <v>264.41000000000003</v>
      </c>
    </row>
    <row r="8" spans="1:106" s="3" customFormat="1" ht="14.85" customHeight="1" x14ac:dyDescent="0.15">
      <c r="A8" s="30">
        <v>4</v>
      </c>
      <c r="B8" s="62" t="s">
        <v>117</v>
      </c>
      <c r="C8" s="34">
        <v>1</v>
      </c>
      <c r="D8" s="32">
        <v>8</v>
      </c>
      <c r="E8" s="32">
        <v>14</v>
      </c>
      <c r="F8" s="32">
        <v>0</v>
      </c>
      <c r="G8" s="32">
        <v>0</v>
      </c>
      <c r="H8" s="32">
        <v>41</v>
      </c>
      <c r="I8" s="33">
        <f t="shared" si="8"/>
        <v>64</v>
      </c>
      <c r="J8" s="54">
        <f t="shared" si="9"/>
        <v>2.38</v>
      </c>
      <c r="K8" s="54">
        <f t="shared" si="10"/>
        <v>19.04</v>
      </c>
      <c r="L8" s="54">
        <f t="shared" si="11"/>
        <v>33.32</v>
      </c>
      <c r="M8" s="54">
        <f t="shared" si="12"/>
        <v>0</v>
      </c>
      <c r="N8" s="54">
        <f t="shared" si="13"/>
        <v>0</v>
      </c>
      <c r="O8" s="54">
        <f t="shared" si="14"/>
        <v>97.58</v>
      </c>
      <c r="P8" s="136"/>
      <c r="Q8" s="34">
        <v>0</v>
      </c>
      <c r="R8" s="32">
        <v>0</v>
      </c>
      <c r="S8" s="32">
        <v>6</v>
      </c>
      <c r="T8" s="32">
        <v>1</v>
      </c>
      <c r="U8" s="32">
        <v>2</v>
      </c>
      <c r="V8" s="32">
        <v>33</v>
      </c>
      <c r="W8" s="33">
        <f t="shared" si="15"/>
        <v>42</v>
      </c>
      <c r="X8" s="54">
        <f t="shared" si="16"/>
        <v>0</v>
      </c>
      <c r="Y8" s="54">
        <f t="shared" si="17"/>
        <v>0</v>
      </c>
      <c r="Z8" s="54">
        <f t="shared" si="18"/>
        <v>13.080000000000002</v>
      </c>
      <c r="AA8" s="54">
        <f t="shared" si="19"/>
        <v>2.1800000000000002</v>
      </c>
      <c r="AB8" s="54">
        <f t="shared" si="20"/>
        <v>4.3600000000000003</v>
      </c>
      <c r="AC8" s="54">
        <f t="shared" si="21"/>
        <v>71.940000000000012</v>
      </c>
      <c r="AD8" s="135">
        <f t="shared" si="22"/>
        <v>91.560000000000016</v>
      </c>
      <c r="AE8" s="34">
        <v>0</v>
      </c>
      <c r="AF8" s="32">
        <v>3</v>
      </c>
      <c r="AG8" s="32">
        <v>22</v>
      </c>
      <c r="AH8" s="32">
        <v>1</v>
      </c>
      <c r="AI8" s="32">
        <v>3</v>
      </c>
      <c r="AJ8" s="32">
        <v>66</v>
      </c>
      <c r="AK8" s="33">
        <f t="shared" si="23"/>
        <v>95</v>
      </c>
      <c r="AL8" s="54">
        <f t="shared" si="24"/>
        <v>0</v>
      </c>
      <c r="AM8" s="54">
        <f t="shared" si="25"/>
        <v>4.6500000000000004</v>
      </c>
      <c r="AN8" s="54">
        <f t="shared" si="26"/>
        <v>34.1</v>
      </c>
      <c r="AO8" s="54">
        <f t="shared" si="27"/>
        <v>1.55</v>
      </c>
      <c r="AP8" s="54">
        <f t="shared" si="28"/>
        <v>4.6500000000000004</v>
      </c>
      <c r="AQ8" s="54">
        <f t="shared" si="29"/>
        <v>102.3</v>
      </c>
      <c r="AR8" s="135">
        <f t="shared" si="30"/>
        <v>147.25</v>
      </c>
      <c r="AS8" s="34">
        <v>1</v>
      </c>
      <c r="AT8" s="32">
        <v>7</v>
      </c>
      <c r="AU8" s="32">
        <v>15</v>
      </c>
      <c r="AV8" s="32">
        <v>0</v>
      </c>
      <c r="AW8" s="32">
        <v>3</v>
      </c>
      <c r="AX8" s="32">
        <v>43</v>
      </c>
      <c r="AY8" s="33">
        <f t="shared" si="31"/>
        <v>69</v>
      </c>
      <c r="AZ8" s="54">
        <f t="shared" si="32"/>
        <v>1.22</v>
      </c>
      <c r="BA8" s="54">
        <f t="shared" si="33"/>
        <v>8.5399999999999991</v>
      </c>
      <c r="BB8" s="54">
        <f t="shared" si="34"/>
        <v>18.3</v>
      </c>
      <c r="BC8" s="54">
        <f t="shared" si="35"/>
        <v>0</v>
      </c>
      <c r="BD8" s="54">
        <f t="shared" si="36"/>
        <v>3.66</v>
      </c>
      <c r="BE8" s="54">
        <f t="shared" si="37"/>
        <v>52.46</v>
      </c>
      <c r="BF8" s="135">
        <f t="shared" si="38"/>
        <v>84.18</v>
      </c>
      <c r="BG8" s="34">
        <v>2</v>
      </c>
      <c r="BH8" s="32">
        <v>8</v>
      </c>
      <c r="BI8" s="32">
        <v>10</v>
      </c>
      <c r="BJ8" s="32">
        <v>1</v>
      </c>
      <c r="BK8" s="32">
        <v>5</v>
      </c>
      <c r="BL8" s="32">
        <v>16</v>
      </c>
      <c r="BM8" s="33">
        <f t="shared" si="39"/>
        <v>42</v>
      </c>
      <c r="BN8" s="54">
        <f t="shared" si="40"/>
        <v>3.08</v>
      </c>
      <c r="BO8" s="54">
        <f t="shared" si="41"/>
        <v>12.32</v>
      </c>
      <c r="BP8" s="54">
        <f t="shared" si="42"/>
        <v>15.4</v>
      </c>
      <c r="BQ8" s="54">
        <f t="shared" si="43"/>
        <v>1.54</v>
      </c>
      <c r="BR8" s="54">
        <f t="shared" si="44"/>
        <v>7.7</v>
      </c>
      <c r="BS8" s="54">
        <f t="shared" si="45"/>
        <v>24.64</v>
      </c>
      <c r="BT8" s="135">
        <f t="shared" si="46"/>
        <v>64.680000000000007</v>
      </c>
      <c r="BU8" s="34">
        <v>1</v>
      </c>
      <c r="BV8" s="32">
        <v>5</v>
      </c>
      <c r="BW8" s="32">
        <v>9</v>
      </c>
      <c r="BX8" s="32">
        <v>1</v>
      </c>
      <c r="BY8" s="32">
        <v>8</v>
      </c>
      <c r="BZ8" s="32">
        <v>43</v>
      </c>
      <c r="CA8" s="33">
        <f t="shared" si="47"/>
        <v>67</v>
      </c>
      <c r="CB8" s="54">
        <f t="shared" si="48"/>
        <v>1.1499999999999999</v>
      </c>
      <c r="CC8" s="54">
        <f t="shared" si="49"/>
        <v>5.75</v>
      </c>
      <c r="CD8" s="54">
        <f t="shared" si="50"/>
        <v>10.35</v>
      </c>
      <c r="CE8" s="54">
        <f t="shared" si="51"/>
        <v>1.1499999999999999</v>
      </c>
      <c r="CF8" s="54">
        <f t="shared" si="52"/>
        <v>9.1999999999999993</v>
      </c>
      <c r="CG8" s="54">
        <f t="shared" si="53"/>
        <v>49.449999999999996</v>
      </c>
      <c r="CH8" s="135">
        <f t="shared" si="54"/>
        <v>77.05</v>
      </c>
      <c r="CI8" s="34">
        <v>0</v>
      </c>
      <c r="CJ8" s="32">
        <v>1</v>
      </c>
      <c r="CK8" s="32">
        <v>11</v>
      </c>
      <c r="CL8" s="32">
        <v>1</v>
      </c>
      <c r="CM8" s="32">
        <v>0</v>
      </c>
      <c r="CN8" s="32">
        <v>37</v>
      </c>
      <c r="CO8" s="36">
        <f t="shared" si="55"/>
        <v>50</v>
      </c>
      <c r="CP8" s="54">
        <f t="shared" si="56"/>
        <v>0</v>
      </c>
      <c r="CQ8" s="54">
        <f t="shared" si="57"/>
        <v>0.74</v>
      </c>
      <c r="CR8" s="54">
        <f t="shared" si="58"/>
        <v>8.14</v>
      </c>
      <c r="CS8" s="54">
        <f t="shared" si="59"/>
        <v>0.74</v>
      </c>
      <c r="CT8" s="54">
        <f t="shared" si="60"/>
        <v>0</v>
      </c>
      <c r="CU8" s="54">
        <f t="shared" si="61"/>
        <v>27.38</v>
      </c>
      <c r="CV8" s="135">
        <f t="shared" si="62"/>
        <v>37</v>
      </c>
      <c r="CW8" s="24">
        <f t="shared" si="63"/>
        <v>241.54000000000002</v>
      </c>
      <c r="CX8" s="60">
        <f t="shared" si="64"/>
        <v>462.47999999999996</v>
      </c>
      <c r="CY8" s="61">
        <f t="shared" si="65"/>
        <v>14.99</v>
      </c>
      <c r="CZ8" s="61">
        <f t="shared" si="66"/>
        <v>80.609999999999985</v>
      </c>
      <c r="DA8" s="61">
        <f t="shared" si="67"/>
        <v>558.43999999999994</v>
      </c>
      <c r="DB8" s="41">
        <f t="shared" si="7"/>
        <v>654.04</v>
      </c>
    </row>
    <row r="9" spans="1:106" s="3" customFormat="1" ht="14.85" customHeight="1" x14ac:dyDescent="0.15">
      <c r="A9" s="30">
        <v>5</v>
      </c>
      <c r="B9" s="62" t="s">
        <v>118</v>
      </c>
      <c r="C9" s="34">
        <v>0</v>
      </c>
      <c r="D9" s="32">
        <v>6</v>
      </c>
      <c r="E9" s="32">
        <v>15</v>
      </c>
      <c r="F9" s="32">
        <v>0</v>
      </c>
      <c r="G9" s="32">
        <v>6</v>
      </c>
      <c r="H9" s="32">
        <v>48</v>
      </c>
      <c r="I9" s="33">
        <f t="shared" si="8"/>
        <v>75</v>
      </c>
      <c r="J9" s="54">
        <f t="shared" si="9"/>
        <v>0</v>
      </c>
      <c r="K9" s="54">
        <f t="shared" si="10"/>
        <v>14.28</v>
      </c>
      <c r="L9" s="54">
        <f t="shared" si="11"/>
        <v>35.699999999999996</v>
      </c>
      <c r="M9" s="54">
        <f t="shared" si="12"/>
        <v>0</v>
      </c>
      <c r="N9" s="54">
        <f t="shared" si="13"/>
        <v>14.28</v>
      </c>
      <c r="O9" s="54">
        <f t="shared" si="14"/>
        <v>114.24</v>
      </c>
      <c r="P9" s="136"/>
      <c r="Q9" s="34">
        <v>0</v>
      </c>
      <c r="R9" s="32">
        <v>6</v>
      </c>
      <c r="S9" s="32">
        <v>15</v>
      </c>
      <c r="T9" s="32">
        <v>0</v>
      </c>
      <c r="U9" s="32">
        <v>2</v>
      </c>
      <c r="V9" s="32">
        <v>31</v>
      </c>
      <c r="W9" s="33">
        <f t="shared" si="15"/>
        <v>54</v>
      </c>
      <c r="X9" s="54">
        <f t="shared" si="16"/>
        <v>0</v>
      </c>
      <c r="Y9" s="54">
        <f t="shared" si="17"/>
        <v>13.080000000000002</v>
      </c>
      <c r="Z9" s="54">
        <f t="shared" si="18"/>
        <v>32.700000000000003</v>
      </c>
      <c r="AA9" s="54">
        <f t="shared" si="19"/>
        <v>0</v>
      </c>
      <c r="AB9" s="54">
        <f t="shared" si="20"/>
        <v>4.3600000000000003</v>
      </c>
      <c r="AC9" s="54">
        <f t="shared" si="21"/>
        <v>67.58</v>
      </c>
      <c r="AD9" s="135">
        <f t="shared" si="22"/>
        <v>117.72</v>
      </c>
      <c r="AE9" s="34">
        <v>0</v>
      </c>
      <c r="AF9" s="32">
        <v>5</v>
      </c>
      <c r="AG9" s="32">
        <v>13</v>
      </c>
      <c r="AH9" s="32">
        <v>2</v>
      </c>
      <c r="AI9" s="32">
        <v>1</v>
      </c>
      <c r="AJ9" s="32">
        <v>60</v>
      </c>
      <c r="AK9" s="33">
        <f t="shared" si="23"/>
        <v>81</v>
      </c>
      <c r="AL9" s="54">
        <f t="shared" si="24"/>
        <v>0</v>
      </c>
      <c r="AM9" s="54">
        <f t="shared" si="25"/>
        <v>7.75</v>
      </c>
      <c r="AN9" s="54">
        <f t="shared" si="26"/>
        <v>20.150000000000002</v>
      </c>
      <c r="AO9" s="54">
        <f t="shared" si="27"/>
        <v>3.1</v>
      </c>
      <c r="AP9" s="54">
        <f t="shared" si="28"/>
        <v>1.55</v>
      </c>
      <c r="AQ9" s="54">
        <f t="shared" si="29"/>
        <v>93</v>
      </c>
      <c r="AR9" s="135">
        <f t="shared" si="30"/>
        <v>125.55000000000001</v>
      </c>
      <c r="AS9" s="34">
        <v>2</v>
      </c>
      <c r="AT9" s="32">
        <v>2</v>
      </c>
      <c r="AU9" s="32">
        <v>14</v>
      </c>
      <c r="AV9" s="32">
        <v>0</v>
      </c>
      <c r="AW9" s="32">
        <v>3</v>
      </c>
      <c r="AX9" s="32">
        <v>30</v>
      </c>
      <c r="AY9" s="33">
        <f t="shared" si="31"/>
        <v>51</v>
      </c>
      <c r="AZ9" s="54">
        <f t="shared" si="32"/>
        <v>2.44</v>
      </c>
      <c r="BA9" s="54">
        <f t="shared" si="33"/>
        <v>2.44</v>
      </c>
      <c r="BB9" s="54">
        <f t="shared" si="34"/>
        <v>17.079999999999998</v>
      </c>
      <c r="BC9" s="54">
        <f t="shared" si="35"/>
        <v>0</v>
      </c>
      <c r="BD9" s="54">
        <f t="shared" si="36"/>
        <v>3.66</v>
      </c>
      <c r="BE9" s="54">
        <f t="shared" si="37"/>
        <v>36.6</v>
      </c>
      <c r="BF9" s="135">
        <f t="shared" si="38"/>
        <v>62.22</v>
      </c>
      <c r="BG9" s="34">
        <v>0</v>
      </c>
      <c r="BH9" s="32">
        <v>1</v>
      </c>
      <c r="BI9" s="32">
        <v>12</v>
      </c>
      <c r="BJ9" s="32">
        <v>0</v>
      </c>
      <c r="BK9" s="32">
        <v>2</v>
      </c>
      <c r="BL9" s="32">
        <v>36</v>
      </c>
      <c r="BM9" s="33">
        <f t="shared" si="39"/>
        <v>51</v>
      </c>
      <c r="BN9" s="54">
        <f t="shared" si="40"/>
        <v>0</v>
      </c>
      <c r="BO9" s="54">
        <f t="shared" si="41"/>
        <v>1.54</v>
      </c>
      <c r="BP9" s="54">
        <f t="shared" si="42"/>
        <v>18.48</v>
      </c>
      <c r="BQ9" s="54">
        <f t="shared" si="43"/>
        <v>0</v>
      </c>
      <c r="BR9" s="54">
        <f t="shared" si="44"/>
        <v>3.08</v>
      </c>
      <c r="BS9" s="54">
        <f t="shared" si="45"/>
        <v>55.44</v>
      </c>
      <c r="BT9" s="135">
        <f t="shared" si="46"/>
        <v>78.539999999999992</v>
      </c>
      <c r="BU9" s="34">
        <v>1</v>
      </c>
      <c r="BV9" s="32">
        <v>0</v>
      </c>
      <c r="BW9" s="32">
        <v>14</v>
      </c>
      <c r="BX9" s="32">
        <v>1</v>
      </c>
      <c r="BY9" s="32">
        <v>3</v>
      </c>
      <c r="BZ9" s="32">
        <v>37</v>
      </c>
      <c r="CA9" s="33">
        <f t="shared" si="47"/>
        <v>56</v>
      </c>
      <c r="CB9" s="54">
        <f t="shared" si="48"/>
        <v>1.1499999999999999</v>
      </c>
      <c r="CC9" s="54">
        <f t="shared" si="49"/>
        <v>0</v>
      </c>
      <c r="CD9" s="54">
        <f t="shared" si="50"/>
        <v>16.099999999999998</v>
      </c>
      <c r="CE9" s="54">
        <f t="shared" si="51"/>
        <v>1.1499999999999999</v>
      </c>
      <c r="CF9" s="54">
        <f t="shared" si="52"/>
        <v>3.4499999999999997</v>
      </c>
      <c r="CG9" s="54">
        <f t="shared" si="53"/>
        <v>42.55</v>
      </c>
      <c r="CH9" s="135">
        <f t="shared" si="54"/>
        <v>64.399999999999991</v>
      </c>
      <c r="CI9" s="34">
        <v>0</v>
      </c>
      <c r="CJ9" s="32">
        <v>1</v>
      </c>
      <c r="CK9" s="32">
        <v>11</v>
      </c>
      <c r="CL9" s="32">
        <v>1</v>
      </c>
      <c r="CM9" s="32">
        <v>2</v>
      </c>
      <c r="CN9" s="32">
        <v>38</v>
      </c>
      <c r="CO9" s="36">
        <f t="shared" si="55"/>
        <v>53</v>
      </c>
      <c r="CP9" s="54">
        <f t="shared" si="56"/>
        <v>0</v>
      </c>
      <c r="CQ9" s="54">
        <f t="shared" si="57"/>
        <v>0.74</v>
      </c>
      <c r="CR9" s="54">
        <f t="shared" si="58"/>
        <v>8.14</v>
      </c>
      <c r="CS9" s="54">
        <f t="shared" si="59"/>
        <v>0.74</v>
      </c>
      <c r="CT9" s="54">
        <f t="shared" si="60"/>
        <v>1.48</v>
      </c>
      <c r="CU9" s="54">
        <f t="shared" si="61"/>
        <v>28.12</v>
      </c>
      <c r="CV9" s="135">
        <f t="shared" si="62"/>
        <v>39.22</v>
      </c>
      <c r="CW9" s="24">
        <f t="shared" si="63"/>
        <v>232.22999999999996</v>
      </c>
      <c r="CX9" s="60">
        <f t="shared" si="64"/>
        <v>474.38000000000005</v>
      </c>
      <c r="CY9" s="61">
        <f t="shared" si="65"/>
        <v>8.58</v>
      </c>
      <c r="CZ9" s="61">
        <f t="shared" si="66"/>
        <v>71.69</v>
      </c>
      <c r="DA9" s="61">
        <f t="shared" si="67"/>
        <v>585.88</v>
      </c>
      <c r="DB9" s="41">
        <f t="shared" si="7"/>
        <v>666.15</v>
      </c>
    </row>
    <row r="10" spans="1:106" s="3" customFormat="1" ht="14.85" customHeight="1" x14ac:dyDescent="0.15">
      <c r="A10" s="30">
        <v>6</v>
      </c>
      <c r="B10" s="62" t="s">
        <v>119</v>
      </c>
      <c r="C10" s="34">
        <v>1</v>
      </c>
      <c r="D10" s="32">
        <v>4</v>
      </c>
      <c r="E10" s="32">
        <v>12</v>
      </c>
      <c r="F10" s="32">
        <v>0</v>
      </c>
      <c r="G10" s="32">
        <v>1</v>
      </c>
      <c r="H10" s="32">
        <v>41</v>
      </c>
      <c r="I10" s="33">
        <f t="shared" si="8"/>
        <v>59</v>
      </c>
      <c r="J10" s="54">
        <f t="shared" si="9"/>
        <v>2.38</v>
      </c>
      <c r="K10" s="54">
        <f t="shared" si="10"/>
        <v>9.52</v>
      </c>
      <c r="L10" s="54">
        <f t="shared" si="11"/>
        <v>28.56</v>
      </c>
      <c r="M10" s="54">
        <f t="shared" si="12"/>
        <v>0</v>
      </c>
      <c r="N10" s="54">
        <f t="shared" si="13"/>
        <v>2.38</v>
      </c>
      <c r="O10" s="54">
        <f t="shared" si="14"/>
        <v>97.58</v>
      </c>
      <c r="P10" s="136"/>
      <c r="Q10" s="34">
        <v>0</v>
      </c>
      <c r="R10" s="32">
        <v>3</v>
      </c>
      <c r="S10" s="32">
        <v>6</v>
      </c>
      <c r="T10" s="32">
        <v>0</v>
      </c>
      <c r="U10" s="32">
        <v>3</v>
      </c>
      <c r="V10" s="32">
        <v>32</v>
      </c>
      <c r="W10" s="33">
        <f t="shared" si="15"/>
        <v>44</v>
      </c>
      <c r="X10" s="54">
        <f t="shared" si="16"/>
        <v>0</v>
      </c>
      <c r="Y10" s="54">
        <f t="shared" si="17"/>
        <v>6.5400000000000009</v>
      </c>
      <c r="Z10" s="54">
        <f t="shared" si="18"/>
        <v>13.080000000000002</v>
      </c>
      <c r="AA10" s="54">
        <f t="shared" si="19"/>
        <v>0</v>
      </c>
      <c r="AB10" s="54">
        <f t="shared" si="20"/>
        <v>6.5400000000000009</v>
      </c>
      <c r="AC10" s="54">
        <f t="shared" si="21"/>
        <v>69.760000000000005</v>
      </c>
      <c r="AD10" s="135">
        <f t="shared" si="22"/>
        <v>95.920000000000016</v>
      </c>
      <c r="AE10" s="34">
        <v>2</v>
      </c>
      <c r="AF10" s="32">
        <v>0</v>
      </c>
      <c r="AG10" s="32">
        <v>15</v>
      </c>
      <c r="AH10" s="32">
        <v>0</v>
      </c>
      <c r="AI10" s="32">
        <v>7</v>
      </c>
      <c r="AJ10" s="32">
        <v>37</v>
      </c>
      <c r="AK10" s="33">
        <f t="shared" si="23"/>
        <v>61</v>
      </c>
      <c r="AL10" s="54">
        <f t="shared" si="24"/>
        <v>3.1</v>
      </c>
      <c r="AM10" s="54">
        <f t="shared" si="25"/>
        <v>0</v>
      </c>
      <c r="AN10" s="54">
        <f t="shared" si="26"/>
        <v>23.25</v>
      </c>
      <c r="AO10" s="54">
        <f t="shared" si="27"/>
        <v>0</v>
      </c>
      <c r="AP10" s="54">
        <f t="shared" si="28"/>
        <v>10.85</v>
      </c>
      <c r="AQ10" s="54">
        <f t="shared" si="29"/>
        <v>57.35</v>
      </c>
      <c r="AR10" s="135">
        <f t="shared" si="30"/>
        <v>94.550000000000011</v>
      </c>
      <c r="AS10" s="34">
        <v>2</v>
      </c>
      <c r="AT10" s="32">
        <v>0</v>
      </c>
      <c r="AU10" s="32">
        <v>13</v>
      </c>
      <c r="AV10" s="32">
        <v>2</v>
      </c>
      <c r="AW10" s="32">
        <v>2</v>
      </c>
      <c r="AX10" s="32">
        <v>19</v>
      </c>
      <c r="AY10" s="33">
        <f t="shared" si="31"/>
        <v>38</v>
      </c>
      <c r="AZ10" s="54">
        <f t="shared" si="32"/>
        <v>2.44</v>
      </c>
      <c r="BA10" s="54">
        <f t="shared" si="33"/>
        <v>0</v>
      </c>
      <c r="BB10" s="54">
        <f t="shared" si="34"/>
        <v>15.86</v>
      </c>
      <c r="BC10" s="54">
        <f t="shared" si="35"/>
        <v>2.44</v>
      </c>
      <c r="BD10" s="54">
        <f t="shared" si="36"/>
        <v>2.44</v>
      </c>
      <c r="BE10" s="54">
        <f t="shared" si="37"/>
        <v>23.18</v>
      </c>
      <c r="BF10" s="135">
        <f t="shared" si="38"/>
        <v>46.36</v>
      </c>
      <c r="BG10" s="34">
        <v>0</v>
      </c>
      <c r="BH10" s="32">
        <v>0</v>
      </c>
      <c r="BI10" s="32">
        <v>14</v>
      </c>
      <c r="BJ10" s="32">
        <v>1</v>
      </c>
      <c r="BK10" s="32">
        <v>0</v>
      </c>
      <c r="BL10" s="32">
        <v>25</v>
      </c>
      <c r="BM10" s="33">
        <f t="shared" si="39"/>
        <v>40</v>
      </c>
      <c r="BN10" s="54">
        <f t="shared" si="40"/>
        <v>0</v>
      </c>
      <c r="BO10" s="54">
        <f t="shared" si="41"/>
        <v>0</v>
      </c>
      <c r="BP10" s="54">
        <f t="shared" si="42"/>
        <v>21.560000000000002</v>
      </c>
      <c r="BQ10" s="54">
        <f t="shared" si="43"/>
        <v>1.54</v>
      </c>
      <c r="BR10" s="54">
        <f t="shared" si="44"/>
        <v>0</v>
      </c>
      <c r="BS10" s="54">
        <f t="shared" si="45"/>
        <v>38.5</v>
      </c>
      <c r="BT10" s="135">
        <f t="shared" si="46"/>
        <v>61.6</v>
      </c>
      <c r="BU10" s="34">
        <v>1</v>
      </c>
      <c r="BV10" s="32">
        <v>1</v>
      </c>
      <c r="BW10" s="32">
        <v>13</v>
      </c>
      <c r="BX10" s="32">
        <v>0</v>
      </c>
      <c r="BY10" s="32">
        <v>0</v>
      </c>
      <c r="BZ10" s="32">
        <v>28</v>
      </c>
      <c r="CA10" s="33">
        <f t="shared" si="47"/>
        <v>43</v>
      </c>
      <c r="CB10" s="54">
        <f t="shared" si="48"/>
        <v>1.1499999999999999</v>
      </c>
      <c r="CC10" s="54">
        <f t="shared" si="49"/>
        <v>1.1499999999999999</v>
      </c>
      <c r="CD10" s="54">
        <f t="shared" si="50"/>
        <v>14.95</v>
      </c>
      <c r="CE10" s="54">
        <f t="shared" si="51"/>
        <v>0</v>
      </c>
      <c r="CF10" s="54">
        <f t="shared" si="52"/>
        <v>0</v>
      </c>
      <c r="CG10" s="54">
        <f t="shared" si="53"/>
        <v>32.199999999999996</v>
      </c>
      <c r="CH10" s="135">
        <f t="shared" si="54"/>
        <v>49.449999999999996</v>
      </c>
      <c r="CI10" s="34">
        <v>0</v>
      </c>
      <c r="CJ10" s="32">
        <v>1</v>
      </c>
      <c r="CK10" s="32">
        <v>9</v>
      </c>
      <c r="CL10" s="32">
        <v>0</v>
      </c>
      <c r="CM10" s="32">
        <v>2</v>
      </c>
      <c r="CN10" s="32">
        <v>26</v>
      </c>
      <c r="CO10" s="36">
        <f t="shared" si="55"/>
        <v>38</v>
      </c>
      <c r="CP10" s="54">
        <f t="shared" si="56"/>
        <v>0</v>
      </c>
      <c r="CQ10" s="54">
        <f t="shared" si="57"/>
        <v>0.74</v>
      </c>
      <c r="CR10" s="54">
        <f t="shared" si="58"/>
        <v>6.66</v>
      </c>
      <c r="CS10" s="54">
        <f t="shared" si="59"/>
        <v>0</v>
      </c>
      <c r="CT10" s="54">
        <f t="shared" si="60"/>
        <v>1.48</v>
      </c>
      <c r="CU10" s="54">
        <f t="shared" si="61"/>
        <v>19.239999999999998</v>
      </c>
      <c r="CV10" s="135">
        <f t="shared" si="62"/>
        <v>28.119999999999997</v>
      </c>
      <c r="CW10" s="24">
        <f t="shared" si="63"/>
        <v>231.85999999999999</v>
      </c>
      <c r="CX10" s="60">
        <f t="shared" si="64"/>
        <v>365.48</v>
      </c>
      <c r="CY10" s="61">
        <f t="shared" si="65"/>
        <v>13.049999999999999</v>
      </c>
      <c r="CZ10" s="61">
        <f t="shared" si="66"/>
        <v>41.64</v>
      </c>
      <c r="DA10" s="61">
        <f t="shared" si="67"/>
        <v>461.73000000000008</v>
      </c>
      <c r="DB10" s="41">
        <f t="shared" si="7"/>
        <v>516.42000000000007</v>
      </c>
    </row>
    <row r="11" spans="1:106" s="3" customFormat="1" ht="14.85" customHeight="1" x14ac:dyDescent="0.15">
      <c r="A11" s="30">
        <v>7</v>
      </c>
      <c r="B11" s="62" t="s">
        <v>120</v>
      </c>
      <c r="C11" s="34">
        <v>0</v>
      </c>
      <c r="D11" s="32">
        <v>10</v>
      </c>
      <c r="E11" s="32">
        <v>24</v>
      </c>
      <c r="F11" s="32">
        <v>0</v>
      </c>
      <c r="G11" s="32">
        <v>1</v>
      </c>
      <c r="H11" s="32">
        <v>47</v>
      </c>
      <c r="I11" s="33">
        <f t="shared" si="8"/>
        <v>82</v>
      </c>
      <c r="J11" s="54">
        <f t="shared" si="9"/>
        <v>0</v>
      </c>
      <c r="K11" s="54">
        <f t="shared" si="10"/>
        <v>23.799999999999997</v>
      </c>
      <c r="L11" s="54">
        <f t="shared" si="11"/>
        <v>57.12</v>
      </c>
      <c r="M11" s="54">
        <f t="shared" si="12"/>
        <v>0</v>
      </c>
      <c r="N11" s="54">
        <f t="shared" si="13"/>
        <v>2.38</v>
      </c>
      <c r="O11" s="54">
        <f t="shared" si="14"/>
        <v>111.86</v>
      </c>
      <c r="P11" s="136"/>
      <c r="Q11" s="34">
        <v>0</v>
      </c>
      <c r="R11" s="32">
        <v>3</v>
      </c>
      <c r="S11" s="32">
        <v>12</v>
      </c>
      <c r="T11" s="32">
        <v>0</v>
      </c>
      <c r="U11" s="32">
        <v>12</v>
      </c>
      <c r="V11" s="32">
        <v>39</v>
      </c>
      <c r="W11" s="33">
        <f t="shared" si="15"/>
        <v>66</v>
      </c>
      <c r="X11" s="54">
        <f t="shared" si="16"/>
        <v>0</v>
      </c>
      <c r="Y11" s="54">
        <f t="shared" si="17"/>
        <v>6.5400000000000009</v>
      </c>
      <c r="Z11" s="54">
        <f t="shared" si="18"/>
        <v>26.160000000000004</v>
      </c>
      <c r="AA11" s="54">
        <f t="shared" si="19"/>
        <v>0</v>
      </c>
      <c r="AB11" s="54">
        <f t="shared" si="20"/>
        <v>26.160000000000004</v>
      </c>
      <c r="AC11" s="54">
        <f t="shared" si="21"/>
        <v>85.02000000000001</v>
      </c>
      <c r="AD11" s="135">
        <f t="shared" si="22"/>
        <v>143.88000000000002</v>
      </c>
      <c r="AE11" s="34">
        <v>1</v>
      </c>
      <c r="AF11" s="32">
        <v>11</v>
      </c>
      <c r="AG11" s="32">
        <v>33</v>
      </c>
      <c r="AH11" s="32">
        <v>1</v>
      </c>
      <c r="AI11" s="32">
        <v>1</v>
      </c>
      <c r="AJ11" s="32">
        <v>101</v>
      </c>
      <c r="AK11" s="33">
        <f t="shared" si="23"/>
        <v>148</v>
      </c>
      <c r="AL11" s="54">
        <f t="shared" si="24"/>
        <v>1.55</v>
      </c>
      <c r="AM11" s="54">
        <f t="shared" si="25"/>
        <v>17.05</v>
      </c>
      <c r="AN11" s="54">
        <f t="shared" si="26"/>
        <v>51.15</v>
      </c>
      <c r="AO11" s="54">
        <f t="shared" si="27"/>
        <v>1.55</v>
      </c>
      <c r="AP11" s="54">
        <f t="shared" si="28"/>
        <v>1.55</v>
      </c>
      <c r="AQ11" s="54">
        <f t="shared" si="29"/>
        <v>156.55000000000001</v>
      </c>
      <c r="AR11" s="135">
        <f t="shared" si="30"/>
        <v>229.4</v>
      </c>
      <c r="AS11" s="34">
        <v>1</v>
      </c>
      <c r="AT11" s="32">
        <v>9</v>
      </c>
      <c r="AU11" s="32">
        <v>20</v>
      </c>
      <c r="AV11" s="32">
        <v>1</v>
      </c>
      <c r="AW11" s="32">
        <v>4</v>
      </c>
      <c r="AX11" s="32">
        <v>54</v>
      </c>
      <c r="AY11" s="33">
        <f t="shared" si="31"/>
        <v>89</v>
      </c>
      <c r="AZ11" s="54">
        <f t="shared" si="32"/>
        <v>1.22</v>
      </c>
      <c r="BA11" s="54">
        <f t="shared" si="33"/>
        <v>10.98</v>
      </c>
      <c r="BB11" s="54">
        <f t="shared" si="34"/>
        <v>24.4</v>
      </c>
      <c r="BC11" s="54">
        <f t="shared" si="35"/>
        <v>1.22</v>
      </c>
      <c r="BD11" s="54">
        <f t="shared" si="36"/>
        <v>4.88</v>
      </c>
      <c r="BE11" s="54">
        <f t="shared" si="37"/>
        <v>65.88</v>
      </c>
      <c r="BF11" s="135">
        <f t="shared" si="38"/>
        <v>108.58</v>
      </c>
      <c r="BG11" s="34">
        <v>1</v>
      </c>
      <c r="BH11" s="32">
        <v>4</v>
      </c>
      <c r="BI11" s="32">
        <v>24</v>
      </c>
      <c r="BJ11" s="32">
        <v>2</v>
      </c>
      <c r="BK11" s="32">
        <v>5</v>
      </c>
      <c r="BL11" s="32">
        <v>63</v>
      </c>
      <c r="BM11" s="33">
        <f t="shared" si="39"/>
        <v>99</v>
      </c>
      <c r="BN11" s="54">
        <f t="shared" si="40"/>
        <v>1.54</v>
      </c>
      <c r="BO11" s="54">
        <f t="shared" si="41"/>
        <v>6.16</v>
      </c>
      <c r="BP11" s="54">
        <f t="shared" si="42"/>
        <v>36.96</v>
      </c>
      <c r="BQ11" s="54">
        <f t="shared" si="43"/>
        <v>3.08</v>
      </c>
      <c r="BR11" s="54">
        <f t="shared" si="44"/>
        <v>7.7</v>
      </c>
      <c r="BS11" s="54">
        <f t="shared" si="45"/>
        <v>97.02</v>
      </c>
      <c r="BT11" s="135">
        <f t="shared" si="46"/>
        <v>152.46</v>
      </c>
      <c r="BU11" s="34">
        <v>0</v>
      </c>
      <c r="BV11" s="32">
        <v>8</v>
      </c>
      <c r="BW11" s="32">
        <v>25</v>
      </c>
      <c r="BX11" s="32">
        <v>0</v>
      </c>
      <c r="BY11" s="32">
        <v>3</v>
      </c>
      <c r="BZ11" s="32">
        <v>55</v>
      </c>
      <c r="CA11" s="33">
        <f t="shared" si="47"/>
        <v>91</v>
      </c>
      <c r="CB11" s="54">
        <f t="shared" si="48"/>
        <v>0</v>
      </c>
      <c r="CC11" s="54">
        <f t="shared" si="49"/>
        <v>9.1999999999999993</v>
      </c>
      <c r="CD11" s="54">
        <f t="shared" si="50"/>
        <v>28.749999999999996</v>
      </c>
      <c r="CE11" s="54">
        <f t="shared" si="51"/>
        <v>0</v>
      </c>
      <c r="CF11" s="54">
        <f t="shared" si="52"/>
        <v>3.4499999999999997</v>
      </c>
      <c r="CG11" s="54">
        <f t="shared" si="53"/>
        <v>63.249999999999993</v>
      </c>
      <c r="CH11" s="135">
        <f t="shared" si="54"/>
        <v>104.64999999999999</v>
      </c>
      <c r="CI11" s="34">
        <v>2</v>
      </c>
      <c r="CJ11" s="32">
        <v>4</v>
      </c>
      <c r="CK11" s="32">
        <v>12</v>
      </c>
      <c r="CL11" s="32">
        <v>1</v>
      </c>
      <c r="CM11" s="32">
        <v>6</v>
      </c>
      <c r="CN11" s="32">
        <v>59</v>
      </c>
      <c r="CO11" s="36">
        <f t="shared" si="55"/>
        <v>84</v>
      </c>
      <c r="CP11" s="54">
        <f t="shared" si="56"/>
        <v>1.48</v>
      </c>
      <c r="CQ11" s="54">
        <f t="shared" si="57"/>
        <v>2.96</v>
      </c>
      <c r="CR11" s="54">
        <f t="shared" si="58"/>
        <v>8.879999999999999</v>
      </c>
      <c r="CS11" s="54">
        <f t="shared" si="59"/>
        <v>0.74</v>
      </c>
      <c r="CT11" s="54">
        <f t="shared" si="60"/>
        <v>4.4399999999999995</v>
      </c>
      <c r="CU11" s="54">
        <f t="shared" si="61"/>
        <v>43.66</v>
      </c>
      <c r="CV11" s="135">
        <f t="shared" si="62"/>
        <v>62.16</v>
      </c>
      <c r="CW11" s="24">
        <f t="shared" si="63"/>
        <v>399.2</v>
      </c>
      <c r="CX11" s="60">
        <f t="shared" si="64"/>
        <v>680.3900000000001</v>
      </c>
      <c r="CY11" s="61">
        <f t="shared" si="65"/>
        <v>12.38</v>
      </c>
      <c r="CZ11" s="61">
        <f t="shared" si="66"/>
        <v>127.25</v>
      </c>
      <c r="DA11" s="61">
        <f t="shared" si="67"/>
        <v>856.66</v>
      </c>
      <c r="DB11" s="41">
        <f t="shared" si="7"/>
        <v>996.29</v>
      </c>
    </row>
    <row r="12" spans="1:106" s="3" customFormat="1" ht="14.85" customHeight="1" x14ac:dyDescent="0.15">
      <c r="A12" s="30">
        <v>8</v>
      </c>
      <c r="B12" s="62" t="s">
        <v>121</v>
      </c>
      <c r="C12" s="34">
        <v>0</v>
      </c>
      <c r="D12" s="32">
        <v>9</v>
      </c>
      <c r="E12" s="32">
        <v>26</v>
      </c>
      <c r="F12" s="32">
        <v>0</v>
      </c>
      <c r="G12" s="32">
        <v>9</v>
      </c>
      <c r="H12" s="32">
        <v>72</v>
      </c>
      <c r="I12" s="33">
        <f t="shared" si="8"/>
        <v>116</v>
      </c>
      <c r="J12" s="54">
        <f t="shared" si="9"/>
        <v>0</v>
      </c>
      <c r="K12" s="54">
        <f t="shared" si="10"/>
        <v>21.419999999999998</v>
      </c>
      <c r="L12" s="54">
        <f t="shared" si="11"/>
        <v>61.879999999999995</v>
      </c>
      <c r="M12" s="54">
        <f t="shared" si="12"/>
        <v>0</v>
      </c>
      <c r="N12" s="54">
        <f t="shared" si="13"/>
        <v>21.419999999999998</v>
      </c>
      <c r="O12" s="54">
        <f t="shared" si="14"/>
        <v>171.35999999999999</v>
      </c>
      <c r="P12" s="136"/>
      <c r="Q12" s="34">
        <v>0</v>
      </c>
      <c r="R12" s="32">
        <v>8</v>
      </c>
      <c r="S12" s="32">
        <v>22</v>
      </c>
      <c r="T12" s="32">
        <v>0</v>
      </c>
      <c r="U12" s="32">
        <v>6</v>
      </c>
      <c r="V12" s="32">
        <v>49</v>
      </c>
      <c r="W12" s="33">
        <f t="shared" si="15"/>
        <v>85</v>
      </c>
      <c r="X12" s="54">
        <f t="shared" si="16"/>
        <v>0</v>
      </c>
      <c r="Y12" s="54">
        <f t="shared" si="17"/>
        <v>17.440000000000001</v>
      </c>
      <c r="Z12" s="54">
        <f t="shared" si="18"/>
        <v>47.96</v>
      </c>
      <c r="AA12" s="54">
        <f t="shared" si="19"/>
        <v>0</v>
      </c>
      <c r="AB12" s="54">
        <f t="shared" si="20"/>
        <v>13.080000000000002</v>
      </c>
      <c r="AC12" s="54">
        <f t="shared" si="21"/>
        <v>106.82000000000001</v>
      </c>
      <c r="AD12" s="135">
        <f t="shared" si="22"/>
        <v>185.3</v>
      </c>
      <c r="AE12" s="34">
        <v>4</v>
      </c>
      <c r="AF12" s="32">
        <v>9</v>
      </c>
      <c r="AG12" s="32">
        <v>38</v>
      </c>
      <c r="AH12" s="32">
        <v>5</v>
      </c>
      <c r="AI12" s="32">
        <v>16</v>
      </c>
      <c r="AJ12" s="32">
        <v>93</v>
      </c>
      <c r="AK12" s="33">
        <f t="shared" si="23"/>
        <v>165</v>
      </c>
      <c r="AL12" s="54">
        <f t="shared" si="24"/>
        <v>6.2</v>
      </c>
      <c r="AM12" s="54">
        <f t="shared" si="25"/>
        <v>13.950000000000001</v>
      </c>
      <c r="AN12" s="54">
        <f t="shared" si="26"/>
        <v>58.9</v>
      </c>
      <c r="AO12" s="54">
        <f t="shared" si="27"/>
        <v>7.75</v>
      </c>
      <c r="AP12" s="54">
        <f t="shared" si="28"/>
        <v>24.8</v>
      </c>
      <c r="AQ12" s="54">
        <f t="shared" si="29"/>
        <v>144.15</v>
      </c>
      <c r="AR12" s="135">
        <f t="shared" si="30"/>
        <v>255.75</v>
      </c>
      <c r="AS12" s="34">
        <v>1</v>
      </c>
      <c r="AT12" s="32">
        <v>3</v>
      </c>
      <c r="AU12" s="32">
        <v>35</v>
      </c>
      <c r="AV12" s="32">
        <v>1</v>
      </c>
      <c r="AW12" s="32">
        <v>5</v>
      </c>
      <c r="AX12" s="32">
        <v>49</v>
      </c>
      <c r="AY12" s="33">
        <f t="shared" si="31"/>
        <v>94</v>
      </c>
      <c r="AZ12" s="54">
        <f t="shared" si="32"/>
        <v>1.22</v>
      </c>
      <c r="BA12" s="54">
        <f t="shared" si="33"/>
        <v>3.66</v>
      </c>
      <c r="BB12" s="54">
        <f t="shared" si="34"/>
        <v>42.699999999999996</v>
      </c>
      <c r="BC12" s="54">
        <f t="shared" si="35"/>
        <v>1.22</v>
      </c>
      <c r="BD12" s="54">
        <f t="shared" si="36"/>
        <v>6.1</v>
      </c>
      <c r="BE12" s="54">
        <f t="shared" si="37"/>
        <v>59.78</v>
      </c>
      <c r="BF12" s="135">
        <f t="shared" si="38"/>
        <v>114.68</v>
      </c>
      <c r="BG12" s="34">
        <v>0</v>
      </c>
      <c r="BH12" s="32">
        <v>5</v>
      </c>
      <c r="BI12" s="32">
        <v>20</v>
      </c>
      <c r="BJ12" s="32">
        <v>0</v>
      </c>
      <c r="BK12" s="32">
        <v>0</v>
      </c>
      <c r="BL12" s="32">
        <v>46</v>
      </c>
      <c r="BM12" s="33">
        <f t="shared" si="39"/>
        <v>71</v>
      </c>
      <c r="BN12" s="54">
        <f t="shared" si="40"/>
        <v>0</v>
      </c>
      <c r="BO12" s="54">
        <f t="shared" si="41"/>
        <v>7.7</v>
      </c>
      <c r="BP12" s="54">
        <f t="shared" si="42"/>
        <v>30.8</v>
      </c>
      <c r="BQ12" s="54">
        <f t="shared" si="43"/>
        <v>0</v>
      </c>
      <c r="BR12" s="54">
        <f t="shared" si="44"/>
        <v>0</v>
      </c>
      <c r="BS12" s="54">
        <f t="shared" si="45"/>
        <v>70.84</v>
      </c>
      <c r="BT12" s="135">
        <f t="shared" si="46"/>
        <v>109.34</v>
      </c>
      <c r="BU12" s="34">
        <v>1</v>
      </c>
      <c r="BV12" s="32">
        <v>4</v>
      </c>
      <c r="BW12" s="32">
        <v>21</v>
      </c>
      <c r="BX12" s="32">
        <v>0</v>
      </c>
      <c r="BY12" s="32">
        <v>2</v>
      </c>
      <c r="BZ12" s="32">
        <v>54</v>
      </c>
      <c r="CA12" s="33">
        <f t="shared" si="47"/>
        <v>82</v>
      </c>
      <c r="CB12" s="54">
        <f t="shared" si="48"/>
        <v>1.1499999999999999</v>
      </c>
      <c r="CC12" s="54">
        <f t="shared" si="49"/>
        <v>4.5999999999999996</v>
      </c>
      <c r="CD12" s="54">
        <f t="shared" si="50"/>
        <v>24.15</v>
      </c>
      <c r="CE12" s="54">
        <f t="shared" si="51"/>
        <v>0</v>
      </c>
      <c r="CF12" s="54">
        <f t="shared" si="52"/>
        <v>2.2999999999999998</v>
      </c>
      <c r="CG12" s="54">
        <f t="shared" si="53"/>
        <v>62.099999999999994</v>
      </c>
      <c r="CH12" s="135">
        <f t="shared" si="54"/>
        <v>94.299999999999983</v>
      </c>
      <c r="CI12" s="34">
        <v>2</v>
      </c>
      <c r="CJ12" s="32">
        <v>3</v>
      </c>
      <c r="CK12" s="32">
        <v>14</v>
      </c>
      <c r="CL12" s="32">
        <v>1</v>
      </c>
      <c r="CM12" s="32">
        <v>4</v>
      </c>
      <c r="CN12" s="32">
        <v>60</v>
      </c>
      <c r="CO12" s="36">
        <f t="shared" si="55"/>
        <v>84</v>
      </c>
      <c r="CP12" s="54">
        <f t="shared" si="56"/>
        <v>1.48</v>
      </c>
      <c r="CQ12" s="54">
        <f t="shared" si="57"/>
        <v>2.2199999999999998</v>
      </c>
      <c r="CR12" s="54">
        <f t="shared" si="58"/>
        <v>10.36</v>
      </c>
      <c r="CS12" s="54">
        <f t="shared" si="59"/>
        <v>0.74</v>
      </c>
      <c r="CT12" s="54">
        <f t="shared" si="60"/>
        <v>2.96</v>
      </c>
      <c r="CU12" s="54">
        <f t="shared" si="61"/>
        <v>44.4</v>
      </c>
      <c r="CV12" s="135">
        <f t="shared" si="62"/>
        <v>62.16</v>
      </c>
      <c r="CW12" s="24">
        <f t="shared" si="63"/>
        <v>419.67000000000007</v>
      </c>
      <c r="CX12" s="60">
        <f t="shared" si="64"/>
        <v>739.82</v>
      </c>
      <c r="CY12" s="61">
        <f t="shared" si="65"/>
        <v>19.759999999999998</v>
      </c>
      <c r="CZ12" s="61">
        <f t="shared" si="66"/>
        <v>141.65</v>
      </c>
      <c r="DA12" s="61">
        <f t="shared" si="67"/>
        <v>936.19999999999993</v>
      </c>
      <c r="DB12" s="41">
        <f t="shared" si="7"/>
        <v>1097.6099999999999</v>
      </c>
    </row>
    <row r="13" spans="1:106" s="3" customFormat="1" ht="14.85" customHeight="1" x14ac:dyDescent="0.15">
      <c r="A13" s="30">
        <v>9</v>
      </c>
      <c r="B13" s="62" t="s">
        <v>122</v>
      </c>
      <c r="C13" s="34">
        <v>0</v>
      </c>
      <c r="D13" s="32">
        <v>7</v>
      </c>
      <c r="E13" s="32">
        <v>19</v>
      </c>
      <c r="F13" s="32">
        <v>1</v>
      </c>
      <c r="G13" s="32">
        <v>5</v>
      </c>
      <c r="H13" s="32">
        <v>44</v>
      </c>
      <c r="I13" s="33">
        <f t="shared" si="8"/>
        <v>76</v>
      </c>
      <c r="J13" s="54">
        <f t="shared" si="9"/>
        <v>0</v>
      </c>
      <c r="K13" s="54">
        <f t="shared" si="10"/>
        <v>16.66</v>
      </c>
      <c r="L13" s="54">
        <f t="shared" si="11"/>
        <v>45.22</v>
      </c>
      <c r="M13" s="54">
        <f t="shared" si="12"/>
        <v>2.38</v>
      </c>
      <c r="N13" s="54">
        <f t="shared" si="13"/>
        <v>11.899999999999999</v>
      </c>
      <c r="O13" s="54">
        <f t="shared" si="14"/>
        <v>104.72</v>
      </c>
      <c r="P13" s="136"/>
      <c r="Q13" s="34">
        <v>0</v>
      </c>
      <c r="R13" s="32">
        <v>3</v>
      </c>
      <c r="S13" s="32">
        <v>6</v>
      </c>
      <c r="T13" s="32">
        <v>0</v>
      </c>
      <c r="U13" s="32">
        <v>3</v>
      </c>
      <c r="V13" s="32">
        <v>31</v>
      </c>
      <c r="W13" s="33">
        <f t="shared" si="15"/>
        <v>43</v>
      </c>
      <c r="X13" s="54">
        <f t="shared" si="16"/>
        <v>0</v>
      </c>
      <c r="Y13" s="54">
        <f t="shared" si="17"/>
        <v>6.5400000000000009</v>
      </c>
      <c r="Z13" s="54">
        <f t="shared" si="18"/>
        <v>13.080000000000002</v>
      </c>
      <c r="AA13" s="54">
        <f t="shared" si="19"/>
        <v>0</v>
      </c>
      <c r="AB13" s="54">
        <f t="shared" si="20"/>
        <v>6.5400000000000009</v>
      </c>
      <c r="AC13" s="54">
        <f t="shared" si="21"/>
        <v>67.58</v>
      </c>
      <c r="AD13" s="135">
        <f t="shared" si="22"/>
        <v>93.740000000000009</v>
      </c>
      <c r="AE13" s="34">
        <v>3</v>
      </c>
      <c r="AF13" s="32">
        <v>7</v>
      </c>
      <c r="AG13" s="32">
        <v>15</v>
      </c>
      <c r="AH13" s="32">
        <v>3</v>
      </c>
      <c r="AI13" s="32">
        <v>2</v>
      </c>
      <c r="AJ13" s="32">
        <v>50</v>
      </c>
      <c r="AK13" s="33">
        <f t="shared" si="23"/>
        <v>80</v>
      </c>
      <c r="AL13" s="54">
        <f t="shared" si="24"/>
        <v>4.6500000000000004</v>
      </c>
      <c r="AM13" s="54">
        <f t="shared" si="25"/>
        <v>10.85</v>
      </c>
      <c r="AN13" s="54">
        <f t="shared" si="26"/>
        <v>23.25</v>
      </c>
      <c r="AO13" s="54">
        <f t="shared" si="27"/>
        <v>4.6500000000000004</v>
      </c>
      <c r="AP13" s="54">
        <f t="shared" si="28"/>
        <v>3.1</v>
      </c>
      <c r="AQ13" s="54">
        <f t="shared" si="29"/>
        <v>77.5</v>
      </c>
      <c r="AR13" s="135">
        <f t="shared" si="30"/>
        <v>124</v>
      </c>
      <c r="AS13" s="34">
        <v>2</v>
      </c>
      <c r="AT13" s="32">
        <v>3</v>
      </c>
      <c r="AU13" s="32">
        <v>11</v>
      </c>
      <c r="AV13" s="32">
        <v>0</v>
      </c>
      <c r="AW13" s="32">
        <v>3</v>
      </c>
      <c r="AX13" s="32">
        <v>36</v>
      </c>
      <c r="AY13" s="33">
        <f t="shared" si="31"/>
        <v>55</v>
      </c>
      <c r="AZ13" s="54">
        <f t="shared" si="32"/>
        <v>2.44</v>
      </c>
      <c r="BA13" s="54">
        <f t="shared" si="33"/>
        <v>3.66</v>
      </c>
      <c r="BB13" s="54">
        <f t="shared" si="34"/>
        <v>13.42</v>
      </c>
      <c r="BC13" s="54">
        <f t="shared" si="35"/>
        <v>0</v>
      </c>
      <c r="BD13" s="54">
        <f t="shared" si="36"/>
        <v>3.66</v>
      </c>
      <c r="BE13" s="54">
        <f t="shared" si="37"/>
        <v>43.92</v>
      </c>
      <c r="BF13" s="135">
        <f t="shared" si="38"/>
        <v>67.099999999999994</v>
      </c>
      <c r="BG13" s="34">
        <v>1</v>
      </c>
      <c r="BH13" s="32">
        <v>4</v>
      </c>
      <c r="BI13" s="32">
        <v>8</v>
      </c>
      <c r="BJ13" s="32">
        <v>0</v>
      </c>
      <c r="BK13" s="32">
        <v>1</v>
      </c>
      <c r="BL13" s="32">
        <v>35</v>
      </c>
      <c r="BM13" s="33">
        <f t="shared" si="39"/>
        <v>49</v>
      </c>
      <c r="BN13" s="54">
        <f t="shared" si="40"/>
        <v>1.54</v>
      </c>
      <c r="BO13" s="54">
        <f t="shared" si="41"/>
        <v>6.16</v>
      </c>
      <c r="BP13" s="54">
        <f t="shared" si="42"/>
        <v>12.32</v>
      </c>
      <c r="BQ13" s="54">
        <f t="shared" si="43"/>
        <v>0</v>
      </c>
      <c r="BR13" s="54">
        <f t="shared" si="44"/>
        <v>1.54</v>
      </c>
      <c r="BS13" s="54">
        <f t="shared" si="45"/>
        <v>53.9</v>
      </c>
      <c r="BT13" s="135">
        <f t="shared" si="46"/>
        <v>75.459999999999994</v>
      </c>
      <c r="BU13" s="34">
        <v>1</v>
      </c>
      <c r="BV13" s="32">
        <v>0</v>
      </c>
      <c r="BW13" s="32">
        <v>27</v>
      </c>
      <c r="BX13" s="32">
        <v>1</v>
      </c>
      <c r="BY13" s="32">
        <v>3</v>
      </c>
      <c r="BZ13" s="32">
        <v>33</v>
      </c>
      <c r="CA13" s="33">
        <f t="shared" si="47"/>
        <v>65</v>
      </c>
      <c r="CB13" s="54">
        <f t="shared" si="48"/>
        <v>1.1499999999999999</v>
      </c>
      <c r="CC13" s="54">
        <f t="shared" si="49"/>
        <v>0</v>
      </c>
      <c r="CD13" s="54">
        <f t="shared" si="50"/>
        <v>31.049999999999997</v>
      </c>
      <c r="CE13" s="54">
        <f t="shared" si="51"/>
        <v>1.1499999999999999</v>
      </c>
      <c r="CF13" s="54">
        <f t="shared" si="52"/>
        <v>3.4499999999999997</v>
      </c>
      <c r="CG13" s="54">
        <f t="shared" si="53"/>
        <v>37.949999999999996</v>
      </c>
      <c r="CH13" s="135">
        <f t="shared" si="54"/>
        <v>74.75</v>
      </c>
      <c r="CI13" s="34">
        <v>1</v>
      </c>
      <c r="CJ13" s="32">
        <v>2</v>
      </c>
      <c r="CK13" s="32">
        <v>8</v>
      </c>
      <c r="CL13" s="32">
        <v>0</v>
      </c>
      <c r="CM13" s="32">
        <v>1</v>
      </c>
      <c r="CN13" s="32">
        <v>32</v>
      </c>
      <c r="CO13" s="36">
        <f t="shared" si="55"/>
        <v>44</v>
      </c>
      <c r="CP13" s="54">
        <f t="shared" si="56"/>
        <v>0.74</v>
      </c>
      <c r="CQ13" s="54">
        <f t="shared" si="57"/>
        <v>1.48</v>
      </c>
      <c r="CR13" s="54">
        <f t="shared" si="58"/>
        <v>5.92</v>
      </c>
      <c r="CS13" s="54">
        <f t="shared" si="59"/>
        <v>0</v>
      </c>
      <c r="CT13" s="54">
        <f t="shared" si="60"/>
        <v>0.74</v>
      </c>
      <c r="CU13" s="54">
        <f t="shared" si="61"/>
        <v>23.68</v>
      </c>
      <c r="CV13" s="135">
        <f t="shared" si="62"/>
        <v>32.56</v>
      </c>
      <c r="CW13" s="24">
        <f t="shared" si="63"/>
        <v>223.92999999999995</v>
      </c>
      <c r="CX13" s="60">
        <f t="shared" si="64"/>
        <v>448.36</v>
      </c>
      <c r="CY13" s="61">
        <f t="shared" si="65"/>
        <v>18.699999999999996</v>
      </c>
      <c r="CZ13" s="61">
        <f t="shared" si="66"/>
        <v>76.28</v>
      </c>
      <c r="DA13" s="61">
        <f t="shared" si="67"/>
        <v>553.50999999999988</v>
      </c>
      <c r="DB13" s="41">
        <f t="shared" si="7"/>
        <v>648.4899999999999</v>
      </c>
    </row>
    <row r="14" spans="1:106" s="3" customFormat="1" ht="14.85" customHeight="1" x14ac:dyDescent="0.15">
      <c r="A14" s="30">
        <v>10</v>
      </c>
      <c r="B14" s="62" t="s">
        <v>73</v>
      </c>
      <c r="C14" s="34">
        <v>0</v>
      </c>
      <c r="D14" s="32">
        <v>0</v>
      </c>
      <c r="E14" s="32">
        <v>10</v>
      </c>
      <c r="F14" s="32">
        <v>0</v>
      </c>
      <c r="G14" s="32">
        <v>8</v>
      </c>
      <c r="H14" s="32">
        <v>26</v>
      </c>
      <c r="I14" s="33">
        <f t="shared" si="8"/>
        <v>44</v>
      </c>
      <c r="J14" s="54">
        <f t="shared" si="9"/>
        <v>0</v>
      </c>
      <c r="K14" s="54">
        <f t="shared" si="10"/>
        <v>0</v>
      </c>
      <c r="L14" s="54">
        <f t="shared" si="11"/>
        <v>23.799999999999997</v>
      </c>
      <c r="M14" s="54">
        <f t="shared" si="12"/>
        <v>0</v>
      </c>
      <c r="N14" s="54">
        <f t="shared" si="13"/>
        <v>19.04</v>
      </c>
      <c r="O14" s="54">
        <f t="shared" si="14"/>
        <v>61.879999999999995</v>
      </c>
      <c r="P14" s="136"/>
      <c r="Q14" s="34">
        <v>0</v>
      </c>
      <c r="R14" s="32">
        <v>5</v>
      </c>
      <c r="S14" s="32">
        <v>5</v>
      </c>
      <c r="T14" s="32">
        <v>0</v>
      </c>
      <c r="U14" s="32">
        <v>4</v>
      </c>
      <c r="V14" s="32">
        <v>20</v>
      </c>
      <c r="W14" s="33">
        <f t="shared" si="15"/>
        <v>34</v>
      </c>
      <c r="X14" s="54">
        <f t="shared" si="16"/>
        <v>0</v>
      </c>
      <c r="Y14" s="54">
        <f t="shared" si="17"/>
        <v>10.9</v>
      </c>
      <c r="Z14" s="54">
        <f t="shared" si="18"/>
        <v>10.9</v>
      </c>
      <c r="AA14" s="54">
        <f t="shared" si="19"/>
        <v>0</v>
      </c>
      <c r="AB14" s="54">
        <f t="shared" si="20"/>
        <v>8.7200000000000006</v>
      </c>
      <c r="AC14" s="54">
        <f t="shared" si="21"/>
        <v>43.6</v>
      </c>
      <c r="AD14" s="135">
        <f t="shared" si="22"/>
        <v>74.12</v>
      </c>
      <c r="AE14" s="34">
        <v>0</v>
      </c>
      <c r="AF14" s="32">
        <v>1</v>
      </c>
      <c r="AG14" s="32">
        <v>17</v>
      </c>
      <c r="AH14" s="32">
        <v>0</v>
      </c>
      <c r="AI14" s="32">
        <v>0</v>
      </c>
      <c r="AJ14" s="32">
        <v>43</v>
      </c>
      <c r="AK14" s="33">
        <f t="shared" si="23"/>
        <v>61</v>
      </c>
      <c r="AL14" s="54">
        <f t="shared" si="24"/>
        <v>0</v>
      </c>
      <c r="AM14" s="54">
        <f t="shared" si="25"/>
        <v>1.55</v>
      </c>
      <c r="AN14" s="54">
        <f t="shared" si="26"/>
        <v>26.35</v>
      </c>
      <c r="AO14" s="54">
        <f t="shared" si="27"/>
        <v>0</v>
      </c>
      <c r="AP14" s="54">
        <f t="shared" si="28"/>
        <v>0</v>
      </c>
      <c r="AQ14" s="54">
        <f t="shared" si="29"/>
        <v>66.650000000000006</v>
      </c>
      <c r="AR14" s="135">
        <f t="shared" si="30"/>
        <v>94.550000000000011</v>
      </c>
      <c r="AS14" s="34">
        <v>0</v>
      </c>
      <c r="AT14" s="32">
        <v>3</v>
      </c>
      <c r="AU14" s="32">
        <v>11</v>
      </c>
      <c r="AV14" s="32">
        <v>2</v>
      </c>
      <c r="AW14" s="32">
        <v>4</v>
      </c>
      <c r="AX14" s="32">
        <v>30</v>
      </c>
      <c r="AY14" s="33">
        <f t="shared" si="31"/>
        <v>50</v>
      </c>
      <c r="AZ14" s="54">
        <f t="shared" si="32"/>
        <v>0</v>
      </c>
      <c r="BA14" s="54">
        <f t="shared" si="33"/>
        <v>3.66</v>
      </c>
      <c r="BB14" s="54">
        <f t="shared" si="34"/>
        <v>13.42</v>
      </c>
      <c r="BC14" s="54">
        <f t="shared" si="35"/>
        <v>2.44</v>
      </c>
      <c r="BD14" s="54">
        <f t="shared" si="36"/>
        <v>4.88</v>
      </c>
      <c r="BE14" s="54">
        <f t="shared" si="37"/>
        <v>36.6</v>
      </c>
      <c r="BF14" s="135">
        <f t="shared" si="38"/>
        <v>61</v>
      </c>
      <c r="BG14" s="34">
        <v>2</v>
      </c>
      <c r="BH14" s="32">
        <v>6</v>
      </c>
      <c r="BI14" s="32">
        <v>8</v>
      </c>
      <c r="BJ14" s="32">
        <v>0</v>
      </c>
      <c r="BK14" s="32">
        <v>4</v>
      </c>
      <c r="BL14" s="32">
        <v>16</v>
      </c>
      <c r="BM14" s="33">
        <f t="shared" si="39"/>
        <v>36</v>
      </c>
      <c r="BN14" s="54">
        <f t="shared" si="40"/>
        <v>3.08</v>
      </c>
      <c r="BO14" s="54">
        <f t="shared" si="41"/>
        <v>9.24</v>
      </c>
      <c r="BP14" s="54">
        <f t="shared" si="42"/>
        <v>12.32</v>
      </c>
      <c r="BQ14" s="54">
        <f t="shared" si="43"/>
        <v>0</v>
      </c>
      <c r="BR14" s="54">
        <f t="shared" si="44"/>
        <v>6.16</v>
      </c>
      <c r="BS14" s="54">
        <f t="shared" si="45"/>
        <v>24.64</v>
      </c>
      <c r="BT14" s="135">
        <f t="shared" si="46"/>
        <v>55.44</v>
      </c>
      <c r="BU14" s="34">
        <v>0</v>
      </c>
      <c r="BV14" s="32">
        <v>4</v>
      </c>
      <c r="BW14" s="32">
        <v>13</v>
      </c>
      <c r="BX14" s="32">
        <v>0</v>
      </c>
      <c r="BY14" s="32">
        <v>0</v>
      </c>
      <c r="BZ14" s="32">
        <v>25</v>
      </c>
      <c r="CA14" s="33">
        <f t="shared" si="47"/>
        <v>42</v>
      </c>
      <c r="CB14" s="54">
        <f t="shared" si="48"/>
        <v>0</v>
      </c>
      <c r="CC14" s="54">
        <f t="shared" si="49"/>
        <v>4.5999999999999996</v>
      </c>
      <c r="CD14" s="54">
        <f t="shared" si="50"/>
        <v>14.95</v>
      </c>
      <c r="CE14" s="54">
        <f t="shared" si="51"/>
        <v>0</v>
      </c>
      <c r="CF14" s="54">
        <f t="shared" si="52"/>
        <v>0</v>
      </c>
      <c r="CG14" s="54">
        <f t="shared" si="53"/>
        <v>28.749999999999996</v>
      </c>
      <c r="CH14" s="135">
        <f t="shared" si="54"/>
        <v>48.3</v>
      </c>
      <c r="CI14" s="34">
        <v>0</v>
      </c>
      <c r="CJ14" s="32">
        <v>4</v>
      </c>
      <c r="CK14" s="32">
        <v>8</v>
      </c>
      <c r="CL14" s="32">
        <v>0</v>
      </c>
      <c r="CM14" s="32">
        <v>0</v>
      </c>
      <c r="CN14" s="32">
        <v>30</v>
      </c>
      <c r="CO14" s="36">
        <f t="shared" si="55"/>
        <v>42</v>
      </c>
      <c r="CP14" s="54">
        <f t="shared" si="56"/>
        <v>0</v>
      </c>
      <c r="CQ14" s="54">
        <f t="shared" si="57"/>
        <v>2.96</v>
      </c>
      <c r="CR14" s="54">
        <f t="shared" si="58"/>
        <v>5.92</v>
      </c>
      <c r="CS14" s="54">
        <f t="shared" si="59"/>
        <v>0</v>
      </c>
      <c r="CT14" s="54">
        <f t="shared" si="60"/>
        <v>0</v>
      </c>
      <c r="CU14" s="54">
        <f t="shared" si="61"/>
        <v>22.2</v>
      </c>
      <c r="CV14" s="135">
        <f t="shared" si="62"/>
        <v>31.08</v>
      </c>
      <c r="CW14" s="24">
        <f t="shared" si="63"/>
        <v>196.01</v>
      </c>
      <c r="CX14" s="60">
        <f t="shared" si="64"/>
        <v>325.55999999999995</v>
      </c>
      <c r="CY14" s="61">
        <f t="shared" si="65"/>
        <v>5.52</v>
      </c>
      <c r="CZ14" s="61">
        <f t="shared" si="66"/>
        <v>71.70999999999998</v>
      </c>
      <c r="DA14" s="61">
        <f t="shared" si="67"/>
        <v>391.97999999999996</v>
      </c>
      <c r="DB14" s="41">
        <f t="shared" si="7"/>
        <v>469.20999999999992</v>
      </c>
    </row>
    <row r="15" spans="1:106" s="3" customFormat="1" ht="14.85" customHeight="1" x14ac:dyDescent="0.15">
      <c r="A15" s="30">
        <v>11</v>
      </c>
      <c r="B15" s="62" t="s">
        <v>123</v>
      </c>
      <c r="C15" s="34">
        <v>0</v>
      </c>
      <c r="D15" s="32">
        <v>2</v>
      </c>
      <c r="E15" s="32">
        <v>20</v>
      </c>
      <c r="F15" s="32">
        <v>2</v>
      </c>
      <c r="G15" s="32">
        <v>5</v>
      </c>
      <c r="H15" s="32">
        <v>47</v>
      </c>
      <c r="I15" s="33">
        <f t="shared" si="8"/>
        <v>76</v>
      </c>
      <c r="J15" s="54">
        <f t="shared" si="9"/>
        <v>0</v>
      </c>
      <c r="K15" s="54">
        <f t="shared" si="10"/>
        <v>4.76</v>
      </c>
      <c r="L15" s="54">
        <f t="shared" si="11"/>
        <v>47.599999999999994</v>
      </c>
      <c r="M15" s="54">
        <f t="shared" si="12"/>
        <v>4.76</v>
      </c>
      <c r="N15" s="54">
        <f t="shared" si="13"/>
        <v>11.899999999999999</v>
      </c>
      <c r="O15" s="54">
        <f t="shared" si="14"/>
        <v>111.86</v>
      </c>
      <c r="P15" s="136"/>
      <c r="Q15" s="34">
        <v>0</v>
      </c>
      <c r="R15" s="32">
        <v>2</v>
      </c>
      <c r="S15" s="32">
        <v>6</v>
      </c>
      <c r="T15" s="32">
        <v>0</v>
      </c>
      <c r="U15" s="32">
        <v>2</v>
      </c>
      <c r="V15" s="32">
        <v>28</v>
      </c>
      <c r="W15" s="33">
        <f t="shared" si="15"/>
        <v>38</v>
      </c>
      <c r="X15" s="54">
        <f t="shared" si="16"/>
        <v>0</v>
      </c>
      <c r="Y15" s="54">
        <f t="shared" si="17"/>
        <v>4.3600000000000003</v>
      </c>
      <c r="Z15" s="54">
        <f t="shared" si="18"/>
        <v>13.080000000000002</v>
      </c>
      <c r="AA15" s="54">
        <f t="shared" si="19"/>
        <v>0</v>
      </c>
      <c r="AB15" s="54">
        <f t="shared" si="20"/>
        <v>4.3600000000000003</v>
      </c>
      <c r="AC15" s="54">
        <f t="shared" si="21"/>
        <v>61.040000000000006</v>
      </c>
      <c r="AD15" s="135">
        <f t="shared" si="22"/>
        <v>82.84</v>
      </c>
      <c r="AE15" s="34">
        <v>1</v>
      </c>
      <c r="AF15" s="32">
        <v>5</v>
      </c>
      <c r="AG15" s="32">
        <v>31</v>
      </c>
      <c r="AH15" s="32">
        <v>0</v>
      </c>
      <c r="AI15" s="32">
        <v>4</v>
      </c>
      <c r="AJ15" s="32">
        <v>66</v>
      </c>
      <c r="AK15" s="33">
        <f t="shared" si="23"/>
        <v>107</v>
      </c>
      <c r="AL15" s="54">
        <f t="shared" si="24"/>
        <v>1.55</v>
      </c>
      <c r="AM15" s="54">
        <f t="shared" si="25"/>
        <v>7.75</v>
      </c>
      <c r="AN15" s="54">
        <f t="shared" si="26"/>
        <v>48.050000000000004</v>
      </c>
      <c r="AO15" s="54">
        <f t="shared" si="27"/>
        <v>0</v>
      </c>
      <c r="AP15" s="54">
        <f t="shared" si="28"/>
        <v>6.2</v>
      </c>
      <c r="AQ15" s="54">
        <f t="shared" si="29"/>
        <v>102.3</v>
      </c>
      <c r="AR15" s="135">
        <f t="shared" si="30"/>
        <v>165.85000000000002</v>
      </c>
      <c r="AS15" s="34">
        <v>2</v>
      </c>
      <c r="AT15" s="32">
        <v>4</v>
      </c>
      <c r="AU15" s="32">
        <v>11</v>
      </c>
      <c r="AV15" s="32">
        <v>3</v>
      </c>
      <c r="AW15" s="32">
        <v>3</v>
      </c>
      <c r="AX15" s="32">
        <v>30</v>
      </c>
      <c r="AY15" s="33">
        <f t="shared" si="31"/>
        <v>53</v>
      </c>
      <c r="AZ15" s="54">
        <f t="shared" si="32"/>
        <v>2.44</v>
      </c>
      <c r="BA15" s="54">
        <f t="shared" si="33"/>
        <v>4.88</v>
      </c>
      <c r="BB15" s="54">
        <f t="shared" si="34"/>
        <v>13.42</v>
      </c>
      <c r="BC15" s="54">
        <f t="shared" si="35"/>
        <v>3.66</v>
      </c>
      <c r="BD15" s="54">
        <f t="shared" si="36"/>
        <v>3.66</v>
      </c>
      <c r="BE15" s="54">
        <f t="shared" si="37"/>
        <v>36.6</v>
      </c>
      <c r="BF15" s="135">
        <f t="shared" si="38"/>
        <v>64.66</v>
      </c>
      <c r="BG15" s="34">
        <v>0</v>
      </c>
      <c r="BH15" s="32">
        <v>2</v>
      </c>
      <c r="BI15" s="32">
        <v>11</v>
      </c>
      <c r="BJ15" s="32">
        <v>0</v>
      </c>
      <c r="BK15" s="32">
        <v>1</v>
      </c>
      <c r="BL15" s="32">
        <v>30</v>
      </c>
      <c r="BM15" s="33">
        <f t="shared" si="39"/>
        <v>44</v>
      </c>
      <c r="BN15" s="54">
        <f t="shared" si="40"/>
        <v>0</v>
      </c>
      <c r="BO15" s="54">
        <f t="shared" si="41"/>
        <v>3.08</v>
      </c>
      <c r="BP15" s="54">
        <f t="shared" si="42"/>
        <v>16.940000000000001</v>
      </c>
      <c r="BQ15" s="54">
        <f t="shared" si="43"/>
        <v>0</v>
      </c>
      <c r="BR15" s="54">
        <f t="shared" si="44"/>
        <v>1.54</v>
      </c>
      <c r="BS15" s="54">
        <f t="shared" si="45"/>
        <v>46.2</v>
      </c>
      <c r="BT15" s="135">
        <f t="shared" si="46"/>
        <v>67.760000000000005</v>
      </c>
      <c r="BU15" s="34">
        <v>1</v>
      </c>
      <c r="BV15" s="32">
        <v>6</v>
      </c>
      <c r="BW15" s="32">
        <v>10</v>
      </c>
      <c r="BX15" s="32">
        <v>0</v>
      </c>
      <c r="BY15" s="32">
        <v>2</v>
      </c>
      <c r="BZ15" s="32">
        <v>24</v>
      </c>
      <c r="CA15" s="33">
        <f t="shared" si="47"/>
        <v>43</v>
      </c>
      <c r="CB15" s="54">
        <f t="shared" si="48"/>
        <v>1.1499999999999999</v>
      </c>
      <c r="CC15" s="54">
        <f t="shared" si="49"/>
        <v>6.8999999999999995</v>
      </c>
      <c r="CD15" s="54">
        <f t="shared" si="50"/>
        <v>11.5</v>
      </c>
      <c r="CE15" s="54">
        <f t="shared" si="51"/>
        <v>0</v>
      </c>
      <c r="CF15" s="54">
        <f t="shared" si="52"/>
        <v>2.2999999999999998</v>
      </c>
      <c r="CG15" s="54">
        <f t="shared" si="53"/>
        <v>27.599999999999998</v>
      </c>
      <c r="CH15" s="135">
        <f t="shared" si="54"/>
        <v>49.449999999999996</v>
      </c>
      <c r="CI15" s="34">
        <v>0</v>
      </c>
      <c r="CJ15" s="32">
        <v>3</v>
      </c>
      <c r="CK15" s="32">
        <v>8</v>
      </c>
      <c r="CL15" s="32">
        <v>0</v>
      </c>
      <c r="CM15" s="32">
        <v>5</v>
      </c>
      <c r="CN15" s="32">
        <v>29</v>
      </c>
      <c r="CO15" s="36">
        <f t="shared" si="55"/>
        <v>45</v>
      </c>
      <c r="CP15" s="54">
        <f t="shared" si="56"/>
        <v>0</v>
      </c>
      <c r="CQ15" s="54">
        <f t="shared" si="57"/>
        <v>2.2199999999999998</v>
      </c>
      <c r="CR15" s="54">
        <f t="shared" si="58"/>
        <v>5.92</v>
      </c>
      <c r="CS15" s="54">
        <f t="shared" si="59"/>
        <v>0</v>
      </c>
      <c r="CT15" s="54">
        <f t="shared" si="60"/>
        <v>3.7</v>
      </c>
      <c r="CU15" s="54">
        <f t="shared" si="61"/>
        <v>21.46</v>
      </c>
      <c r="CV15" s="135">
        <f t="shared" si="62"/>
        <v>33.299999999999997</v>
      </c>
      <c r="CW15" s="24">
        <f t="shared" si="63"/>
        <v>247.95999999999998</v>
      </c>
      <c r="CX15" s="60">
        <f t="shared" si="64"/>
        <v>449.1400000000001</v>
      </c>
      <c r="CY15" s="61">
        <f t="shared" si="65"/>
        <v>13.56</v>
      </c>
      <c r="CZ15" s="61">
        <f t="shared" si="66"/>
        <v>67.61</v>
      </c>
      <c r="DA15" s="61">
        <f t="shared" si="67"/>
        <v>563.57000000000005</v>
      </c>
      <c r="DB15" s="41">
        <f t="shared" si="7"/>
        <v>644.74</v>
      </c>
    </row>
    <row r="16" spans="1:106" s="3" customFormat="1" ht="14.85" customHeight="1" x14ac:dyDescent="0.15">
      <c r="A16" s="30">
        <v>12</v>
      </c>
      <c r="B16" s="62" t="s">
        <v>124</v>
      </c>
      <c r="C16" s="34">
        <v>1</v>
      </c>
      <c r="D16" s="32">
        <v>1</v>
      </c>
      <c r="E16" s="32">
        <v>20</v>
      </c>
      <c r="F16" s="32">
        <v>0</v>
      </c>
      <c r="G16" s="32">
        <v>8</v>
      </c>
      <c r="H16" s="32">
        <v>49</v>
      </c>
      <c r="I16" s="33">
        <f t="shared" si="8"/>
        <v>79</v>
      </c>
      <c r="J16" s="54">
        <f t="shared" si="9"/>
        <v>2.38</v>
      </c>
      <c r="K16" s="54">
        <f t="shared" si="10"/>
        <v>2.38</v>
      </c>
      <c r="L16" s="54">
        <f t="shared" si="11"/>
        <v>47.599999999999994</v>
      </c>
      <c r="M16" s="54">
        <f t="shared" si="12"/>
        <v>0</v>
      </c>
      <c r="N16" s="54">
        <f t="shared" si="13"/>
        <v>19.04</v>
      </c>
      <c r="O16" s="54">
        <f t="shared" si="14"/>
        <v>116.61999999999999</v>
      </c>
      <c r="P16" s="136"/>
      <c r="Q16" s="34">
        <v>0</v>
      </c>
      <c r="R16" s="32">
        <v>7</v>
      </c>
      <c r="S16" s="32">
        <v>11</v>
      </c>
      <c r="T16" s="32">
        <v>1</v>
      </c>
      <c r="U16" s="32">
        <v>5</v>
      </c>
      <c r="V16" s="32">
        <v>37</v>
      </c>
      <c r="W16" s="33">
        <f t="shared" si="15"/>
        <v>61</v>
      </c>
      <c r="X16" s="54">
        <f t="shared" si="16"/>
        <v>0</v>
      </c>
      <c r="Y16" s="54">
        <f t="shared" si="17"/>
        <v>15.260000000000002</v>
      </c>
      <c r="Z16" s="54">
        <f t="shared" si="18"/>
        <v>23.98</v>
      </c>
      <c r="AA16" s="54">
        <f t="shared" si="19"/>
        <v>2.1800000000000002</v>
      </c>
      <c r="AB16" s="54">
        <f t="shared" si="20"/>
        <v>10.9</v>
      </c>
      <c r="AC16" s="54">
        <f t="shared" si="21"/>
        <v>80.660000000000011</v>
      </c>
      <c r="AD16" s="135">
        <f t="shared" si="22"/>
        <v>132.98000000000002</v>
      </c>
      <c r="AE16" s="34">
        <v>2</v>
      </c>
      <c r="AF16" s="32">
        <v>6</v>
      </c>
      <c r="AG16" s="32">
        <v>16</v>
      </c>
      <c r="AH16" s="32">
        <v>1</v>
      </c>
      <c r="AI16" s="32">
        <v>3</v>
      </c>
      <c r="AJ16" s="32">
        <v>63</v>
      </c>
      <c r="AK16" s="33">
        <f t="shared" si="23"/>
        <v>91</v>
      </c>
      <c r="AL16" s="54">
        <f t="shared" si="24"/>
        <v>3.1</v>
      </c>
      <c r="AM16" s="54">
        <f t="shared" si="25"/>
        <v>9.3000000000000007</v>
      </c>
      <c r="AN16" s="54">
        <f t="shared" si="26"/>
        <v>24.8</v>
      </c>
      <c r="AO16" s="54">
        <f t="shared" si="27"/>
        <v>1.55</v>
      </c>
      <c r="AP16" s="54">
        <f t="shared" si="28"/>
        <v>4.6500000000000004</v>
      </c>
      <c r="AQ16" s="54">
        <f t="shared" si="29"/>
        <v>97.65</v>
      </c>
      <c r="AR16" s="135">
        <f t="shared" si="30"/>
        <v>141.05000000000001</v>
      </c>
      <c r="AS16" s="34">
        <v>0</v>
      </c>
      <c r="AT16" s="32">
        <v>5</v>
      </c>
      <c r="AU16" s="32">
        <v>13</v>
      </c>
      <c r="AV16" s="32">
        <v>3</v>
      </c>
      <c r="AW16" s="32">
        <v>5</v>
      </c>
      <c r="AX16" s="32">
        <v>29</v>
      </c>
      <c r="AY16" s="33">
        <f t="shared" si="31"/>
        <v>55</v>
      </c>
      <c r="AZ16" s="54">
        <f t="shared" si="32"/>
        <v>0</v>
      </c>
      <c r="BA16" s="54">
        <f t="shared" si="33"/>
        <v>6.1</v>
      </c>
      <c r="BB16" s="54">
        <f t="shared" si="34"/>
        <v>15.86</v>
      </c>
      <c r="BC16" s="54">
        <f t="shared" si="35"/>
        <v>3.66</v>
      </c>
      <c r="BD16" s="54">
        <f t="shared" si="36"/>
        <v>6.1</v>
      </c>
      <c r="BE16" s="54">
        <f t="shared" si="37"/>
        <v>35.380000000000003</v>
      </c>
      <c r="BF16" s="135">
        <f t="shared" si="38"/>
        <v>67.099999999999994</v>
      </c>
      <c r="BG16" s="34">
        <v>0</v>
      </c>
      <c r="BH16" s="32">
        <v>3</v>
      </c>
      <c r="BI16" s="32">
        <v>10</v>
      </c>
      <c r="BJ16" s="32">
        <v>0</v>
      </c>
      <c r="BK16" s="32">
        <v>7</v>
      </c>
      <c r="BL16" s="32">
        <v>30</v>
      </c>
      <c r="BM16" s="33">
        <f t="shared" si="39"/>
        <v>50</v>
      </c>
      <c r="BN16" s="54">
        <f t="shared" si="40"/>
        <v>0</v>
      </c>
      <c r="BO16" s="54">
        <f t="shared" si="41"/>
        <v>4.62</v>
      </c>
      <c r="BP16" s="54">
        <f t="shared" si="42"/>
        <v>15.4</v>
      </c>
      <c r="BQ16" s="54">
        <f t="shared" si="43"/>
        <v>0</v>
      </c>
      <c r="BR16" s="54">
        <f t="shared" si="44"/>
        <v>10.780000000000001</v>
      </c>
      <c r="BS16" s="54">
        <f t="shared" si="45"/>
        <v>46.2</v>
      </c>
      <c r="BT16" s="135">
        <f t="shared" si="46"/>
        <v>77</v>
      </c>
      <c r="BU16" s="34">
        <v>0</v>
      </c>
      <c r="BV16" s="32">
        <v>4</v>
      </c>
      <c r="BW16" s="32">
        <v>8</v>
      </c>
      <c r="BX16" s="32">
        <v>1</v>
      </c>
      <c r="BY16" s="32">
        <v>4</v>
      </c>
      <c r="BZ16" s="32">
        <v>42</v>
      </c>
      <c r="CA16" s="33">
        <f t="shared" si="47"/>
        <v>59</v>
      </c>
      <c r="CB16" s="54">
        <f t="shared" si="48"/>
        <v>0</v>
      </c>
      <c r="CC16" s="54">
        <f t="shared" si="49"/>
        <v>4.5999999999999996</v>
      </c>
      <c r="CD16" s="54">
        <f t="shared" si="50"/>
        <v>9.1999999999999993</v>
      </c>
      <c r="CE16" s="54">
        <f t="shared" si="51"/>
        <v>1.1499999999999999</v>
      </c>
      <c r="CF16" s="54">
        <f t="shared" si="52"/>
        <v>4.5999999999999996</v>
      </c>
      <c r="CG16" s="54">
        <f t="shared" si="53"/>
        <v>48.3</v>
      </c>
      <c r="CH16" s="135">
        <f t="shared" si="54"/>
        <v>67.849999999999994</v>
      </c>
      <c r="CI16" s="34">
        <v>0</v>
      </c>
      <c r="CJ16" s="32">
        <v>2</v>
      </c>
      <c r="CK16" s="32">
        <v>15</v>
      </c>
      <c r="CL16" s="32">
        <v>0</v>
      </c>
      <c r="CM16" s="32">
        <v>0</v>
      </c>
      <c r="CN16" s="32">
        <v>27</v>
      </c>
      <c r="CO16" s="36">
        <f t="shared" si="55"/>
        <v>44</v>
      </c>
      <c r="CP16" s="54">
        <f t="shared" si="56"/>
        <v>0</v>
      </c>
      <c r="CQ16" s="54">
        <f t="shared" si="57"/>
        <v>1.48</v>
      </c>
      <c r="CR16" s="54">
        <f t="shared" si="58"/>
        <v>11.1</v>
      </c>
      <c r="CS16" s="54">
        <f t="shared" si="59"/>
        <v>0</v>
      </c>
      <c r="CT16" s="54">
        <f t="shared" si="60"/>
        <v>0</v>
      </c>
      <c r="CU16" s="54">
        <f t="shared" si="61"/>
        <v>19.98</v>
      </c>
      <c r="CV16" s="135">
        <f t="shared" si="62"/>
        <v>32.56</v>
      </c>
      <c r="CW16" s="24">
        <f t="shared" si="63"/>
        <v>261.41999999999996</v>
      </c>
      <c r="CX16" s="60">
        <f t="shared" si="64"/>
        <v>509.40000000000009</v>
      </c>
      <c r="CY16" s="61">
        <f t="shared" si="65"/>
        <v>14.020000000000001</v>
      </c>
      <c r="CZ16" s="61">
        <f t="shared" si="66"/>
        <v>99.809999999999988</v>
      </c>
      <c r="DA16" s="61">
        <f t="shared" si="67"/>
        <v>592.73</v>
      </c>
      <c r="DB16" s="41">
        <f t="shared" si="7"/>
        <v>706.56</v>
      </c>
    </row>
    <row r="17" spans="1:106" s="3" customFormat="1" ht="14.85" customHeight="1" x14ac:dyDescent="0.15">
      <c r="A17" s="30">
        <v>13</v>
      </c>
      <c r="B17" s="62" t="s">
        <v>125</v>
      </c>
      <c r="C17" s="34">
        <v>0</v>
      </c>
      <c r="D17" s="32">
        <v>10</v>
      </c>
      <c r="E17" s="32">
        <v>17</v>
      </c>
      <c r="F17" s="32">
        <v>1</v>
      </c>
      <c r="G17" s="32">
        <v>11</v>
      </c>
      <c r="H17" s="32">
        <v>48</v>
      </c>
      <c r="I17" s="33">
        <f t="shared" si="8"/>
        <v>87</v>
      </c>
      <c r="J17" s="54">
        <f t="shared" si="9"/>
        <v>0</v>
      </c>
      <c r="K17" s="54">
        <f t="shared" si="10"/>
        <v>23.799999999999997</v>
      </c>
      <c r="L17" s="54">
        <f t="shared" si="11"/>
        <v>40.46</v>
      </c>
      <c r="M17" s="54">
        <f t="shared" si="12"/>
        <v>2.38</v>
      </c>
      <c r="N17" s="54">
        <f t="shared" si="13"/>
        <v>26.18</v>
      </c>
      <c r="O17" s="54">
        <f t="shared" si="14"/>
        <v>114.24</v>
      </c>
      <c r="P17" s="136"/>
      <c r="Q17" s="34">
        <v>0</v>
      </c>
      <c r="R17" s="32">
        <v>10</v>
      </c>
      <c r="S17" s="32">
        <v>17</v>
      </c>
      <c r="T17" s="32">
        <v>2</v>
      </c>
      <c r="U17" s="32">
        <v>7</v>
      </c>
      <c r="V17" s="32">
        <v>42</v>
      </c>
      <c r="W17" s="33">
        <f t="shared" si="15"/>
        <v>78</v>
      </c>
      <c r="X17" s="54">
        <f t="shared" si="16"/>
        <v>0</v>
      </c>
      <c r="Y17" s="54">
        <f t="shared" si="17"/>
        <v>21.8</v>
      </c>
      <c r="Z17" s="54">
        <f t="shared" si="18"/>
        <v>37.06</v>
      </c>
      <c r="AA17" s="54">
        <f t="shared" si="19"/>
        <v>4.3600000000000003</v>
      </c>
      <c r="AB17" s="54">
        <f t="shared" si="20"/>
        <v>15.260000000000002</v>
      </c>
      <c r="AC17" s="54">
        <f t="shared" si="21"/>
        <v>91.56</v>
      </c>
      <c r="AD17" s="135">
        <f t="shared" si="22"/>
        <v>170.04000000000002</v>
      </c>
      <c r="AE17" s="34">
        <v>4</v>
      </c>
      <c r="AF17" s="32">
        <v>10</v>
      </c>
      <c r="AG17" s="32">
        <v>37</v>
      </c>
      <c r="AH17" s="32">
        <v>1</v>
      </c>
      <c r="AI17" s="32">
        <v>12</v>
      </c>
      <c r="AJ17" s="32">
        <v>90</v>
      </c>
      <c r="AK17" s="33">
        <f t="shared" si="23"/>
        <v>154</v>
      </c>
      <c r="AL17" s="54">
        <f t="shared" si="24"/>
        <v>6.2</v>
      </c>
      <c r="AM17" s="54">
        <f t="shared" si="25"/>
        <v>15.5</v>
      </c>
      <c r="AN17" s="54">
        <f t="shared" si="26"/>
        <v>57.35</v>
      </c>
      <c r="AO17" s="54">
        <f t="shared" si="27"/>
        <v>1.55</v>
      </c>
      <c r="AP17" s="54">
        <f t="shared" si="28"/>
        <v>18.600000000000001</v>
      </c>
      <c r="AQ17" s="54">
        <f t="shared" si="29"/>
        <v>139.5</v>
      </c>
      <c r="AR17" s="135">
        <f t="shared" si="30"/>
        <v>238.7</v>
      </c>
      <c r="AS17" s="34">
        <v>0</v>
      </c>
      <c r="AT17" s="32">
        <v>11</v>
      </c>
      <c r="AU17" s="32">
        <v>30</v>
      </c>
      <c r="AV17" s="32">
        <v>2</v>
      </c>
      <c r="AW17" s="32">
        <v>10</v>
      </c>
      <c r="AX17" s="32">
        <v>46</v>
      </c>
      <c r="AY17" s="33">
        <f t="shared" si="31"/>
        <v>99</v>
      </c>
      <c r="AZ17" s="54">
        <f t="shared" si="32"/>
        <v>0</v>
      </c>
      <c r="BA17" s="54">
        <f t="shared" si="33"/>
        <v>13.42</v>
      </c>
      <c r="BB17" s="54">
        <f t="shared" si="34"/>
        <v>36.6</v>
      </c>
      <c r="BC17" s="54">
        <f t="shared" si="35"/>
        <v>2.44</v>
      </c>
      <c r="BD17" s="54">
        <f t="shared" si="36"/>
        <v>12.2</v>
      </c>
      <c r="BE17" s="54">
        <f t="shared" si="37"/>
        <v>56.12</v>
      </c>
      <c r="BF17" s="135">
        <f t="shared" si="38"/>
        <v>120.78</v>
      </c>
      <c r="BG17" s="34">
        <v>3</v>
      </c>
      <c r="BH17" s="32">
        <v>6</v>
      </c>
      <c r="BI17" s="32">
        <v>9</v>
      </c>
      <c r="BJ17" s="32">
        <v>3</v>
      </c>
      <c r="BK17" s="32">
        <v>2</v>
      </c>
      <c r="BL17" s="32">
        <v>62</v>
      </c>
      <c r="BM17" s="33">
        <f t="shared" si="39"/>
        <v>85</v>
      </c>
      <c r="BN17" s="54">
        <f t="shared" si="40"/>
        <v>4.62</v>
      </c>
      <c r="BO17" s="54">
        <f t="shared" si="41"/>
        <v>9.24</v>
      </c>
      <c r="BP17" s="54">
        <f t="shared" si="42"/>
        <v>13.86</v>
      </c>
      <c r="BQ17" s="54">
        <f t="shared" si="43"/>
        <v>4.62</v>
      </c>
      <c r="BR17" s="54">
        <f t="shared" si="44"/>
        <v>3.08</v>
      </c>
      <c r="BS17" s="54">
        <f t="shared" si="45"/>
        <v>95.48</v>
      </c>
      <c r="BT17" s="135">
        <f t="shared" si="46"/>
        <v>130.9</v>
      </c>
      <c r="BU17" s="34">
        <v>0</v>
      </c>
      <c r="BV17" s="32">
        <v>3</v>
      </c>
      <c r="BW17" s="32">
        <v>21</v>
      </c>
      <c r="BX17" s="32">
        <v>2</v>
      </c>
      <c r="BY17" s="32">
        <v>5</v>
      </c>
      <c r="BZ17" s="32">
        <v>49</v>
      </c>
      <c r="CA17" s="33">
        <f t="shared" si="47"/>
        <v>80</v>
      </c>
      <c r="CB17" s="54">
        <f t="shared" si="48"/>
        <v>0</v>
      </c>
      <c r="CC17" s="54">
        <f t="shared" si="49"/>
        <v>3.4499999999999997</v>
      </c>
      <c r="CD17" s="54">
        <f t="shared" si="50"/>
        <v>24.15</v>
      </c>
      <c r="CE17" s="54">
        <f t="shared" si="51"/>
        <v>2.2999999999999998</v>
      </c>
      <c r="CF17" s="54">
        <f t="shared" si="52"/>
        <v>5.75</v>
      </c>
      <c r="CG17" s="54">
        <f t="shared" si="53"/>
        <v>56.349999999999994</v>
      </c>
      <c r="CH17" s="135">
        <f t="shared" si="54"/>
        <v>92</v>
      </c>
      <c r="CI17" s="34">
        <v>0</v>
      </c>
      <c r="CJ17" s="32">
        <v>6</v>
      </c>
      <c r="CK17" s="32">
        <v>17</v>
      </c>
      <c r="CL17" s="32">
        <v>0</v>
      </c>
      <c r="CM17" s="32">
        <v>6</v>
      </c>
      <c r="CN17" s="32">
        <v>59</v>
      </c>
      <c r="CO17" s="36">
        <f t="shared" si="55"/>
        <v>88</v>
      </c>
      <c r="CP17" s="54">
        <f t="shared" si="56"/>
        <v>0</v>
      </c>
      <c r="CQ17" s="54">
        <f t="shared" si="57"/>
        <v>4.4399999999999995</v>
      </c>
      <c r="CR17" s="54">
        <f t="shared" si="58"/>
        <v>12.58</v>
      </c>
      <c r="CS17" s="54">
        <f t="shared" si="59"/>
        <v>0</v>
      </c>
      <c r="CT17" s="54">
        <f t="shared" si="60"/>
        <v>4.4399999999999995</v>
      </c>
      <c r="CU17" s="54">
        <f t="shared" si="61"/>
        <v>43.66</v>
      </c>
      <c r="CV17" s="135">
        <f t="shared" si="62"/>
        <v>65.12</v>
      </c>
      <c r="CW17" s="24">
        <f t="shared" si="63"/>
        <v>345.94999999999993</v>
      </c>
      <c r="CX17" s="60">
        <f t="shared" si="64"/>
        <v>700.06999999999994</v>
      </c>
      <c r="CY17" s="61">
        <f t="shared" si="65"/>
        <v>28.470000000000006</v>
      </c>
      <c r="CZ17" s="61">
        <f t="shared" si="66"/>
        <v>177.16</v>
      </c>
      <c r="DA17" s="61">
        <f t="shared" si="67"/>
        <v>818.97</v>
      </c>
      <c r="DB17" s="41">
        <f t="shared" si="7"/>
        <v>1024.5999999999999</v>
      </c>
    </row>
    <row r="18" spans="1:106" s="3" customFormat="1" ht="14.85" customHeight="1" x14ac:dyDescent="0.15">
      <c r="A18" s="30">
        <v>14</v>
      </c>
      <c r="B18" s="62" t="s">
        <v>71</v>
      </c>
      <c r="C18" s="34">
        <v>1</v>
      </c>
      <c r="D18" s="32">
        <v>4</v>
      </c>
      <c r="E18" s="32">
        <v>4</v>
      </c>
      <c r="F18" s="32">
        <v>0</v>
      </c>
      <c r="G18" s="32">
        <v>1</v>
      </c>
      <c r="H18" s="32">
        <v>15</v>
      </c>
      <c r="I18" s="33">
        <f t="shared" si="8"/>
        <v>25</v>
      </c>
      <c r="J18" s="54">
        <f t="shared" si="9"/>
        <v>2.38</v>
      </c>
      <c r="K18" s="54">
        <f t="shared" si="10"/>
        <v>9.52</v>
      </c>
      <c r="L18" s="54">
        <f t="shared" si="11"/>
        <v>9.52</v>
      </c>
      <c r="M18" s="54">
        <f t="shared" si="12"/>
        <v>0</v>
      </c>
      <c r="N18" s="54">
        <f t="shared" si="13"/>
        <v>2.38</v>
      </c>
      <c r="O18" s="54">
        <f t="shared" si="14"/>
        <v>35.699999999999996</v>
      </c>
      <c r="P18" s="136"/>
      <c r="Q18" s="34">
        <v>0</v>
      </c>
      <c r="R18" s="32">
        <v>3</v>
      </c>
      <c r="S18" s="32">
        <v>3</v>
      </c>
      <c r="T18" s="32">
        <v>0</v>
      </c>
      <c r="U18" s="32">
        <v>1</v>
      </c>
      <c r="V18" s="32">
        <v>12</v>
      </c>
      <c r="W18" s="33">
        <f t="shared" si="15"/>
        <v>19</v>
      </c>
      <c r="X18" s="54">
        <f t="shared" si="16"/>
        <v>0</v>
      </c>
      <c r="Y18" s="54">
        <f t="shared" si="17"/>
        <v>6.5400000000000009</v>
      </c>
      <c r="Z18" s="54">
        <f t="shared" si="18"/>
        <v>6.5400000000000009</v>
      </c>
      <c r="AA18" s="54">
        <f t="shared" si="19"/>
        <v>0</v>
      </c>
      <c r="AB18" s="54">
        <f t="shared" si="20"/>
        <v>2.1800000000000002</v>
      </c>
      <c r="AC18" s="54">
        <f t="shared" si="21"/>
        <v>26.160000000000004</v>
      </c>
      <c r="AD18" s="135">
        <f t="shared" si="22"/>
        <v>41.42</v>
      </c>
      <c r="AE18" s="34">
        <v>0</v>
      </c>
      <c r="AF18" s="32">
        <v>0</v>
      </c>
      <c r="AG18" s="32">
        <v>10</v>
      </c>
      <c r="AH18" s="32">
        <v>1</v>
      </c>
      <c r="AI18" s="32">
        <v>1</v>
      </c>
      <c r="AJ18" s="32">
        <v>25</v>
      </c>
      <c r="AK18" s="33">
        <f t="shared" si="23"/>
        <v>37</v>
      </c>
      <c r="AL18" s="54">
        <f t="shared" si="24"/>
        <v>0</v>
      </c>
      <c r="AM18" s="54">
        <f t="shared" si="25"/>
        <v>0</v>
      </c>
      <c r="AN18" s="54">
        <f t="shared" si="26"/>
        <v>15.5</v>
      </c>
      <c r="AO18" s="54">
        <f t="shared" si="27"/>
        <v>1.55</v>
      </c>
      <c r="AP18" s="54">
        <f t="shared" si="28"/>
        <v>1.55</v>
      </c>
      <c r="AQ18" s="54">
        <f t="shared" si="29"/>
        <v>38.75</v>
      </c>
      <c r="AR18" s="135">
        <f t="shared" si="30"/>
        <v>57.35</v>
      </c>
      <c r="AS18" s="34">
        <v>0</v>
      </c>
      <c r="AT18" s="32">
        <v>2</v>
      </c>
      <c r="AU18" s="32">
        <v>4</v>
      </c>
      <c r="AV18" s="32">
        <v>0</v>
      </c>
      <c r="AW18" s="32">
        <v>1</v>
      </c>
      <c r="AX18" s="32">
        <v>13</v>
      </c>
      <c r="AY18" s="33">
        <f t="shared" si="31"/>
        <v>20</v>
      </c>
      <c r="AZ18" s="54">
        <f t="shared" si="32"/>
        <v>0</v>
      </c>
      <c r="BA18" s="54">
        <f t="shared" si="33"/>
        <v>2.44</v>
      </c>
      <c r="BB18" s="54">
        <f t="shared" si="34"/>
        <v>4.88</v>
      </c>
      <c r="BC18" s="54">
        <f t="shared" si="35"/>
        <v>0</v>
      </c>
      <c r="BD18" s="54">
        <f t="shared" si="36"/>
        <v>1.22</v>
      </c>
      <c r="BE18" s="54">
        <f t="shared" si="37"/>
        <v>15.86</v>
      </c>
      <c r="BF18" s="135">
        <f t="shared" si="38"/>
        <v>24.4</v>
      </c>
      <c r="BG18" s="34">
        <v>1</v>
      </c>
      <c r="BH18" s="32">
        <v>0</v>
      </c>
      <c r="BI18" s="32">
        <v>3</v>
      </c>
      <c r="BJ18" s="32">
        <v>1</v>
      </c>
      <c r="BK18" s="32">
        <v>0</v>
      </c>
      <c r="BL18" s="32">
        <v>12</v>
      </c>
      <c r="BM18" s="33">
        <f t="shared" si="39"/>
        <v>17</v>
      </c>
      <c r="BN18" s="54">
        <f t="shared" si="40"/>
        <v>1.54</v>
      </c>
      <c r="BO18" s="54">
        <f t="shared" si="41"/>
        <v>0</v>
      </c>
      <c r="BP18" s="54">
        <f t="shared" si="42"/>
        <v>4.62</v>
      </c>
      <c r="BQ18" s="54">
        <f t="shared" si="43"/>
        <v>1.54</v>
      </c>
      <c r="BR18" s="54">
        <f t="shared" si="44"/>
        <v>0</v>
      </c>
      <c r="BS18" s="54">
        <f t="shared" si="45"/>
        <v>18.48</v>
      </c>
      <c r="BT18" s="135">
        <f t="shared" si="46"/>
        <v>26.18</v>
      </c>
      <c r="BU18" s="34">
        <v>0</v>
      </c>
      <c r="BV18" s="32">
        <v>1</v>
      </c>
      <c r="BW18" s="32">
        <v>4</v>
      </c>
      <c r="BX18" s="32">
        <v>0</v>
      </c>
      <c r="BY18" s="32">
        <v>2</v>
      </c>
      <c r="BZ18" s="32">
        <v>22</v>
      </c>
      <c r="CA18" s="33">
        <f t="shared" si="47"/>
        <v>29</v>
      </c>
      <c r="CB18" s="54">
        <f t="shared" si="48"/>
        <v>0</v>
      </c>
      <c r="CC18" s="54">
        <f t="shared" si="49"/>
        <v>1.1499999999999999</v>
      </c>
      <c r="CD18" s="54">
        <f t="shared" si="50"/>
        <v>4.5999999999999996</v>
      </c>
      <c r="CE18" s="54">
        <f t="shared" si="51"/>
        <v>0</v>
      </c>
      <c r="CF18" s="54">
        <f t="shared" si="52"/>
        <v>2.2999999999999998</v>
      </c>
      <c r="CG18" s="54">
        <f t="shared" si="53"/>
        <v>25.299999999999997</v>
      </c>
      <c r="CH18" s="135">
        <f t="shared" si="54"/>
        <v>33.349999999999994</v>
      </c>
      <c r="CI18" s="34">
        <v>0</v>
      </c>
      <c r="CJ18" s="32">
        <v>4</v>
      </c>
      <c r="CK18" s="32">
        <v>2</v>
      </c>
      <c r="CL18" s="32">
        <v>0</v>
      </c>
      <c r="CM18" s="32">
        <v>1</v>
      </c>
      <c r="CN18" s="32">
        <v>13</v>
      </c>
      <c r="CO18" s="36">
        <f t="shared" si="55"/>
        <v>20</v>
      </c>
      <c r="CP18" s="54">
        <f t="shared" si="56"/>
        <v>0</v>
      </c>
      <c r="CQ18" s="54">
        <f t="shared" si="57"/>
        <v>2.96</v>
      </c>
      <c r="CR18" s="54">
        <f t="shared" si="58"/>
        <v>1.48</v>
      </c>
      <c r="CS18" s="54">
        <f t="shared" si="59"/>
        <v>0</v>
      </c>
      <c r="CT18" s="54">
        <f t="shared" si="60"/>
        <v>0.74</v>
      </c>
      <c r="CU18" s="54">
        <f t="shared" si="61"/>
        <v>9.6199999999999992</v>
      </c>
      <c r="CV18" s="135">
        <f t="shared" si="62"/>
        <v>14.799999999999999</v>
      </c>
      <c r="CW18" s="24">
        <f t="shared" si="63"/>
        <v>140.31</v>
      </c>
      <c r="CX18" s="60">
        <f t="shared" si="64"/>
        <v>183.33000000000004</v>
      </c>
      <c r="CY18" s="61">
        <f t="shared" si="65"/>
        <v>7.01</v>
      </c>
      <c r="CZ18" s="61">
        <f t="shared" si="66"/>
        <v>32.980000000000004</v>
      </c>
      <c r="DA18" s="61">
        <f t="shared" si="67"/>
        <v>217.01000000000002</v>
      </c>
      <c r="DB18" s="41">
        <f t="shared" si="7"/>
        <v>257</v>
      </c>
    </row>
    <row r="19" spans="1:106" s="3" customFormat="1" ht="14.85" customHeight="1" x14ac:dyDescent="0.15">
      <c r="A19" s="30">
        <v>15</v>
      </c>
      <c r="B19" s="62" t="s">
        <v>126</v>
      </c>
      <c r="C19" s="34">
        <v>0</v>
      </c>
      <c r="D19" s="32">
        <v>4</v>
      </c>
      <c r="E19" s="32">
        <v>24</v>
      </c>
      <c r="F19" s="32">
        <v>1</v>
      </c>
      <c r="G19" s="32">
        <v>6</v>
      </c>
      <c r="H19" s="32">
        <v>40</v>
      </c>
      <c r="I19" s="33">
        <f t="shared" si="8"/>
        <v>75</v>
      </c>
      <c r="J19" s="54">
        <f t="shared" si="9"/>
        <v>0</v>
      </c>
      <c r="K19" s="54">
        <f t="shared" si="10"/>
        <v>9.52</v>
      </c>
      <c r="L19" s="54">
        <f t="shared" si="11"/>
        <v>57.12</v>
      </c>
      <c r="M19" s="54">
        <f t="shared" si="12"/>
        <v>2.38</v>
      </c>
      <c r="N19" s="54">
        <f t="shared" si="13"/>
        <v>14.28</v>
      </c>
      <c r="O19" s="54">
        <f t="shared" si="14"/>
        <v>95.199999999999989</v>
      </c>
      <c r="P19" s="136"/>
      <c r="Q19" s="34">
        <v>1</v>
      </c>
      <c r="R19" s="32">
        <v>3</v>
      </c>
      <c r="S19" s="32">
        <v>10</v>
      </c>
      <c r="T19" s="32">
        <v>0</v>
      </c>
      <c r="U19" s="32">
        <v>0</v>
      </c>
      <c r="V19" s="32">
        <v>19</v>
      </c>
      <c r="W19" s="33">
        <f t="shared" si="15"/>
        <v>33</v>
      </c>
      <c r="X19" s="54">
        <f t="shared" si="16"/>
        <v>2.1800000000000002</v>
      </c>
      <c r="Y19" s="54">
        <f t="shared" si="17"/>
        <v>6.5400000000000009</v>
      </c>
      <c r="Z19" s="54">
        <f t="shared" si="18"/>
        <v>21.8</v>
      </c>
      <c r="AA19" s="54">
        <f t="shared" si="19"/>
        <v>0</v>
      </c>
      <c r="AB19" s="54">
        <f t="shared" si="20"/>
        <v>0</v>
      </c>
      <c r="AC19" s="54">
        <f t="shared" si="21"/>
        <v>41.42</v>
      </c>
      <c r="AD19" s="135">
        <f t="shared" si="22"/>
        <v>71.94</v>
      </c>
      <c r="AE19" s="34">
        <v>1</v>
      </c>
      <c r="AF19" s="32">
        <v>7</v>
      </c>
      <c r="AG19" s="32">
        <v>18</v>
      </c>
      <c r="AH19" s="32">
        <v>1</v>
      </c>
      <c r="AI19" s="32">
        <v>5</v>
      </c>
      <c r="AJ19" s="32">
        <v>44</v>
      </c>
      <c r="AK19" s="33">
        <f t="shared" si="23"/>
        <v>76</v>
      </c>
      <c r="AL19" s="54">
        <f t="shared" si="24"/>
        <v>1.55</v>
      </c>
      <c r="AM19" s="54">
        <f t="shared" si="25"/>
        <v>10.85</v>
      </c>
      <c r="AN19" s="54">
        <f t="shared" si="26"/>
        <v>27.900000000000002</v>
      </c>
      <c r="AO19" s="54">
        <f t="shared" si="27"/>
        <v>1.55</v>
      </c>
      <c r="AP19" s="54">
        <f t="shared" si="28"/>
        <v>7.75</v>
      </c>
      <c r="AQ19" s="54">
        <f t="shared" si="29"/>
        <v>68.2</v>
      </c>
      <c r="AR19" s="135">
        <f t="shared" si="30"/>
        <v>117.80000000000001</v>
      </c>
      <c r="AS19" s="34">
        <v>0</v>
      </c>
      <c r="AT19" s="32">
        <v>8</v>
      </c>
      <c r="AU19" s="32">
        <v>14</v>
      </c>
      <c r="AV19" s="32">
        <v>0</v>
      </c>
      <c r="AW19" s="32">
        <v>4</v>
      </c>
      <c r="AX19" s="32">
        <v>35</v>
      </c>
      <c r="AY19" s="33">
        <f t="shared" si="31"/>
        <v>61</v>
      </c>
      <c r="AZ19" s="54">
        <f t="shared" si="32"/>
        <v>0</v>
      </c>
      <c r="BA19" s="54">
        <f t="shared" si="33"/>
        <v>9.76</v>
      </c>
      <c r="BB19" s="54">
        <f t="shared" si="34"/>
        <v>17.079999999999998</v>
      </c>
      <c r="BC19" s="54">
        <f t="shared" si="35"/>
        <v>0</v>
      </c>
      <c r="BD19" s="54">
        <f t="shared" si="36"/>
        <v>4.88</v>
      </c>
      <c r="BE19" s="54">
        <f t="shared" si="37"/>
        <v>42.699999999999996</v>
      </c>
      <c r="BF19" s="135">
        <f t="shared" si="38"/>
        <v>74.419999999999987</v>
      </c>
      <c r="BG19" s="34">
        <v>0</v>
      </c>
      <c r="BH19" s="32">
        <v>2</v>
      </c>
      <c r="BI19" s="32">
        <v>15</v>
      </c>
      <c r="BJ19" s="32">
        <v>0</v>
      </c>
      <c r="BK19" s="32">
        <v>0</v>
      </c>
      <c r="BL19" s="32">
        <v>32</v>
      </c>
      <c r="BM19" s="33">
        <f t="shared" si="39"/>
        <v>49</v>
      </c>
      <c r="BN19" s="54">
        <f t="shared" si="40"/>
        <v>0</v>
      </c>
      <c r="BO19" s="54">
        <f t="shared" si="41"/>
        <v>3.08</v>
      </c>
      <c r="BP19" s="54">
        <f t="shared" si="42"/>
        <v>23.1</v>
      </c>
      <c r="BQ19" s="54">
        <f t="shared" si="43"/>
        <v>0</v>
      </c>
      <c r="BR19" s="54">
        <f t="shared" si="44"/>
        <v>0</v>
      </c>
      <c r="BS19" s="54">
        <f t="shared" si="45"/>
        <v>49.28</v>
      </c>
      <c r="BT19" s="135">
        <f t="shared" si="46"/>
        <v>75.460000000000008</v>
      </c>
      <c r="BU19" s="34">
        <v>0</v>
      </c>
      <c r="BV19" s="32">
        <v>4</v>
      </c>
      <c r="BW19" s="32">
        <v>10</v>
      </c>
      <c r="BX19" s="32">
        <v>0</v>
      </c>
      <c r="BY19" s="32">
        <v>0</v>
      </c>
      <c r="BZ19" s="32">
        <v>35</v>
      </c>
      <c r="CA19" s="33">
        <f t="shared" si="47"/>
        <v>49</v>
      </c>
      <c r="CB19" s="54">
        <f t="shared" si="48"/>
        <v>0</v>
      </c>
      <c r="CC19" s="54">
        <f t="shared" si="49"/>
        <v>4.5999999999999996</v>
      </c>
      <c r="CD19" s="54">
        <f t="shared" si="50"/>
        <v>11.5</v>
      </c>
      <c r="CE19" s="54">
        <f t="shared" si="51"/>
        <v>0</v>
      </c>
      <c r="CF19" s="54">
        <f t="shared" si="52"/>
        <v>0</v>
      </c>
      <c r="CG19" s="54">
        <f t="shared" si="53"/>
        <v>40.25</v>
      </c>
      <c r="CH19" s="135">
        <f t="shared" si="54"/>
        <v>56.35</v>
      </c>
      <c r="CI19" s="34">
        <v>0</v>
      </c>
      <c r="CJ19" s="32">
        <v>7</v>
      </c>
      <c r="CK19" s="32">
        <v>11</v>
      </c>
      <c r="CL19" s="32">
        <v>1</v>
      </c>
      <c r="CM19" s="32">
        <v>5</v>
      </c>
      <c r="CN19" s="32">
        <v>31</v>
      </c>
      <c r="CO19" s="36">
        <f t="shared" si="55"/>
        <v>55</v>
      </c>
      <c r="CP19" s="54">
        <f t="shared" si="56"/>
        <v>0</v>
      </c>
      <c r="CQ19" s="54">
        <f t="shared" si="57"/>
        <v>5.18</v>
      </c>
      <c r="CR19" s="54">
        <f t="shared" si="58"/>
        <v>8.14</v>
      </c>
      <c r="CS19" s="54">
        <f t="shared" si="59"/>
        <v>0.74</v>
      </c>
      <c r="CT19" s="54">
        <f t="shared" si="60"/>
        <v>3.7</v>
      </c>
      <c r="CU19" s="54">
        <f t="shared" si="61"/>
        <v>22.94</v>
      </c>
      <c r="CV19" s="135">
        <f t="shared" si="62"/>
        <v>40.700000000000003</v>
      </c>
      <c r="CW19" s="24">
        <f t="shared" si="63"/>
        <v>267.5</v>
      </c>
      <c r="CX19" s="60">
        <f t="shared" si="64"/>
        <v>395.27</v>
      </c>
      <c r="CY19" s="61">
        <f t="shared" si="65"/>
        <v>8.4</v>
      </c>
      <c r="CZ19" s="61">
        <f t="shared" si="66"/>
        <v>80.14</v>
      </c>
      <c r="DA19" s="61">
        <f t="shared" si="67"/>
        <v>526.63000000000011</v>
      </c>
      <c r="DB19" s="41">
        <f t="shared" si="7"/>
        <v>615.17000000000007</v>
      </c>
    </row>
    <row r="20" spans="1:106" s="3" customFormat="1" ht="14.85" customHeight="1" x14ac:dyDescent="0.15">
      <c r="A20" s="30">
        <v>16</v>
      </c>
      <c r="B20" s="62" t="s">
        <v>127</v>
      </c>
      <c r="C20" s="34">
        <v>0</v>
      </c>
      <c r="D20" s="32">
        <v>7</v>
      </c>
      <c r="E20" s="32">
        <v>13</v>
      </c>
      <c r="F20" s="32">
        <v>0</v>
      </c>
      <c r="G20" s="32">
        <v>9</v>
      </c>
      <c r="H20" s="32">
        <v>40</v>
      </c>
      <c r="I20" s="33">
        <f t="shared" si="8"/>
        <v>69</v>
      </c>
      <c r="J20" s="54">
        <f t="shared" si="9"/>
        <v>0</v>
      </c>
      <c r="K20" s="54">
        <f t="shared" si="10"/>
        <v>16.66</v>
      </c>
      <c r="L20" s="54">
        <f t="shared" si="11"/>
        <v>30.939999999999998</v>
      </c>
      <c r="M20" s="54">
        <f t="shared" si="12"/>
        <v>0</v>
      </c>
      <c r="N20" s="54">
        <f t="shared" si="13"/>
        <v>21.419999999999998</v>
      </c>
      <c r="O20" s="54">
        <f t="shared" si="14"/>
        <v>95.199999999999989</v>
      </c>
      <c r="P20" s="136"/>
      <c r="Q20" s="34">
        <v>2</v>
      </c>
      <c r="R20" s="32">
        <v>1</v>
      </c>
      <c r="S20" s="32">
        <v>4</v>
      </c>
      <c r="T20" s="32">
        <v>0</v>
      </c>
      <c r="U20" s="32">
        <v>7</v>
      </c>
      <c r="V20" s="32">
        <v>22</v>
      </c>
      <c r="W20" s="33">
        <f t="shared" si="15"/>
        <v>36</v>
      </c>
      <c r="X20" s="54">
        <f t="shared" si="16"/>
        <v>4.3600000000000003</v>
      </c>
      <c r="Y20" s="54">
        <f t="shared" si="17"/>
        <v>2.1800000000000002</v>
      </c>
      <c r="Z20" s="54">
        <f t="shared" si="18"/>
        <v>8.7200000000000006</v>
      </c>
      <c r="AA20" s="54">
        <f t="shared" si="19"/>
        <v>0</v>
      </c>
      <c r="AB20" s="54">
        <f t="shared" si="20"/>
        <v>15.260000000000002</v>
      </c>
      <c r="AC20" s="54">
        <f t="shared" si="21"/>
        <v>47.96</v>
      </c>
      <c r="AD20" s="135">
        <f t="shared" si="22"/>
        <v>78.48</v>
      </c>
      <c r="AE20" s="34">
        <v>2</v>
      </c>
      <c r="AF20" s="32">
        <v>4</v>
      </c>
      <c r="AG20" s="32">
        <v>14</v>
      </c>
      <c r="AH20" s="32">
        <v>2</v>
      </c>
      <c r="AI20" s="32">
        <v>3</v>
      </c>
      <c r="AJ20" s="32">
        <v>50</v>
      </c>
      <c r="AK20" s="33">
        <f t="shared" si="23"/>
        <v>75</v>
      </c>
      <c r="AL20" s="54">
        <f t="shared" si="24"/>
        <v>3.1</v>
      </c>
      <c r="AM20" s="54">
        <f t="shared" si="25"/>
        <v>6.2</v>
      </c>
      <c r="AN20" s="54">
        <f t="shared" si="26"/>
        <v>21.7</v>
      </c>
      <c r="AO20" s="54">
        <f t="shared" si="27"/>
        <v>3.1</v>
      </c>
      <c r="AP20" s="54">
        <f t="shared" si="28"/>
        <v>4.6500000000000004</v>
      </c>
      <c r="AQ20" s="54">
        <f t="shared" si="29"/>
        <v>77.5</v>
      </c>
      <c r="AR20" s="135">
        <f t="shared" si="30"/>
        <v>116.25</v>
      </c>
      <c r="AS20" s="34">
        <v>0</v>
      </c>
      <c r="AT20" s="32">
        <v>7</v>
      </c>
      <c r="AU20" s="32">
        <v>7</v>
      </c>
      <c r="AV20" s="32">
        <v>1</v>
      </c>
      <c r="AW20" s="32">
        <v>3</v>
      </c>
      <c r="AX20" s="32">
        <v>38</v>
      </c>
      <c r="AY20" s="33">
        <f t="shared" si="31"/>
        <v>56</v>
      </c>
      <c r="AZ20" s="54">
        <f t="shared" si="32"/>
        <v>0</v>
      </c>
      <c r="BA20" s="54">
        <f t="shared" si="33"/>
        <v>8.5399999999999991</v>
      </c>
      <c r="BB20" s="54">
        <f t="shared" si="34"/>
        <v>8.5399999999999991</v>
      </c>
      <c r="BC20" s="54">
        <f t="shared" si="35"/>
        <v>1.22</v>
      </c>
      <c r="BD20" s="54">
        <f t="shared" si="36"/>
        <v>3.66</v>
      </c>
      <c r="BE20" s="54">
        <f t="shared" si="37"/>
        <v>46.36</v>
      </c>
      <c r="BF20" s="135">
        <f t="shared" si="38"/>
        <v>68.319999999999993</v>
      </c>
      <c r="BG20" s="34">
        <v>0</v>
      </c>
      <c r="BH20" s="32">
        <v>1</v>
      </c>
      <c r="BI20" s="32">
        <v>10</v>
      </c>
      <c r="BJ20" s="32">
        <v>0</v>
      </c>
      <c r="BK20" s="32">
        <v>4</v>
      </c>
      <c r="BL20" s="32">
        <v>22</v>
      </c>
      <c r="BM20" s="33">
        <f t="shared" si="39"/>
        <v>37</v>
      </c>
      <c r="BN20" s="54">
        <f t="shared" si="40"/>
        <v>0</v>
      </c>
      <c r="BO20" s="54">
        <f t="shared" si="41"/>
        <v>1.54</v>
      </c>
      <c r="BP20" s="54">
        <f t="shared" si="42"/>
        <v>15.4</v>
      </c>
      <c r="BQ20" s="54">
        <f t="shared" si="43"/>
        <v>0</v>
      </c>
      <c r="BR20" s="54">
        <f t="shared" si="44"/>
        <v>6.16</v>
      </c>
      <c r="BS20" s="54">
        <f t="shared" si="45"/>
        <v>33.880000000000003</v>
      </c>
      <c r="BT20" s="135">
        <f t="shared" si="46"/>
        <v>56.980000000000004</v>
      </c>
      <c r="BU20" s="34">
        <v>0</v>
      </c>
      <c r="BV20" s="32">
        <v>4</v>
      </c>
      <c r="BW20" s="32">
        <v>15</v>
      </c>
      <c r="BX20" s="32">
        <v>0</v>
      </c>
      <c r="BY20" s="32">
        <v>0</v>
      </c>
      <c r="BZ20" s="32">
        <v>30</v>
      </c>
      <c r="CA20" s="33">
        <f t="shared" si="47"/>
        <v>49</v>
      </c>
      <c r="CB20" s="54">
        <f t="shared" si="48"/>
        <v>0</v>
      </c>
      <c r="CC20" s="54">
        <f t="shared" si="49"/>
        <v>4.5999999999999996</v>
      </c>
      <c r="CD20" s="54">
        <f t="shared" si="50"/>
        <v>17.25</v>
      </c>
      <c r="CE20" s="54">
        <f t="shared" si="51"/>
        <v>0</v>
      </c>
      <c r="CF20" s="54">
        <f t="shared" si="52"/>
        <v>0</v>
      </c>
      <c r="CG20" s="54">
        <f t="shared" si="53"/>
        <v>34.5</v>
      </c>
      <c r="CH20" s="135">
        <f t="shared" si="54"/>
        <v>56.35</v>
      </c>
      <c r="CI20" s="34">
        <v>1</v>
      </c>
      <c r="CJ20" s="32">
        <v>3</v>
      </c>
      <c r="CK20" s="32">
        <v>7</v>
      </c>
      <c r="CL20" s="32">
        <v>0</v>
      </c>
      <c r="CM20" s="32">
        <v>3</v>
      </c>
      <c r="CN20" s="32">
        <v>32</v>
      </c>
      <c r="CO20" s="36">
        <f t="shared" si="55"/>
        <v>46</v>
      </c>
      <c r="CP20" s="54">
        <f t="shared" si="56"/>
        <v>0.74</v>
      </c>
      <c r="CQ20" s="54">
        <f t="shared" si="57"/>
        <v>2.2199999999999998</v>
      </c>
      <c r="CR20" s="54">
        <f t="shared" si="58"/>
        <v>5.18</v>
      </c>
      <c r="CS20" s="54">
        <f t="shared" si="59"/>
        <v>0</v>
      </c>
      <c r="CT20" s="54">
        <f t="shared" si="60"/>
        <v>2.2199999999999998</v>
      </c>
      <c r="CU20" s="54">
        <f t="shared" si="61"/>
        <v>23.68</v>
      </c>
      <c r="CV20" s="135">
        <f t="shared" si="62"/>
        <v>34.04</v>
      </c>
      <c r="CW20" s="24">
        <f t="shared" si="63"/>
        <v>241.16999999999996</v>
      </c>
      <c r="CX20" s="60">
        <f t="shared" si="64"/>
        <v>416.77000000000015</v>
      </c>
      <c r="CY20" s="61">
        <f t="shared" si="65"/>
        <v>12.520000000000001</v>
      </c>
      <c r="CZ20" s="61">
        <f t="shared" si="66"/>
        <v>95.309999999999988</v>
      </c>
      <c r="DA20" s="61">
        <f t="shared" si="67"/>
        <v>466.81</v>
      </c>
      <c r="DB20" s="41">
        <f t="shared" si="7"/>
        <v>574.64</v>
      </c>
    </row>
    <row r="21" spans="1:106" s="3" customFormat="1" ht="14.85" customHeight="1" x14ac:dyDescent="0.15">
      <c r="A21" s="30">
        <v>17</v>
      </c>
      <c r="B21" s="62" t="s">
        <v>75</v>
      </c>
      <c r="C21" s="34">
        <v>0</v>
      </c>
      <c r="D21" s="32">
        <v>7</v>
      </c>
      <c r="E21" s="32">
        <v>28</v>
      </c>
      <c r="F21" s="32">
        <v>3</v>
      </c>
      <c r="G21" s="32">
        <v>16</v>
      </c>
      <c r="H21" s="32">
        <v>68</v>
      </c>
      <c r="I21" s="33">
        <f t="shared" si="8"/>
        <v>122</v>
      </c>
      <c r="J21" s="54">
        <f t="shared" si="9"/>
        <v>0</v>
      </c>
      <c r="K21" s="54">
        <f t="shared" si="10"/>
        <v>16.66</v>
      </c>
      <c r="L21" s="54">
        <f t="shared" si="11"/>
        <v>66.64</v>
      </c>
      <c r="M21" s="54">
        <f t="shared" si="12"/>
        <v>7.14</v>
      </c>
      <c r="N21" s="54">
        <f t="shared" si="13"/>
        <v>38.08</v>
      </c>
      <c r="O21" s="54">
        <f t="shared" si="14"/>
        <v>161.84</v>
      </c>
      <c r="P21" s="136"/>
      <c r="Q21" s="34">
        <v>2</v>
      </c>
      <c r="R21" s="32">
        <v>3</v>
      </c>
      <c r="S21" s="32">
        <v>14</v>
      </c>
      <c r="T21" s="32">
        <v>1</v>
      </c>
      <c r="U21" s="32">
        <v>1</v>
      </c>
      <c r="V21" s="32">
        <v>61</v>
      </c>
      <c r="W21" s="33">
        <f t="shared" si="15"/>
        <v>82</v>
      </c>
      <c r="X21" s="54">
        <f t="shared" si="16"/>
        <v>4.3600000000000003</v>
      </c>
      <c r="Y21" s="54">
        <f t="shared" si="17"/>
        <v>6.5400000000000009</v>
      </c>
      <c r="Z21" s="54">
        <f t="shared" si="18"/>
        <v>30.520000000000003</v>
      </c>
      <c r="AA21" s="54">
        <f t="shared" si="19"/>
        <v>2.1800000000000002</v>
      </c>
      <c r="AB21" s="54">
        <f t="shared" si="20"/>
        <v>2.1800000000000002</v>
      </c>
      <c r="AC21" s="54">
        <f t="shared" si="21"/>
        <v>132.98000000000002</v>
      </c>
      <c r="AD21" s="135">
        <f t="shared" si="22"/>
        <v>178.76000000000002</v>
      </c>
      <c r="AE21" s="34">
        <v>3</v>
      </c>
      <c r="AF21" s="32">
        <v>6</v>
      </c>
      <c r="AG21" s="32">
        <v>36</v>
      </c>
      <c r="AH21" s="32">
        <v>3</v>
      </c>
      <c r="AI21" s="32">
        <v>9</v>
      </c>
      <c r="AJ21" s="32">
        <v>100</v>
      </c>
      <c r="AK21" s="33">
        <f t="shared" si="23"/>
        <v>157</v>
      </c>
      <c r="AL21" s="54">
        <f t="shared" si="24"/>
        <v>4.6500000000000004</v>
      </c>
      <c r="AM21" s="54">
        <f t="shared" si="25"/>
        <v>9.3000000000000007</v>
      </c>
      <c r="AN21" s="54">
        <f t="shared" si="26"/>
        <v>55.800000000000004</v>
      </c>
      <c r="AO21" s="54">
        <f t="shared" si="27"/>
        <v>4.6500000000000004</v>
      </c>
      <c r="AP21" s="54">
        <f t="shared" si="28"/>
        <v>13.950000000000001</v>
      </c>
      <c r="AQ21" s="54">
        <f t="shared" si="29"/>
        <v>155</v>
      </c>
      <c r="AR21" s="135">
        <f t="shared" si="30"/>
        <v>243.35000000000002</v>
      </c>
      <c r="AS21" s="34">
        <v>0</v>
      </c>
      <c r="AT21" s="32">
        <v>4</v>
      </c>
      <c r="AU21" s="32">
        <v>27</v>
      </c>
      <c r="AV21" s="32">
        <v>2</v>
      </c>
      <c r="AW21" s="32">
        <v>7</v>
      </c>
      <c r="AX21" s="32">
        <v>47</v>
      </c>
      <c r="AY21" s="33">
        <f t="shared" si="31"/>
        <v>87</v>
      </c>
      <c r="AZ21" s="54">
        <f t="shared" si="32"/>
        <v>0</v>
      </c>
      <c r="BA21" s="54">
        <f t="shared" si="33"/>
        <v>4.88</v>
      </c>
      <c r="BB21" s="54">
        <f t="shared" si="34"/>
        <v>32.94</v>
      </c>
      <c r="BC21" s="54">
        <f t="shared" si="35"/>
        <v>2.44</v>
      </c>
      <c r="BD21" s="54">
        <f t="shared" si="36"/>
        <v>8.5399999999999991</v>
      </c>
      <c r="BE21" s="54">
        <f t="shared" si="37"/>
        <v>57.339999999999996</v>
      </c>
      <c r="BF21" s="135">
        <f t="shared" si="38"/>
        <v>106.13999999999999</v>
      </c>
      <c r="BG21" s="34">
        <v>0</v>
      </c>
      <c r="BH21" s="32">
        <v>5</v>
      </c>
      <c r="BI21" s="32">
        <v>16</v>
      </c>
      <c r="BJ21" s="32">
        <v>0</v>
      </c>
      <c r="BK21" s="32">
        <v>4</v>
      </c>
      <c r="BL21" s="32">
        <v>48</v>
      </c>
      <c r="BM21" s="33">
        <f t="shared" si="39"/>
        <v>73</v>
      </c>
      <c r="BN21" s="54">
        <f t="shared" si="40"/>
        <v>0</v>
      </c>
      <c r="BO21" s="54">
        <f t="shared" si="41"/>
        <v>7.7</v>
      </c>
      <c r="BP21" s="54">
        <f t="shared" si="42"/>
        <v>24.64</v>
      </c>
      <c r="BQ21" s="54">
        <f t="shared" si="43"/>
        <v>0</v>
      </c>
      <c r="BR21" s="54">
        <f t="shared" si="44"/>
        <v>6.16</v>
      </c>
      <c r="BS21" s="54">
        <f t="shared" si="45"/>
        <v>73.92</v>
      </c>
      <c r="BT21" s="135">
        <f t="shared" si="46"/>
        <v>112.42</v>
      </c>
      <c r="BU21" s="34">
        <v>1</v>
      </c>
      <c r="BV21" s="32">
        <v>6</v>
      </c>
      <c r="BW21" s="32">
        <v>28</v>
      </c>
      <c r="BX21" s="32">
        <v>2</v>
      </c>
      <c r="BY21" s="32">
        <v>7</v>
      </c>
      <c r="BZ21" s="32">
        <v>77</v>
      </c>
      <c r="CA21" s="33">
        <f t="shared" si="47"/>
        <v>121</v>
      </c>
      <c r="CB21" s="54">
        <f t="shared" si="48"/>
        <v>1.1499999999999999</v>
      </c>
      <c r="CC21" s="54">
        <f t="shared" si="49"/>
        <v>6.8999999999999995</v>
      </c>
      <c r="CD21" s="54">
        <f t="shared" si="50"/>
        <v>32.199999999999996</v>
      </c>
      <c r="CE21" s="54">
        <f t="shared" si="51"/>
        <v>2.2999999999999998</v>
      </c>
      <c r="CF21" s="54">
        <f t="shared" si="52"/>
        <v>8.0499999999999989</v>
      </c>
      <c r="CG21" s="54">
        <f t="shared" si="53"/>
        <v>88.55</v>
      </c>
      <c r="CH21" s="135">
        <f t="shared" si="54"/>
        <v>139.14999999999998</v>
      </c>
      <c r="CI21" s="34">
        <v>2</v>
      </c>
      <c r="CJ21" s="32">
        <v>1</v>
      </c>
      <c r="CK21" s="32">
        <v>26</v>
      </c>
      <c r="CL21" s="32">
        <v>1</v>
      </c>
      <c r="CM21" s="32">
        <v>3</v>
      </c>
      <c r="CN21" s="32">
        <v>47</v>
      </c>
      <c r="CO21" s="36">
        <f t="shared" si="55"/>
        <v>80</v>
      </c>
      <c r="CP21" s="54">
        <f t="shared" si="56"/>
        <v>1.48</v>
      </c>
      <c r="CQ21" s="54">
        <f t="shared" si="57"/>
        <v>0.74</v>
      </c>
      <c r="CR21" s="54">
        <f t="shared" si="58"/>
        <v>19.239999999999998</v>
      </c>
      <c r="CS21" s="54">
        <f t="shared" si="59"/>
        <v>0.74</v>
      </c>
      <c r="CT21" s="54">
        <f t="shared" si="60"/>
        <v>2.2199999999999998</v>
      </c>
      <c r="CU21" s="54">
        <f t="shared" si="61"/>
        <v>34.78</v>
      </c>
      <c r="CV21" s="135">
        <f t="shared" si="62"/>
        <v>59.199999999999996</v>
      </c>
      <c r="CW21" s="24">
        <f t="shared" si="63"/>
        <v>381.08</v>
      </c>
      <c r="CX21" s="60">
        <f t="shared" si="64"/>
        <v>803.03999999999985</v>
      </c>
      <c r="CY21" s="61">
        <f t="shared" si="65"/>
        <v>31.089999999999996</v>
      </c>
      <c r="CZ21" s="61">
        <f t="shared" si="66"/>
        <v>131.9</v>
      </c>
      <c r="DA21" s="61">
        <f t="shared" si="67"/>
        <v>966.39</v>
      </c>
      <c r="DB21" s="41">
        <f t="shared" si="7"/>
        <v>1129.3800000000001</v>
      </c>
    </row>
    <row r="22" spans="1:106" s="3" customFormat="1" ht="14.85" customHeight="1" x14ac:dyDescent="0.15">
      <c r="A22" s="30">
        <v>18</v>
      </c>
      <c r="B22" s="62" t="s">
        <v>128</v>
      </c>
      <c r="C22" s="34">
        <v>1</v>
      </c>
      <c r="D22" s="32">
        <v>1</v>
      </c>
      <c r="E22" s="32">
        <v>21</v>
      </c>
      <c r="F22" s="32">
        <v>2</v>
      </c>
      <c r="G22" s="32">
        <v>4</v>
      </c>
      <c r="H22" s="32">
        <v>55</v>
      </c>
      <c r="I22" s="33">
        <f t="shared" si="8"/>
        <v>84</v>
      </c>
      <c r="J22" s="54">
        <f t="shared" si="9"/>
        <v>2.38</v>
      </c>
      <c r="K22" s="54">
        <f t="shared" si="10"/>
        <v>2.38</v>
      </c>
      <c r="L22" s="54">
        <f t="shared" si="11"/>
        <v>49.98</v>
      </c>
      <c r="M22" s="54">
        <f t="shared" si="12"/>
        <v>4.76</v>
      </c>
      <c r="N22" s="54">
        <f t="shared" si="13"/>
        <v>9.52</v>
      </c>
      <c r="O22" s="54">
        <f t="shared" si="14"/>
        <v>130.9</v>
      </c>
      <c r="P22" s="136"/>
      <c r="Q22" s="34">
        <v>1</v>
      </c>
      <c r="R22" s="32">
        <v>5</v>
      </c>
      <c r="S22" s="32">
        <v>3</v>
      </c>
      <c r="T22" s="32">
        <v>0</v>
      </c>
      <c r="U22" s="32">
        <v>3</v>
      </c>
      <c r="V22" s="32">
        <v>38</v>
      </c>
      <c r="W22" s="33">
        <f t="shared" si="15"/>
        <v>50</v>
      </c>
      <c r="X22" s="54">
        <f t="shared" si="16"/>
        <v>2.1800000000000002</v>
      </c>
      <c r="Y22" s="54">
        <f t="shared" si="17"/>
        <v>10.9</v>
      </c>
      <c r="Z22" s="54">
        <f t="shared" si="18"/>
        <v>6.5400000000000009</v>
      </c>
      <c r="AA22" s="54">
        <f t="shared" si="19"/>
        <v>0</v>
      </c>
      <c r="AB22" s="54">
        <f t="shared" si="20"/>
        <v>6.5400000000000009</v>
      </c>
      <c r="AC22" s="54">
        <f t="shared" si="21"/>
        <v>82.84</v>
      </c>
      <c r="AD22" s="135">
        <f t="shared" si="22"/>
        <v>109</v>
      </c>
      <c r="AE22" s="34">
        <v>1</v>
      </c>
      <c r="AF22" s="32">
        <v>8</v>
      </c>
      <c r="AG22" s="32">
        <v>28</v>
      </c>
      <c r="AH22" s="32">
        <v>1</v>
      </c>
      <c r="AI22" s="32">
        <v>8</v>
      </c>
      <c r="AJ22" s="32">
        <v>65</v>
      </c>
      <c r="AK22" s="33">
        <f t="shared" si="23"/>
        <v>111</v>
      </c>
      <c r="AL22" s="54">
        <f t="shared" si="24"/>
        <v>1.55</v>
      </c>
      <c r="AM22" s="54">
        <f t="shared" si="25"/>
        <v>12.4</v>
      </c>
      <c r="AN22" s="54">
        <f t="shared" si="26"/>
        <v>43.4</v>
      </c>
      <c r="AO22" s="54">
        <f t="shared" si="27"/>
        <v>1.55</v>
      </c>
      <c r="AP22" s="54">
        <f t="shared" si="28"/>
        <v>12.4</v>
      </c>
      <c r="AQ22" s="54">
        <f t="shared" si="29"/>
        <v>100.75</v>
      </c>
      <c r="AR22" s="135">
        <f t="shared" si="30"/>
        <v>172.05</v>
      </c>
      <c r="AS22" s="34">
        <v>0</v>
      </c>
      <c r="AT22" s="32">
        <v>5</v>
      </c>
      <c r="AU22" s="32">
        <v>21</v>
      </c>
      <c r="AV22" s="32">
        <v>2</v>
      </c>
      <c r="AW22" s="32">
        <v>3</v>
      </c>
      <c r="AX22" s="32">
        <v>48</v>
      </c>
      <c r="AY22" s="33">
        <f t="shared" si="31"/>
        <v>79</v>
      </c>
      <c r="AZ22" s="54">
        <f t="shared" si="32"/>
        <v>0</v>
      </c>
      <c r="BA22" s="54">
        <f t="shared" si="33"/>
        <v>6.1</v>
      </c>
      <c r="BB22" s="54">
        <f t="shared" si="34"/>
        <v>25.62</v>
      </c>
      <c r="BC22" s="54">
        <f t="shared" si="35"/>
        <v>2.44</v>
      </c>
      <c r="BD22" s="54">
        <f t="shared" si="36"/>
        <v>3.66</v>
      </c>
      <c r="BE22" s="54">
        <f t="shared" si="37"/>
        <v>58.56</v>
      </c>
      <c r="BF22" s="135">
        <f t="shared" si="38"/>
        <v>96.38</v>
      </c>
      <c r="BG22" s="34">
        <v>0</v>
      </c>
      <c r="BH22" s="32">
        <v>4</v>
      </c>
      <c r="BI22" s="32">
        <v>15</v>
      </c>
      <c r="BJ22" s="32">
        <v>0</v>
      </c>
      <c r="BK22" s="32">
        <v>1</v>
      </c>
      <c r="BL22" s="32">
        <v>41</v>
      </c>
      <c r="BM22" s="33">
        <f t="shared" si="39"/>
        <v>61</v>
      </c>
      <c r="BN22" s="54">
        <f t="shared" si="40"/>
        <v>0</v>
      </c>
      <c r="BO22" s="54">
        <f t="shared" si="41"/>
        <v>6.16</v>
      </c>
      <c r="BP22" s="54">
        <f t="shared" si="42"/>
        <v>23.1</v>
      </c>
      <c r="BQ22" s="54">
        <f t="shared" si="43"/>
        <v>0</v>
      </c>
      <c r="BR22" s="54">
        <f t="shared" si="44"/>
        <v>1.54</v>
      </c>
      <c r="BS22" s="54">
        <f t="shared" si="45"/>
        <v>63.14</v>
      </c>
      <c r="BT22" s="135">
        <f t="shared" si="46"/>
        <v>93.94</v>
      </c>
      <c r="BU22" s="34">
        <v>0</v>
      </c>
      <c r="BV22" s="32">
        <v>5</v>
      </c>
      <c r="BW22" s="32">
        <v>8</v>
      </c>
      <c r="BX22" s="32">
        <v>0</v>
      </c>
      <c r="BY22" s="32">
        <v>5</v>
      </c>
      <c r="BZ22" s="32">
        <v>79</v>
      </c>
      <c r="CA22" s="33">
        <f t="shared" si="47"/>
        <v>97</v>
      </c>
      <c r="CB22" s="54">
        <f t="shared" si="48"/>
        <v>0</v>
      </c>
      <c r="CC22" s="54">
        <f t="shared" si="49"/>
        <v>5.75</v>
      </c>
      <c r="CD22" s="54">
        <f t="shared" si="50"/>
        <v>9.1999999999999993</v>
      </c>
      <c r="CE22" s="54">
        <f t="shared" si="51"/>
        <v>0</v>
      </c>
      <c r="CF22" s="54">
        <f t="shared" si="52"/>
        <v>5.75</v>
      </c>
      <c r="CG22" s="54">
        <f t="shared" si="53"/>
        <v>90.85</v>
      </c>
      <c r="CH22" s="135">
        <f t="shared" si="54"/>
        <v>111.55</v>
      </c>
      <c r="CI22" s="34">
        <v>2</v>
      </c>
      <c r="CJ22" s="32">
        <v>1</v>
      </c>
      <c r="CK22" s="32">
        <v>11</v>
      </c>
      <c r="CL22" s="32">
        <v>1</v>
      </c>
      <c r="CM22" s="32">
        <v>3</v>
      </c>
      <c r="CN22" s="32">
        <v>58</v>
      </c>
      <c r="CO22" s="36">
        <f t="shared" si="55"/>
        <v>76</v>
      </c>
      <c r="CP22" s="54">
        <f t="shared" si="56"/>
        <v>1.48</v>
      </c>
      <c r="CQ22" s="54">
        <f t="shared" si="57"/>
        <v>0.74</v>
      </c>
      <c r="CR22" s="54">
        <f t="shared" si="58"/>
        <v>8.14</v>
      </c>
      <c r="CS22" s="54">
        <f t="shared" si="59"/>
        <v>0.74</v>
      </c>
      <c r="CT22" s="54">
        <f t="shared" si="60"/>
        <v>2.2199999999999998</v>
      </c>
      <c r="CU22" s="54">
        <f t="shared" si="61"/>
        <v>42.92</v>
      </c>
      <c r="CV22" s="135">
        <f t="shared" si="62"/>
        <v>56.24</v>
      </c>
      <c r="CW22" s="24">
        <f t="shared" si="63"/>
        <v>279.88</v>
      </c>
      <c r="CX22" s="60">
        <f t="shared" si="64"/>
        <v>621.08000000000004</v>
      </c>
      <c r="CY22" s="61">
        <f t="shared" si="65"/>
        <v>17.079999999999998</v>
      </c>
      <c r="CZ22" s="61">
        <f t="shared" si="66"/>
        <v>86.06</v>
      </c>
      <c r="DA22" s="61">
        <f t="shared" si="67"/>
        <v>735.93999999999994</v>
      </c>
      <c r="DB22" s="41">
        <f t="shared" si="7"/>
        <v>839.07999999999993</v>
      </c>
    </row>
    <row r="23" spans="1:106" s="3" customFormat="1" ht="14.85" customHeight="1" x14ac:dyDescent="0.15">
      <c r="A23" s="30">
        <v>19</v>
      </c>
      <c r="B23" s="62" t="s">
        <v>129</v>
      </c>
      <c r="C23" s="34">
        <v>0</v>
      </c>
      <c r="D23" s="32">
        <v>2</v>
      </c>
      <c r="E23" s="32">
        <v>24</v>
      </c>
      <c r="F23" s="32">
        <v>0</v>
      </c>
      <c r="G23" s="32">
        <v>6</v>
      </c>
      <c r="H23" s="32">
        <v>67</v>
      </c>
      <c r="I23" s="33">
        <f t="shared" si="8"/>
        <v>99</v>
      </c>
      <c r="J23" s="54">
        <f t="shared" si="9"/>
        <v>0</v>
      </c>
      <c r="K23" s="54">
        <f t="shared" si="10"/>
        <v>4.76</v>
      </c>
      <c r="L23" s="54">
        <f t="shared" si="11"/>
        <v>57.12</v>
      </c>
      <c r="M23" s="54">
        <f t="shared" si="12"/>
        <v>0</v>
      </c>
      <c r="N23" s="54">
        <f t="shared" si="13"/>
        <v>14.28</v>
      </c>
      <c r="O23" s="54">
        <f t="shared" si="14"/>
        <v>159.45999999999998</v>
      </c>
      <c r="P23" s="136"/>
      <c r="Q23" s="34">
        <v>0</v>
      </c>
      <c r="R23" s="32">
        <v>6</v>
      </c>
      <c r="S23" s="32">
        <v>13</v>
      </c>
      <c r="T23" s="32">
        <v>0</v>
      </c>
      <c r="U23" s="32">
        <v>7</v>
      </c>
      <c r="V23" s="32">
        <v>39</v>
      </c>
      <c r="W23" s="33">
        <f t="shared" si="15"/>
        <v>65</v>
      </c>
      <c r="X23" s="54">
        <f t="shared" si="16"/>
        <v>0</v>
      </c>
      <c r="Y23" s="54">
        <f t="shared" si="17"/>
        <v>13.080000000000002</v>
      </c>
      <c r="Z23" s="54">
        <f t="shared" si="18"/>
        <v>28.340000000000003</v>
      </c>
      <c r="AA23" s="54">
        <f t="shared" si="19"/>
        <v>0</v>
      </c>
      <c r="AB23" s="54">
        <f t="shared" si="20"/>
        <v>15.260000000000002</v>
      </c>
      <c r="AC23" s="54">
        <f t="shared" si="21"/>
        <v>85.02000000000001</v>
      </c>
      <c r="AD23" s="135">
        <f t="shared" si="22"/>
        <v>141.70000000000002</v>
      </c>
      <c r="AE23" s="34">
        <v>0</v>
      </c>
      <c r="AF23" s="32">
        <v>7</v>
      </c>
      <c r="AG23" s="32">
        <v>32</v>
      </c>
      <c r="AH23" s="32">
        <v>2</v>
      </c>
      <c r="AI23" s="32">
        <v>6</v>
      </c>
      <c r="AJ23" s="32">
        <v>84</v>
      </c>
      <c r="AK23" s="33">
        <f t="shared" si="23"/>
        <v>131</v>
      </c>
      <c r="AL23" s="54">
        <f t="shared" si="24"/>
        <v>0</v>
      </c>
      <c r="AM23" s="54">
        <f t="shared" si="25"/>
        <v>10.85</v>
      </c>
      <c r="AN23" s="54">
        <f t="shared" si="26"/>
        <v>49.6</v>
      </c>
      <c r="AO23" s="54">
        <f t="shared" si="27"/>
        <v>3.1</v>
      </c>
      <c r="AP23" s="54">
        <f t="shared" si="28"/>
        <v>9.3000000000000007</v>
      </c>
      <c r="AQ23" s="54">
        <f t="shared" si="29"/>
        <v>130.20000000000002</v>
      </c>
      <c r="AR23" s="135">
        <f t="shared" si="30"/>
        <v>203.05</v>
      </c>
      <c r="AS23" s="34">
        <v>3</v>
      </c>
      <c r="AT23" s="32">
        <v>5</v>
      </c>
      <c r="AU23" s="32">
        <v>20</v>
      </c>
      <c r="AV23" s="32">
        <v>5</v>
      </c>
      <c r="AW23" s="32">
        <v>2</v>
      </c>
      <c r="AX23" s="32">
        <v>33</v>
      </c>
      <c r="AY23" s="33">
        <f t="shared" si="31"/>
        <v>68</v>
      </c>
      <c r="AZ23" s="54">
        <f t="shared" si="32"/>
        <v>3.66</v>
      </c>
      <c r="BA23" s="54">
        <f t="shared" si="33"/>
        <v>6.1</v>
      </c>
      <c r="BB23" s="54">
        <f t="shared" si="34"/>
        <v>24.4</v>
      </c>
      <c r="BC23" s="54">
        <f t="shared" si="35"/>
        <v>6.1</v>
      </c>
      <c r="BD23" s="54">
        <f t="shared" si="36"/>
        <v>2.44</v>
      </c>
      <c r="BE23" s="54">
        <f t="shared" si="37"/>
        <v>40.26</v>
      </c>
      <c r="BF23" s="135">
        <f t="shared" si="38"/>
        <v>82.96</v>
      </c>
      <c r="BG23" s="34">
        <v>2</v>
      </c>
      <c r="BH23" s="32">
        <v>5</v>
      </c>
      <c r="BI23" s="32">
        <v>23</v>
      </c>
      <c r="BJ23" s="32">
        <v>1</v>
      </c>
      <c r="BK23" s="32">
        <v>0</v>
      </c>
      <c r="BL23" s="32">
        <v>31</v>
      </c>
      <c r="BM23" s="33">
        <f t="shared" si="39"/>
        <v>62</v>
      </c>
      <c r="BN23" s="54">
        <f t="shared" si="40"/>
        <v>3.08</v>
      </c>
      <c r="BO23" s="54">
        <f t="shared" si="41"/>
        <v>7.7</v>
      </c>
      <c r="BP23" s="54">
        <f t="shared" si="42"/>
        <v>35.42</v>
      </c>
      <c r="BQ23" s="54">
        <f t="shared" si="43"/>
        <v>1.54</v>
      </c>
      <c r="BR23" s="54">
        <f t="shared" si="44"/>
        <v>0</v>
      </c>
      <c r="BS23" s="54">
        <f t="shared" si="45"/>
        <v>47.74</v>
      </c>
      <c r="BT23" s="135">
        <f t="shared" si="46"/>
        <v>95.48</v>
      </c>
      <c r="BU23" s="34">
        <v>3</v>
      </c>
      <c r="BV23" s="32">
        <v>1</v>
      </c>
      <c r="BW23" s="32">
        <v>20</v>
      </c>
      <c r="BX23" s="32">
        <v>1</v>
      </c>
      <c r="BY23" s="32">
        <v>4</v>
      </c>
      <c r="BZ23" s="32">
        <v>45</v>
      </c>
      <c r="CA23" s="33">
        <f t="shared" si="47"/>
        <v>74</v>
      </c>
      <c r="CB23" s="54">
        <f t="shared" si="48"/>
        <v>3.4499999999999997</v>
      </c>
      <c r="CC23" s="54">
        <f t="shared" si="49"/>
        <v>1.1499999999999999</v>
      </c>
      <c r="CD23" s="54">
        <f t="shared" si="50"/>
        <v>23</v>
      </c>
      <c r="CE23" s="54">
        <f t="shared" si="51"/>
        <v>1.1499999999999999</v>
      </c>
      <c r="CF23" s="54">
        <f t="shared" si="52"/>
        <v>4.5999999999999996</v>
      </c>
      <c r="CG23" s="54">
        <f t="shared" si="53"/>
        <v>51.749999999999993</v>
      </c>
      <c r="CH23" s="135">
        <f t="shared" si="54"/>
        <v>85.1</v>
      </c>
      <c r="CI23" s="34">
        <v>0</v>
      </c>
      <c r="CJ23" s="32">
        <v>6</v>
      </c>
      <c r="CK23" s="32">
        <v>12</v>
      </c>
      <c r="CL23" s="32">
        <v>0</v>
      </c>
      <c r="CM23" s="32">
        <v>3</v>
      </c>
      <c r="CN23" s="32">
        <v>55</v>
      </c>
      <c r="CO23" s="36">
        <f t="shared" si="55"/>
        <v>76</v>
      </c>
      <c r="CP23" s="54">
        <f t="shared" si="56"/>
        <v>0</v>
      </c>
      <c r="CQ23" s="54">
        <f t="shared" si="57"/>
        <v>4.4399999999999995</v>
      </c>
      <c r="CR23" s="54">
        <f t="shared" si="58"/>
        <v>8.879999999999999</v>
      </c>
      <c r="CS23" s="54">
        <f t="shared" si="59"/>
        <v>0</v>
      </c>
      <c r="CT23" s="54">
        <f t="shared" si="60"/>
        <v>2.2199999999999998</v>
      </c>
      <c r="CU23" s="54">
        <f t="shared" si="61"/>
        <v>40.700000000000003</v>
      </c>
      <c r="CV23" s="135">
        <f t="shared" si="62"/>
        <v>56.24</v>
      </c>
      <c r="CW23" s="24">
        <f t="shared" si="63"/>
        <v>325.48999999999995</v>
      </c>
      <c r="CX23" s="60">
        <f t="shared" si="64"/>
        <v>615.12000000000012</v>
      </c>
      <c r="CY23" s="61">
        <f t="shared" si="65"/>
        <v>22.08</v>
      </c>
      <c r="CZ23" s="61">
        <f t="shared" si="66"/>
        <v>96.18</v>
      </c>
      <c r="DA23" s="61">
        <f t="shared" si="67"/>
        <v>781.89</v>
      </c>
      <c r="DB23" s="41">
        <f t="shared" si="7"/>
        <v>900.15</v>
      </c>
    </row>
    <row r="24" spans="1:106" s="3" customFormat="1" ht="14.85" customHeight="1" x14ac:dyDescent="0.15">
      <c r="A24" s="30">
        <v>20</v>
      </c>
      <c r="B24" s="62" t="s">
        <v>130</v>
      </c>
      <c r="C24" s="34">
        <v>0</v>
      </c>
      <c r="D24" s="32">
        <v>4</v>
      </c>
      <c r="E24" s="32">
        <v>13</v>
      </c>
      <c r="F24" s="32">
        <v>1</v>
      </c>
      <c r="G24" s="32">
        <v>4</v>
      </c>
      <c r="H24" s="32">
        <v>26</v>
      </c>
      <c r="I24" s="33">
        <f t="shared" si="8"/>
        <v>48</v>
      </c>
      <c r="J24" s="54">
        <f t="shared" si="9"/>
        <v>0</v>
      </c>
      <c r="K24" s="54">
        <f t="shared" si="10"/>
        <v>9.52</v>
      </c>
      <c r="L24" s="54">
        <f t="shared" si="11"/>
        <v>30.939999999999998</v>
      </c>
      <c r="M24" s="54">
        <f t="shared" si="12"/>
        <v>2.38</v>
      </c>
      <c r="N24" s="54">
        <f t="shared" si="13"/>
        <v>9.52</v>
      </c>
      <c r="O24" s="54">
        <f t="shared" si="14"/>
        <v>61.879999999999995</v>
      </c>
      <c r="P24" s="136"/>
      <c r="Q24" s="34">
        <v>0</v>
      </c>
      <c r="R24" s="32">
        <v>0</v>
      </c>
      <c r="S24" s="32">
        <v>9</v>
      </c>
      <c r="T24" s="32">
        <v>0</v>
      </c>
      <c r="U24" s="32">
        <v>4</v>
      </c>
      <c r="V24" s="32">
        <v>22</v>
      </c>
      <c r="W24" s="33">
        <f t="shared" si="15"/>
        <v>35</v>
      </c>
      <c r="X24" s="54">
        <f t="shared" si="16"/>
        <v>0</v>
      </c>
      <c r="Y24" s="54">
        <f t="shared" si="17"/>
        <v>0</v>
      </c>
      <c r="Z24" s="54">
        <f t="shared" si="18"/>
        <v>19.62</v>
      </c>
      <c r="AA24" s="54">
        <f t="shared" si="19"/>
        <v>0</v>
      </c>
      <c r="AB24" s="54">
        <f t="shared" si="20"/>
        <v>8.7200000000000006</v>
      </c>
      <c r="AC24" s="54">
        <f t="shared" si="21"/>
        <v>47.96</v>
      </c>
      <c r="AD24" s="135">
        <f t="shared" si="22"/>
        <v>76.300000000000011</v>
      </c>
      <c r="AE24" s="34">
        <v>0</v>
      </c>
      <c r="AF24" s="32">
        <v>4</v>
      </c>
      <c r="AG24" s="32">
        <v>15</v>
      </c>
      <c r="AH24" s="32">
        <v>2</v>
      </c>
      <c r="AI24" s="32">
        <v>3</v>
      </c>
      <c r="AJ24" s="32">
        <v>44</v>
      </c>
      <c r="AK24" s="33">
        <f t="shared" si="23"/>
        <v>68</v>
      </c>
      <c r="AL24" s="54">
        <f t="shared" si="24"/>
        <v>0</v>
      </c>
      <c r="AM24" s="54">
        <f t="shared" si="25"/>
        <v>6.2</v>
      </c>
      <c r="AN24" s="54">
        <f t="shared" si="26"/>
        <v>23.25</v>
      </c>
      <c r="AO24" s="54">
        <f t="shared" si="27"/>
        <v>3.1</v>
      </c>
      <c r="AP24" s="54">
        <f t="shared" si="28"/>
        <v>4.6500000000000004</v>
      </c>
      <c r="AQ24" s="54">
        <f t="shared" si="29"/>
        <v>68.2</v>
      </c>
      <c r="AR24" s="135">
        <f t="shared" si="30"/>
        <v>105.4</v>
      </c>
      <c r="AS24" s="34">
        <v>1</v>
      </c>
      <c r="AT24" s="32">
        <v>6</v>
      </c>
      <c r="AU24" s="32">
        <v>18</v>
      </c>
      <c r="AV24" s="32">
        <v>0</v>
      </c>
      <c r="AW24" s="32">
        <v>0</v>
      </c>
      <c r="AX24" s="32">
        <v>41</v>
      </c>
      <c r="AY24" s="33">
        <f t="shared" si="31"/>
        <v>66</v>
      </c>
      <c r="AZ24" s="54">
        <f t="shared" si="32"/>
        <v>1.22</v>
      </c>
      <c r="BA24" s="54">
        <f t="shared" si="33"/>
        <v>7.32</v>
      </c>
      <c r="BB24" s="54">
        <f t="shared" si="34"/>
        <v>21.96</v>
      </c>
      <c r="BC24" s="54">
        <f t="shared" si="35"/>
        <v>0</v>
      </c>
      <c r="BD24" s="54">
        <f t="shared" si="36"/>
        <v>0</v>
      </c>
      <c r="BE24" s="54">
        <f t="shared" si="37"/>
        <v>50.019999999999996</v>
      </c>
      <c r="BF24" s="135">
        <f t="shared" si="38"/>
        <v>80.52</v>
      </c>
      <c r="BG24" s="34">
        <v>0</v>
      </c>
      <c r="BH24" s="32">
        <v>4</v>
      </c>
      <c r="BI24" s="32">
        <v>11</v>
      </c>
      <c r="BJ24" s="32">
        <v>0</v>
      </c>
      <c r="BK24" s="32">
        <v>3</v>
      </c>
      <c r="BL24" s="32">
        <v>15</v>
      </c>
      <c r="BM24" s="33">
        <f t="shared" si="39"/>
        <v>33</v>
      </c>
      <c r="BN24" s="54">
        <f t="shared" si="40"/>
        <v>0</v>
      </c>
      <c r="BO24" s="54">
        <f t="shared" si="41"/>
        <v>6.16</v>
      </c>
      <c r="BP24" s="54">
        <f t="shared" si="42"/>
        <v>16.940000000000001</v>
      </c>
      <c r="BQ24" s="54">
        <f t="shared" si="43"/>
        <v>0</v>
      </c>
      <c r="BR24" s="54">
        <f t="shared" si="44"/>
        <v>4.62</v>
      </c>
      <c r="BS24" s="54">
        <f t="shared" si="45"/>
        <v>23.1</v>
      </c>
      <c r="BT24" s="135">
        <f t="shared" si="46"/>
        <v>50.820000000000007</v>
      </c>
      <c r="BU24" s="34">
        <v>2</v>
      </c>
      <c r="BV24" s="32">
        <v>1</v>
      </c>
      <c r="BW24" s="32">
        <v>17</v>
      </c>
      <c r="BX24" s="32">
        <v>0</v>
      </c>
      <c r="BY24" s="32">
        <v>1</v>
      </c>
      <c r="BZ24" s="32">
        <v>36</v>
      </c>
      <c r="CA24" s="33">
        <f t="shared" si="47"/>
        <v>57</v>
      </c>
      <c r="CB24" s="54">
        <f t="shared" si="48"/>
        <v>2.2999999999999998</v>
      </c>
      <c r="CC24" s="54">
        <f t="shared" si="49"/>
        <v>1.1499999999999999</v>
      </c>
      <c r="CD24" s="54">
        <f t="shared" si="50"/>
        <v>19.549999999999997</v>
      </c>
      <c r="CE24" s="54">
        <f t="shared" si="51"/>
        <v>0</v>
      </c>
      <c r="CF24" s="54">
        <f t="shared" si="52"/>
        <v>1.1499999999999999</v>
      </c>
      <c r="CG24" s="54">
        <f t="shared" si="53"/>
        <v>41.4</v>
      </c>
      <c r="CH24" s="135">
        <f t="shared" si="54"/>
        <v>65.55</v>
      </c>
      <c r="CI24" s="34">
        <v>0</v>
      </c>
      <c r="CJ24" s="32">
        <v>8</v>
      </c>
      <c r="CK24" s="32">
        <v>15</v>
      </c>
      <c r="CL24" s="32">
        <v>0</v>
      </c>
      <c r="CM24" s="32">
        <v>1</v>
      </c>
      <c r="CN24" s="32">
        <v>43</v>
      </c>
      <c r="CO24" s="36">
        <f t="shared" si="55"/>
        <v>67</v>
      </c>
      <c r="CP24" s="54">
        <f t="shared" si="56"/>
        <v>0</v>
      </c>
      <c r="CQ24" s="54">
        <f t="shared" si="57"/>
        <v>5.92</v>
      </c>
      <c r="CR24" s="54">
        <f t="shared" si="58"/>
        <v>11.1</v>
      </c>
      <c r="CS24" s="54">
        <f t="shared" si="59"/>
        <v>0</v>
      </c>
      <c r="CT24" s="54">
        <f t="shared" si="60"/>
        <v>0.74</v>
      </c>
      <c r="CU24" s="54">
        <f t="shared" si="61"/>
        <v>31.82</v>
      </c>
      <c r="CV24" s="135">
        <f t="shared" si="62"/>
        <v>49.58</v>
      </c>
      <c r="CW24" s="24">
        <f t="shared" si="63"/>
        <v>214.08999999999997</v>
      </c>
      <c r="CX24" s="60">
        <f t="shared" si="64"/>
        <v>359.26</v>
      </c>
      <c r="CY24" s="61">
        <f t="shared" si="65"/>
        <v>9</v>
      </c>
      <c r="CZ24" s="61">
        <f t="shared" si="66"/>
        <v>65.669999999999987</v>
      </c>
      <c r="DA24" s="61">
        <f t="shared" si="67"/>
        <v>467.74</v>
      </c>
      <c r="DB24" s="41">
        <f t="shared" si="7"/>
        <v>542.41</v>
      </c>
    </row>
    <row r="25" spans="1:106" s="3" customFormat="1" ht="14.85" customHeight="1" x14ac:dyDescent="0.15">
      <c r="A25" s="30">
        <v>21</v>
      </c>
      <c r="B25" s="62" t="s">
        <v>131</v>
      </c>
      <c r="C25" s="34">
        <v>1</v>
      </c>
      <c r="D25" s="32">
        <v>5</v>
      </c>
      <c r="E25" s="32">
        <v>7</v>
      </c>
      <c r="F25" s="32">
        <v>1</v>
      </c>
      <c r="G25" s="32">
        <v>4</v>
      </c>
      <c r="H25" s="32">
        <v>28</v>
      </c>
      <c r="I25" s="33">
        <f t="shared" si="8"/>
        <v>46</v>
      </c>
      <c r="J25" s="54">
        <f t="shared" si="9"/>
        <v>2.38</v>
      </c>
      <c r="K25" s="54">
        <f t="shared" si="10"/>
        <v>11.899999999999999</v>
      </c>
      <c r="L25" s="54">
        <f t="shared" si="11"/>
        <v>16.66</v>
      </c>
      <c r="M25" s="54">
        <f t="shared" si="12"/>
        <v>2.38</v>
      </c>
      <c r="N25" s="54">
        <f t="shared" si="13"/>
        <v>9.52</v>
      </c>
      <c r="O25" s="54">
        <f t="shared" si="14"/>
        <v>66.64</v>
      </c>
      <c r="P25" s="136"/>
      <c r="Q25" s="34">
        <v>0</v>
      </c>
      <c r="R25" s="32">
        <v>3</v>
      </c>
      <c r="S25" s="32">
        <v>12</v>
      </c>
      <c r="T25" s="32">
        <v>2</v>
      </c>
      <c r="U25" s="32">
        <v>3</v>
      </c>
      <c r="V25" s="32">
        <v>18</v>
      </c>
      <c r="W25" s="33">
        <f t="shared" si="15"/>
        <v>38</v>
      </c>
      <c r="X25" s="54">
        <f t="shared" si="16"/>
        <v>0</v>
      </c>
      <c r="Y25" s="54">
        <f t="shared" si="17"/>
        <v>6.5400000000000009</v>
      </c>
      <c r="Z25" s="54">
        <f t="shared" si="18"/>
        <v>26.160000000000004</v>
      </c>
      <c r="AA25" s="54">
        <f t="shared" si="19"/>
        <v>4.3600000000000003</v>
      </c>
      <c r="AB25" s="54">
        <f t="shared" si="20"/>
        <v>6.5400000000000009</v>
      </c>
      <c r="AC25" s="54">
        <f t="shared" si="21"/>
        <v>39.24</v>
      </c>
      <c r="AD25" s="135">
        <f t="shared" si="22"/>
        <v>82.84</v>
      </c>
      <c r="AE25" s="34">
        <v>2</v>
      </c>
      <c r="AF25" s="32">
        <v>10</v>
      </c>
      <c r="AG25" s="32">
        <v>33</v>
      </c>
      <c r="AH25" s="32">
        <v>1</v>
      </c>
      <c r="AI25" s="32">
        <v>6</v>
      </c>
      <c r="AJ25" s="32">
        <v>79</v>
      </c>
      <c r="AK25" s="33">
        <f t="shared" si="23"/>
        <v>131</v>
      </c>
      <c r="AL25" s="54">
        <f t="shared" si="24"/>
        <v>3.1</v>
      </c>
      <c r="AM25" s="54">
        <f t="shared" si="25"/>
        <v>15.5</v>
      </c>
      <c r="AN25" s="54">
        <f t="shared" si="26"/>
        <v>51.15</v>
      </c>
      <c r="AO25" s="54">
        <f t="shared" si="27"/>
        <v>1.55</v>
      </c>
      <c r="AP25" s="54">
        <f t="shared" si="28"/>
        <v>9.3000000000000007</v>
      </c>
      <c r="AQ25" s="54">
        <f t="shared" si="29"/>
        <v>122.45</v>
      </c>
      <c r="AR25" s="135">
        <f t="shared" si="30"/>
        <v>203.05</v>
      </c>
      <c r="AS25" s="34">
        <v>3</v>
      </c>
      <c r="AT25" s="32">
        <v>14</v>
      </c>
      <c r="AU25" s="32">
        <v>25</v>
      </c>
      <c r="AV25" s="32">
        <v>1</v>
      </c>
      <c r="AW25" s="32">
        <v>3</v>
      </c>
      <c r="AX25" s="32">
        <v>57</v>
      </c>
      <c r="AY25" s="33">
        <f t="shared" si="31"/>
        <v>103</v>
      </c>
      <c r="AZ25" s="54">
        <f t="shared" si="32"/>
        <v>3.66</v>
      </c>
      <c r="BA25" s="54">
        <f t="shared" si="33"/>
        <v>17.079999999999998</v>
      </c>
      <c r="BB25" s="54">
        <f t="shared" si="34"/>
        <v>30.5</v>
      </c>
      <c r="BC25" s="54">
        <f t="shared" si="35"/>
        <v>1.22</v>
      </c>
      <c r="BD25" s="54">
        <f t="shared" si="36"/>
        <v>3.66</v>
      </c>
      <c r="BE25" s="54">
        <f t="shared" si="37"/>
        <v>69.539999999999992</v>
      </c>
      <c r="BF25" s="135">
        <f t="shared" si="38"/>
        <v>125.65999999999998</v>
      </c>
      <c r="BG25" s="34">
        <v>2</v>
      </c>
      <c r="BH25" s="32">
        <v>2</v>
      </c>
      <c r="BI25" s="32">
        <v>17</v>
      </c>
      <c r="BJ25" s="32">
        <v>2</v>
      </c>
      <c r="BK25" s="32">
        <v>7</v>
      </c>
      <c r="BL25" s="32">
        <v>35</v>
      </c>
      <c r="BM25" s="33">
        <f t="shared" si="39"/>
        <v>65</v>
      </c>
      <c r="BN25" s="54">
        <f t="shared" si="40"/>
        <v>3.08</v>
      </c>
      <c r="BO25" s="54">
        <f t="shared" si="41"/>
        <v>3.08</v>
      </c>
      <c r="BP25" s="54">
        <f t="shared" si="42"/>
        <v>26.18</v>
      </c>
      <c r="BQ25" s="54">
        <f t="shared" si="43"/>
        <v>3.08</v>
      </c>
      <c r="BR25" s="54">
        <f t="shared" si="44"/>
        <v>10.780000000000001</v>
      </c>
      <c r="BS25" s="54">
        <f t="shared" si="45"/>
        <v>53.9</v>
      </c>
      <c r="BT25" s="135">
        <f t="shared" si="46"/>
        <v>100.1</v>
      </c>
      <c r="BU25" s="34">
        <v>0</v>
      </c>
      <c r="BV25" s="32">
        <v>8</v>
      </c>
      <c r="BW25" s="32">
        <v>41</v>
      </c>
      <c r="BX25" s="32">
        <v>0</v>
      </c>
      <c r="BY25" s="32">
        <v>8</v>
      </c>
      <c r="BZ25" s="32">
        <v>67</v>
      </c>
      <c r="CA25" s="33">
        <f t="shared" si="47"/>
        <v>124</v>
      </c>
      <c r="CB25" s="54">
        <f t="shared" si="48"/>
        <v>0</v>
      </c>
      <c r="CC25" s="54">
        <f t="shared" si="49"/>
        <v>9.1999999999999993</v>
      </c>
      <c r="CD25" s="54">
        <f t="shared" si="50"/>
        <v>47.15</v>
      </c>
      <c r="CE25" s="54">
        <f t="shared" si="51"/>
        <v>0</v>
      </c>
      <c r="CF25" s="54">
        <f t="shared" si="52"/>
        <v>9.1999999999999993</v>
      </c>
      <c r="CG25" s="54">
        <f t="shared" si="53"/>
        <v>77.05</v>
      </c>
      <c r="CH25" s="135">
        <f t="shared" si="54"/>
        <v>142.6</v>
      </c>
      <c r="CI25" s="34">
        <v>1</v>
      </c>
      <c r="CJ25" s="32">
        <v>6</v>
      </c>
      <c r="CK25" s="32">
        <v>24</v>
      </c>
      <c r="CL25" s="32">
        <v>0</v>
      </c>
      <c r="CM25" s="32">
        <v>2</v>
      </c>
      <c r="CN25" s="32">
        <v>66</v>
      </c>
      <c r="CO25" s="36">
        <f t="shared" si="55"/>
        <v>99</v>
      </c>
      <c r="CP25" s="54">
        <f t="shared" si="56"/>
        <v>0.74</v>
      </c>
      <c r="CQ25" s="54">
        <f t="shared" si="57"/>
        <v>4.4399999999999995</v>
      </c>
      <c r="CR25" s="54">
        <f t="shared" si="58"/>
        <v>17.759999999999998</v>
      </c>
      <c r="CS25" s="54">
        <f t="shared" si="59"/>
        <v>0</v>
      </c>
      <c r="CT25" s="54">
        <f t="shared" si="60"/>
        <v>1.48</v>
      </c>
      <c r="CU25" s="54">
        <f t="shared" si="61"/>
        <v>48.839999999999996</v>
      </c>
      <c r="CV25" s="135">
        <f t="shared" si="62"/>
        <v>73.259999999999991</v>
      </c>
      <c r="CW25" s="24">
        <f t="shared" si="63"/>
        <v>324.82</v>
      </c>
      <c r="CX25" s="60">
        <f t="shared" si="64"/>
        <v>540.73000000000013</v>
      </c>
      <c r="CY25" s="61">
        <f t="shared" si="65"/>
        <v>25.549999999999994</v>
      </c>
      <c r="CZ25" s="61">
        <f t="shared" si="66"/>
        <v>118.22</v>
      </c>
      <c r="DA25" s="61">
        <f t="shared" si="67"/>
        <v>693.22</v>
      </c>
      <c r="DB25" s="41">
        <f t="shared" si="7"/>
        <v>836.99</v>
      </c>
    </row>
    <row r="26" spans="1:106" s="3" customFormat="1" ht="14.85" customHeight="1" x14ac:dyDescent="0.15">
      <c r="A26" s="30">
        <v>22</v>
      </c>
      <c r="B26" s="62" t="s">
        <v>132</v>
      </c>
      <c r="C26" s="34">
        <v>0</v>
      </c>
      <c r="D26" s="32">
        <v>4</v>
      </c>
      <c r="E26" s="32">
        <v>8</v>
      </c>
      <c r="F26" s="32">
        <v>2</v>
      </c>
      <c r="G26" s="32">
        <v>6</v>
      </c>
      <c r="H26" s="32">
        <v>26</v>
      </c>
      <c r="I26" s="33">
        <f t="shared" si="8"/>
        <v>46</v>
      </c>
      <c r="J26" s="54">
        <f t="shared" si="9"/>
        <v>0</v>
      </c>
      <c r="K26" s="54">
        <f t="shared" si="10"/>
        <v>9.52</v>
      </c>
      <c r="L26" s="54">
        <f t="shared" si="11"/>
        <v>19.04</v>
      </c>
      <c r="M26" s="54">
        <f t="shared" si="12"/>
        <v>4.76</v>
      </c>
      <c r="N26" s="54">
        <f t="shared" si="13"/>
        <v>14.28</v>
      </c>
      <c r="O26" s="54">
        <f t="shared" si="14"/>
        <v>61.879999999999995</v>
      </c>
      <c r="P26" s="136"/>
      <c r="Q26" s="34">
        <v>1</v>
      </c>
      <c r="R26" s="32">
        <v>4</v>
      </c>
      <c r="S26" s="32">
        <v>6</v>
      </c>
      <c r="T26" s="32">
        <v>4</v>
      </c>
      <c r="U26" s="32">
        <v>5</v>
      </c>
      <c r="V26" s="32">
        <v>34</v>
      </c>
      <c r="W26" s="33">
        <f t="shared" si="15"/>
        <v>54</v>
      </c>
      <c r="X26" s="54">
        <f t="shared" si="16"/>
        <v>2.1800000000000002</v>
      </c>
      <c r="Y26" s="54">
        <f t="shared" si="17"/>
        <v>8.7200000000000006</v>
      </c>
      <c r="Z26" s="54">
        <f t="shared" si="18"/>
        <v>13.080000000000002</v>
      </c>
      <c r="AA26" s="54">
        <f t="shared" si="19"/>
        <v>8.7200000000000006</v>
      </c>
      <c r="AB26" s="54">
        <f t="shared" si="20"/>
        <v>10.9</v>
      </c>
      <c r="AC26" s="54">
        <f t="shared" si="21"/>
        <v>74.12</v>
      </c>
      <c r="AD26" s="135">
        <f t="shared" si="22"/>
        <v>117.72</v>
      </c>
      <c r="AE26" s="34">
        <v>1</v>
      </c>
      <c r="AF26" s="32">
        <v>9</v>
      </c>
      <c r="AG26" s="32">
        <v>21</v>
      </c>
      <c r="AH26" s="32">
        <v>0</v>
      </c>
      <c r="AI26" s="32">
        <v>8</v>
      </c>
      <c r="AJ26" s="32">
        <v>51</v>
      </c>
      <c r="AK26" s="33">
        <f t="shared" si="23"/>
        <v>90</v>
      </c>
      <c r="AL26" s="54">
        <f t="shared" si="24"/>
        <v>1.55</v>
      </c>
      <c r="AM26" s="54">
        <f t="shared" si="25"/>
        <v>13.950000000000001</v>
      </c>
      <c r="AN26" s="54">
        <f t="shared" si="26"/>
        <v>32.550000000000004</v>
      </c>
      <c r="AO26" s="54">
        <f t="shared" si="27"/>
        <v>0</v>
      </c>
      <c r="AP26" s="54">
        <f t="shared" si="28"/>
        <v>12.4</v>
      </c>
      <c r="AQ26" s="54">
        <f t="shared" si="29"/>
        <v>79.05</v>
      </c>
      <c r="AR26" s="135">
        <f t="shared" si="30"/>
        <v>139.5</v>
      </c>
      <c r="AS26" s="34">
        <v>0</v>
      </c>
      <c r="AT26" s="32">
        <v>1</v>
      </c>
      <c r="AU26" s="32">
        <v>15</v>
      </c>
      <c r="AV26" s="32">
        <v>0</v>
      </c>
      <c r="AW26" s="32">
        <v>5</v>
      </c>
      <c r="AX26" s="32">
        <v>34</v>
      </c>
      <c r="AY26" s="33">
        <f t="shared" si="31"/>
        <v>55</v>
      </c>
      <c r="AZ26" s="54">
        <f t="shared" si="32"/>
        <v>0</v>
      </c>
      <c r="BA26" s="54">
        <f t="shared" si="33"/>
        <v>1.22</v>
      </c>
      <c r="BB26" s="54">
        <f t="shared" si="34"/>
        <v>18.3</v>
      </c>
      <c r="BC26" s="54">
        <f t="shared" si="35"/>
        <v>0</v>
      </c>
      <c r="BD26" s="54">
        <f t="shared" si="36"/>
        <v>6.1</v>
      </c>
      <c r="BE26" s="54">
        <f t="shared" si="37"/>
        <v>41.48</v>
      </c>
      <c r="BF26" s="135">
        <f t="shared" si="38"/>
        <v>67.099999999999994</v>
      </c>
      <c r="BG26" s="34">
        <v>3</v>
      </c>
      <c r="BH26" s="32">
        <v>4</v>
      </c>
      <c r="BI26" s="32">
        <v>10</v>
      </c>
      <c r="BJ26" s="32">
        <v>0</v>
      </c>
      <c r="BK26" s="32">
        <v>2</v>
      </c>
      <c r="BL26" s="32">
        <v>25</v>
      </c>
      <c r="BM26" s="33">
        <f t="shared" si="39"/>
        <v>44</v>
      </c>
      <c r="BN26" s="54">
        <f t="shared" si="40"/>
        <v>4.62</v>
      </c>
      <c r="BO26" s="54">
        <f t="shared" si="41"/>
        <v>6.16</v>
      </c>
      <c r="BP26" s="54">
        <f t="shared" si="42"/>
        <v>15.4</v>
      </c>
      <c r="BQ26" s="54">
        <f t="shared" si="43"/>
        <v>0</v>
      </c>
      <c r="BR26" s="54">
        <f t="shared" si="44"/>
        <v>3.08</v>
      </c>
      <c r="BS26" s="54">
        <f t="shared" si="45"/>
        <v>38.5</v>
      </c>
      <c r="BT26" s="135">
        <f t="shared" si="46"/>
        <v>67.759999999999991</v>
      </c>
      <c r="BU26" s="34">
        <v>0</v>
      </c>
      <c r="BV26" s="32">
        <v>4</v>
      </c>
      <c r="BW26" s="32">
        <v>18</v>
      </c>
      <c r="BX26" s="32">
        <v>0</v>
      </c>
      <c r="BY26" s="32">
        <v>4</v>
      </c>
      <c r="BZ26" s="32">
        <v>29</v>
      </c>
      <c r="CA26" s="33">
        <f t="shared" si="47"/>
        <v>55</v>
      </c>
      <c r="CB26" s="54">
        <f t="shared" si="48"/>
        <v>0</v>
      </c>
      <c r="CC26" s="54">
        <f t="shared" si="49"/>
        <v>4.5999999999999996</v>
      </c>
      <c r="CD26" s="54">
        <f t="shared" si="50"/>
        <v>20.7</v>
      </c>
      <c r="CE26" s="54">
        <f t="shared" si="51"/>
        <v>0</v>
      </c>
      <c r="CF26" s="54">
        <f t="shared" si="52"/>
        <v>4.5999999999999996</v>
      </c>
      <c r="CG26" s="54">
        <f t="shared" si="53"/>
        <v>33.349999999999994</v>
      </c>
      <c r="CH26" s="135">
        <f t="shared" si="54"/>
        <v>63.249999999999993</v>
      </c>
      <c r="CI26" s="34">
        <v>0</v>
      </c>
      <c r="CJ26" s="32">
        <v>2</v>
      </c>
      <c r="CK26" s="32">
        <v>14</v>
      </c>
      <c r="CL26" s="32">
        <v>1</v>
      </c>
      <c r="CM26" s="32">
        <v>3</v>
      </c>
      <c r="CN26" s="32">
        <v>35</v>
      </c>
      <c r="CO26" s="36">
        <f t="shared" si="55"/>
        <v>55</v>
      </c>
      <c r="CP26" s="54">
        <f t="shared" si="56"/>
        <v>0</v>
      </c>
      <c r="CQ26" s="54">
        <f t="shared" si="57"/>
        <v>1.48</v>
      </c>
      <c r="CR26" s="54">
        <f t="shared" si="58"/>
        <v>10.36</v>
      </c>
      <c r="CS26" s="54">
        <f t="shared" si="59"/>
        <v>0.74</v>
      </c>
      <c r="CT26" s="54">
        <f t="shared" si="60"/>
        <v>2.2199999999999998</v>
      </c>
      <c r="CU26" s="54">
        <f t="shared" si="61"/>
        <v>25.9</v>
      </c>
      <c r="CV26" s="135">
        <f t="shared" si="62"/>
        <v>40.700000000000003</v>
      </c>
      <c r="CW26" s="24">
        <f t="shared" si="63"/>
        <v>238.16999999999996</v>
      </c>
      <c r="CX26" s="60">
        <f t="shared" si="64"/>
        <v>422.08000000000004</v>
      </c>
      <c r="CY26" s="61">
        <f t="shared" si="65"/>
        <v>22.57</v>
      </c>
      <c r="CZ26" s="61">
        <f t="shared" si="66"/>
        <v>99.22999999999999</v>
      </c>
      <c r="DA26" s="61">
        <f t="shared" si="67"/>
        <v>483.71000000000004</v>
      </c>
      <c r="DB26" s="41">
        <f t="shared" si="7"/>
        <v>605.51</v>
      </c>
    </row>
    <row r="27" spans="1:106" s="3" customFormat="1" ht="14.85" customHeight="1" x14ac:dyDescent="0.15">
      <c r="A27" s="30">
        <v>23</v>
      </c>
      <c r="B27" s="62" t="s">
        <v>133</v>
      </c>
      <c r="C27" s="34">
        <v>0</v>
      </c>
      <c r="D27" s="32">
        <v>3</v>
      </c>
      <c r="E27" s="32">
        <v>20</v>
      </c>
      <c r="F27" s="32">
        <v>0</v>
      </c>
      <c r="G27" s="32">
        <v>6</v>
      </c>
      <c r="H27" s="32">
        <v>39</v>
      </c>
      <c r="I27" s="33">
        <f t="shared" si="8"/>
        <v>68</v>
      </c>
      <c r="J27" s="54">
        <f t="shared" si="9"/>
        <v>0</v>
      </c>
      <c r="K27" s="54">
        <f t="shared" si="10"/>
        <v>7.14</v>
      </c>
      <c r="L27" s="54">
        <f t="shared" si="11"/>
        <v>47.599999999999994</v>
      </c>
      <c r="M27" s="54">
        <f t="shared" si="12"/>
        <v>0</v>
      </c>
      <c r="N27" s="54">
        <f t="shared" si="13"/>
        <v>14.28</v>
      </c>
      <c r="O27" s="54">
        <f t="shared" si="14"/>
        <v>92.82</v>
      </c>
      <c r="P27" s="136"/>
      <c r="Q27" s="34">
        <v>0</v>
      </c>
      <c r="R27" s="32">
        <v>1</v>
      </c>
      <c r="S27" s="32">
        <v>13</v>
      </c>
      <c r="T27" s="32">
        <v>1</v>
      </c>
      <c r="U27" s="32">
        <v>4</v>
      </c>
      <c r="V27" s="32">
        <v>28</v>
      </c>
      <c r="W27" s="33">
        <f t="shared" si="15"/>
        <v>47</v>
      </c>
      <c r="X27" s="54">
        <f t="shared" si="16"/>
        <v>0</v>
      </c>
      <c r="Y27" s="54">
        <f t="shared" si="17"/>
        <v>2.1800000000000002</v>
      </c>
      <c r="Z27" s="54">
        <f t="shared" si="18"/>
        <v>28.340000000000003</v>
      </c>
      <c r="AA27" s="54">
        <f t="shared" si="19"/>
        <v>2.1800000000000002</v>
      </c>
      <c r="AB27" s="54">
        <f t="shared" si="20"/>
        <v>8.7200000000000006</v>
      </c>
      <c r="AC27" s="54">
        <f t="shared" si="21"/>
        <v>61.040000000000006</v>
      </c>
      <c r="AD27" s="135">
        <f t="shared" si="22"/>
        <v>102.46000000000001</v>
      </c>
      <c r="AE27" s="34">
        <v>2</v>
      </c>
      <c r="AF27" s="32">
        <v>6</v>
      </c>
      <c r="AG27" s="32">
        <v>34</v>
      </c>
      <c r="AH27" s="32">
        <v>1</v>
      </c>
      <c r="AI27" s="32">
        <v>9</v>
      </c>
      <c r="AJ27" s="32">
        <v>67</v>
      </c>
      <c r="AK27" s="33">
        <f t="shared" si="23"/>
        <v>119</v>
      </c>
      <c r="AL27" s="54">
        <f t="shared" si="24"/>
        <v>3.1</v>
      </c>
      <c r="AM27" s="54">
        <f t="shared" si="25"/>
        <v>9.3000000000000007</v>
      </c>
      <c r="AN27" s="54">
        <f t="shared" si="26"/>
        <v>52.7</v>
      </c>
      <c r="AO27" s="54">
        <f t="shared" si="27"/>
        <v>1.55</v>
      </c>
      <c r="AP27" s="54">
        <f t="shared" si="28"/>
        <v>13.950000000000001</v>
      </c>
      <c r="AQ27" s="54">
        <f t="shared" si="29"/>
        <v>103.85000000000001</v>
      </c>
      <c r="AR27" s="135">
        <f t="shared" si="30"/>
        <v>184.45000000000002</v>
      </c>
      <c r="AS27" s="34">
        <v>7</v>
      </c>
      <c r="AT27" s="32">
        <v>7</v>
      </c>
      <c r="AU27" s="32">
        <v>26</v>
      </c>
      <c r="AV27" s="32">
        <v>4</v>
      </c>
      <c r="AW27" s="32">
        <v>3</v>
      </c>
      <c r="AX27" s="32">
        <v>34</v>
      </c>
      <c r="AY27" s="33">
        <f t="shared" si="31"/>
        <v>81</v>
      </c>
      <c r="AZ27" s="54">
        <f t="shared" si="32"/>
        <v>8.5399999999999991</v>
      </c>
      <c r="BA27" s="54">
        <f t="shared" si="33"/>
        <v>8.5399999999999991</v>
      </c>
      <c r="BB27" s="54">
        <f t="shared" si="34"/>
        <v>31.72</v>
      </c>
      <c r="BC27" s="54">
        <f t="shared" si="35"/>
        <v>4.88</v>
      </c>
      <c r="BD27" s="54">
        <f t="shared" si="36"/>
        <v>3.66</v>
      </c>
      <c r="BE27" s="54">
        <f t="shared" si="37"/>
        <v>41.48</v>
      </c>
      <c r="BF27" s="135">
        <f t="shared" si="38"/>
        <v>98.82</v>
      </c>
      <c r="BG27" s="34">
        <v>0</v>
      </c>
      <c r="BH27" s="32">
        <v>3</v>
      </c>
      <c r="BI27" s="32">
        <v>17</v>
      </c>
      <c r="BJ27" s="32">
        <v>1</v>
      </c>
      <c r="BK27" s="32">
        <v>4</v>
      </c>
      <c r="BL27" s="32">
        <v>38</v>
      </c>
      <c r="BM27" s="33">
        <f t="shared" si="39"/>
        <v>63</v>
      </c>
      <c r="BN27" s="54">
        <f t="shared" si="40"/>
        <v>0</v>
      </c>
      <c r="BO27" s="54">
        <f t="shared" si="41"/>
        <v>4.62</v>
      </c>
      <c r="BP27" s="54">
        <f t="shared" si="42"/>
        <v>26.18</v>
      </c>
      <c r="BQ27" s="54">
        <f t="shared" si="43"/>
        <v>1.54</v>
      </c>
      <c r="BR27" s="54">
        <f t="shared" si="44"/>
        <v>6.16</v>
      </c>
      <c r="BS27" s="54">
        <f t="shared" si="45"/>
        <v>58.52</v>
      </c>
      <c r="BT27" s="135">
        <f t="shared" si="46"/>
        <v>97.02000000000001</v>
      </c>
      <c r="BU27" s="34">
        <v>1</v>
      </c>
      <c r="BV27" s="32">
        <v>7</v>
      </c>
      <c r="BW27" s="32">
        <v>20</v>
      </c>
      <c r="BX27" s="32">
        <v>1</v>
      </c>
      <c r="BY27" s="32">
        <v>5</v>
      </c>
      <c r="BZ27" s="32">
        <v>51</v>
      </c>
      <c r="CA27" s="33">
        <f t="shared" si="47"/>
        <v>85</v>
      </c>
      <c r="CB27" s="54">
        <f t="shared" si="48"/>
        <v>1.1499999999999999</v>
      </c>
      <c r="CC27" s="54">
        <f t="shared" si="49"/>
        <v>8.0499999999999989</v>
      </c>
      <c r="CD27" s="54">
        <f t="shared" si="50"/>
        <v>23</v>
      </c>
      <c r="CE27" s="54">
        <f t="shared" si="51"/>
        <v>1.1499999999999999</v>
      </c>
      <c r="CF27" s="54">
        <f t="shared" si="52"/>
        <v>5.75</v>
      </c>
      <c r="CG27" s="54">
        <f t="shared" si="53"/>
        <v>58.65</v>
      </c>
      <c r="CH27" s="135">
        <f t="shared" si="54"/>
        <v>97.75</v>
      </c>
      <c r="CI27" s="34">
        <v>3</v>
      </c>
      <c r="CJ27" s="32">
        <v>8</v>
      </c>
      <c r="CK27" s="32">
        <v>16</v>
      </c>
      <c r="CL27" s="32">
        <v>0</v>
      </c>
      <c r="CM27" s="32">
        <v>6</v>
      </c>
      <c r="CN27" s="32">
        <v>46</v>
      </c>
      <c r="CO27" s="36">
        <f t="shared" si="55"/>
        <v>79</v>
      </c>
      <c r="CP27" s="54">
        <f t="shared" si="56"/>
        <v>2.2199999999999998</v>
      </c>
      <c r="CQ27" s="54">
        <f t="shared" si="57"/>
        <v>5.92</v>
      </c>
      <c r="CR27" s="54">
        <f t="shared" si="58"/>
        <v>11.84</v>
      </c>
      <c r="CS27" s="54">
        <f t="shared" si="59"/>
        <v>0</v>
      </c>
      <c r="CT27" s="54">
        <f t="shared" si="60"/>
        <v>4.4399999999999995</v>
      </c>
      <c r="CU27" s="54">
        <f t="shared" si="61"/>
        <v>34.04</v>
      </c>
      <c r="CV27" s="135">
        <f t="shared" si="62"/>
        <v>58.46</v>
      </c>
      <c r="CW27" s="24">
        <f t="shared" si="63"/>
        <v>308.32</v>
      </c>
      <c r="CX27" s="60">
        <f t="shared" si="64"/>
        <v>518.66000000000008</v>
      </c>
      <c r="CY27" s="61">
        <f t="shared" si="65"/>
        <v>26.309999999999995</v>
      </c>
      <c r="CZ27" s="61">
        <f t="shared" si="66"/>
        <v>102.71000000000001</v>
      </c>
      <c r="DA27" s="61">
        <f t="shared" si="67"/>
        <v>671.78000000000009</v>
      </c>
      <c r="DB27" s="41">
        <f t="shared" si="7"/>
        <v>800.80000000000007</v>
      </c>
    </row>
    <row r="28" spans="1:106" s="3" customFormat="1" ht="14.85" customHeight="1" x14ac:dyDescent="0.15">
      <c r="A28" s="30">
        <v>24</v>
      </c>
      <c r="B28" s="63" t="s">
        <v>134</v>
      </c>
      <c r="C28" s="34">
        <v>2</v>
      </c>
      <c r="D28" s="32">
        <v>2</v>
      </c>
      <c r="E28" s="32">
        <v>7</v>
      </c>
      <c r="F28" s="32">
        <v>2</v>
      </c>
      <c r="G28" s="32">
        <v>5</v>
      </c>
      <c r="H28" s="32">
        <v>36</v>
      </c>
      <c r="I28" s="33">
        <f t="shared" si="8"/>
        <v>54</v>
      </c>
      <c r="J28" s="54">
        <f t="shared" si="9"/>
        <v>4.76</v>
      </c>
      <c r="K28" s="54">
        <f t="shared" si="10"/>
        <v>4.76</v>
      </c>
      <c r="L28" s="54">
        <f t="shared" si="11"/>
        <v>16.66</v>
      </c>
      <c r="M28" s="54">
        <f t="shared" si="12"/>
        <v>4.76</v>
      </c>
      <c r="N28" s="54">
        <f t="shared" si="13"/>
        <v>11.899999999999999</v>
      </c>
      <c r="O28" s="54">
        <f t="shared" si="14"/>
        <v>85.679999999999993</v>
      </c>
      <c r="P28" s="136"/>
      <c r="Q28" s="34">
        <v>0</v>
      </c>
      <c r="R28" s="32">
        <v>2</v>
      </c>
      <c r="S28" s="32">
        <v>10</v>
      </c>
      <c r="T28" s="32">
        <v>2</v>
      </c>
      <c r="U28" s="32">
        <v>6</v>
      </c>
      <c r="V28" s="32">
        <v>26</v>
      </c>
      <c r="W28" s="33">
        <f t="shared" si="15"/>
        <v>46</v>
      </c>
      <c r="X28" s="54">
        <f t="shared" si="16"/>
        <v>0</v>
      </c>
      <c r="Y28" s="54">
        <f t="shared" si="17"/>
        <v>4.3600000000000003</v>
      </c>
      <c r="Z28" s="54">
        <f t="shared" si="18"/>
        <v>21.8</v>
      </c>
      <c r="AA28" s="54">
        <f t="shared" si="19"/>
        <v>4.3600000000000003</v>
      </c>
      <c r="AB28" s="54">
        <f t="shared" si="20"/>
        <v>13.080000000000002</v>
      </c>
      <c r="AC28" s="54">
        <f t="shared" si="21"/>
        <v>56.680000000000007</v>
      </c>
      <c r="AD28" s="135">
        <f t="shared" si="22"/>
        <v>100.28</v>
      </c>
      <c r="AE28" s="34">
        <v>0</v>
      </c>
      <c r="AF28" s="32">
        <v>2</v>
      </c>
      <c r="AG28" s="32">
        <v>27</v>
      </c>
      <c r="AH28" s="32">
        <v>0</v>
      </c>
      <c r="AI28" s="32">
        <v>8</v>
      </c>
      <c r="AJ28" s="32">
        <v>45</v>
      </c>
      <c r="AK28" s="33">
        <f t="shared" si="23"/>
        <v>82</v>
      </c>
      <c r="AL28" s="54">
        <f t="shared" si="24"/>
        <v>0</v>
      </c>
      <c r="AM28" s="54">
        <f t="shared" si="25"/>
        <v>3.1</v>
      </c>
      <c r="AN28" s="54">
        <f t="shared" si="26"/>
        <v>41.85</v>
      </c>
      <c r="AO28" s="54">
        <f t="shared" si="27"/>
        <v>0</v>
      </c>
      <c r="AP28" s="54">
        <f t="shared" si="28"/>
        <v>12.4</v>
      </c>
      <c r="AQ28" s="54">
        <f t="shared" si="29"/>
        <v>69.75</v>
      </c>
      <c r="AR28" s="135">
        <f t="shared" si="30"/>
        <v>127.1</v>
      </c>
      <c r="AS28" s="34">
        <v>1</v>
      </c>
      <c r="AT28" s="32">
        <v>9</v>
      </c>
      <c r="AU28" s="32">
        <v>21</v>
      </c>
      <c r="AV28" s="32">
        <v>1</v>
      </c>
      <c r="AW28" s="32">
        <v>13</v>
      </c>
      <c r="AX28" s="32">
        <v>51</v>
      </c>
      <c r="AY28" s="33">
        <f t="shared" si="31"/>
        <v>96</v>
      </c>
      <c r="AZ28" s="54">
        <f t="shared" si="32"/>
        <v>1.22</v>
      </c>
      <c r="BA28" s="54">
        <f t="shared" si="33"/>
        <v>10.98</v>
      </c>
      <c r="BB28" s="54">
        <f t="shared" si="34"/>
        <v>25.62</v>
      </c>
      <c r="BC28" s="54">
        <f t="shared" si="35"/>
        <v>1.22</v>
      </c>
      <c r="BD28" s="54">
        <f t="shared" si="36"/>
        <v>15.86</v>
      </c>
      <c r="BE28" s="54">
        <f t="shared" si="37"/>
        <v>62.22</v>
      </c>
      <c r="BF28" s="135">
        <f t="shared" si="38"/>
        <v>117.12</v>
      </c>
      <c r="BG28" s="34">
        <v>0</v>
      </c>
      <c r="BH28" s="32">
        <v>4</v>
      </c>
      <c r="BI28" s="32">
        <v>9</v>
      </c>
      <c r="BJ28" s="32">
        <v>0</v>
      </c>
      <c r="BK28" s="32">
        <v>6</v>
      </c>
      <c r="BL28" s="32">
        <v>40</v>
      </c>
      <c r="BM28" s="33">
        <f t="shared" si="39"/>
        <v>59</v>
      </c>
      <c r="BN28" s="54">
        <f t="shared" si="40"/>
        <v>0</v>
      </c>
      <c r="BO28" s="54">
        <f t="shared" si="41"/>
        <v>6.16</v>
      </c>
      <c r="BP28" s="54">
        <f t="shared" si="42"/>
        <v>13.86</v>
      </c>
      <c r="BQ28" s="54">
        <f t="shared" si="43"/>
        <v>0</v>
      </c>
      <c r="BR28" s="54">
        <f t="shared" si="44"/>
        <v>9.24</v>
      </c>
      <c r="BS28" s="54">
        <f t="shared" si="45"/>
        <v>61.6</v>
      </c>
      <c r="BT28" s="135">
        <f t="shared" si="46"/>
        <v>90.86</v>
      </c>
      <c r="BU28" s="34">
        <v>0</v>
      </c>
      <c r="BV28" s="32">
        <v>2</v>
      </c>
      <c r="BW28" s="32">
        <v>17</v>
      </c>
      <c r="BX28" s="32">
        <v>1</v>
      </c>
      <c r="BY28" s="32">
        <v>10</v>
      </c>
      <c r="BZ28" s="32">
        <v>26</v>
      </c>
      <c r="CA28" s="33">
        <f t="shared" si="47"/>
        <v>56</v>
      </c>
      <c r="CB28" s="54">
        <f t="shared" si="48"/>
        <v>0</v>
      </c>
      <c r="CC28" s="54">
        <f t="shared" si="49"/>
        <v>2.2999999999999998</v>
      </c>
      <c r="CD28" s="54">
        <f t="shared" si="50"/>
        <v>19.549999999999997</v>
      </c>
      <c r="CE28" s="54">
        <f t="shared" si="51"/>
        <v>1.1499999999999999</v>
      </c>
      <c r="CF28" s="54">
        <f t="shared" si="52"/>
        <v>11.5</v>
      </c>
      <c r="CG28" s="54">
        <f t="shared" si="53"/>
        <v>29.9</v>
      </c>
      <c r="CH28" s="135">
        <f t="shared" si="54"/>
        <v>64.400000000000006</v>
      </c>
      <c r="CI28" s="34">
        <v>3</v>
      </c>
      <c r="CJ28" s="32">
        <v>5</v>
      </c>
      <c r="CK28" s="32">
        <v>16</v>
      </c>
      <c r="CL28" s="32">
        <v>1</v>
      </c>
      <c r="CM28" s="32">
        <v>3</v>
      </c>
      <c r="CN28" s="32">
        <v>32</v>
      </c>
      <c r="CO28" s="36">
        <f t="shared" si="55"/>
        <v>60</v>
      </c>
      <c r="CP28" s="54">
        <f t="shared" si="56"/>
        <v>2.2199999999999998</v>
      </c>
      <c r="CQ28" s="54">
        <f t="shared" si="57"/>
        <v>3.7</v>
      </c>
      <c r="CR28" s="54">
        <f t="shared" si="58"/>
        <v>11.84</v>
      </c>
      <c r="CS28" s="54">
        <f t="shared" si="59"/>
        <v>0.74</v>
      </c>
      <c r="CT28" s="54">
        <f t="shared" si="60"/>
        <v>2.2199999999999998</v>
      </c>
      <c r="CU28" s="54">
        <f t="shared" si="61"/>
        <v>23.68</v>
      </c>
      <c r="CV28" s="135">
        <f t="shared" si="62"/>
        <v>44.399999999999991</v>
      </c>
      <c r="CW28" s="24">
        <f t="shared" si="63"/>
        <v>278.04000000000002</v>
      </c>
      <c r="CX28" s="60">
        <f t="shared" si="64"/>
        <v>477.94000000000011</v>
      </c>
      <c r="CY28" s="61">
        <f t="shared" si="65"/>
        <v>20.429999999999996</v>
      </c>
      <c r="CZ28" s="61">
        <f t="shared" si="66"/>
        <v>111.55999999999999</v>
      </c>
      <c r="DA28" s="61">
        <f t="shared" si="67"/>
        <v>540.68999999999994</v>
      </c>
      <c r="DB28" s="52">
        <f t="shared" si="7"/>
        <v>672.68</v>
      </c>
    </row>
    <row r="29" spans="1:106" s="3" customFormat="1" ht="14.85" customHeight="1" x14ac:dyDescent="0.15">
      <c r="A29" s="30">
        <v>25</v>
      </c>
      <c r="B29" s="63" t="s">
        <v>135</v>
      </c>
      <c r="C29" s="34">
        <v>0</v>
      </c>
      <c r="D29" s="32">
        <v>7</v>
      </c>
      <c r="E29" s="32">
        <v>28</v>
      </c>
      <c r="F29" s="32">
        <v>3</v>
      </c>
      <c r="G29" s="32">
        <v>8</v>
      </c>
      <c r="H29" s="32">
        <v>50</v>
      </c>
      <c r="I29" s="33">
        <f t="shared" si="8"/>
        <v>96</v>
      </c>
      <c r="J29" s="54">
        <f t="shared" si="9"/>
        <v>0</v>
      </c>
      <c r="K29" s="54">
        <f t="shared" si="10"/>
        <v>16.66</v>
      </c>
      <c r="L29" s="54">
        <f t="shared" si="11"/>
        <v>66.64</v>
      </c>
      <c r="M29" s="54">
        <f t="shared" si="12"/>
        <v>7.14</v>
      </c>
      <c r="N29" s="54">
        <f t="shared" si="13"/>
        <v>19.04</v>
      </c>
      <c r="O29" s="54">
        <f t="shared" si="14"/>
        <v>119</v>
      </c>
      <c r="P29" s="136"/>
      <c r="Q29" s="34">
        <v>2</v>
      </c>
      <c r="R29" s="32">
        <v>5</v>
      </c>
      <c r="S29" s="32">
        <v>13</v>
      </c>
      <c r="T29" s="32">
        <v>0</v>
      </c>
      <c r="U29" s="32">
        <v>6</v>
      </c>
      <c r="V29" s="32">
        <v>36</v>
      </c>
      <c r="W29" s="33">
        <f t="shared" si="15"/>
        <v>62</v>
      </c>
      <c r="X29" s="54">
        <f t="shared" si="16"/>
        <v>4.3600000000000003</v>
      </c>
      <c r="Y29" s="54">
        <f t="shared" si="17"/>
        <v>10.9</v>
      </c>
      <c r="Z29" s="54">
        <f t="shared" si="18"/>
        <v>28.340000000000003</v>
      </c>
      <c r="AA29" s="54">
        <f t="shared" si="19"/>
        <v>0</v>
      </c>
      <c r="AB29" s="54">
        <f t="shared" si="20"/>
        <v>13.080000000000002</v>
      </c>
      <c r="AC29" s="54">
        <f t="shared" si="21"/>
        <v>78.48</v>
      </c>
      <c r="AD29" s="135">
        <f t="shared" si="22"/>
        <v>135.16000000000003</v>
      </c>
      <c r="AE29" s="34">
        <v>3</v>
      </c>
      <c r="AF29" s="32">
        <v>13</v>
      </c>
      <c r="AG29" s="32">
        <v>44</v>
      </c>
      <c r="AH29" s="32">
        <v>2</v>
      </c>
      <c r="AI29" s="32">
        <v>5</v>
      </c>
      <c r="AJ29" s="32">
        <v>83</v>
      </c>
      <c r="AK29" s="33">
        <f t="shared" si="23"/>
        <v>150</v>
      </c>
      <c r="AL29" s="54">
        <f t="shared" si="24"/>
        <v>4.6500000000000004</v>
      </c>
      <c r="AM29" s="54">
        <f t="shared" si="25"/>
        <v>20.150000000000002</v>
      </c>
      <c r="AN29" s="54">
        <f t="shared" si="26"/>
        <v>68.2</v>
      </c>
      <c r="AO29" s="54">
        <f t="shared" si="27"/>
        <v>3.1</v>
      </c>
      <c r="AP29" s="54">
        <f t="shared" si="28"/>
        <v>7.75</v>
      </c>
      <c r="AQ29" s="54">
        <f t="shared" si="29"/>
        <v>128.65</v>
      </c>
      <c r="AR29" s="135">
        <f t="shared" si="30"/>
        <v>232.5</v>
      </c>
      <c r="AS29" s="34">
        <v>1</v>
      </c>
      <c r="AT29" s="32">
        <v>5</v>
      </c>
      <c r="AU29" s="32">
        <v>28</v>
      </c>
      <c r="AV29" s="32">
        <v>3</v>
      </c>
      <c r="AW29" s="32">
        <v>5</v>
      </c>
      <c r="AX29" s="32">
        <v>58</v>
      </c>
      <c r="AY29" s="33">
        <f t="shared" si="31"/>
        <v>100</v>
      </c>
      <c r="AZ29" s="54">
        <f t="shared" si="32"/>
        <v>1.22</v>
      </c>
      <c r="BA29" s="54">
        <f t="shared" si="33"/>
        <v>6.1</v>
      </c>
      <c r="BB29" s="54">
        <f t="shared" si="34"/>
        <v>34.159999999999997</v>
      </c>
      <c r="BC29" s="54">
        <f t="shared" si="35"/>
        <v>3.66</v>
      </c>
      <c r="BD29" s="54">
        <f t="shared" si="36"/>
        <v>6.1</v>
      </c>
      <c r="BE29" s="54">
        <f t="shared" si="37"/>
        <v>70.760000000000005</v>
      </c>
      <c r="BF29" s="135">
        <f t="shared" si="38"/>
        <v>122</v>
      </c>
      <c r="BG29" s="34">
        <v>0</v>
      </c>
      <c r="BH29" s="32">
        <v>7</v>
      </c>
      <c r="BI29" s="32">
        <v>23</v>
      </c>
      <c r="BJ29" s="32">
        <v>0</v>
      </c>
      <c r="BK29" s="32">
        <v>2</v>
      </c>
      <c r="BL29" s="32">
        <v>48</v>
      </c>
      <c r="BM29" s="33">
        <f t="shared" si="39"/>
        <v>80</v>
      </c>
      <c r="BN29" s="54">
        <f t="shared" si="40"/>
        <v>0</v>
      </c>
      <c r="BO29" s="54">
        <f t="shared" si="41"/>
        <v>10.780000000000001</v>
      </c>
      <c r="BP29" s="54">
        <f t="shared" si="42"/>
        <v>35.42</v>
      </c>
      <c r="BQ29" s="54">
        <f t="shared" si="43"/>
        <v>0</v>
      </c>
      <c r="BR29" s="54">
        <f t="shared" si="44"/>
        <v>3.08</v>
      </c>
      <c r="BS29" s="54">
        <f t="shared" si="45"/>
        <v>73.92</v>
      </c>
      <c r="BT29" s="135">
        <f t="shared" si="46"/>
        <v>123.2</v>
      </c>
      <c r="BU29" s="34">
        <v>0</v>
      </c>
      <c r="BV29" s="32">
        <v>4</v>
      </c>
      <c r="BW29" s="32">
        <v>28</v>
      </c>
      <c r="BX29" s="32">
        <v>1</v>
      </c>
      <c r="BY29" s="32">
        <v>1</v>
      </c>
      <c r="BZ29" s="32">
        <v>45</v>
      </c>
      <c r="CA29" s="33">
        <f t="shared" si="47"/>
        <v>79</v>
      </c>
      <c r="CB29" s="54">
        <f t="shared" si="48"/>
        <v>0</v>
      </c>
      <c r="CC29" s="54">
        <f t="shared" si="49"/>
        <v>4.5999999999999996</v>
      </c>
      <c r="CD29" s="54">
        <f t="shared" si="50"/>
        <v>32.199999999999996</v>
      </c>
      <c r="CE29" s="54">
        <f t="shared" si="51"/>
        <v>1.1499999999999999</v>
      </c>
      <c r="CF29" s="54">
        <f t="shared" si="52"/>
        <v>1.1499999999999999</v>
      </c>
      <c r="CG29" s="54">
        <f t="shared" si="53"/>
        <v>51.749999999999993</v>
      </c>
      <c r="CH29" s="135">
        <f t="shared" si="54"/>
        <v>90.85</v>
      </c>
      <c r="CI29" s="34">
        <v>0</v>
      </c>
      <c r="CJ29" s="32">
        <v>11</v>
      </c>
      <c r="CK29" s="32">
        <v>19</v>
      </c>
      <c r="CL29" s="32">
        <v>1</v>
      </c>
      <c r="CM29" s="32">
        <v>6</v>
      </c>
      <c r="CN29" s="32">
        <v>46</v>
      </c>
      <c r="CO29" s="36">
        <f t="shared" si="55"/>
        <v>83</v>
      </c>
      <c r="CP29" s="54">
        <f t="shared" si="56"/>
        <v>0</v>
      </c>
      <c r="CQ29" s="54">
        <f t="shared" si="57"/>
        <v>8.14</v>
      </c>
      <c r="CR29" s="54">
        <f t="shared" si="58"/>
        <v>14.06</v>
      </c>
      <c r="CS29" s="54">
        <f t="shared" si="59"/>
        <v>0.74</v>
      </c>
      <c r="CT29" s="54">
        <f t="shared" si="60"/>
        <v>4.4399999999999995</v>
      </c>
      <c r="CU29" s="54">
        <f t="shared" si="61"/>
        <v>34.04</v>
      </c>
      <c r="CV29" s="135">
        <f t="shared" si="62"/>
        <v>61.42</v>
      </c>
      <c r="CW29" s="24">
        <f t="shared" si="63"/>
        <v>435.60000000000008</v>
      </c>
      <c r="CX29" s="60">
        <f t="shared" si="64"/>
        <v>627.03</v>
      </c>
      <c r="CY29" s="61">
        <f t="shared" si="65"/>
        <v>26.019999999999996</v>
      </c>
      <c r="CZ29" s="61">
        <f t="shared" si="66"/>
        <v>131.97</v>
      </c>
      <c r="DA29" s="61">
        <f t="shared" si="67"/>
        <v>835.61999999999989</v>
      </c>
      <c r="DB29" s="52">
        <f t="shared" si="7"/>
        <v>993.6099999999999</v>
      </c>
    </row>
    <row r="30" spans="1:106" s="3" customFormat="1" ht="14.85" customHeight="1" x14ac:dyDescent="0.15">
      <c r="A30" s="30">
        <v>26</v>
      </c>
      <c r="B30" s="63" t="s">
        <v>136</v>
      </c>
      <c r="C30" s="34">
        <v>1</v>
      </c>
      <c r="D30" s="32">
        <v>5</v>
      </c>
      <c r="E30" s="32">
        <v>23</v>
      </c>
      <c r="F30" s="32">
        <v>1</v>
      </c>
      <c r="G30" s="32">
        <v>4</v>
      </c>
      <c r="H30" s="32">
        <v>60</v>
      </c>
      <c r="I30" s="33">
        <f t="shared" si="8"/>
        <v>94</v>
      </c>
      <c r="J30" s="54">
        <f t="shared" si="9"/>
        <v>2.38</v>
      </c>
      <c r="K30" s="54">
        <f t="shared" si="10"/>
        <v>11.899999999999999</v>
      </c>
      <c r="L30" s="54">
        <f t="shared" si="11"/>
        <v>54.739999999999995</v>
      </c>
      <c r="M30" s="54">
        <f t="shared" si="12"/>
        <v>2.38</v>
      </c>
      <c r="N30" s="54">
        <f t="shared" si="13"/>
        <v>9.52</v>
      </c>
      <c r="O30" s="54">
        <f t="shared" si="14"/>
        <v>142.79999999999998</v>
      </c>
      <c r="P30" s="136"/>
      <c r="Q30" s="34">
        <v>1</v>
      </c>
      <c r="R30" s="32">
        <v>5</v>
      </c>
      <c r="S30" s="32">
        <v>9</v>
      </c>
      <c r="T30" s="32">
        <v>0</v>
      </c>
      <c r="U30" s="32">
        <v>6</v>
      </c>
      <c r="V30" s="32">
        <v>43</v>
      </c>
      <c r="W30" s="33">
        <f t="shared" si="15"/>
        <v>64</v>
      </c>
      <c r="X30" s="54">
        <f t="shared" si="16"/>
        <v>2.1800000000000002</v>
      </c>
      <c r="Y30" s="54">
        <f t="shared" si="17"/>
        <v>10.9</v>
      </c>
      <c r="Z30" s="54">
        <f t="shared" si="18"/>
        <v>19.62</v>
      </c>
      <c r="AA30" s="54">
        <f t="shared" si="19"/>
        <v>0</v>
      </c>
      <c r="AB30" s="54">
        <f t="shared" si="20"/>
        <v>13.080000000000002</v>
      </c>
      <c r="AC30" s="54">
        <f t="shared" si="21"/>
        <v>93.740000000000009</v>
      </c>
      <c r="AD30" s="135">
        <f t="shared" si="22"/>
        <v>139.52000000000001</v>
      </c>
      <c r="AE30" s="34">
        <v>3</v>
      </c>
      <c r="AF30" s="32">
        <v>2</v>
      </c>
      <c r="AG30" s="32">
        <v>31</v>
      </c>
      <c r="AH30" s="32">
        <v>1</v>
      </c>
      <c r="AI30" s="32">
        <v>7</v>
      </c>
      <c r="AJ30" s="32">
        <v>84</v>
      </c>
      <c r="AK30" s="33">
        <f t="shared" si="23"/>
        <v>128</v>
      </c>
      <c r="AL30" s="54">
        <f t="shared" si="24"/>
        <v>4.6500000000000004</v>
      </c>
      <c r="AM30" s="54">
        <f t="shared" si="25"/>
        <v>3.1</v>
      </c>
      <c r="AN30" s="54">
        <f t="shared" si="26"/>
        <v>48.050000000000004</v>
      </c>
      <c r="AO30" s="54">
        <f t="shared" si="27"/>
        <v>1.55</v>
      </c>
      <c r="AP30" s="54">
        <f t="shared" si="28"/>
        <v>10.85</v>
      </c>
      <c r="AQ30" s="54">
        <f t="shared" si="29"/>
        <v>130.20000000000002</v>
      </c>
      <c r="AR30" s="135">
        <f t="shared" si="30"/>
        <v>198.40000000000003</v>
      </c>
      <c r="AS30" s="34">
        <v>1</v>
      </c>
      <c r="AT30" s="32">
        <v>5</v>
      </c>
      <c r="AU30" s="32">
        <v>18</v>
      </c>
      <c r="AV30" s="32">
        <v>1</v>
      </c>
      <c r="AW30" s="32">
        <v>9</v>
      </c>
      <c r="AX30" s="32">
        <v>58</v>
      </c>
      <c r="AY30" s="33">
        <f t="shared" si="31"/>
        <v>92</v>
      </c>
      <c r="AZ30" s="54">
        <f t="shared" si="32"/>
        <v>1.22</v>
      </c>
      <c r="BA30" s="54">
        <f t="shared" si="33"/>
        <v>6.1</v>
      </c>
      <c r="BB30" s="54">
        <f t="shared" si="34"/>
        <v>21.96</v>
      </c>
      <c r="BC30" s="54">
        <f t="shared" si="35"/>
        <v>1.22</v>
      </c>
      <c r="BD30" s="54">
        <f t="shared" si="36"/>
        <v>10.98</v>
      </c>
      <c r="BE30" s="54">
        <f t="shared" si="37"/>
        <v>70.760000000000005</v>
      </c>
      <c r="BF30" s="135">
        <f t="shared" si="38"/>
        <v>112.24000000000001</v>
      </c>
      <c r="BG30" s="34">
        <v>1</v>
      </c>
      <c r="BH30" s="32">
        <v>10</v>
      </c>
      <c r="BI30" s="32">
        <v>18</v>
      </c>
      <c r="BJ30" s="32">
        <v>0</v>
      </c>
      <c r="BK30" s="32">
        <v>4</v>
      </c>
      <c r="BL30" s="32">
        <v>48</v>
      </c>
      <c r="BM30" s="33">
        <f t="shared" si="39"/>
        <v>81</v>
      </c>
      <c r="BN30" s="54">
        <f t="shared" si="40"/>
        <v>1.54</v>
      </c>
      <c r="BO30" s="54">
        <f t="shared" si="41"/>
        <v>15.4</v>
      </c>
      <c r="BP30" s="54">
        <f t="shared" si="42"/>
        <v>27.72</v>
      </c>
      <c r="BQ30" s="54">
        <f t="shared" si="43"/>
        <v>0</v>
      </c>
      <c r="BR30" s="54">
        <f t="shared" si="44"/>
        <v>6.16</v>
      </c>
      <c r="BS30" s="54">
        <f t="shared" si="45"/>
        <v>73.92</v>
      </c>
      <c r="BT30" s="135">
        <f t="shared" si="46"/>
        <v>124.74</v>
      </c>
      <c r="BU30" s="34">
        <v>2</v>
      </c>
      <c r="BV30" s="32">
        <v>7</v>
      </c>
      <c r="BW30" s="32">
        <v>19</v>
      </c>
      <c r="BX30" s="32">
        <v>0</v>
      </c>
      <c r="BY30" s="32">
        <v>2</v>
      </c>
      <c r="BZ30" s="32">
        <v>52</v>
      </c>
      <c r="CA30" s="33">
        <f t="shared" si="47"/>
        <v>82</v>
      </c>
      <c r="CB30" s="54">
        <f t="shared" si="48"/>
        <v>2.2999999999999998</v>
      </c>
      <c r="CC30" s="54">
        <f t="shared" si="49"/>
        <v>8.0499999999999989</v>
      </c>
      <c r="CD30" s="54">
        <f t="shared" si="50"/>
        <v>21.849999999999998</v>
      </c>
      <c r="CE30" s="54">
        <f t="shared" si="51"/>
        <v>0</v>
      </c>
      <c r="CF30" s="54">
        <f t="shared" si="52"/>
        <v>2.2999999999999998</v>
      </c>
      <c r="CG30" s="54">
        <f t="shared" si="53"/>
        <v>59.8</v>
      </c>
      <c r="CH30" s="135">
        <f t="shared" si="54"/>
        <v>94.299999999999983</v>
      </c>
      <c r="CI30" s="34">
        <v>2</v>
      </c>
      <c r="CJ30" s="32">
        <v>7</v>
      </c>
      <c r="CK30" s="32">
        <v>12</v>
      </c>
      <c r="CL30" s="32">
        <v>1</v>
      </c>
      <c r="CM30" s="32">
        <v>3</v>
      </c>
      <c r="CN30" s="32">
        <v>44</v>
      </c>
      <c r="CO30" s="36">
        <f t="shared" si="55"/>
        <v>69</v>
      </c>
      <c r="CP30" s="54">
        <f t="shared" si="56"/>
        <v>1.48</v>
      </c>
      <c r="CQ30" s="54">
        <f t="shared" si="57"/>
        <v>5.18</v>
      </c>
      <c r="CR30" s="54">
        <f t="shared" si="58"/>
        <v>8.879999999999999</v>
      </c>
      <c r="CS30" s="54">
        <f t="shared" si="59"/>
        <v>0.74</v>
      </c>
      <c r="CT30" s="54">
        <f t="shared" si="60"/>
        <v>2.2199999999999998</v>
      </c>
      <c r="CU30" s="54">
        <f t="shared" si="61"/>
        <v>32.56</v>
      </c>
      <c r="CV30" s="135">
        <f t="shared" si="62"/>
        <v>51.06</v>
      </c>
      <c r="CW30" s="24">
        <f t="shared" si="63"/>
        <v>322.04000000000013</v>
      </c>
      <c r="CX30" s="60">
        <f t="shared" si="64"/>
        <v>664.78</v>
      </c>
      <c r="CY30" s="61">
        <f t="shared" si="65"/>
        <v>21.64</v>
      </c>
      <c r="CZ30" s="61">
        <f t="shared" si="66"/>
        <v>115.73999999999998</v>
      </c>
      <c r="DA30" s="61">
        <f t="shared" si="67"/>
        <v>806.59999999999991</v>
      </c>
      <c r="DB30" s="52">
        <f t="shared" si="7"/>
        <v>943.9799999999999</v>
      </c>
    </row>
    <row r="31" spans="1:106" s="3" customFormat="1" ht="14.85" customHeight="1" x14ac:dyDescent="0.15">
      <c r="A31" s="30">
        <v>27</v>
      </c>
      <c r="B31" s="63" t="s">
        <v>137</v>
      </c>
      <c r="C31" s="34">
        <v>2</v>
      </c>
      <c r="D31" s="32">
        <v>5</v>
      </c>
      <c r="E31" s="32">
        <v>11</v>
      </c>
      <c r="F31" s="32">
        <v>0</v>
      </c>
      <c r="G31" s="32">
        <v>5</v>
      </c>
      <c r="H31" s="32">
        <v>30</v>
      </c>
      <c r="I31" s="33">
        <f t="shared" si="8"/>
        <v>53</v>
      </c>
      <c r="J31" s="54">
        <f t="shared" si="9"/>
        <v>4.76</v>
      </c>
      <c r="K31" s="54">
        <f t="shared" si="10"/>
        <v>11.899999999999999</v>
      </c>
      <c r="L31" s="54">
        <f t="shared" si="11"/>
        <v>26.18</v>
      </c>
      <c r="M31" s="54">
        <f t="shared" si="12"/>
        <v>0</v>
      </c>
      <c r="N31" s="54">
        <f t="shared" si="13"/>
        <v>11.899999999999999</v>
      </c>
      <c r="O31" s="54">
        <f t="shared" si="14"/>
        <v>71.399999999999991</v>
      </c>
      <c r="P31" s="136"/>
      <c r="Q31" s="34">
        <v>0</v>
      </c>
      <c r="R31" s="32">
        <v>2</v>
      </c>
      <c r="S31" s="32">
        <v>8</v>
      </c>
      <c r="T31" s="32">
        <v>0</v>
      </c>
      <c r="U31" s="32">
        <v>4</v>
      </c>
      <c r="V31" s="32">
        <v>15</v>
      </c>
      <c r="W31" s="33">
        <f t="shared" si="15"/>
        <v>29</v>
      </c>
      <c r="X31" s="54">
        <f t="shared" si="16"/>
        <v>0</v>
      </c>
      <c r="Y31" s="54">
        <f t="shared" si="17"/>
        <v>4.3600000000000003</v>
      </c>
      <c r="Z31" s="54">
        <f t="shared" si="18"/>
        <v>17.440000000000001</v>
      </c>
      <c r="AA31" s="54">
        <f t="shared" si="19"/>
        <v>0</v>
      </c>
      <c r="AB31" s="54">
        <f t="shared" si="20"/>
        <v>8.7200000000000006</v>
      </c>
      <c r="AC31" s="54">
        <f t="shared" si="21"/>
        <v>32.700000000000003</v>
      </c>
      <c r="AD31" s="135">
        <f t="shared" si="22"/>
        <v>63.220000000000006</v>
      </c>
      <c r="AE31" s="34">
        <v>1</v>
      </c>
      <c r="AF31" s="32">
        <v>7</v>
      </c>
      <c r="AG31" s="32">
        <v>17</v>
      </c>
      <c r="AH31" s="32">
        <v>2</v>
      </c>
      <c r="AI31" s="32">
        <v>3</v>
      </c>
      <c r="AJ31" s="32">
        <v>36</v>
      </c>
      <c r="AK31" s="33">
        <f t="shared" si="23"/>
        <v>66</v>
      </c>
      <c r="AL31" s="54">
        <f t="shared" si="24"/>
        <v>1.55</v>
      </c>
      <c r="AM31" s="54">
        <f t="shared" si="25"/>
        <v>10.85</v>
      </c>
      <c r="AN31" s="54">
        <f t="shared" si="26"/>
        <v>26.35</v>
      </c>
      <c r="AO31" s="54">
        <f t="shared" si="27"/>
        <v>3.1</v>
      </c>
      <c r="AP31" s="54">
        <f t="shared" si="28"/>
        <v>4.6500000000000004</v>
      </c>
      <c r="AQ31" s="54">
        <f t="shared" si="29"/>
        <v>55.800000000000004</v>
      </c>
      <c r="AR31" s="135">
        <f t="shared" si="30"/>
        <v>102.30000000000001</v>
      </c>
      <c r="AS31" s="34">
        <v>0</v>
      </c>
      <c r="AT31" s="32">
        <v>12</v>
      </c>
      <c r="AU31" s="32">
        <v>17</v>
      </c>
      <c r="AV31" s="32">
        <v>2</v>
      </c>
      <c r="AW31" s="32">
        <v>3</v>
      </c>
      <c r="AX31" s="32">
        <v>22</v>
      </c>
      <c r="AY31" s="33">
        <f t="shared" si="31"/>
        <v>56</v>
      </c>
      <c r="AZ31" s="54">
        <f t="shared" si="32"/>
        <v>0</v>
      </c>
      <c r="BA31" s="54">
        <f t="shared" si="33"/>
        <v>14.64</v>
      </c>
      <c r="BB31" s="54">
        <f t="shared" si="34"/>
        <v>20.74</v>
      </c>
      <c r="BC31" s="54">
        <f t="shared" si="35"/>
        <v>2.44</v>
      </c>
      <c r="BD31" s="54">
        <f t="shared" si="36"/>
        <v>3.66</v>
      </c>
      <c r="BE31" s="54">
        <f t="shared" si="37"/>
        <v>26.84</v>
      </c>
      <c r="BF31" s="135">
        <f t="shared" si="38"/>
        <v>68.319999999999993</v>
      </c>
      <c r="BG31" s="34">
        <v>1</v>
      </c>
      <c r="BH31" s="32">
        <v>2</v>
      </c>
      <c r="BI31" s="32">
        <v>11</v>
      </c>
      <c r="BJ31" s="32">
        <v>0</v>
      </c>
      <c r="BK31" s="32">
        <v>7</v>
      </c>
      <c r="BL31" s="32">
        <v>21</v>
      </c>
      <c r="BM31" s="33">
        <f t="shared" si="39"/>
        <v>42</v>
      </c>
      <c r="BN31" s="54">
        <f t="shared" si="40"/>
        <v>1.54</v>
      </c>
      <c r="BO31" s="54">
        <f t="shared" si="41"/>
        <v>3.08</v>
      </c>
      <c r="BP31" s="54">
        <f t="shared" si="42"/>
        <v>16.940000000000001</v>
      </c>
      <c r="BQ31" s="54">
        <f t="shared" si="43"/>
        <v>0</v>
      </c>
      <c r="BR31" s="54">
        <f t="shared" si="44"/>
        <v>10.780000000000001</v>
      </c>
      <c r="BS31" s="54">
        <f t="shared" si="45"/>
        <v>32.340000000000003</v>
      </c>
      <c r="BT31" s="135">
        <f t="shared" si="46"/>
        <v>64.680000000000007</v>
      </c>
      <c r="BU31" s="34">
        <v>1</v>
      </c>
      <c r="BV31" s="32">
        <v>2</v>
      </c>
      <c r="BW31" s="32">
        <v>8</v>
      </c>
      <c r="BX31" s="32">
        <v>1</v>
      </c>
      <c r="BY31" s="32">
        <v>2</v>
      </c>
      <c r="BZ31" s="32">
        <v>22</v>
      </c>
      <c r="CA31" s="33">
        <f t="shared" si="47"/>
        <v>36</v>
      </c>
      <c r="CB31" s="54">
        <f t="shared" si="48"/>
        <v>1.1499999999999999</v>
      </c>
      <c r="CC31" s="54">
        <f t="shared" si="49"/>
        <v>2.2999999999999998</v>
      </c>
      <c r="CD31" s="54">
        <f t="shared" si="50"/>
        <v>9.1999999999999993</v>
      </c>
      <c r="CE31" s="54">
        <f t="shared" si="51"/>
        <v>1.1499999999999999</v>
      </c>
      <c r="CF31" s="54">
        <f t="shared" si="52"/>
        <v>2.2999999999999998</v>
      </c>
      <c r="CG31" s="54">
        <f t="shared" si="53"/>
        <v>25.299999999999997</v>
      </c>
      <c r="CH31" s="135">
        <f t="shared" si="54"/>
        <v>41.399999999999991</v>
      </c>
      <c r="CI31" s="34">
        <v>0</v>
      </c>
      <c r="CJ31" s="32">
        <v>2</v>
      </c>
      <c r="CK31" s="32">
        <v>9</v>
      </c>
      <c r="CL31" s="32">
        <v>1</v>
      </c>
      <c r="CM31" s="32">
        <v>7</v>
      </c>
      <c r="CN31" s="32">
        <v>26</v>
      </c>
      <c r="CO31" s="36">
        <f t="shared" si="55"/>
        <v>45</v>
      </c>
      <c r="CP31" s="54">
        <f t="shared" si="56"/>
        <v>0</v>
      </c>
      <c r="CQ31" s="54">
        <f t="shared" si="57"/>
        <v>1.48</v>
      </c>
      <c r="CR31" s="54">
        <f t="shared" si="58"/>
        <v>6.66</v>
      </c>
      <c r="CS31" s="54">
        <f t="shared" si="59"/>
        <v>0.74</v>
      </c>
      <c r="CT31" s="54">
        <f t="shared" si="60"/>
        <v>5.18</v>
      </c>
      <c r="CU31" s="54">
        <f t="shared" si="61"/>
        <v>19.239999999999998</v>
      </c>
      <c r="CV31" s="135">
        <f t="shared" si="62"/>
        <v>33.299999999999997</v>
      </c>
      <c r="CW31" s="24">
        <f t="shared" si="63"/>
        <v>223.96</v>
      </c>
      <c r="CX31" s="60">
        <f t="shared" si="64"/>
        <v>318.24</v>
      </c>
      <c r="CY31" s="61">
        <f t="shared" si="65"/>
        <v>16.43</v>
      </c>
      <c r="CZ31" s="61">
        <f t="shared" si="66"/>
        <v>95.799999999999983</v>
      </c>
      <c r="DA31" s="61">
        <f t="shared" si="67"/>
        <v>387.13000000000005</v>
      </c>
      <c r="DB31" s="52">
        <f t="shared" si="7"/>
        <v>499.36</v>
      </c>
    </row>
    <row r="32" spans="1:106" s="3" customFormat="1" ht="14.85" customHeight="1" x14ac:dyDescent="0.15">
      <c r="A32" s="30">
        <v>28</v>
      </c>
      <c r="B32" s="63" t="s">
        <v>138</v>
      </c>
      <c r="C32" s="34">
        <v>1</v>
      </c>
      <c r="D32" s="32">
        <v>7</v>
      </c>
      <c r="E32" s="32">
        <v>10</v>
      </c>
      <c r="F32" s="32">
        <v>0</v>
      </c>
      <c r="G32" s="32">
        <v>4</v>
      </c>
      <c r="H32" s="32">
        <v>29</v>
      </c>
      <c r="I32" s="33">
        <f t="shared" si="8"/>
        <v>51</v>
      </c>
      <c r="J32" s="54">
        <f t="shared" si="9"/>
        <v>2.38</v>
      </c>
      <c r="K32" s="54">
        <f t="shared" si="10"/>
        <v>16.66</v>
      </c>
      <c r="L32" s="54">
        <f t="shared" si="11"/>
        <v>23.799999999999997</v>
      </c>
      <c r="M32" s="54">
        <f t="shared" si="12"/>
        <v>0</v>
      </c>
      <c r="N32" s="54">
        <f t="shared" si="13"/>
        <v>9.52</v>
      </c>
      <c r="O32" s="54">
        <f t="shared" si="14"/>
        <v>69.02</v>
      </c>
      <c r="P32" s="136"/>
      <c r="Q32" s="34">
        <v>0</v>
      </c>
      <c r="R32" s="32">
        <v>1</v>
      </c>
      <c r="S32" s="32">
        <v>6</v>
      </c>
      <c r="T32" s="32">
        <v>0</v>
      </c>
      <c r="U32" s="32">
        <v>3</v>
      </c>
      <c r="V32" s="32">
        <v>16</v>
      </c>
      <c r="W32" s="33">
        <f t="shared" si="15"/>
        <v>26</v>
      </c>
      <c r="X32" s="54">
        <f t="shared" si="16"/>
        <v>0</v>
      </c>
      <c r="Y32" s="54">
        <f t="shared" si="17"/>
        <v>2.1800000000000002</v>
      </c>
      <c r="Z32" s="54">
        <f t="shared" si="18"/>
        <v>13.080000000000002</v>
      </c>
      <c r="AA32" s="54">
        <f t="shared" si="19"/>
        <v>0</v>
      </c>
      <c r="AB32" s="54">
        <f t="shared" si="20"/>
        <v>6.5400000000000009</v>
      </c>
      <c r="AC32" s="54">
        <f t="shared" si="21"/>
        <v>34.880000000000003</v>
      </c>
      <c r="AD32" s="135">
        <f t="shared" si="22"/>
        <v>56.680000000000007</v>
      </c>
      <c r="AE32" s="34">
        <v>0</v>
      </c>
      <c r="AF32" s="32">
        <v>0</v>
      </c>
      <c r="AG32" s="32">
        <v>13</v>
      </c>
      <c r="AH32" s="32">
        <v>1</v>
      </c>
      <c r="AI32" s="32">
        <v>3</v>
      </c>
      <c r="AJ32" s="32">
        <v>41</v>
      </c>
      <c r="AK32" s="33">
        <f t="shared" si="23"/>
        <v>58</v>
      </c>
      <c r="AL32" s="54">
        <f t="shared" si="24"/>
        <v>0</v>
      </c>
      <c r="AM32" s="54">
        <f t="shared" si="25"/>
        <v>0</v>
      </c>
      <c r="AN32" s="54">
        <f t="shared" si="26"/>
        <v>20.150000000000002</v>
      </c>
      <c r="AO32" s="54">
        <f t="shared" si="27"/>
        <v>1.55</v>
      </c>
      <c r="AP32" s="54">
        <f t="shared" si="28"/>
        <v>4.6500000000000004</v>
      </c>
      <c r="AQ32" s="54">
        <f t="shared" si="29"/>
        <v>63.550000000000004</v>
      </c>
      <c r="AR32" s="135">
        <f t="shared" si="30"/>
        <v>89.9</v>
      </c>
      <c r="AS32" s="34">
        <v>1</v>
      </c>
      <c r="AT32" s="32">
        <v>5</v>
      </c>
      <c r="AU32" s="32">
        <v>17</v>
      </c>
      <c r="AV32" s="32">
        <v>0</v>
      </c>
      <c r="AW32" s="32">
        <v>7</v>
      </c>
      <c r="AX32" s="32">
        <v>19</v>
      </c>
      <c r="AY32" s="33">
        <f t="shared" si="31"/>
        <v>49</v>
      </c>
      <c r="AZ32" s="54">
        <f t="shared" si="32"/>
        <v>1.22</v>
      </c>
      <c r="BA32" s="54">
        <f t="shared" si="33"/>
        <v>6.1</v>
      </c>
      <c r="BB32" s="54">
        <f t="shared" si="34"/>
        <v>20.74</v>
      </c>
      <c r="BC32" s="54">
        <f t="shared" si="35"/>
        <v>0</v>
      </c>
      <c r="BD32" s="54">
        <f t="shared" si="36"/>
        <v>8.5399999999999991</v>
      </c>
      <c r="BE32" s="54">
        <f t="shared" si="37"/>
        <v>23.18</v>
      </c>
      <c r="BF32" s="135">
        <f t="shared" si="38"/>
        <v>59.779999999999994</v>
      </c>
      <c r="BG32" s="34">
        <v>1</v>
      </c>
      <c r="BH32" s="32">
        <v>0</v>
      </c>
      <c r="BI32" s="32">
        <v>11</v>
      </c>
      <c r="BJ32" s="32">
        <v>0</v>
      </c>
      <c r="BK32" s="32">
        <v>3</v>
      </c>
      <c r="BL32" s="32">
        <v>27</v>
      </c>
      <c r="BM32" s="33">
        <f t="shared" si="39"/>
        <v>42</v>
      </c>
      <c r="BN32" s="54">
        <f t="shared" si="40"/>
        <v>1.54</v>
      </c>
      <c r="BO32" s="54">
        <f t="shared" si="41"/>
        <v>0</v>
      </c>
      <c r="BP32" s="54">
        <f t="shared" si="42"/>
        <v>16.940000000000001</v>
      </c>
      <c r="BQ32" s="54">
        <f t="shared" si="43"/>
        <v>0</v>
      </c>
      <c r="BR32" s="54">
        <f t="shared" si="44"/>
        <v>4.62</v>
      </c>
      <c r="BS32" s="54">
        <f t="shared" si="45"/>
        <v>41.58</v>
      </c>
      <c r="BT32" s="135">
        <f t="shared" si="46"/>
        <v>64.680000000000007</v>
      </c>
      <c r="BU32" s="34">
        <v>1</v>
      </c>
      <c r="BV32" s="32">
        <v>3</v>
      </c>
      <c r="BW32" s="32">
        <v>12</v>
      </c>
      <c r="BX32" s="32">
        <v>1</v>
      </c>
      <c r="BY32" s="32">
        <v>2</v>
      </c>
      <c r="BZ32" s="32">
        <v>36</v>
      </c>
      <c r="CA32" s="33">
        <f t="shared" si="47"/>
        <v>55</v>
      </c>
      <c r="CB32" s="54">
        <f t="shared" si="48"/>
        <v>1.1499999999999999</v>
      </c>
      <c r="CC32" s="54">
        <f t="shared" si="49"/>
        <v>3.4499999999999997</v>
      </c>
      <c r="CD32" s="54">
        <f t="shared" si="50"/>
        <v>13.799999999999999</v>
      </c>
      <c r="CE32" s="54">
        <f t="shared" si="51"/>
        <v>1.1499999999999999</v>
      </c>
      <c r="CF32" s="54">
        <f t="shared" si="52"/>
        <v>2.2999999999999998</v>
      </c>
      <c r="CG32" s="54">
        <f t="shared" si="53"/>
        <v>41.4</v>
      </c>
      <c r="CH32" s="135">
        <f t="shared" si="54"/>
        <v>63.25</v>
      </c>
      <c r="CI32" s="34">
        <v>0</v>
      </c>
      <c r="CJ32" s="32">
        <v>1</v>
      </c>
      <c r="CK32" s="32">
        <v>12</v>
      </c>
      <c r="CL32" s="32">
        <v>1</v>
      </c>
      <c r="CM32" s="32">
        <v>3</v>
      </c>
      <c r="CN32" s="32">
        <v>34</v>
      </c>
      <c r="CO32" s="36">
        <f t="shared" si="55"/>
        <v>51</v>
      </c>
      <c r="CP32" s="54">
        <f t="shared" si="56"/>
        <v>0</v>
      </c>
      <c r="CQ32" s="54">
        <f t="shared" si="57"/>
        <v>0.74</v>
      </c>
      <c r="CR32" s="54">
        <f t="shared" si="58"/>
        <v>8.879999999999999</v>
      </c>
      <c r="CS32" s="54">
        <f t="shared" si="59"/>
        <v>0.74</v>
      </c>
      <c r="CT32" s="54">
        <f t="shared" si="60"/>
        <v>2.2199999999999998</v>
      </c>
      <c r="CU32" s="54">
        <f t="shared" si="61"/>
        <v>25.16</v>
      </c>
      <c r="CV32" s="135">
        <f t="shared" si="62"/>
        <v>37.739999999999995</v>
      </c>
      <c r="CW32" s="24">
        <f t="shared" si="63"/>
        <v>159.95000000000002</v>
      </c>
      <c r="CX32" s="60">
        <f t="shared" si="64"/>
        <v>340.6</v>
      </c>
      <c r="CY32" s="61">
        <f t="shared" si="65"/>
        <v>9.73</v>
      </c>
      <c r="CZ32" s="61">
        <f t="shared" si="66"/>
        <v>67.52</v>
      </c>
      <c r="DA32" s="61">
        <f t="shared" si="67"/>
        <v>416.16</v>
      </c>
      <c r="DB32" s="52">
        <f t="shared" si="7"/>
        <v>493.41</v>
      </c>
    </row>
    <row r="33" spans="1:106" s="3" customFormat="1" ht="14.85" customHeight="1" x14ac:dyDescent="0.15">
      <c r="A33" s="30">
        <v>29</v>
      </c>
      <c r="B33" s="63" t="s">
        <v>139</v>
      </c>
      <c r="C33" s="34">
        <v>0</v>
      </c>
      <c r="D33" s="32">
        <v>1</v>
      </c>
      <c r="E33" s="32">
        <v>2</v>
      </c>
      <c r="F33" s="32">
        <v>0</v>
      </c>
      <c r="G33" s="32">
        <v>0</v>
      </c>
      <c r="H33" s="32">
        <v>10</v>
      </c>
      <c r="I33" s="33">
        <f t="shared" si="8"/>
        <v>13</v>
      </c>
      <c r="J33" s="54">
        <f t="shared" si="9"/>
        <v>0</v>
      </c>
      <c r="K33" s="54">
        <f t="shared" si="10"/>
        <v>2.38</v>
      </c>
      <c r="L33" s="54">
        <f t="shared" si="11"/>
        <v>4.76</v>
      </c>
      <c r="M33" s="54">
        <f t="shared" si="12"/>
        <v>0</v>
      </c>
      <c r="N33" s="54">
        <f t="shared" si="13"/>
        <v>0</v>
      </c>
      <c r="O33" s="54">
        <f t="shared" si="14"/>
        <v>23.799999999999997</v>
      </c>
      <c r="P33" s="136"/>
      <c r="Q33" s="34">
        <v>0</v>
      </c>
      <c r="R33" s="32">
        <v>3</v>
      </c>
      <c r="S33" s="32">
        <v>0</v>
      </c>
      <c r="T33" s="32">
        <v>0</v>
      </c>
      <c r="U33" s="32">
        <v>5</v>
      </c>
      <c r="V33" s="32">
        <v>11</v>
      </c>
      <c r="W33" s="33">
        <f t="shared" si="15"/>
        <v>19</v>
      </c>
      <c r="X33" s="54">
        <f t="shared" si="16"/>
        <v>0</v>
      </c>
      <c r="Y33" s="54">
        <f t="shared" si="17"/>
        <v>6.5400000000000009</v>
      </c>
      <c r="Z33" s="54">
        <f t="shared" si="18"/>
        <v>0</v>
      </c>
      <c r="AA33" s="54">
        <f t="shared" si="19"/>
        <v>0</v>
      </c>
      <c r="AB33" s="54">
        <f t="shared" si="20"/>
        <v>10.9</v>
      </c>
      <c r="AC33" s="54">
        <f t="shared" si="21"/>
        <v>23.98</v>
      </c>
      <c r="AD33" s="135">
        <f t="shared" si="22"/>
        <v>41.42</v>
      </c>
      <c r="AE33" s="34">
        <v>0</v>
      </c>
      <c r="AF33" s="32">
        <v>1</v>
      </c>
      <c r="AG33" s="32">
        <v>6</v>
      </c>
      <c r="AH33" s="32">
        <v>0</v>
      </c>
      <c r="AI33" s="32">
        <v>5</v>
      </c>
      <c r="AJ33" s="32">
        <v>12</v>
      </c>
      <c r="AK33" s="33">
        <f t="shared" si="23"/>
        <v>24</v>
      </c>
      <c r="AL33" s="54">
        <f t="shared" si="24"/>
        <v>0</v>
      </c>
      <c r="AM33" s="54">
        <f t="shared" si="25"/>
        <v>1.55</v>
      </c>
      <c r="AN33" s="54">
        <f t="shared" si="26"/>
        <v>9.3000000000000007</v>
      </c>
      <c r="AO33" s="54">
        <f t="shared" si="27"/>
        <v>0</v>
      </c>
      <c r="AP33" s="54">
        <f t="shared" si="28"/>
        <v>7.75</v>
      </c>
      <c r="AQ33" s="54">
        <f t="shared" si="29"/>
        <v>18.600000000000001</v>
      </c>
      <c r="AR33" s="135">
        <f t="shared" si="30"/>
        <v>37.200000000000003</v>
      </c>
      <c r="AS33" s="34">
        <v>0</v>
      </c>
      <c r="AT33" s="32">
        <v>1</v>
      </c>
      <c r="AU33" s="32">
        <v>1</v>
      </c>
      <c r="AV33" s="32">
        <v>0</v>
      </c>
      <c r="AW33" s="32">
        <v>1</v>
      </c>
      <c r="AX33" s="32">
        <v>4</v>
      </c>
      <c r="AY33" s="33">
        <f t="shared" si="31"/>
        <v>7</v>
      </c>
      <c r="AZ33" s="54">
        <f t="shared" si="32"/>
        <v>0</v>
      </c>
      <c r="BA33" s="54">
        <f t="shared" si="33"/>
        <v>1.22</v>
      </c>
      <c r="BB33" s="54">
        <f t="shared" si="34"/>
        <v>1.22</v>
      </c>
      <c r="BC33" s="54">
        <f t="shared" si="35"/>
        <v>0</v>
      </c>
      <c r="BD33" s="54">
        <f t="shared" si="36"/>
        <v>1.22</v>
      </c>
      <c r="BE33" s="54">
        <f t="shared" si="37"/>
        <v>4.88</v>
      </c>
      <c r="BF33" s="135">
        <f t="shared" si="38"/>
        <v>8.5399999999999991</v>
      </c>
      <c r="BG33" s="34">
        <v>0</v>
      </c>
      <c r="BH33" s="32">
        <v>1</v>
      </c>
      <c r="BI33" s="32">
        <v>3</v>
      </c>
      <c r="BJ33" s="32">
        <v>0</v>
      </c>
      <c r="BK33" s="32">
        <v>0</v>
      </c>
      <c r="BL33" s="32">
        <v>2</v>
      </c>
      <c r="BM33" s="33">
        <f t="shared" si="39"/>
        <v>6</v>
      </c>
      <c r="BN33" s="54">
        <f t="shared" si="40"/>
        <v>0</v>
      </c>
      <c r="BO33" s="54">
        <f t="shared" si="41"/>
        <v>1.54</v>
      </c>
      <c r="BP33" s="54">
        <f t="shared" si="42"/>
        <v>4.62</v>
      </c>
      <c r="BQ33" s="54">
        <f t="shared" si="43"/>
        <v>0</v>
      </c>
      <c r="BR33" s="54">
        <f t="shared" si="44"/>
        <v>0</v>
      </c>
      <c r="BS33" s="54">
        <f t="shared" si="45"/>
        <v>3.08</v>
      </c>
      <c r="BT33" s="135">
        <f t="shared" si="46"/>
        <v>9.24</v>
      </c>
      <c r="BU33" s="34">
        <v>0</v>
      </c>
      <c r="BV33" s="32">
        <v>0</v>
      </c>
      <c r="BW33" s="32">
        <v>2</v>
      </c>
      <c r="BX33" s="32">
        <v>0</v>
      </c>
      <c r="BY33" s="32">
        <v>0</v>
      </c>
      <c r="BZ33" s="32">
        <v>5</v>
      </c>
      <c r="CA33" s="33">
        <f t="shared" si="47"/>
        <v>7</v>
      </c>
      <c r="CB33" s="54">
        <f t="shared" si="48"/>
        <v>0</v>
      </c>
      <c r="CC33" s="54">
        <f t="shared" si="49"/>
        <v>0</v>
      </c>
      <c r="CD33" s="54">
        <f t="shared" si="50"/>
        <v>2.2999999999999998</v>
      </c>
      <c r="CE33" s="54">
        <f t="shared" si="51"/>
        <v>0</v>
      </c>
      <c r="CF33" s="54">
        <f t="shared" si="52"/>
        <v>0</v>
      </c>
      <c r="CG33" s="54">
        <f t="shared" si="53"/>
        <v>5.75</v>
      </c>
      <c r="CH33" s="135">
        <f t="shared" si="54"/>
        <v>8.0500000000000007</v>
      </c>
      <c r="CI33" s="34">
        <v>0</v>
      </c>
      <c r="CJ33" s="32">
        <v>1</v>
      </c>
      <c r="CK33" s="32">
        <v>1</v>
      </c>
      <c r="CL33" s="32">
        <v>0</v>
      </c>
      <c r="CM33" s="32">
        <v>0</v>
      </c>
      <c r="CN33" s="32">
        <v>12</v>
      </c>
      <c r="CO33" s="36">
        <f t="shared" si="55"/>
        <v>14</v>
      </c>
      <c r="CP33" s="54">
        <f t="shared" si="56"/>
        <v>0</v>
      </c>
      <c r="CQ33" s="54">
        <f t="shared" si="57"/>
        <v>0.74</v>
      </c>
      <c r="CR33" s="54">
        <f t="shared" si="58"/>
        <v>0.74</v>
      </c>
      <c r="CS33" s="54">
        <f t="shared" si="59"/>
        <v>0</v>
      </c>
      <c r="CT33" s="54">
        <f t="shared" si="60"/>
        <v>0</v>
      </c>
      <c r="CU33" s="54">
        <f t="shared" si="61"/>
        <v>8.879999999999999</v>
      </c>
      <c r="CV33" s="135">
        <f t="shared" si="62"/>
        <v>10.36</v>
      </c>
      <c r="CW33" s="24">
        <f t="shared" si="63"/>
        <v>63.089999999999989</v>
      </c>
      <c r="CX33" s="60">
        <f t="shared" si="64"/>
        <v>108.83999999999999</v>
      </c>
      <c r="CY33" s="61">
        <f t="shared" si="65"/>
        <v>0</v>
      </c>
      <c r="CZ33" s="61">
        <f t="shared" si="66"/>
        <v>33.840000000000003</v>
      </c>
      <c r="DA33" s="61">
        <f t="shared" si="67"/>
        <v>111.90999999999998</v>
      </c>
      <c r="DB33" s="52">
        <f t="shared" si="7"/>
        <v>145.75</v>
      </c>
    </row>
    <row r="34" spans="1:106" s="3" customFormat="1" ht="14.85" customHeight="1" x14ac:dyDescent="0.15">
      <c r="A34" s="30">
        <v>30</v>
      </c>
      <c r="B34" s="63" t="s">
        <v>140</v>
      </c>
      <c r="C34" s="34">
        <v>1</v>
      </c>
      <c r="D34" s="32">
        <v>4</v>
      </c>
      <c r="E34" s="32">
        <v>6</v>
      </c>
      <c r="F34" s="32">
        <v>0</v>
      </c>
      <c r="G34" s="32">
        <v>8</v>
      </c>
      <c r="H34" s="32">
        <v>18</v>
      </c>
      <c r="I34" s="33">
        <f t="shared" si="8"/>
        <v>37</v>
      </c>
      <c r="J34" s="54">
        <f t="shared" si="9"/>
        <v>2.38</v>
      </c>
      <c r="K34" s="54">
        <f t="shared" si="10"/>
        <v>9.52</v>
      </c>
      <c r="L34" s="54">
        <f t="shared" si="11"/>
        <v>14.28</v>
      </c>
      <c r="M34" s="54">
        <f t="shared" si="12"/>
        <v>0</v>
      </c>
      <c r="N34" s="54">
        <f t="shared" si="13"/>
        <v>19.04</v>
      </c>
      <c r="O34" s="54">
        <f t="shared" si="14"/>
        <v>42.839999999999996</v>
      </c>
      <c r="P34" s="136"/>
      <c r="Q34" s="34">
        <v>1</v>
      </c>
      <c r="R34" s="32">
        <v>2</v>
      </c>
      <c r="S34" s="32">
        <v>3</v>
      </c>
      <c r="T34" s="32">
        <v>0</v>
      </c>
      <c r="U34" s="32">
        <v>3</v>
      </c>
      <c r="V34" s="32">
        <v>20</v>
      </c>
      <c r="W34" s="33">
        <f t="shared" si="15"/>
        <v>29</v>
      </c>
      <c r="X34" s="54">
        <f t="shared" si="16"/>
        <v>2.1800000000000002</v>
      </c>
      <c r="Y34" s="54">
        <f t="shared" si="17"/>
        <v>4.3600000000000003</v>
      </c>
      <c r="Z34" s="54">
        <f t="shared" si="18"/>
        <v>6.5400000000000009</v>
      </c>
      <c r="AA34" s="54">
        <f t="shared" si="19"/>
        <v>0</v>
      </c>
      <c r="AB34" s="54">
        <f t="shared" si="20"/>
        <v>6.5400000000000009</v>
      </c>
      <c r="AC34" s="54">
        <f t="shared" si="21"/>
        <v>43.6</v>
      </c>
      <c r="AD34" s="135">
        <f t="shared" si="22"/>
        <v>63.220000000000006</v>
      </c>
      <c r="AE34" s="34">
        <v>0</v>
      </c>
      <c r="AF34" s="32">
        <v>4</v>
      </c>
      <c r="AG34" s="32">
        <v>15</v>
      </c>
      <c r="AH34" s="32">
        <v>0</v>
      </c>
      <c r="AI34" s="32">
        <v>1</v>
      </c>
      <c r="AJ34" s="32">
        <v>29</v>
      </c>
      <c r="AK34" s="33">
        <f t="shared" si="23"/>
        <v>49</v>
      </c>
      <c r="AL34" s="54">
        <f t="shared" si="24"/>
        <v>0</v>
      </c>
      <c r="AM34" s="54">
        <f t="shared" si="25"/>
        <v>6.2</v>
      </c>
      <c r="AN34" s="54">
        <f t="shared" si="26"/>
        <v>23.25</v>
      </c>
      <c r="AO34" s="54">
        <f t="shared" si="27"/>
        <v>0</v>
      </c>
      <c r="AP34" s="54">
        <f t="shared" si="28"/>
        <v>1.55</v>
      </c>
      <c r="AQ34" s="54">
        <f t="shared" si="29"/>
        <v>44.95</v>
      </c>
      <c r="AR34" s="135">
        <f t="shared" si="30"/>
        <v>75.95</v>
      </c>
      <c r="AS34" s="34">
        <v>0</v>
      </c>
      <c r="AT34" s="32">
        <v>2</v>
      </c>
      <c r="AU34" s="32">
        <v>12</v>
      </c>
      <c r="AV34" s="32">
        <v>0</v>
      </c>
      <c r="AW34" s="32">
        <v>2</v>
      </c>
      <c r="AX34" s="32">
        <v>21</v>
      </c>
      <c r="AY34" s="33">
        <f t="shared" si="31"/>
        <v>37</v>
      </c>
      <c r="AZ34" s="54">
        <f t="shared" si="32"/>
        <v>0</v>
      </c>
      <c r="BA34" s="54">
        <f t="shared" si="33"/>
        <v>2.44</v>
      </c>
      <c r="BB34" s="54">
        <f t="shared" si="34"/>
        <v>14.64</v>
      </c>
      <c r="BC34" s="54">
        <f t="shared" si="35"/>
        <v>0</v>
      </c>
      <c r="BD34" s="54">
        <f t="shared" si="36"/>
        <v>2.44</v>
      </c>
      <c r="BE34" s="54">
        <f t="shared" si="37"/>
        <v>25.62</v>
      </c>
      <c r="BF34" s="135">
        <f t="shared" si="38"/>
        <v>45.14</v>
      </c>
      <c r="BG34" s="34">
        <v>1</v>
      </c>
      <c r="BH34" s="32">
        <v>4</v>
      </c>
      <c r="BI34" s="32">
        <v>5</v>
      </c>
      <c r="BJ34" s="32">
        <v>0</v>
      </c>
      <c r="BK34" s="32">
        <v>2</v>
      </c>
      <c r="BL34" s="32">
        <v>21</v>
      </c>
      <c r="BM34" s="33">
        <f t="shared" si="39"/>
        <v>33</v>
      </c>
      <c r="BN34" s="54">
        <f t="shared" si="40"/>
        <v>1.54</v>
      </c>
      <c r="BO34" s="54">
        <f t="shared" si="41"/>
        <v>6.16</v>
      </c>
      <c r="BP34" s="54">
        <f t="shared" si="42"/>
        <v>7.7</v>
      </c>
      <c r="BQ34" s="54">
        <f t="shared" si="43"/>
        <v>0</v>
      </c>
      <c r="BR34" s="54">
        <f t="shared" si="44"/>
        <v>3.08</v>
      </c>
      <c r="BS34" s="54">
        <f t="shared" si="45"/>
        <v>32.340000000000003</v>
      </c>
      <c r="BT34" s="135">
        <f t="shared" si="46"/>
        <v>50.820000000000007</v>
      </c>
      <c r="BU34" s="34">
        <v>0</v>
      </c>
      <c r="BV34" s="32">
        <v>0</v>
      </c>
      <c r="BW34" s="32">
        <v>3</v>
      </c>
      <c r="BX34" s="32">
        <v>0</v>
      </c>
      <c r="BY34" s="32">
        <v>0</v>
      </c>
      <c r="BZ34" s="32">
        <v>16</v>
      </c>
      <c r="CA34" s="33">
        <f t="shared" si="47"/>
        <v>19</v>
      </c>
      <c r="CB34" s="54">
        <f t="shared" si="48"/>
        <v>0</v>
      </c>
      <c r="CC34" s="54">
        <f t="shared" si="49"/>
        <v>0</v>
      </c>
      <c r="CD34" s="54">
        <f t="shared" si="50"/>
        <v>3.4499999999999997</v>
      </c>
      <c r="CE34" s="54">
        <f t="shared" si="51"/>
        <v>0</v>
      </c>
      <c r="CF34" s="54">
        <f t="shared" si="52"/>
        <v>0</v>
      </c>
      <c r="CG34" s="54">
        <f t="shared" si="53"/>
        <v>18.399999999999999</v>
      </c>
      <c r="CH34" s="135">
        <f t="shared" si="54"/>
        <v>21.849999999999998</v>
      </c>
      <c r="CI34" s="34">
        <v>1</v>
      </c>
      <c r="CJ34" s="32">
        <v>4</v>
      </c>
      <c r="CK34" s="32">
        <v>9</v>
      </c>
      <c r="CL34" s="32">
        <v>0</v>
      </c>
      <c r="CM34" s="32">
        <v>5</v>
      </c>
      <c r="CN34" s="32">
        <v>16</v>
      </c>
      <c r="CO34" s="36">
        <f t="shared" si="55"/>
        <v>35</v>
      </c>
      <c r="CP34" s="54">
        <f t="shared" si="56"/>
        <v>0.74</v>
      </c>
      <c r="CQ34" s="54">
        <f t="shared" si="57"/>
        <v>2.96</v>
      </c>
      <c r="CR34" s="54">
        <f t="shared" si="58"/>
        <v>6.66</v>
      </c>
      <c r="CS34" s="54">
        <f t="shared" si="59"/>
        <v>0</v>
      </c>
      <c r="CT34" s="54">
        <f t="shared" si="60"/>
        <v>3.7</v>
      </c>
      <c r="CU34" s="54">
        <f t="shared" si="61"/>
        <v>11.84</v>
      </c>
      <c r="CV34" s="135">
        <f t="shared" si="62"/>
        <v>25.9</v>
      </c>
      <c r="CW34" s="24">
        <f t="shared" si="63"/>
        <v>148.32000000000002</v>
      </c>
      <c r="CX34" s="60">
        <f t="shared" si="64"/>
        <v>255.94000000000003</v>
      </c>
      <c r="CY34" s="61">
        <f t="shared" si="65"/>
        <v>6.8400000000000007</v>
      </c>
      <c r="CZ34" s="61">
        <f t="shared" si="66"/>
        <v>67.989999999999995</v>
      </c>
      <c r="DA34" s="61">
        <f t="shared" si="67"/>
        <v>296.10999999999996</v>
      </c>
      <c r="DB34" s="52">
        <f t="shared" si="7"/>
        <v>370.93999999999994</v>
      </c>
    </row>
    <row r="35" spans="1:106" s="3" customFormat="1" ht="14.85" customHeight="1" x14ac:dyDescent="0.15">
      <c r="A35" s="30">
        <v>31</v>
      </c>
      <c r="B35" s="63" t="s">
        <v>141</v>
      </c>
      <c r="C35" s="34">
        <v>1</v>
      </c>
      <c r="D35" s="32">
        <v>2</v>
      </c>
      <c r="E35" s="32">
        <v>11</v>
      </c>
      <c r="F35" s="32">
        <v>0</v>
      </c>
      <c r="G35" s="32">
        <v>3</v>
      </c>
      <c r="H35" s="32">
        <v>42</v>
      </c>
      <c r="I35" s="33">
        <f t="shared" si="8"/>
        <v>59</v>
      </c>
      <c r="J35" s="54">
        <f t="shared" si="9"/>
        <v>2.38</v>
      </c>
      <c r="K35" s="54">
        <f t="shared" si="10"/>
        <v>4.76</v>
      </c>
      <c r="L35" s="54">
        <f t="shared" si="11"/>
        <v>26.18</v>
      </c>
      <c r="M35" s="54">
        <f t="shared" si="12"/>
        <v>0</v>
      </c>
      <c r="N35" s="54">
        <f t="shared" si="13"/>
        <v>7.14</v>
      </c>
      <c r="O35" s="54">
        <f t="shared" si="14"/>
        <v>99.96</v>
      </c>
      <c r="P35" s="136"/>
      <c r="Q35" s="34">
        <v>1</v>
      </c>
      <c r="R35" s="32">
        <v>1</v>
      </c>
      <c r="S35" s="32">
        <v>8</v>
      </c>
      <c r="T35" s="32">
        <v>0</v>
      </c>
      <c r="U35" s="32">
        <v>2</v>
      </c>
      <c r="V35" s="32">
        <v>16</v>
      </c>
      <c r="W35" s="33">
        <f t="shared" si="15"/>
        <v>28</v>
      </c>
      <c r="X35" s="54">
        <f t="shared" si="16"/>
        <v>2.1800000000000002</v>
      </c>
      <c r="Y35" s="54">
        <f t="shared" si="17"/>
        <v>2.1800000000000002</v>
      </c>
      <c r="Z35" s="54">
        <f t="shared" si="18"/>
        <v>17.440000000000001</v>
      </c>
      <c r="AA35" s="54">
        <f t="shared" si="19"/>
        <v>0</v>
      </c>
      <c r="AB35" s="54">
        <f t="shared" si="20"/>
        <v>4.3600000000000003</v>
      </c>
      <c r="AC35" s="54">
        <f t="shared" si="21"/>
        <v>34.880000000000003</v>
      </c>
      <c r="AD35" s="135">
        <f t="shared" si="22"/>
        <v>61.040000000000006</v>
      </c>
      <c r="AE35" s="34">
        <v>0</v>
      </c>
      <c r="AF35" s="32">
        <v>7</v>
      </c>
      <c r="AG35" s="32">
        <v>19</v>
      </c>
      <c r="AH35" s="32">
        <v>2</v>
      </c>
      <c r="AI35" s="32">
        <v>3</v>
      </c>
      <c r="AJ35" s="32">
        <v>31</v>
      </c>
      <c r="AK35" s="33">
        <f t="shared" si="23"/>
        <v>62</v>
      </c>
      <c r="AL35" s="54">
        <f t="shared" si="24"/>
        <v>0</v>
      </c>
      <c r="AM35" s="54">
        <f t="shared" si="25"/>
        <v>10.85</v>
      </c>
      <c r="AN35" s="54">
        <f t="shared" si="26"/>
        <v>29.45</v>
      </c>
      <c r="AO35" s="54">
        <f t="shared" si="27"/>
        <v>3.1</v>
      </c>
      <c r="AP35" s="54">
        <f t="shared" si="28"/>
        <v>4.6500000000000004</v>
      </c>
      <c r="AQ35" s="54">
        <f t="shared" si="29"/>
        <v>48.050000000000004</v>
      </c>
      <c r="AR35" s="135">
        <f t="shared" si="30"/>
        <v>96.1</v>
      </c>
      <c r="AS35" s="34">
        <v>0</v>
      </c>
      <c r="AT35" s="32">
        <v>3</v>
      </c>
      <c r="AU35" s="32">
        <v>8</v>
      </c>
      <c r="AV35" s="32">
        <v>3</v>
      </c>
      <c r="AW35" s="32">
        <v>4</v>
      </c>
      <c r="AX35" s="32">
        <v>31</v>
      </c>
      <c r="AY35" s="33">
        <f t="shared" si="31"/>
        <v>49</v>
      </c>
      <c r="AZ35" s="54">
        <f t="shared" si="32"/>
        <v>0</v>
      </c>
      <c r="BA35" s="54">
        <f t="shared" si="33"/>
        <v>3.66</v>
      </c>
      <c r="BB35" s="54">
        <f t="shared" si="34"/>
        <v>9.76</v>
      </c>
      <c r="BC35" s="54">
        <f t="shared" si="35"/>
        <v>3.66</v>
      </c>
      <c r="BD35" s="54">
        <f t="shared" si="36"/>
        <v>4.88</v>
      </c>
      <c r="BE35" s="54">
        <f t="shared" si="37"/>
        <v>37.82</v>
      </c>
      <c r="BF35" s="135">
        <f t="shared" si="38"/>
        <v>59.78</v>
      </c>
      <c r="BG35" s="34">
        <v>0</v>
      </c>
      <c r="BH35" s="32">
        <v>1</v>
      </c>
      <c r="BI35" s="32">
        <v>6</v>
      </c>
      <c r="BJ35" s="32">
        <v>0</v>
      </c>
      <c r="BK35" s="32">
        <v>4</v>
      </c>
      <c r="BL35" s="32">
        <v>18</v>
      </c>
      <c r="BM35" s="33">
        <f t="shared" si="39"/>
        <v>29</v>
      </c>
      <c r="BN35" s="54">
        <f t="shared" si="40"/>
        <v>0</v>
      </c>
      <c r="BO35" s="54">
        <f t="shared" si="41"/>
        <v>1.54</v>
      </c>
      <c r="BP35" s="54">
        <f t="shared" si="42"/>
        <v>9.24</v>
      </c>
      <c r="BQ35" s="54">
        <f t="shared" si="43"/>
        <v>0</v>
      </c>
      <c r="BR35" s="54">
        <f t="shared" si="44"/>
        <v>6.16</v>
      </c>
      <c r="BS35" s="54">
        <f t="shared" si="45"/>
        <v>27.72</v>
      </c>
      <c r="BT35" s="135">
        <f t="shared" si="46"/>
        <v>44.66</v>
      </c>
      <c r="BU35" s="34">
        <v>0</v>
      </c>
      <c r="BV35" s="32">
        <v>4</v>
      </c>
      <c r="BW35" s="32">
        <v>7</v>
      </c>
      <c r="BX35" s="32">
        <v>0</v>
      </c>
      <c r="BY35" s="32">
        <v>3</v>
      </c>
      <c r="BZ35" s="32">
        <v>18</v>
      </c>
      <c r="CA35" s="33">
        <f t="shared" si="47"/>
        <v>32</v>
      </c>
      <c r="CB35" s="54">
        <f t="shared" si="48"/>
        <v>0</v>
      </c>
      <c r="CC35" s="54">
        <f t="shared" si="49"/>
        <v>4.5999999999999996</v>
      </c>
      <c r="CD35" s="54">
        <f t="shared" si="50"/>
        <v>8.0499999999999989</v>
      </c>
      <c r="CE35" s="54">
        <f t="shared" si="51"/>
        <v>0</v>
      </c>
      <c r="CF35" s="54">
        <f t="shared" si="52"/>
        <v>3.4499999999999997</v>
      </c>
      <c r="CG35" s="54">
        <f t="shared" si="53"/>
        <v>20.7</v>
      </c>
      <c r="CH35" s="135">
        <f t="shared" si="54"/>
        <v>36.799999999999997</v>
      </c>
      <c r="CI35" s="34">
        <v>1</v>
      </c>
      <c r="CJ35" s="32">
        <v>5</v>
      </c>
      <c r="CK35" s="32">
        <v>9</v>
      </c>
      <c r="CL35" s="32">
        <v>0</v>
      </c>
      <c r="CM35" s="32">
        <v>2</v>
      </c>
      <c r="CN35" s="32">
        <v>20</v>
      </c>
      <c r="CO35" s="36">
        <f t="shared" si="55"/>
        <v>37</v>
      </c>
      <c r="CP35" s="54">
        <f t="shared" si="56"/>
        <v>0.74</v>
      </c>
      <c r="CQ35" s="54">
        <f t="shared" si="57"/>
        <v>3.7</v>
      </c>
      <c r="CR35" s="54">
        <f t="shared" si="58"/>
        <v>6.66</v>
      </c>
      <c r="CS35" s="54">
        <f t="shared" si="59"/>
        <v>0</v>
      </c>
      <c r="CT35" s="54">
        <f t="shared" si="60"/>
        <v>1.48</v>
      </c>
      <c r="CU35" s="54">
        <f t="shared" si="61"/>
        <v>14.8</v>
      </c>
      <c r="CV35" s="135">
        <f t="shared" si="62"/>
        <v>27.380000000000003</v>
      </c>
      <c r="CW35" s="24">
        <f t="shared" si="63"/>
        <v>198.10999999999999</v>
      </c>
      <c r="CX35" s="60">
        <f t="shared" si="64"/>
        <v>322.81</v>
      </c>
      <c r="CY35" s="61">
        <f t="shared" si="65"/>
        <v>12.06</v>
      </c>
      <c r="CZ35" s="61">
        <f t="shared" si="66"/>
        <v>63.41</v>
      </c>
      <c r="DA35" s="61">
        <f t="shared" si="67"/>
        <v>390.71000000000004</v>
      </c>
      <c r="DB35" s="52">
        <f t="shared" si="7"/>
        <v>466.18000000000006</v>
      </c>
    </row>
    <row r="36" spans="1:106" s="3" customFormat="1" ht="14.85" customHeight="1" x14ac:dyDescent="0.15">
      <c r="A36" s="30">
        <v>32</v>
      </c>
      <c r="B36" s="63" t="s">
        <v>142</v>
      </c>
      <c r="C36" s="34">
        <v>0</v>
      </c>
      <c r="D36" s="32">
        <v>5</v>
      </c>
      <c r="E36" s="32">
        <v>18</v>
      </c>
      <c r="F36" s="32">
        <v>1</v>
      </c>
      <c r="G36" s="32">
        <v>12</v>
      </c>
      <c r="H36" s="32">
        <v>32</v>
      </c>
      <c r="I36" s="33">
        <f t="shared" si="8"/>
        <v>68</v>
      </c>
      <c r="J36" s="54">
        <f t="shared" si="9"/>
        <v>0</v>
      </c>
      <c r="K36" s="54">
        <f t="shared" si="10"/>
        <v>11.899999999999999</v>
      </c>
      <c r="L36" s="54">
        <f t="shared" si="11"/>
        <v>42.839999999999996</v>
      </c>
      <c r="M36" s="54">
        <f t="shared" si="12"/>
        <v>2.38</v>
      </c>
      <c r="N36" s="54">
        <f t="shared" si="13"/>
        <v>28.56</v>
      </c>
      <c r="O36" s="54">
        <f t="shared" si="14"/>
        <v>76.16</v>
      </c>
      <c r="P36" s="136"/>
      <c r="Q36" s="34">
        <v>0</v>
      </c>
      <c r="R36" s="32">
        <v>6</v>
      </c>
      <c r="S36" s="32">
        <v>12</v>
      </c>
      <c r="T36" s="32">
        <v>1</v>
      </c>
      <c r="U36" s="32">
        <v>2</v>
      </c>
      <c r="V36" s="32">
        <v>36</v>
      </c>
      <c r="W36" s="33">
        <f t="shared" si="15"/>
        <v>57</v>
      </c>
      <c r="X36" s="54">
        <f t="shared" si="16"/>
        <v>0</v>
      </c>
      <c r="Y36" s="54">
        <f t="shared" si="17"/>
        <v>13.080000000000002</v>
      </c>
      <c r="Z36" s="54">
        <f t="shared" si="18"/>
        <v>26.160000000000004</v>
      </c>
      <c r="AA36" s="54">
        <f t="shared" si="19"/>
        <v>2.1800000000000002</v>
      </c>
      <c r="AB36" s="54">
        <f t="shared" si="20"/>
        <v>4.3600000000000003</v>
      </c>
      <c r="AC36" s="54">
        <f t="shared" si="21"/>
        <v>78.48</v>
      </c>
      <c r="AD36" s="135">
        <f t="shared" si="22"/>
        <v>124.26000000000002</v>
      </c>
      <c r="AE36" s="34">
        <v>2</v>
      </c>
      <c r="AF36" s="32">
        <v>8</v>
      </c>
      <c r="AG36" s="32">
        <v>31</v>
      </c>
      <c r="AH36" s="32">
        <v>1</v>
      </c>
      <c r="AI36" s="32">
        <v>7</v>
      </c>
      <c r="AJ36" s="32">
        <v>63</v>
      </c>
      <c r="AK36" s="33">
        <f t="shared" si="23"/>
        <v>112</v>
      </c>
      <c r="AL36" s="54">
        <f t="shared" si="24"/>
        <v>3.1</v>
      </c>
      <c r="AM36" s="54">
        <f t="shared" si="25"/>
        <v>12.4</v>
      </c>
      <c r="AN36" s="54">
        <f t="shared" si="26"/>
        <v>48.050000000000004</v>
      </c>
      <c r="AO36" s="54">
        <f t="shared" si="27"/>
        <v>1.55</v>
      </c>
      <c r="AP36" s="54">
        <f t="shared" si="28"/>
        <v>10.85</v>
      </c>
      <c r="AQ36" s="54">
        <f t="shared" si="29"/>
        <v>97.65</v>
      </c>
      <c r="AR36" s="135">
        <f t="shared" si="30"/>
        <v>173.60000000000002</v>
      </c>
      <c r="AS36" s="34">
        <v>0</v>
      </c>
      <c r="AT36" s="32">
        <v>7</v>
      </c>
      <c r="AU36" s="32">
        <v>25</v>
      </c>
      <c r="AV36" s="32">
        <v>0</v>
      </c>
      <c r="AW36" s="32">
        <v>9</v>
      </c>
      <c r="AX36" s="32">
        <v>37</v>
      </c>
      <c r="AY36" s="33">
        <f t="shared" si="31"/>
        <v>78</v>
      </c>
      <c r="AZ36" s="54">
        <f t="shared" si="32"/>
        <v>0</v>
      </c>
      <c r="BA36" s="54">
        <f t="shared" si="33"/>
        <v>8.5399999999999991</v>
      </c>
      <c r="BB36" s="54">
        <f t="shared" si="34"/>
        <v>30.5</v>
      </c>
      <c r="BC36" s="54">
        <f t="shared" si="35"/>
        <v>0</v>
      </c>
      <c r="BD36" s="54">
        <f t="shared" si="36"/>
        <v>10.98</v>
      </c>
      <c r="BE36" s="54">
        <f t="shared" si="37"/>
        <v>45.14</v>
      </c>
      <c r="BF36" s="135">
        <f t="shared" si="38"/>
        <v>95.16</v>
      </c>
      <c r="BG36" s="34">
        <v>0</v>
      </c>
      <c r="BH36" s="32">
        <v>3</v>
      </c>
      <c r="BI36" s="32">
        <v>26</v>
      </c>
      <c r="BJ36" s="32">
        <v>0</v>
      </c>
      <c r="BK36" s="32">
        <v>4</v>
      </c>
      <c r="BL36" s="32">
        <v>41</v>
      </c>
      <c r="BM36" s="33">
        <f t="shared" si="39"/>
        <v>74</v>
      </c>
      <c r="BN36" s="54">
        <f t="shared" si="40"/>
        <v>0</v>
      </c>
      <c r="BO36" s="54">
        <f t="shared" si="41"/>
        <v>4.62</v>
      </c>
      <c r="BP36" s="54">
        <f t="shared" si="42"/>
        <v>40.04</v>
      </c>
      <c r="BQ36" s="54">
        <f t="shared" si="43"/>
        <v>0</v>
      </c>
      <c r="BR36" s="54">
        <f t="shared" si="44"/>
        <v>6.16</v>
      </c>
      <c r="BS36" s="54">
        <f t="shared" si="45"/>
        <v>63.14</v>
      </c>
      <c r="BT36" s="135">
        <f t="shared" si="46"/>
        <v>113.96</v>
      </c>
      <c r="BU36" s="34">
        <v>1</v>
      </c>
      <c r="BV36" s="32">
        <v>5</v>
      </c>
      <c r="BW36" s="32">
        <v>20</v>
      </c>
      <c r="BX36" s="32">
        <v>4</v>
      </c>
      <c r="BY36" s="32">
        <v>0</v>
      </c>
      <c r="BZ36" s="32">
        <v>79</v>
      </c>
      <c r="CA36" s="33">
        <f t="shared" si="47"/>
        <v>109</v>
      </c>
      <c r="CB36" s="54">
        <f t="shared" si="48"/>
        <v>1.1499999999999999</v>
      </c>
      <c r="CC36" s="54">
        <f t="shared" si="49"/>
        <v>5.75</v>
      </c>
      <c r="CD36" s="54">
        <f t="shared" si="50"/>
        <v>23</v>
      </c>
      <c r="CE36" s="54">
        <f t="shared" si="51"/>
        <v>4.5999999999999996</v>
      </c>
      <c r="CF36" s="54">
        <f t="shared" si="52"/>
        <v>0</v>
      </c>
      <c r="CG36" s="54">
        <f t="shared" si="53"/>
        <v>90.85</v>
      </c>
      <c r="CH36" s="135">
        <f t="shared" si="54"/>
        <v>125.35</v>
      </c>
      <c r="CI36" s="34">
        <v>1</v>
      </c>
      <c r="CJ36" s="32">
        <v>5</v>
      </c>
      <c r="CK36" s="32">
        <v>16</v>
      </c>
      <c r="CL36" s="32">
        <v>0</v>
      </c>
      <c r="CM36" s="32">
        <v>2</v>
      </c>
      <c r="CN36" s="32">
        <v>40</v>
      </c>
      <c r="CO36" s="36">
        <f t="shared" si="55"/>
        <v>64</v>
      </c>
      <c r="CP36" s="54">
        <f t="shared" si="56"/>
        <v>0.74</v>
      </c>
      <c r="CQ36" s="54">
        <f t="shared" si="57"/>
        <v>3.7</v>
      </c>
      <c r="CR36" s="54">
        <f t="shared" si="58"/>
        <v>11.84</v>
      </c>
      <c r="CS36" s="54">
        <f t="shared" si="59"/>
        <v>0</v>
      </c>
      <c r="CT36" s="54">
        <f t="shared" si="60"/>
        <v>1.48</v>
      </c>
      <c r="CU36" s="54">
        <f t="shared" si="61"/>
        <v>29.6</v>
      </c>
      <c r="CV36" s="135">
        <f t="shared" si="62"/>
        <v>47.36</v>
      </c>
      <c r="CW36" s="24">
        <f t="shared" si="63"/>
        <v>315.96999999999997</v>
      </c>
      <c r="CX36" s="60">
        <f t="shared" si="64"/>
        <v>554.12000000000012</v>
      </c>
      <c r="CY36" s="61">
        <f t="shared" si="65"/>
        <v>15.700000000000001</v>
      </c>
      <c r="CZ36" s="61">
        <f t="shared" si="66"/>
        <v>122.38000000000001</v>
      </c>
      <c r="DA36" s="61">
        <f t="shared" si="67"/>
        <v>703.45000000000016</v>
      </c>
      <c r="DB36" s="52">
        <f t="shared" si="7"/>
        <v>841.5300000000002</v>
      </c>
    </row>
    <row r="37" spans="1:106" s="3" customFormat="1" ht="14.85" customHeight="1" x14ac:dyDescent="0.15">
      <c r="A37" s="30">
        <v>33</v>
      </c>
      <c r="B37" s="63" t="s">
        <v>143</v>
      </c>
      <c r="C37" s="34">
        <v>0</v>
      </c>
      <c r="D37" s="32">
        <v>5</v>
      </c>
      <c r="E37" s="32">
        <v>7</v>
      </c>
      <c r="F37" s="32">
        <v>0</v>
      </c>
      <c r="G37" s="32">
        <v>3</v>
      </c>
      <c r="H37" s="32">
        <v>34</v>
      </c>
      <c r="I37" s="33">
        <f t="shared" si="8"/>
        <v>49</v>
      </c>
      <c r="J37" s="54">
        <f t="shared" si="9"/>
        <v>0</v>
      </c>
      <c r="K37" s="54">
        <f t="shared" si="10"/>
        <v>11.899999999999999</v>
      </c>
      <c r="L37" s="54">
        <f t="shared" si="11"/>
        <v>16.66</v>
      </c>
      <c r="M37" s="54">
        <f t="shared" si="12"/>
        <v>0</v>
      </c>
      <c r="N37" s="54">
        <f t="shared" si="13"/>
        <v>7.14</v>
      </c>
      <c r="O37" s="54">
        <f t="shared" si="14"/>
        <v>80.92</v>
      </c>
      <c r="P37" s="136"/>
      <c r="Q37" s="34">
        <v>0</v>
      </c>
      <c r="R37" s="32">
        <v>0</v>
      </c>
      <c r="S37" s="32">
        <v>5</v>
      </c>
      <c r="T37" s="32">
        <v>0</v>
      </c>
      <c r="U37" s="32">
        <v>4</v>
      </c>
      <c r="V37" s="32">
        <v>21</v>
      </c>
      <c r="W37" s="33">
        <f t="shared" si="15"/>
        <v>30</v>
      </c>
      <c r="X37" s="54">
        <f t="shared" si="16"/>
        <v>0</v>
      </c>
      <c r="Y37" s="54">
        <f t="shared" si="17"/>
        <v>0</v>
      </c>
      <c r="Z37" s="54">
        <f t="shared" si="18"/>
        <v>10.9</v>
      </c>
      <c r="AA37" s="54">
        <f t="shared" si="19"/>
        <v>0</v>
      </c>
      <c r="AB37" s="54">
        <f t="shared" si="20"/>
        <v>8.7200000000000006</v>
      </c>
      <c r="AC37" s="54">
        <f t="shared" si="21"/>
        <v>45.78</v>
      </c>
      <c r="AD37" s="135">
        <f t="shared" si="22"/>
        <v>65.400000000000006</v>
      </c>
      <c r="AE37" s="34">
        <v>0</v>
      </c>
      <c r="AF37" s="32">
        <v>1</v>
      </c>
      <c r="AG37" s="32">
        <v>16</v>
      </c>
      <c r="AH37" s="32">
        <v>0</v>
      </c>
      <c r="AI37" s="32">
        <v>3</v>
      </c>
      <c r="AJ37" s="32">
        <v>38</v>
      </c>
      <c r="AK37" s="33">
        <f t="shared" si="23"/>
        <v>58</v>
      </c>
      <c r="AL37" s="54">
        <f t="shared" si="24"/>
        <v>0</v>
      </c>
      <c r="AM37" s="54">
        <f t="shared" si="25"/>
        <v>1.55</v>
      </c>
      <c r="AN37" s="54">
        <f t="shared" si="26"/>
        <v>24.8</v>
      </c>
      <c r="AO37" s="54">
        <f t="shared" si="27"/>
        <v>0</v>
      </c>
      <c r="AP37" s="54">
        <f t="shared" si="28"/>
        <v>4.6500000000000004</v>
      </c>
      <c r="AQ37" s="54">
        <f t="shared" si="29"/>
        <v>58.9</v>
      </c>
      <c r="AR37" s="135">
        <f t="shared" si="30"/>
        <v>89.9</v>
      </c>
      <c r="AS37" s="34">
        <v>1</v>
      </c>
      <c r="AT37" s="32">
        <v>6</v>
      </c>
      <c r="AU37" s="32">
        <v>10</v>
      </c>
      <c r="AV37" s="32">
        <v>0</v>
      </c>
      <c r="AW37" s="32">
        <v>1</v>
      </c>
      <c r="AX37" s="32">
        <v>19</v>
      </c>
      <c r="AY37" s="33">
        <f t="shared" si="31"/>
        <v>37</v>
      </c>
      <c r="AZ37" s="54">
        <f t="shared" si="32"/>
        <v>1.22</v>
      </c>
      <c r="BA37" s="54">
        <f t="shared" si="33"/>
        <v>7.32</v>
      </c>
      <c r="BB37" s="54">
        <f t="shared" si="34"/>
        <v>12.2</v>
      </c>
      <c r="BC37" s="54">
        <f t="shared" si="35"/>
        <v>0</v>
      </c>
      <c r="BD37" s="54">
        <f t="shared" si="36"/>
        <v>1.22</v>
      </c>
      <c r="BE37" s="54">
        <f t="shared" si="37"/>
        <v>23.18</v>
      </c>
      <c r="BF37" s="135">
        <f t="shared" si="38"/>
        <v>45.14</v>
      </c>
      <c r="BG37" s="34">
        <v>0</v>
      </c>
      <c r="BH37" s="32">
        <v>1</v>
      </c>
      <c r="BI37" s="32">
        <v>12</v>
      </c>
      <c r="BJ37" s="32">
        <v>0</v>
      </c>
      <c r="BK37" s="32">
        <v>1</v>
      </c>
      <c r="BL37" s="32">
        <v>24</v>
      </c>
      <c r="BM37" s="33">
        <f t="shared" si="39"/>
        <v>38</v>
      </c>
      <c r="BN37" s="54">
        <f t="shared" si="40"/>
        <v>0</v>
      </c>
      <c r="BO37" s="54">
        <f t="shared" si="41"/>
        <v>1.54</v>
      </c>
      <c r="BP37" s="54">
        <f t="shared" si="42"/>
        <v>18.48</v>
      </c>
      <c r="BQ37" s="54">
        <f t="shared" si="43"/>
        <v>0</v>
      </c>
      <c r="BR37" s="54">
        <f t="shared" si="44"/>
        <v>1.54</v>
      </c>
      <c r="BS37" s="54">
        <f t="shared" si="45"/>
        <v>36.96</v>
      </c>
      <c r="BT37" s="135">
        <f t="shared" si="46"/>
        <v>58.519999999999996</v>
      </c>
      <c r="BU37" s="34">
        <v>0</v>
      </c>
      <c r="BV37" s="32">
        <v>1</v>
      </c>
      <c r="BW37" s="32">
        <v>9</v>
      </c>
      <c r="BX37" s="32">
        <v>0</v>
      </c>
      <c r="BY37" s="32">
        <v>1</v>
      </c>
      <c r="BZ37" s="32">
        <v>18</v>
      </c>
      <c r="CA37" s="33">
        <f t="shared" si="47"/>
        <v>29</v>
      </c>
      <c r="CB37" s="54">
        <f t="shared" si="48"/>
        <v>0</v>
      </c>
      <c r="CC37" s="54">
        <f t="shared" si="49"/>
        <v>1.1499999999999999</v>
      </c>
      <c r="CD37" s="54">
        <f t="shared" si="50"/>
        <v>10.35</v>
      </c>
      <c r="CE37" s="54">
        <f t="shared" si="51"/>
        <v>0</v>
      </c>
      <c r="CF37" s="54">
        <f t="shared" si="52"/>
        <v>1.1499999999999999</v>
      </c>
      <c r="CG37" s="54">
        <f t="shared" si="53"/>
        <v>20.7</v>
      </c>
      <c r="CH37" s="135">
        <f t="shared" si="54"/>
        <v>33.35</v>
      </c>
      <c r="CI37" s="34">
        <v>0</v>
      </c>
      <c r="CJ37" s="32">
        <v>1</v>
      </c>
      <c r="CK37" s="32">
        <v>9</v>
      </c>
      <c r="CL37" s="32">
        <v>0</v>
      </c>
      <c r="CM37" s="32">
        <v>1</v>
      </c>
      <c r="CN37" s="32">
        <v>19</v>
      </c>
      <c r="CO37" s="36">
        <f t="shared" si="55"/>
        <v>30</v>
      </c>
      <c r="CP37" s="54">
        <f t="shared" si="56"/>
        <v>0</v>
      </c>
      <c r="CQ37" s="54">
        <f t="shared" si="57"/>
        <v>0.74</v>
      </c>
      <c r="CR37" s="54">
        <f t="shared" si="58"/>
        <v>6.66</v>
      </c>
      <c r="CS37" s="54">
        <f t="shared" si="59"/>
        <v>0</v>
      </c>
      <c r="CT37" s="54">
        <f t="shared" si="60"/>
        <v>0.74</v>
      </c>
      <c r="CU37" s="54">
        <f t="shared" si="61"/>
        <v>14.06</v>
      </c>
      <c r="CV37" s="135">
        <f t="shared" si="62"/>
        <v>22.200000000000003</v>
      </c>
      <c r="CW37" s="24">
        <f t="shared" si="63"/>
        <v>175.44999999999996</v>
      </c>
      <c r="CX37" s="60">
        <f t="shared" si="64"/>
        <v>305.65999999999997</v>
      </c>
      <c r="CY37" s="61">
        <f t="shared" si="65"/>
        <v>1.22</v>
      </c>
      <c r="CZ37" s="61">
        <f t="shared" si="66"/>
        <v>49.36</v>
      </c>
      <c r="DA37" s="61">
        <f t="shared" si="67"/>
        <v>380.55</v>
      </c>
      <c r="DB37" s="52">
        <f t="shared" si="7"/>
        <v>431.13</v>
      </c>
    </row>
    <row r="38" spans="1:106" s="3" customFormat="1" ht="14.85" customHeight="1" x14ac:dyDescent="0.15">
      <c r="A38" s="30">
        <v>34</v>
      </c>
      <c r="B38" s="63" t="s">
        <v>144</v>
      </c>
      <c r="C38" s="34">
        <v>0</v>
      </c>
      <c r="D38" s="32">
        <v>1</v>
      </c>
      <c r="E38" s="32">
        <v>20</v>
      </c>
      <c r="F38" s="32">
        <v>1</v>
      </c>
      <c r="G38" s="32">
        <v>3</v>
      </c>
      <c r="H38" s="32">
        <v>39</v>
      </c>
      <c r="I38" s="33">
        <f t="shared" si="8"/>
        <v>64</v>
      </c>
      <c r="J38" s="54">
        <f t="shared" si="9"/>
        <v>0</v>
      </c>
      <c r="K38" s="54">
        <f t="shared" si="10"/>
        <v>2.38</v>
      </c>
      <c r="L38" s="54">
        <f t="shared" si="11"/>
        <v>47.599999999999994</v>
      </c>
      <c r="M38" s="54">
        <f t="shared" si="12"/>
        <v>2.38</v>
      </c>
      <c r="N38" s="54">
        <f t="shared" si="13"/>
        <v>7.14</v>
      </c>
      <c r="O38" s="54">
        <f t="shared" si="14"/>
        <v>92.82</v>
      </c>
      <c r="P38" s="136"/>
      <c r="Q38" s="34">
        <v>0</v>
      </c>
      <c r="R38" s="32">
        <v>2</v>
      </c>
      <c r="S38" s="32">
        <v>8</v>
      </c>
      <c r="T38" s="32">
        <v>1</v>
      </c>
      <c r="U38" s="32">
        <v>4</v>
      </c>
      <c r="V38" s="32">
        <v>32</v>
      </c>
      <c r="W38" s="33">
        <f t="shared" si="15"/>
        <v>47</v>
      </c>
      <c r="X38" s="54">
        <f t="shared" si="16"/>
        <v>0</v>
      </c>
      <c r="Y38" s="54">
        <f t="shared" si="17"/>
        <v>4.3600000000000003</v>
      </c>
      <c r="Z38" s="54">
        <f t="shared" si="18"/>
        <v>17.440000000000001</v>
      </c>
      <c r="AA38" s="54">
        <f t="shared" si="19"/>
        <v>2.1800000000000002</v>
      </c>
      <c r="AB38" s="54">
        <f t="shared" si="20"/>
        <v>8.7200000000000006</v>
      </c>
      <c r="AC38" s="54">
        <f t="shared" si="21"/>
        <v>69.760000000000005</v>
      </c>
      <c r="AD38" s="135">
        <f t="shared" si="22"/>
        <v>102.46000000000001</v>
      </c>
      <c r="AE38" s="34">
        <v>0</v>
      </c>
      <c r="AF38" s="32">
        <v>5</v>
      </c>
      <c r="AG38" s="32">
        <v>17</v>
      </c>
      <c r="AH38" s="32">
        <v>1</v>
      </c>
      <c r="AI38" s="32">
        <v>2</v>
      </c>
      <c r="AJ38" s="32">
        <v>55</v>
      </c>
      <c r="AK38" s="33">
        <f t="shared" si="23"/>
        <v>80</v>
      </c>
      <c r="AL38" s="54">
        <f t="shared" si="24"/>
        <v>0</v>
      </c>
      <c r="AM38" s="54">
        <f t="shared" si="25"/>
        <v>7.75</v>
      </c>
      <c r="AN38" s="54">
        <f t="shared" si="26"/>
        <v>26.35</v>
      </c>
      <c r="AO38" s="54">
        <f t="shared" si="27"/>
        <v>1.55</v>
      </c>
      <c r="AP38" s="54">
        <f t="shared" si="28"/>
        <v>3.1</v>
      </c>
      <c r="AQ38" s="54">
        <f t="shared" si="29"/>
        <v>85.25</v>
      </c>
      <c r="AR38" s="135">
        <f t="shared" si="30"/>
        <v>124</v>
      </c>
      <c r="AS38" s="34">
        <v>1</v>
      </c>
      <c r="AT38" s="32">
        <v>1</v>
      </c>
      <c r="AU38" s="32">
        <v>16</v>
      </c>
      <c r="AV38" s="32">
        <v>0</v>
      </c>
      <c r="AW38" s="32">
        <v>4</v>
      </c>
      <c r="AX38" s="32">
        <v>36</v>
      </c>
      <c r="AY38" s="33">
        <f t="shared" si="31"/>
        <v>58</v>
      </c>
      <c r="AZ38" s="54">
        <f t="shared" si="32"/>
        <v>1.22</v>
      </c>
      <c r="BA38" s="54">
        <f t="shared" si="33"/>
        <v>1.22</v>
      </c>
      <c r="BB38" s="54">
        <f t="shared" si="34"/>
        <v>19.52</v>
      </c>
      <c r="BC38" s="54">
        <f t="shared" si="35"/>
        <v>0</v>
      </c>
      <c r="BD38" s="54">
        <f t="shared" si="36"/>
        <v>4.88</v>
      </c>
      <c r="BE38" s="54">
        <f t="shared" si="37"/>
        <v>43.92</v>
      </c>
      <c r="BF38" s="135">
        <f t="shared" si="38"/>
        <v>70.760000000000005</v>
      </c>
      <c r="BG38" s="34">
        <v>1</v>
      </c>
      <c r="BH38" s="32">
        <v>1</v>
      </c>
      <c r="BI38" s="32">
        <v>15</v>
      </c>
      <c r="BJ38" s="32">
        <v>0</v>
      </c>
      <c r="BK38" s="32">
        <v>2</v>
      </c>
      <c r="BL38" s="32">
        <v>27</v>
      </c>
      <c r="BM38" s="33">
        <f t="shared" si="39"/>
        <v>46</v>
      </c>
      <c r="BN38" s="54">
        <f t="shared" si="40"/>
        <v>1.54</v>
      </c>
      <c r="BO38" s="54">
        <f t="shared" si="41"/>
        <v>1.54</v>
      </c>
      <c r="BP38" s="54">
        <f t="shared" si="42"/>
        <v>23.1</v>
      </c>
      <c r="BQ38" s="54">
        <f t="shared" si="43"/>
        <v>0</v>
      </c>
      <c r="BR38" s="54">
        <f t="shared" si="44"/>
        <v>3.08</v>
      </c>
      <c r="BS38" s="54">
        <f t="shared" si="45"/>
        <v>41.58</v>
      </c>
      <c r="BT38" s="135">
        <f t="shared" si="46"/>
        <v>70.84</v>
      </c>
      <c r="BU38" s="34">
        <v>0</v>
      </c>
      <c r="BV38" s="32">
        <v>3</v>
      </c>
      <c r="BW38" s="32">
        <v>19</v>
      </c>
      <c r="BX38" s="32">
        <v>1</v>
      </c>
      <c r="BY38" s="32">
        <v>2</v>
      </c>
      <c r="BZ38" s="32">
        <v>37</v>
      </c>
      <c r="CA38" s="33">
        <f t="shared" si="47"/>
        <v>62</v>
      </c>
      <c r="CB38" s="54">
        <f t="shared" si="48"/>
        <v>0</v>
      </c>
      <c r="CC38" s="54">
        <f t="shared" si="49"/>
        <v>3.4499999999999997</v>
      </c>
      <c r="CD38" s="54">
        <f t="shared" si="50"/>
        <v>21.849999999999998</v>
      </c>
      <c r="CE38" s="54">
        <f t="shared" si="51"/>
        <v>1.1499999999999999</v>
      </c>
      <c r="CF38" s="54">
        <f t="shared" si="52"/>
        <v>2.2999999999999998</v>
      </c>
      <c r="CG38" s="54">
        <f t="shared" si="53"/>
        <v>42.55</v>
      </c>
      <c r="CH38" s="135">
        <f t="shared" si="54"/>
        <v>71.3</v>
      </c>
      <c r="CI38" s="34">
        <v>2</v>
      </c>
      <c r="CJ38" s="32">
        <v>3</v>
      </c>
      <c r="CK38" s="32">
        <v>21</v>
      </c>
      <c r="CL38" s="32">
        <v>0</v>
      </c>
      <c r="CM38" s="32">
        <v>6</v>
      </c>
      <c r="CN38" s="32">
        <v>31</v>
      </c>
      <c r="CO38" s="36">
        <f t="shared" si="55"/>
        <v>63</v>
      </c>
      <c r="CP38" s="54">
        <f t="shared" si="56"/>
        <v>1.48</v>
      </c>
      <c r="CQ38" s="54">
        <f t="shared" si="57"/>
        <v>2.2199999999999998</v>
      </c>
      <c r="CR38" s="54">
        <f t="shared" si="58"/>
        <v>15.54</v>
      </c>
      <c r="CS38" s="54">
        <f t="shared" si="59"/>
        <v>0</v>
      </c>
      <c r="CT38" s="54">
        <f t="shared" si="60"/>
        <v>4.4399999999999995</v>
      </c>
      <c r="CU38" s="54">
        <f t="shared" si="61"/>
        <v>22.94</v>
      </c>
      <c r="CV38" s="135">
        <f t="shared" si="62"/>
        <v>46.620000000000005</v>
      </c>
      <c r="CW38" s="24">
        <f t="shared" si="63"/>
        <v>243.77999999999994</v>
      </c>
      <c r="CX38" s="60">
        <f t="shared" si="64"/>
        <v>439.73999999999995</v>
      </c>
      <c r="CY38" s="61">
        <f t="shared" si="65"/>
        <v>11.500000000000002</v>
      </c>
      <c r="CZ38" s="61">
        <f t="shared" si="66"/>
        <v>56.58</v>
      </c>
      <c r="DA38" s="61">
        <f t="shared" si="67"/>
        <v>570.22</v>
      </c>
      <c r="DB38" s="52">
        <f t="shared" si="7"/>
        <v>638.30000000000007</v>
      </c>
    </row>
    <row r="39" spans="1:106" s="3" customFormat="1" ht="14.85" customHeight="1" x14ac:dyDescent="0.15">
      <c r="A39" s="30">
        <v>35</v>
      </c>
      <c r="B39" s="63" t="s">
        <v>145</v>
      </c>
      <c r="C39" s="34">
        <v>1</v>
      </c>
      <c r="D39" s="32">
        <v>4</v>
      </c>
      <c r="E39" s="32">
        <v>14</v>
      </c>
      <c r="F39" s="32">
        <v>1</v>
      </c>
      <c r="G39" s="32">
        <v>7</v>
      </c>
      <c r="H39" s="32">
        <v>45</v>
      </c>
      <c r="I39" s="33">
        <f t="shared" si="8"/>
        <v>72</v>
      </c>
      <c r="J39" s="54">
        <f t="shared" si="9"/>
        <v>2.38</v>
      </c>
      <c r="K39" s="54">
        <f t="shared" si="10"/>
        <v>9.52</v>
      </c>
      <c r="L39" s="54">
        <f t="shared" si="11"/>
        <v>33.32</v>
      </c>
      <c r="M39" s="54">
        <f t="shared" si="12"/>
        <v>2.38</v>
      </c>
      <c r="N39" s="54">
        <f t="shared" si="13"/>
        <v>16.66</v>
      </c>
      <c r="O39" s="54">
        <f t="shared" si="14"/>
        <v>107.1</v>
      </c>
      <c r="P39" s="136"/>
      <c r="Q39" s="34">
        <v>0</v>
      </c>
      <c r="R39" s="32">
        <v>0</v>
      </c>
      <c r="S39" s="32">
        <v>3</v>
      </c>
      <c r="T39" s="32">
        <v>0</v>
      </c>
      <c r="U39" s="32">
        <v>3</v>
      </c>
      <c r="V39" s="32">
        <v>30</v>
      </c>
      <c r="W39" s="33">
        <f t="shared" si="15"/>
        <v>36</v>
      </c>
      <c r="X39" s="54">
        <f t="shared" si="16"/>
        <v>0</v>
      </c>
      <c r="Y39" s="54">
        <f t="shared" si="17"/>
        <v>0</v>
      </c>
      <c r="Z39" s="54">
        <f t="shared" si="18"/>
        <v>6.5400000000000009</v>
      </c>
      <c r="AA39" s="54">
        <f t="shared" si="19"/>
        <v>0</v>
      </c>
      <c r="AB39" s="54">
        <f t="shared" si="20"/>
        <v>6.5400000000000009</v>
      </c>
      <c r="AC39" s="54">
        <f t="shared" si="21"/>
        <v>65.400000000000006</v>
      </c>
      <c r="AD39" s="135">
        <f t="shared" si="22"/>
        <v>78.48</v>
      </c>
      <c r="AE39" s="34">
        <v>2</v>
      </c>
      <c r="AF39" s="32">
        <v>4</v>
      </c>
      <c r="AG39" s="32">
        <v>40</v>
      </c>
      <c r="AH39" s="32">
        <v>0</v>
      </c>
      <c r="AI39" s="32">
        <v>4</v>
      </c>
      <c r="AJ39" s="32">
        <v>60</v>
      </c>
      <c r="AK39" s="33">
        <f t="shared" si="23"/>
        <v>110</v>
      </c>
      <c r="AL39" s="54">
        <f t="shared" si="24"/>
        <v>3.1</v>
      </c>
      <c r="AM39" s="54">
        <f t="shared" si="25"/>
        <v>6.2</v>
      </c>
      <c r="AN39" s="54">
        <f t="shared" si="26"/>
        <v>62</v>
      </c>
      <c r="AO39" s="54">
        <f t="shared" si="27"/>
        <v>0</v>
      </c>
      <c r="AP39" s="54">
        <f t="shared" si="28"/>
        <v>6.2</v>
      </c>
      <c r="AQ39" s="54">
        <f t="shared" si="29"/>
        <v>93</v>
      </c>
      <c r="AR39" s="135">
        <f t="shared" si="30"/>
        <v>170.5</v>
      </c>
      <c r="AS39" s="34">
        <v>0</v>
      </c>
      <c r="AT39" s="32">
        <v>0</v>
      </c>
      <c r="AU39" s="32">
        <v>20</v>
      </c>
      <c r="AV39" s="32">
        <v>1</v>
      </c>
      <c r="AW39" s="32">
        <v>3</v>
      </c>
      <c r="AX39" s="32">
        <v>32</v>
      </c>
      <c r="AY39" s="33">
        <f t="shared" si="31"/>
        <v>56</v>
      </c>
      <c r="AZ39" s="54">
        <f t="shared" si="32"/>
        <v>0</v>
      </c>
      <c r="BA39" s="54">
        <f t="shared" si="33"/>
        <v>0</v>
      </c>
      <c r="BB39" s="54">
        <f t="shared" si="34"/>
        <v>24.4</v>
      </c>
      <c r="BC39" s="54">
        <f t="shared" si="35"/>
        <v>1.22</v>
      </c>
      <c r="BD39" s="54">
        <f t="shared" si="36"/>
        <v>3.66</v>
      </c>
      <c r="BE39" s="54">
        <f t="shared" si="37"/>
        <v>39.04</v>
      </c>
      <c r="BF39" s="135">
        <f t="shared" si="38"/>
        <v>68.319999999999993</v>
      </c>
      <c r="BG39" s="34">
        <v>0</v>
      </c>
      <c r="BH39" s="32">
        <v>2</v>
      </c>
      <c r="BI39" s="32">
        <v>14</v>
      </c>
      <c r="BJ39" s="32">
        <v>0</v>
      </c>
      <c r="BK39" s="32">
        <v>1</v>
      </c>
      <c r="BL39" s="32">
        <v>24</v>
      </c>
      <c r="BM39" s="33">
        <f t="shared" si="39"/>
        <v>41</v>
      </c>
      <c r="BN39" s="54">
        <f t="shared" si="40"/>
        <v>0</v>
      </c>
      <c r="BO39" s="54">
        <f t="shared" si="41"/>
        <v>3.08</v>
      </c>
      <c r="BP39" s="54">
        <f t="shared" si="42"/>
        <v>21.560000000000002</v>
      </c>
      <c r="BQ39" s="54">
        <f t="shared" si="43"/>
        <v>0</v>
      </c>
      <c r="BR39" s="54">
        <f t="shared" si="44"/>
        <v>1.54</v>
      </c>
      <c r="BS39" s="54">
        <f t="shared" si="45"/>
        <v>36.96</v>
      </c>
      <c r="BT39" s="135">
        <f t="shared" si="46"/>
        <v>63.14</v>
      </c>
      <c r="BU39" s="34">
        <v>0</v>
      </c>
      <c r="BV39" s="32">
        <v>3</v>
      </c>
      <c r="BW39" s="32">
        <v>19</v>
      </c>
      <c r="BX39" s="32">
        <v>1</v>
      </c>
      <c r="BY39" s="32">
        <v>1</v>
      </c>
      <c r="BZ39" s="32">
        <v>39</v>
      </c>
      <c r="CA39" s="33">
        <f t="shared" si="47"/>
        <v>63</v>
      </c>
      <c r="CB39" s="54">
        <f t="shared" si="48"/>
        <v>0</v>
      </c>
      <c r="CC39" s="54">
        <f t="shared" si="49"/>
        <v>3.4499999999999997</v>
      </c>
      <c r="CD39" s="54">
        <f t="shared" si="50"/>
        <v>21.849999999999998</v>
      </c>
      <c r="CE39" s="54">
        <f t="shared" si="51"/>
        <v>1.1499999999999999</v>
      </c>
      <c r="CF39" s="54">
        <f t="shared" si="52"/>
        <v>1.1499999999999999</v>
      </c>
      <c r="CG39" s="54">
        <f t="shared" si="53"/>
        <v>44.849999999999994</v>
      </c>
      <c r="CH39" s="135">
        <f t="shared" si="54"/>
        <v>72.449999999999989</v>
      </c>
      <c r="CI39" s="34">
        <v>0</v>
      </c>
      <c r="CJ39" s="32">
        <v>3</v>
      </c>
      <c r="CK39" s="32">
        <v>19</v>
      </c>
      <c r="CL39" s="32">
        <v>2</v>
      </c>
      <c r="CM39" s="32">
        <v>4</v>
      </c>
      <c r="CN39" s="32">
        <v>38</v>
      </c>
      <c r="CO39" s="36">
        <f t="shared" si="55"/>
        <v>66</v>
      </c>
      <c r="CP39" s="54">
        <f t="shared" si="56"/>
        <v>0</v>
      </c>
      <c r="CQ39" s="54">
        <f t="shared" si="57"/>
        <v>2.2199999999999998</v>
      </c>
      <c r="CR39" s="54">
        <f t="shared" si="58"/>
        <v>14.06</v>
      </c>
      <c r="CS39" s="54">
        <f t="shared" si="59"/>
        <v>1.48</v>
      </c>
      <c r="CT39" s="54">
        <f t="shared" si="60"/>
        <v>2.96</v>
      </c>
      <c r="CU39" s="54">
        <f t="shared" si="61"/>
        <v>28.12</v>
      </c>
      <c r="CV39" s="135">
        <f t="shared" si="62"/>
        <v>48.84</v>
      </c>
      <c r="CW39" s="24">
        <f t="shared" si="63"/>
        <v>254.14000000000001</v>
      </c>
      <c r="CX39" s="60">
        <f t="shared" si="64"/>
        <v>459.41</v>
      </c>
      <c r="CY39" s="61">
        <f t="shared" si="65"/>
        <v>11.71</v>
      </c>
      <c r="CZ39" s="61">
        <f t="shared" si="66"/>
        <v>63.18</v>
      </c>
      <c r="DA39" s="61">
        <f t="shared" si="67"/>
        <v>598.19999999999993</v>
      </c>
      <c r="DB39" s="52">
        <f t="shared" si="7"/>
        <v>673.08999999999992</v>
      </c>
    </row>
    <row r="40" spans="1:106" s="3" customFormat="1" ht="14.85" customHeight="1" x14ac:dyDescent="0.15">
      <c r="A40" s="30">
        <v>36</v>
      </c>
      <c r="B40" s="62" t="s">
        <v>146</v>
      </c>
      <c r="C40" s="34">
        <v>1</v>
      </c>
      <c r="D40" s="32">
        <v>4</v>
      </c>
      <c r="E40" s="32">
        <v>12</v>
      </c>
      <c r="F40" s="32">
        <v>1</v>
      </c>
      <c r="G40" s="32">
        <v>6</v>
      </c>
      <c r="H40" s="32">
        <v>18</v>
      </c>
      <c r="I40" s="33">
        <f t="shared" si="8"/>
        <v>42</v>
      </c>
      <c r="J40" s="54">
        <f t="shared" si="9"/>
        <v>2.38</v>
      </c>
      <c r="K40" s="54">
        <f t="shared" si="10"/>
        <v>9.52</v>
      </c>
      <c r="L40" s="54">
        <f t="shared" si="11"/>
        <v>28.56</v>
      </c>
      <c r="M40" s="54">
        <f t="shared" si="12"/>
        <v>2.38</v>
      </c>
      <c r="N40" s="54">
        <f t="shared" si="13"/>
        <v>14.28</v>
      </c>
      <c r="O40" s="54">
        <f t="shared" si="14"/>
        <v>42.839999999999996</v>
      </c>
      <c r="P40" s="136"/>
      <c r="Q40" s="34">
        <v>1</v>
      </c>
      <c r="R40" s="32">
        <v>3</v>
      </c>
      <c r="S40" s="32">
        <v>5</v>
      </c>
      <c r="T40" s="32">
        <v>1</v>
      </c>
      <c r="U40" s="32">
        <v>0</v>
      </c>
      <c r="V40" s="32">
        <v>8</v>
      </c>
      <c r="W40" s="33">
        <f t="shared" si="15"/>
        <v>18</v>
      </c>
      <c r="X40" s="54">
        <f t="shared" si="16"/>
        <v>2.1800000000000002</v>
      </c>
      <c r="Y40" s="54">
        <f t="shared" si="17"/>
        <v>6.5400000000000009</v>
      </c>
      <c r="Z40" s="54">
        <f t="shared" si="18"/>
        <v>10.9</v>
      </c>
      <c r="AA40" s="54">
        <f t="shared" si="19"/>
        <v>2.1800000000000002</v>
      </c>
      <c r="AB40" s="54">
        <f t="shared" si="20"/>
        <v>0</v>
      </c>
      <c r="AC40" s="54">
        <f t="shared" si="21"/>
        <v>17.440000000000001</v>
      </c>
      <c r="AD40" s="135">
        <f t="shared" si="22"/>
        <v>39.24</v>
      </c>
      <c r="AE40" s="34">
        <v>2</v>
      </c>
      <c r="AF40" s="32">
        <v>0</v>
      </c>
      <c r="AG40" s="32">
        <v>16</v>
      </c>
      <c r="AH40" s="32">
        <v>2</v>
      </c>
      <c r="AI40" s="32">
        <v>5</v>
      </c>
      <c r="AJ40" s="32">
        <v>31</v>
      </c>
      <c r="AK40" s="33">
        <f t="shared" si="23"/>
        <v>56</v>
      </c>
      <c r="AL40" s="54">
        <f t="shared" si="24"/>
        <v>3.1</v>
      </c>
      <c r="AM40" s="54">
        <f t="shared" si="25"/>
        <v>0</v>
      </c>
      <c r="AN40" s="54">
        <f t="shared" si="26"/>
        <v>24.8</v>
      </c>
      <c r="AO40" s="54">
        <f t="shared" si="27"/>
        <v>3.1</v>
      </c>
      <c r="AP40" s="54">
        <f t="shared" si="28"/>
        <v>7.75</v>
      </c>
      <c r="AQ40" s="54">
        <f t="shared" si="29"/>
        <v>48.050000000000004</v>
      </c>
      <c r="AR40" s="135">
        <f t="shared" si="30"/>
        <v>86.800000000000011</v>
      </c>
      <c r="AS40" s="34">
        <v>0</v>
      </c>
      <c r="AT40" s="32">
        <v>4</v>
      </c>
      <c r="AU40" s="32">
        <v>7</v>
      </c>
      <c r="AV40" s="32">
        <v>1</v>
      </c>
      <c r="AW40" s="32">
        <v>2</v>
      </c>
      <c r="AX40" s="32">
        <v>17</v>
      </c>
      <c r="AY40" s="33">
        <f t="shared" si="31"/>
        <v>31</v>
      </c>
      <c r="AZ40" s="54">
        <f t="shared" si="32"/>
        <v>0</v>
      </c>
      <c r="BA40" s="54">
        <f t="shared" si="33"/>
        <v>4.88</v>
      </c>
      <c r="BB40" s="54">
        <f t="shared" si="34"/>
        <v>8.5399999999999991</v>
      </c>
      <c r="BC40" s="54">
        <f t="shared" si="35"/>
        <v>1.22</v>
      </c>
      <c r="BD40" s="54">
        <f t="shared" si="36"/>
        <v>2.44</v>
      </c>
      <c r="BE40" s="54">
        <f t="shared" si="37"/>
        <v>20.74</v>
      </c>
      <c r="BF40" s="135">
        <f t="shared" si="38"/>
        <v>37.819999999999993</v>
      </c>
      <c r="BG40" s="34">
        <v>0</v>
      </c>
      <c r="BH40" s="32">
        <v>2</v>
      </c>
      <c r="BI40" s="32">
        <v>10</v>
      </c>
      <c r="BJ40" s="32">
        <v>0</v>
      </c>
      <c r="BK40" s="32">
        <v>0</v>
      </c>
      <c r="BL40" s="32">
        <v>9</v>
      </c>
      <c r="BM40" s="33">
        <f t="shared" si="39"/>
        <v>21</v>
      </c>
      <c r="BN40" s="54">
        <f t="shared" si="40"/>
        <v>0</v>
      </c>
      <c r="BO40" s="54">
        <f t="shared" si="41"/>
        <v>3.08</v>
      </c>
      <c r="BP40" s="54">
        <f t="shared" si="42"/>
        <v>15.4</v>
      </c>
      <c r="BQ40" s="54">
        <f t="shared" si="43"/>
        <v>0</v>
      </c>
      <c r="BR40" s="54">
        <f t="shared" si="44"/>
        <v>0</v>
      </c>
      <c r="BS40" s="54">
        <f t="shared" si="45"/>
        <v>13.86</v>
      </c>
      <c r="BT40" s="135">
        <f t="shared" si="46"/>
        <v>32.340000000000003</v>
      </c>
      <c r="BU40" s="34">
        <v>1</v>
      </c>
      <c r="BV40" s="32">
        <v>0</v>
      </c>
      <c r="BW40" s="32">
        <v>12</v>
      </c>
      <c r="BX40" s="32">
        <v>0</v>
      </c>
      <c r="BY40" s="32">
        <v>3</v>
      </c>
      <c r="BZ40" s="32">
        <v>29</v>
      </c>
      <c r="CA40" s="33">
        <f t="shared" si="47"/>
        <v>45</v>
      </c>
      <c r="CB40" s="54">
        <f t="shared" si="48"/>
        <v>1.1499999999999999</v>
      </c>
      <c r="CC40" s="54">
        <f t="shared" si="49"/>
        <v>0</v>
      </c>
      <c r="CD40" s="54">
        <f t="shared" si="50"/>
        <v>13.799999999999999</v>
      </c>
      <c r="CE40" s="54">
        <f t="shared" si="51"/>
        <v>0</v>
      </c>
      <c r="CF40" s="54">
        <f t="shared" si="52"/>
        <v>3.4499999999999997</v>
      </c>
      <c r="CG40" s="54">
        <f t="shared" si="53"/>
        <v>33.349999999999994</v>
      </c>
      <c r="CH40" s="135">
        <f t="shared" si="54"/>
        <v>51.749999999999993</v>
      </c>
      <c r="CI40" s="34">
        <v>0</v>
      </c>
      <c r="CJ40" s="32">
        <v>0</v>
      </c>
      <c r="CK40" s="32">
        <v>3</v>
      </c>
      <c r="CL40" s="32">
        <v>0</v>
      </c>
      <c r="CM40" s="32">
        <v>4</v>
      </c>
      <c r="CN40" s="32">
        <v>19</v>
      </c>
      <c r="CO40" s="36">
        <f t="shared" si="55"/>
        <v>26</v>
      </c>
      <c r="CP40" s="54">
        <f t="shared" si="56"/>
        <v>0</v>
      </c>
      <c r="CQ40" s="54">
        <f t="shared" si="57"/>
        <v>0</v>
      </c>
      <c r="CR40" s="54">
        <f t="shared" si="58"/>
        <v>2.2199999999999998</v>
      </c>
      <c r="CS40" s="54">
        <f t="shared" si="59"/>
        <v>0</v>
      </c>
      <c r="CT40" s="54">
        <f t="shared" si="60"/>
        <v>2.96</v>
      </c>
      <c r="CU40" s="54">
        <f t="shared" si="61"/>
        <v>14.06</v>
      </c>
      <c r="CV40" s="135">
        <f t="shared" si="62"/>
        <v>19.240000000000002</v>
      </c>
      <c r="CW40" s="24">
        <f t="shared" si="63"/>
        <v>184.65000000000003</v>
      </c>
      <c r="CX40" s="60">
        <f t="shared" si="64"/>
        <v>230.10000000000002</v>
      </c>
      <c r="CY40" s="61">
        <f t="shared" si="65"/>
        <v>17.689999999999998</v>
      </c>
      <c r="CZ40" s="61">
        <f t="shared" si="66"/>
        <v>54.900000000000006</v>
      </c>
      <c r="DA40" s="61">
        <f t="shared" si="67"/>
        <v>294.56</v>
      </c>
      <c r="DB40" s="52">
        <f t="shared" si="7"/>
        <v>367.15</v>
      </c>
    </row>
    <row r="41" spans="1:106" s="3" customFormat="1" ht="14.85" customHeight="1" x14ac:dyDescent="0.15">
      <c r="A41" s="30">
        <v>37</v>
      </c>
      <c r="B41" s="62" t="s">
        <v>147</v>
      </c>
      <c r="C41" s="34">
        <v>1</v>
      </c>
      <c r="D41" s="32">
        <v>3</v>
      </c>
      <c r="E41" s="32">
        <v>16</v>
      </c>
      <c r="F41" s="32">
        <v>0</v>
      </c>
      <c r="G41" s="32">
        <v>6</v>
      </c>
      <c r="H41" s="32">
        <v>38</v>
      </c>
      <c r="I41" s="33">
        <f t="shared" si="8"/>
        <v>64</v>
      </c>
      <c r="J41" s="54">
        <f t="shared" si="9"/>
        <v>2.38</v>
      </c>
      <c r="K41" s="54">
        <f t="shared" si="10"/>
        <v>7.14</v>
      </c>
      <c r="L41" s="54">
        <f t="shared" si="11"/>
        <v>38.08</v>
      </c>
      <c r="M41" s="54">
        <f t="shared" si="12"/>
        <v>0</v>
      </c>
      <c r="N41" s="54">
        <f t="shared" si="13"/>
        <v>14.28</v>
      </c>
      <c r="O41" s="54">
        <f t="shared" si="14"/>
        <v>90.44</v>
      </c>
      <c r="P41" s="136"/>
      <c r="Q41" s="34">
        <v>0</v>
      </c>
      <c r="R41" s="32">
        <v>7</v>
      </c>
      <c r="S41" s="32">
        <v>5</v>
      </c>
      <c r="T41" s="32">
        <v>2</v>
      </c>
      <c r="U41" s="32">
        <v>5</v>
      </c>
      <c r="V41" s="32">
        <v>38</v>
      </c>
      <c r="W41" s="33">
        <f t="shared" si="15"/>
        <v>57</v>
      </c>
      <c r="X41" s="54">
        <f t="shared" si="16"/>
        <v>0</v>
      </c>
      <c r="Y41" s="54">
        <f t="shared" si="17"/>
        <v>15.260000000000002</v>
      </c>
      <c r="Z41" s="54">
        <f t="shared" si="18"/>
        <v>10.9</v>
      </c>
      <c r="AA41" s="54">
        <f t="shared" si="19"/>
        <v>4.3600000000000003</v>
      </c>
      <c r="AB41" s="54">
        <f t="shared" si="20"/>
        <v>10.9</v>
      </c>
      <c r="AC41" s="54">
        <f t="shared" si="21"/>
        <v>82.84</v>
      </c>
      <c r="AD41" s="135">
        <f t="shared" si="22"/>
        <v>124.26</v>
      </c>
      <c r="AE41" s="34">
        <v>0</v>
      </c>
      <c r="AF41" s="32">
        <v>13</v>
      </c>
      <c r="AG41" s="32">
        <v>35</v>
      </c>
      <c r="AH41" s="32">
        <v>0</v>
      </c>
      <c r="AI41" s="32">
        <v>6</v>
      </c>
      <c r="AJ41" s="32">
        <v>77</v>
      </c>
      <c r="AK41" s="33">
        <f t="shared" si="23"/>
        <v>131</v>
      </c>
      <c r="AL41" s="54">
        <f t="shared" si="24"/>
        <v>0</v>
      </c>
      <c r="AM41" s="54">
        <f t="shared" si="25"/>
        <v>20.150000000000002</v>
      </c>
      <c r="AN41" s="54">
        <f t="shared" si="26"/>
        <v>54.25</v>
      </c>
      <c r="AO41" s="54">
        <f t="shared" si="27"/>
        <v>0</v>
      </c>
      <c r="AP41" s="54">
        <f t="shared" si="28"/>
        <v>9.3000000000000007</v>
      </c>
      <c r="AQ41" s="54">
        <f t="shared" si="29"/>
        <v>119.35000000000001</v>
      </c>
      <c r="AR41" s="135">
        <f t="shared" si="30"/>
        <v>203.05</v>
      </c>
      <c r="AS41" s="34">
        <v>3</v>
      </c>
      <c r="AT41" s="32">
        <v>5</v>
      </c>
      <c r="AU41" s="32">
        <v>19</v>
      </c>
      <c r="AV41" s="32">
        <v>2</v>
      </c>
      <c r="AW41" s="32">
        <v>2</v>
      </c>
      <c r="AX41" s="32">
        <v>48</v>
      </c>
      <c r="AY41" s="33">
        <f t="shared" si="31"/>
        <v>79</v>
      </c>
      <c r="AZ41" s="54">
        <f t="shared" si="32"/>
        <v>3.66</v>
      </c>
      <c r="BA41" s="54">
        <f t="shared" si="33"/>
        <v>6.1</v>
      </c>
      <c r="BB41" s="54">
        <f t="shared" si="34"/>
        <v>23.18</v>
      </c>
      <c r="BC41" s="54">
        <f t="shared" si="35"/>
        <v>2.44</v>
      </c>
      <c r="BD41" s="54">
        <f t="shared" si="36"/>
        <v>2.44</v>
      </c>
      <c r="BE41" s="54">
        <f t="shared" si="37"/>
        <v>58.56</v>
      </c>
      <c r="BF41" s="135">
        <f t="shared" si="38"/>
        <v>96.38</v>
      </c>
      <c r="BG41" s="34">
        <v>3</v>
      </c>
      <c r="BH41" s="32">
        <v>5</v>
      </c>
      <c r="BI41" s="32">
        <v>18</v>
      </c>
      <c r="BJ41" s="32">
        <v>1</v>
      </c>
      <c r="BK41" s="32">
        <v>6</v>
      </c>
      <c r="BL41" s="32">
        <v>52</v>
      </c>
      <c r="BM41" s="33">
        <f t="shared" si="39"/>
        <v>85</v>
      </c>
      <c r="BN41" s="54">
        <f t="shared" si="40"/>
        <v>4.62</v>
      </c>
      <c r="BO41" s="54">
        <f t="shared" si="41"/>
        <v>7.7</v>
      </c>
      <c r="BP41" s="54">
        <f t="shared" si="42"/>
        <v>27.72</v>
      </c>
      <c r="BQ41" s="54">
        <f t="shared" si="43"/>
        <v>1.54</v>
      </c>
      <c r="BR41" s="54">
        <f t="shared" si="44"/>
        <v>9.24</v>
      </c>
      <c r="BS41" s="54">
        <f t="shared" si="45"/>
        <v>80.08</v>
      </c>
      <c r="BT41" s="135">
        <f t="shared" si="46"/>
        <v>130.9</v>
      </c>
      <c r="BU41" s="34">
        <v>2</v>
      </c>
      <c r="BV41" s="32">
        <v>5</v>
      </c>
      <c r="BW41" s="32">
        <v>13</v>
      </c>
      <c r="BX41" s="32">
        <v>0</v>
      </c>
      <c r="BY41" s="32">
        <v>5</v>
      </c>
      <c r="BZ41" s="32">
        <v>48</v>
      </c>
      <c r="CA41" s="33">
        <f t="shared" si="47"/>
        <v>73</v>
      </c>
      <c r="CB41" s="54">
        <f t="shared" si="48"/>
        <v>2.2999999999999998</v>
      </c>
      <c r="CC41" s="54">
        <f t="shared" si="49"/>
        <v>5.75</v>
      </c>
      <c r="CD41" s="54">
        <f t="shared" si="50"/>
        <v>14.95</v>
      </c>
      <c r="CE41" s="54">
        <f t="shared" si="51"/>
        <v>0</v>
      </c>
      <c r="CF41" s="54">
        <f t="shared" si="52"/>
        <v>5.75</v>
      </c>
      <c r="CG41" s="54">
        <f t="shared" si="53"/>
        <v>55.199999999999996</v>
      </c>
      <c r="CH41" s="135">
        <f t="shared" si="54"/>
        <v>83.949999999999989</v>
      </c>
      <c r="CI41" s="34">
        <v>0</v>
      </c>
      <c r="CJ41" s="32">
        <v>4</v>
      </c>
      <c r="CK41" s="32">
        <v>11</v>
      </c>
      <c r="CL41" s="32">
        <v>1</v>
      </c>
      <c r="CM41" s="32">
        <v>5</v>
      </c>
      <c r="CN41" s="32">
        <v>40</v>
      </c>
      <c r="CO41" s="36">
        <f t="shared" si="55"/>
        <v>61</v>
      </c>
      <c r="CP41" s="54">
        <f t="shared" si="56"/>
        <v>0</v>
      </c>
      <c r="CQ41" s="54">
        <f t="shared" si="57"/>
        <v>2.96</v>
      </c>
      <c r="CR41" s="54">
        <f t="shared" si="58"/>
        <v>8.14</v>
      </c>
      <c r="CS41" s="54">
        <f t="shared" si="59"/>
        <v>0.74</v>
      </c>
      <c r="CT41" s="54">
        <f t="shared" si="60"/>
        <v>3.7</v>
      </c>
      <c r="CU41" s="54">
        <f t="shared" si="61"/>
        <v>29.6</v>
      </c>
      <c r="CV41" s="135">
        <f t="shared" si="62"/>
        <v>45.14</v>
      </c>
      <c r="CW41" s="24">
        <f t="shared" si="63"/>
        <v>267.14</v>
      </c>
      <c r="CX41" s="60">
        <f t="shared" si="64"/>
        <v>580.7600000000001</v>
      </c>
      <c r="CY41" s="61">
        <f t="shared" si="65"/>
        <v>22.04</v>
      </c>
      <c r="CZ41" s="61">
        <f t="shared" si="66"/>
        <v>120.66999999999999</v>
      </c>
      <c r="DA41" s="61">
        <f t="shared" si="67"/>
        <v>693.29000000000019</v>
      </c>
      <c r="DB41" s="52">
        <f t="shared" si="7"/>
        <v>836.00000000000023</v>
      </c>
    </row>
    <row r="42" spans="1:106" s="3" customFormat="1" ht="14.85" customHeight="1" x14ac:dyDescent="0.15">
      <c r="A42" s="30">
        <v>38</v>
      </c>
      <c r="B42" s="63" t="s">
        <v>148</v>
      </c>
      <c r="C42" s="34">
        <v>0</v>
      </c>
      <c r="D42" s="32">
        <v>1</v>
      </c>
      <c r="E42" s="32">
        <v>4</v>
      </c>
      <c r="F42" s="32">
        <v>0</v>
      </c>
      <c r="G42" s="32">
        <v>3</v>
      </c>
      <c r="H42" s="32">
        <v>11</v>
      </c>
      <c r="I42" s="33">
        <f t="shared" si="8"/>
        <v>19</v>
      </c>
      <c r="J42" s="54">
        <f t="shared" si="9"/>
        <v>0</v>
      </c>
      <c r="K42" s="54">
        <f t="shared" si="10"/>
        <v>2.38</v>
      </c>
      <c r="L42" s="54">
        <f t="shared" si="11"/>
        <v>9.52</v>
      </c>
      <c r="M42" s="54">
        <f t="shared" si="12"/>
        <v>0</v>
      </c>
      <c r="N42" s="54">
        <f t="shared" si="13"/>
        <v>7.14</v>
      </c>
      <c r="O42" s="54">
        <f t="shared" si="14"/>
        <v>26.18</v>
      </c>
      <c r="P42" s="136"/>
      <c r="Q42" s="34">
        <v>0</v>
      </c>
      <c r="R42" s="32">
        <v>3</v>
      </c>
      <c r="S42" s="32">
        <v>0</v>
      </c>
      <c r="T42" s="32">
        <v>0</v>
      </c>
      <c r="U42" s="32">
        <v>2</v>
      </c>
      <c r="V42" s="32">
        <v>20</v>
      </c>
      <c r="W42" s="33">
        <f t="shared" si="15"/>
        <v>25</v>
      </c>
      <c r="X42" s="54">
        <f t="shared" si="16"/>
        <v>0</v>
      </c>
      <c r="Y42" s="54">
        <f t="shared" si="17"/>
        <v>6.5400000000000009</v>
      </c>
      <c r="Z42" s="54">
        <f t="shared" si="18"/>
        <v>0</v>
      </c>
      <c r="AA42" s="54">
        <f t="shared" si="19"/>
        <v>0</v>
      </c>
      <c r="AB42" s="54">
        <f t="shared" si="20"/>
        <v>4.3600000000000003</v>
      </c>
      <c r="AC42" s="54">
        <f t="shared" si="21"/>
        <v>43.6</v>
      </c>
      <c r="AD42" s="135">
        <f t="shared" si="22"/>
        <v>54.5</v>
      </c>
      <c r="AE42" s="34">
        <v>0</v>
      </c>
      <c r="AF42" s="32">
        <v>8</v>
      </c>
      <c r="AG42" s="32">
        <v>6</v>
      </c>
      <c r="AH42" s="32">
        <v>0</v>
      </c>
      <c r="AI42" s="32">
        <v>3</v>
      </c>
      <c r="AJ42" s="32">
        <v>28</v>
      </c>
      <c r="AK42" s="33">
        <f t="shared" si="23"/>
        <v>45</v>
      </c>
      <c r="AL42" s="54">
        <f t="shared" si="24"/>
        <v>0</v>
      </c>
      <c r="AM42" s="54">
        <f t="shared" si="25"/>
        <v>12.4</v>
      </c>
      <c r="AN42" s="54">
        <f t="shared" si="26"/>
        <v>9.3000000000000007</v>
      </c>
      <c r="AO42" s="54">
        <f t="shared" si="27"/>
        <v>0</v>
      </c>
      <c r="AP42" s="54">
        <f t="shared" si="28"/>
        <v>4.6500000000000004</v>
      </c>
      <c r="AQ42" s="54">
        <f t="shared" si="29"/>
        <v>43.4</v>
      </c>
      <c r="AR42" s="135">
        <f t="shared" si="30"/>
        <v>69.75</v>
      </c>
      <c r="AS42" s="34">
        <v>0</v>
      </c>
      <c r="AT42" s="32">
        <v>0</v>
      </c>
      <c r="AU42" s="32">
        <v>8</v>
      </c>
      <c r="AV42" s="32">
        <v>0</v>
      </c>
      <c r="AW42" s="32">
        <v>2</v>
      </c>
      <c r="AX42" s="32">
        <v>14</v>
      </c>
      <c r="AY42" s="33">
        <f t="shared" si="31"/>
        <v>24</v>
      </c>
      <c r="AZ42" s="54">
        <f t="shared" si="32"/>
        <v>0</v>
      </c>
      <c r="BA42" s="54">
        <f t="shared" si="33"/>
        <v>0</v>
      </c>
      <c r="BB42" s="54">
        <f t="shared" si="34"/>
        <v>9.76</v>
      </c>
      <c r="BC42" s="54">
        <f t="shared" si="35"/>
        <v>0</v>
      </c>
      <c r="BD42" s="54">
        <f t="shared" si="36"/>
        <v>2.44</v>
      </c>
      <c r="BE42" s="54">
        <f t="shared" si="37"/>
        <v>17.079999999999998</v>
      </c>
      <c r="BF42" s="135">
        <f t="shared" si="38"/>
        <v>29.279999999999998</v>
      </c>
      <c r="BG42" s="34">
        <v>0</v>
      </c>
      <c r="BH42" s="32">
        <v>1</v>
      </c>
      <c r="BI42" s="32">
        <v>1</v>
      </c>
      <c r="BJ42" s="32">
        <v>0</v>
      </c>
      <c r="BK42" s="32">
        <v>1</v>
      </c>
      <c r="BL42" s="32">
        <v>14</v>
      </c>
      <c r="BM42" s="33">
        <f t="shared" si="39"/>
        <v>17</v>
      </c>
      <c r="BN42" s="54">
        <f t="shared" si="40"/>
        <v>0</v>
      </c>
      <c r="BO42" s="54">
        <f t="shared" si="41"/>
        <v>1.54</v>
      </c>
      <c r="BP42" s="54">
        <f t="shared" si="42"/>
        <v>1.54</v>
      </c>
      <c r="BQ42" s="54">
        <f t="shared" si="43"/>
        <v>0</v>
      </c>
      <c r="BR42" s="54">
        <f t="shared" si="44"/>
        <v>1.54</v>
      </c>
      <c r="BS42" s="54">
        <f t="shared" si="45"/>
        <v>21.560000000000002</v>
      </c>
      <c r="BT42" s="135">
        <f t="shared" si="46"/>
        <v>26.180000000000003</v>
      </c>
      <c r="BU42" s="34">
        <v>1</v>
      </c>
      <c r="BV42" s="32">
        <v>4</v>
      </c>
      <c r="BW42" s="32">
        <v>7</v>
      </c>
      <c r="BX42" s="32">
        <v>0</v>
      </c>
      <c r="BY42" s="32">
        <v>0</v>
      </c>
      <c r="BZ42" s="32">
        <v>15</v>
      </c>
      <c r="CA42" s="33">
        <f t="shared" si="47"/>
        <v>27</v>
      </c>
      <c r="CB42" s="54">
        <f t="shared" si="48"/>
        <v>1.1499999999999999</v>
      </c>
      <c r="CC42" s="54">
        <f t="shared" si="49"/>
        <v>4.5999999999999996</v>
      </c>
      <c r="CD42" s="54">
        <f t="shared" si="50"/>
        <v>8.0499999999999989</v>
      </c>
      <c r="CE42" s="54">
        <f t="shared" si="51"/>
        <v>0</v>
      </c>
      <c r="CF42" s="54">
        <f t="shared" si="52"/>
        <v>0</v>
      </c>
      <c r="CG42" s="54">
        <f t="shared" si="53"/>
        <v>17.25</v>
      </c>
      <c r="CH42" s="135">
        <f t="shared" si="54"/>
        <v>31.049999999999997</v>
      </c>
      <c r="CI42" s="34">
        <v>0</v>
      </c>
      <c r="CJ42" s="32">
        <v>1</v>
      </c>
      <c r="CK42" s="32">
        <v>5</v>
      </c>
      <c r="CL42" s="32">
        <v>1</v>
      </c>
      <c r="CM42" s="32">
        <v>1</v>
      </c>
      <c r="CN42" s="32">
        <v>20</v>
      </c>
      <c r="CO42" s="36">
        <f t="shared" si="55"/>
        <v>28</v>
      </c>
      <c r="CP42" s="54">
        <f t="shared" si="56"/>
        <v>0</v>
      </c>
      <c r="CQ42" s="54">
        <f t="shared" si="57"/>
        <v>0.74</v>
      </c>
      <c r="CR42" s="54">
        <f t="shared" si="58"/>
        <v>3.7</v>
      </c>
      <c r="CS42" s="54">
        <f t="shared" si="59"/>
        <v>0.74</v>
      </c>
      <c r="CT42" s="54">
        <f t="shared" si="60"/>
        <v>0.74</v>
      </c>
      <c r="CU42" s="54">
        <f t="shared" si="61"/>
        <v>14.8</v>
      </c>
      <c r="CV42" s="135">
        <f t="shared" si="62"/>
        <v>20.720000000000002</v>
      </c>
      <c r="CW42" s="24">
        <f t="shared" si="63"/>
        <v>130.72</v>
      </c>
      <c r="CX42" s="60">
        <f t="shared" si="64"/>
        <v>205.48000000000005</v>
      </c>
      <c r="CY42" s="61">
        <f t="shared" si="65"/>
        <v>1.89</v>
      </c>
      <c r="CZ42" s="61">
        <f t="shared" si="66"/>
        <v>49.07</v>
      </c>
      <c r="DA42" s="61">
        <f t="shared" si="67"/>
        <v>225.73999999999998</v>
      </c>
      <c r="DB42" s="52">
        <f t="shared" si="7"/>
        <v>276.7</v>
      </c>
    </row>
    <row r="43" spans="1:106" s="3" customFormat="1" ht="14.85" customHeight="1" x14ac:dyDescent="0.15">
      <c r="A43" s="30">
        <v>39</v>
      </c>
      <c r="B43" s="63" t="s">
        <v>149</v>
      </c>
      <c r="C43" s="34">
        <v>0</v>
      </c>
      <c r="D43" s="32">
        <v>4</v>
      </c>
      <c r="E43" s="32">
        <v>21</v>
      </c>
      <c r="F43" s="32">
        <v>1</v>
      </c>
      <c r="G43" s="32">
        <v>8</v>
      </c>
      <c r="H43" s="32">
        <v>30</v>
      </c>
      <c r="I43" s="33">
        <f t="shared" si="8"/>
        <v>64</v>
      </c>
      <c r="J43" s="54">
        <f t="shared" si="9"/>
        <v>0</v>
      </c>
      <c r="K43" s="54">
        <f t="shared" si="10"/>
        <v>9.52</v>
      </c>
      <c r="L43" s="54">
        <f t="shared" si="11"/>
        <v>49.98</v>
      </c>
      <c r="M43" s="54">
        <f t="shared" si="12"/>
        <v>2.38</v>
      </c>
      <c r="N43" s="54">
        <f t="shared" si="13"/>
        <v>19.04</v>
      </c>
      <c r="O43" s="54">
        <f t="shared" si="14"/>
        <v>71.399999999999991</v>
      </c>
      <c r="P43" s="136"/>
      <c r="Q43" s="34">
        <v>1</v>
      </c>
      <c r="R43" s="32">
        <v>2</v>
      </c>
      <c r="S43" s="32">
        <v>11</v>
      </c>
      <c r="T43" s="32">
        <v>0</v>
      </c>
      <c r="U43" s="32">
        <v>3</v>
      </c>
      <c r="V43" s="32">
        <v>29</v>
      </c>
      <c r="W43" s="33">
        <f t="shared" si="15"/>
        <v>46</v>
      </c>
      <c r="X43" s="54">
        <f t="shared" si="16"/>
        <v>2.1800000000000002</v>
      </c>
      <c r="Y43" s="54">
        <f t="shared" si="17"/>
        <v>4.3600000000000003</v>
      </c>
      <c r="Z43" s="54">
        <f t="shared" si="18"/>
        <v>23.98</v>
      </c>
      <c r="AA43" s="54">
        <f t="shared" si="19"/>
        <v>0</v>
      </c>
      <c r="AB43" s="54">
        <f t="shared" si="20"/>
        <v>6.5400000000000009</v>
      </c>
      <c r="AC43" s="54">
        <f t="shared" si="21"/>
        <v>63.220000000000006</v>
      </c>
      <c r="AD43" s="135">
        <f t="shared" si="22"/>
        <v>100.28</v>
      </c>
      <c r="AE43" s="34">
        <v>0</v>
      </c>
      <c r="AF43" s="32">
        <v>7</v>
      </c>
      <c r="AG43" s="32">
        <v>22</v>
      </c>
      <c r="AH43" s="32">
        <v>0</v>
      </c>
      <c r="AI43" s="32">
        <v>7</v>
      </c>
      <c r="AJ43" s="32">
        <v>47</v>
      </c>
      <c r="AK43" s="33">
        <f t="shared" si="23"/>
        <v>83</v>
      </c>
      <c r="AL43" s="54">
        <f t="shared" si="24"/>
        <v>0</v>
      </c>
      <c r="AM43" s="54">
        <f t="shared" si="25"/>
        <v>10.85</v>
      </c>
      <c r="AN43" s="54">
        <f t="shared" si="26"/>
        <v>34.1</v>
      </c>
      <c r="AO43" s="54">
        <f t="shared" si="27"/>
        <v>0</v>
      </c>
      <c r="AP43" s="54">
        <f t="shared" si="28"/>
        <v>10.85</v>
      </c>
      <c r="AQ43" s="54">
        <f t="shared" si="29"/>
        <v>72.850000000000009</v>
      </c>
      <c r="AR43" s="135">
        <f t="shared" si="30"/>
        <v>128.65</v>
      </c>
      <c r="AS43" s="34">
        <v>0</v>
      </c>
      <c r="AT43" s="32">
        <v>4</v>
      </c>
      <c r="AU43" s="32">
        <v>18</v>
      </c>
      <c r="AV43" s="32">
        <v>0</v>
      </c>
      <c r="AW43" s="32">
        <v>3</v>
      </c>
      <c r="AX43" s="32">
        <v>22</v>
      </c>
      <c r="AY43" s="33">
        <f t="shared" si="31"/>
        <v>47</v>
      </c>
      <c r="AZ43" s="54">
        <f t="shared" si="32"/>
        <v>0</v>
      </c>
      <c r="BA43" s="54">
        <f t="shared" si="33"/>
        <v>4.88</v>
      </c>
      <c r="BB43" s="54">
        <f t="shared" si="34"/>
        <v>21.96</v>
      </c>
      <c r="BC43" s="54">
        <f t="shared" si="35"/>
        <v>0</v>
      </c>
      <c r="BD43" s="54">
        <f t="shared" si="36"/>
        <v>3.66</v>
      </c>
      <c r="BE43" s="54">
        <f t="shared" si="37"/>
        <v>26.84</v>
      </c>
      <c r="BF43" s="135">
        <f t="shared" si="38"/>
        <v>57.34</v>
      </c>
      <c r="BG43" s="34">
        <v>0</v>
      </c>
      <c r="BH43" s="32">
        <v>3</v>
      </c>
      <c r="BI43" s="32">
        <v>15</v>
      </c>
      <c r="BJ43" s="32">
        <v>0</v>
      </c>
      <c r="BK43" s="32">
        <v>2</v>
      </c>
      <c r="BL43" s="32">
        <v>32</v>
      </c>
      <c r="BM43" s="33">
        <f t="shared" si="39"/>
        <v>52</v>
      </c>
      <c r="BN43" s="54">
        <f t="shared" si="40"/>
        <v>0</v>
      </c>
      <c r="BO43" s="54">
        <f t="shared" si="41"/>
        <v>4.62</v>
      </c>
      <c r="BP43" s="54">
        <f t="shared" si="42"/>
        <v>23.1</v>
      </c>
      <c r="BQ43" s="54">
        <f t="shared" si="43"/>
        <v>0</v>
      </c>
      <c r="BR43" s="54">
        <f t="shared" si="44"/>
        <v>3.08</v>
      </c>
      <c r="BS43" s="54">
        <f t="shared" si="45"/>
        <v>49.28</v>
      </c>
      <c r="BT43" s="135">
        <f t="shared" si="46"/>
        <v>80.080000000000013</v>
      </c>
      <c r="BU43" s="34">
        <v>0</v>
      </c>
      <c r="BV43" s="32">
        <v>5</v>
      </c>
      <c r="BW43" s="32">
        <v>12</v>
      </c>
      <c r="BX43" s="32">
        <v>0</v>
      </c>
      <c r="BY43" s="32">
        <v>2</v>
      </c>
      <c r="BZ43" s="32">
        <v>40</v>
      </c>
      <c r="CA43" s="33">
        <f t="shared" si="47"/>
        <v>59</v>
      </c>
      <c r="CB43" s="54">
        <f t="shared" si="48"/>
        <v>0</v>
      </c>
      <c r="CC43" s="54">
        <f t="shared" si="49"/>
        <v>5.75</v>
      </c>
      <c r="CD43" s="54">
        <f t="shared" si="50"/>
        <v>13.799999999999999</v>
      </c>
      <c r="CE43" s="54">
        <f t="shared" si="51"/>
        <v>0</v>
      </c>
      <c r="CF43" s="54">
        <f t="shared" si="52"/>
        <v>2.2999999999999998</v>
      </c>
      <c r="CG43" s="54">
        <f t="shared" si="53"/>
        <v>46</v>
      </c>
      <c r="CH43" s="135">
        <f t="shared" si="54"/>
        <v>67.849999999999994</v>
      </c>
      <c r="CI43" s="34">
        <v>0</v>
      </c>
      <c r="CJ43" s="32">
        <v>2</v>
      </c>
      <c r="CK43" s="32">
        <v>17</v>
      </c>
      <c r="CL43" s="32">
        <v>0</v>
      </c>
      <c r="CM43" s="32">
        <v>2</v>
      </c>
      <c r="CN43" s="32">
        <v>34</v>
      </c>
      <c r="CO43" s="36">
        <f t="shared" si="55"/>
        <v>55</v>
      </c>
      <c r="CP43" s="54">
        <f t="shared" si="56"/>
        <v>0</v>
      </c>
      <c r="CQ43" s="54">
        <f t="shared" si="57"/>
        <v>1.48</v>
      </c>
      <c r="CR43" s="54">
        <f t="shared" si="58"/>
        <v>12.58</v>
      </c>
      <c r="CS43" s="54">
        <f t="shared" si="59"/>
        <v>0</v>
      </c>
      <c r="CT43" s="54">
        <f t="shared" si="60"/>
        <v>1.48</v>
      </c>
      <c r="CU43" s="54">
        <f t="shared" si="61"/>
        <v>25.16</v>
      </c>
      <c r="CV43" s="135">
        <f t="shared" si="62"/>
        <v>40.700000000000003</v>
      </c>
      <c r="CW43" s="24">
        <f t="shared" si="63"/>
        <v>292.16000000000003</v>
      </c>
      <c r="CX43" s="60">
        <f t="shared" si="64"/>
        <v>404.08000000000004</v>
      </c>
      <c r="CY43" s="61">
        <f t="shared" si="65"/>
        <v>4.5600000000000005</v>
      </c>
      <c r="CZ43" s="61">
        <f t="shared" si="66"/>
        <v>88.410000000000011</v>
      </c>
      <c r="DA43" s="61">
        <f t="shared" si="67"/>
        <v>534.24999999999989</v>
      </c>
      <c r="DB43" s="41">
        <f t="shared" si="7"/>
        <v>627.21999999999991</v>
      </c>
    </row>
    <row r="44" spans="1:106" s="3" customFormat="1" ht="14.85" customHeight="1" x14ac:dyDescent="0.15">
      <c r="A44" s="30">
        <v>40</v>
      </c>
      <c r="B44" s="63" t="s">
        <v>150</v>
      </c>
      <c r="C44" s="34">
        <v>0</v>
      </c>
      <c r="D44" s="32">
        <v>7</v>
      </c>
      <c r="E44" s="32">
        <v>22</v>
      </c>
      <c r="F44" s="32">
        <v>0</v>
      </c>
      <c r="G44" s="32">
        <v>3</v>
      </c>
      <c r="H44" s="32">
        <v>61</v>
      </c>
      <c r="I44" s="33">
        <f t="shared" si="8"/>
        <v>93</v>
      </c>
      <c r="J44" s="54">
        <f t="shared" si="9"/>
        <v>0</v>
      </c>
      <c r="K44" s="54">
        <f t="shared" si="10"/>
        <v>16.66</v>
      </c>
      <c r="L44" s="54">
        <f t="shared" si="11"/>
        <v>52.36</v>
      </c>
      <c r="M44" s="54">
        <f t="shared" si="12"/>
        <v>0</v>
      </c>
      <c r="N44" s="54">
        <f t="shared" si="13"/>
        <v>7.14</v>
      </c>
      <c r="O44" s="54">
        <f t="shared" si="14"/>
        <v>145.18</v>
      </c>
      <c r="P44" s="136"/>
      <c r="Q44" s="34">
        <v>2</v>
      </c>
      <c r="R44" s="32">
        <v>4</v>
      </c>
      <c r="S44" s="32">
        <v>14</v>
      </c>
      <c r="T44" s="32">
        <v>0</v>
      </c>
      <c r="U44" s="32">
        <v>12</v>
      </c>
      <c r="V44" s="32">
        <v>34</v>
      </c>
      <c r="W44" s="33">
        <f t="shared" si="15"/>
        <v>66</v>
      </c>
      <c r="X44" s="54">
        <f t="shared" si="16"/>
        <v>4.3600000000000003</v>
      </c>
      <c r="Y44" s="54">
        <f t="shared" si="17"/>
        <v>8.7200000000000006</v>
      </c>
      <c r="Z44" s="54">
        <f t="shared" si="18"/>
        <v>30.520000000000003</v>
      </c>
      <c r="AA44" s="54">
        <f t="shared" si="19"/>
        <v>0</v>
      </c>
      <c r="AB44" s="54">
        <f t="shared" si="20"/>
        <v>26.160000000000004</v>
      </c>
      <c r="AC44" s="54">
        <f t="shared" si="21"/>
        <v>74.12</v>
      </c>
      <c r="AD44" s="135">
        <f t="shared" si="22"/>
        <v>143.88000000000002</v>
      </c>
      <c r="AE44" s="34">
        <v>2</v>
      </c>
      <c r="AF44" s="32">
        <v>18</v>
      </c>
      <c r="AG44" s="32">
        <v>29</v>
      </c>
      <c r="AH44" s="32">
        <v>2</v>
      </c>
      <c r="AI44" s="32">
        <v>12</v>
      </c>
      <c r="AJ44" s="32">
        <v>83</v>
      </c>
      <c r="AK44" s="33">
        <f t="shared" si="23"/>
        <v>146</v>
      </c>
      <c r="AL44" s="54">
        <f t="shared" si="24"/>
        <v>3.1</v>
      </c>
      <c r="AM44" s="54">
        <f t="shared" si="25"/>
        <v>27.900000000000002</v>
      </c>
      <c r="AN44" s="54">
        <f t="shared" si="26"/>
        <v>44.95</v>
      </c>
      <c r="AO44" s="54">
        <f t="shared" si="27"/>
        <v>3.1</v>
      </c>
      <c r="AP44" s="54">
        <f t="shared" si="28"/>
        <v>18.600000000000001</v>
      </c>
      <c r="AQ44" s="54">
        <f t="shared" si="29"/>
        <v>128.65</v>
      </c>
      <c r="AR44" s="135">
        <f t="shared" si="30"/>
        <v>226.3</v>
      </c>
      <c r="AS44" s="34">
        <v>0</v>
      </c>
      <c r="AT44" s="32">
        <v>8</v>
      </c>
      <c r="AU44" s="32">
        <v>30</v>
      </c>
      <c r="AV44" s="32">
        <v>1</v>
      </c>
      <c r="AW44" s="32">
        <v>8</v>
      </c>
      <c r="AX44" s="32">
        <v>66</v>
      </c>
      <c r="AY44" s="33">
        <f t="shared" si="31"/>
        <v>113</v>
      </c>
      <c r="AZ44" s="54">
        <f t="shared" si="32"/>
        <v>0</v>
      </c>
      <c r="BA44" s="54">
        <f t="shared" si="33"/>
        <v>9.76</v>
      </c>
      <c r="BB44" s="54">
        <f t="shared" si="34"/>
        <v>36.6</v>
      </c>
      <c r="BC44" s="54">
        <f t="shared" si="35"/>
        <v>1.22</v>
      </c>
      <c r="BD44" s="54">
        <f t="shared" si="36"/>
        <v>9.76</v>
      </c>
      <c r="BE44" s="54">
        <f t="shared" si="37"/>
        <v>80.52</v>
      </c>
      <c r="BF44" s="135">
        <f t="shared" si="38"/>
        <v>137.85999999999999</v>
      </c>
      <c r="BG44" s="34">
        <v>0</v>
      </c>
      <c r="BH44" s="32">
        <v>4</v>
      </c>
      <c r="BI44" s="32">
        <v>14</v>
      </c>
      <c r="BJ44" s="32">
        <v>0</v>
      </c>
      <c r="BK44" s="32">
        <v>3</v>
      </c>
      <c r="BL44" s="32">
        <v>48</v>
      </c>
      <c r="BM44" s="33">
        <f t="shared" si="39"/>
        <v>69</v>
      </c>
      <c r="BN44" s="54">
        <f t="shared" si="40"/>
        <v>0</v>
      </c>
      <c r="BO44" s="54">
        <f t="shared" si="41"/>
        <v>6.16</v>
      </c>
      <c r="BP44" s="54">
        <f t="shared" si="42"/>
        <v>21.560000000000002</v>
      </c>
      <c r="BQ44" s="54">
        <f t="shared" si="43"/>
        <v>0</v>
      </c>
      <c r="BR44" s="54">
        <f t="shared" si="44"/>
        <v>4.62</v>
      </c>
      <c r="BS44" s="54">
        <f t="shared" si="45"/>
        <v>73.92</v>
      </c>
      <c r="BT44" s="135">
        <f t="shared" si="46"/>
        <v>106.26</v>
      </c>
      <c r="BU44" s="34">
        <v>2</v>
      </c>
      <c r="BV44" s="32">
        <v>2</v>
      </c>
      <c r="BW44" s="32">
        <v>15</v>
      </c>
      <c r="BX44" s="32">
        <v>0</v>
      </c>
      <c r="BY44" s="32">
        <v>4</v>
      </c>
      <c r="BZ44" s="32">
        <v>45</v>
      </c>
      <c r="CA44" s="33">
        <f t="shared" si="47"/>
        <v>68</v>
      </c>
      <c r="CB44" s="54">
        <f t="shared" si="48"/>
        <v>2.2999999999999998</v>
      </c>
      <c r="CC44" s="54">
        <f t="shared" si="49"/>
        <v>2.2999999999999998</v>
      </c>
      <c r="CD44" s="54">
        <f t="shared" si="50"/>
        <v>17.25</v>
      </c>
      <c r="CE44" s="54">
        <f t="shared" si="51"/>
        <v>0</v>
      </c>
      <c r="CF44" s="54">
        <f t="shared" si="52"/>
        <v>4.5999999999999996</v>
      </c>
      <c r="CG44" s="54">
        <f t="shared" si="53"/>
        <v>51.749999999999993</v>
      </c>
      <c r="CH44" s="135">
        <f t="shared" si="54"/>
        <v>78.199999999999989</v>
      </c>
      <c r="CI44" s="34">
        <v>1</v>
      </c>
      <c r="CJ44" s="32">
        <v>3</v>
      </c>
      <c r="CK44" s="32">
        <v>17</v>
      </c>
      <c r="CL44" s="32">
        <v>0</v>
      </c>
      <c r="CM44" s="32">
        <v>5</v>
      </c>
      <c r="CN44" s="32">
        <v>41</v>
      </c>
      <c r="CO44" s="36">
        <f t="shared" si="55"/>
        <v>67</v>
      </c>
      <c r="CP44" s="54">
        <f t="shared" si="56"/>
        <v>0.74</v>
      </c>
      <c r="CQ44" s="54">
        <f t="shared" si="57"/>
        <v>2.2199999999999998</v>
      </c>
      <c r="CR44" s="54">
        <f t="shared" si="58"/>
        <v>12.58</v>
      </c>
      <c r="CS44" s="54">
        <f t="shared" si="59"/>
        <v>0</v>
      </c>
      <c r="CT44" s="54">
        <f t="shared" si="60"/>
        <v>3.7</v>
      </c>
      <c r="CU44" s="54">
        <f t="shared" si="61"/>
        <v>30.34</v>
      </c>
      <c r="CV44" s="135">
        <f t="shared" si="62"/>
        <v>49.58</v>
      </c>
      <c r="CW44" s="24">
        <f t="shared" si="63"/>
        <v>409.5200000000001</v>
      </c>
      <c r="CX44" s="60">
        <f t="shared" si="64"/>
        <v>663.38000000000011</v>
      </c>
      <c r="CY44" s="61">
        <f t="shared" si="65"/>
        <v>14.820000000000002</v>
      </c>
      <c r="CZ44" s="61">
        <f t="shared" si="66"/>
        <v>148.30000000000001</v>
      </c>
      <c r="DA44" s="61">
        <f t="shared" si="67"/>
        <v>800.30000000000007</v>
      </c>
      <c r="DB44" s="41">
        <f t="shared" si="7"/>
        <v>963.42000000000007</v>
      </c>
    </row>
    <row r="45" spans="1:106" s="3" customFormat="1" ht="14.85" customHeight="1" x14ac:dyDescent="0.15">
      <c r="A45" s="30">
        <v>41</v>
      </c>
      <c r="B45" s="63" t="s">
        <v>151</v>
      </c>
      <c r="C45" s="34">
        <v>1</v>
      </c>
      <c r="D45" s="32">
        <v>10</v>
      </c>
      <c r="E45" s="32">
        <v>35</v>
      </c>
      <c r="F45" s="32">
        <v>0</v>
      </c>
      <c r="G45" s="32">
        <v>11</v>
      </c>
      <c r="H45" s="32">
        <v>57</v>
      </c>
      <c r="I45" s="33">
        <f t="shared" si="8"/>
        <v>114</v>
      </c>
      <c r="J45" s="54">
        <f t="shared" si="9"/>
        <v>2.38</v>
      </c>
      <c r="K45" s="54">
        <f t="shared" si="10"/>
        <v>23.799999999999997</v>
      </c>
      <c r="L45" s="54">
        <f t="shared" si="11"/>
        <v>83.3</v>
      </c>
      <c r="M45" s="54">
        <f t="shared" si="12"/>
        <v>0</v>
      </c>
      <c r="N45" s="54">
        <f t="shared" si="13"/>
        <v>26.18</v>
      </c>
      <c r="O45" s="54">
        <f t="shared" si="14"/>
        <v>135.66</v>
      </c>
      <c r="P45" s="136"/>
      <c r="Q45" s="34">
        <v>1</v>
      </c>
      <c r="R45" s="32">
        <v>2</v>
      </c>
      <c r="S45" s="32">
        <v>12</v>
      </c>
      <c r="T45" s="32">
        <v>1</v>
      </c>
      <c r="U45" s="32">
        <v>5</v>
      </c>
      <c r="V45" s="32">
        <v>56</v>
      </c>
      <c r="W45" s="33">
        <f t="shared" si="15"/>
        <v>77</v>
      </c>
      <c r="X45" s="54">
        <f t="shared" si="16"/>
        <v>2.1800000000000002</v>
      </c>
      <c r="Y45" s="54">
        <f t="shared" si="17"/>
        <v>4.3600000000000003</v>
      </c>
      <c r="Z45" s="54">
        <f t="shared" si="18"/>
        <v>26.160000000000004</v>
      </c>
      <c r="AA45" s="54">
        <f t="shared" si="19"/>
        <v>2.1800000000000002</v>
      </c>
      <c r="AB45" s="54">
        <f t="shared" si="20"/>
        <v>10.9</v>
      </c>
      <c r="AC45" s="54">
        <f t="shared" si="21"/>
        <v>122.08000000000001</v>
      </c>
      <c r="AD45" s="135">
        <f t="shared" si="22"/>
        <v>167.86</v>
      </c>
      <c r="AE45" s="34">
        <v>2</v>
      </c>
      <c r="AF45" s="32">
        <v>11</v>
      </c>
      <c r="AG45" s="32">
        <v>38</v>
      </c>
      <c r="AH45" s="32">
        <v>1</v>
      </c>
      <c r="AI45" s="32">
        <v>12</v>
      </c>
      <c r="AJ45" s="32">
        <v>76</v>
      </c>
      <c r="AK45" s="33">
        <f t="shared" si="23"/>
        <v>140</v>
      </c>
      <c r="AL45" s="54">
        <f t="shared" si="24"/>
        <v>3.1</v>
      </c>
      <c r="AM45" s="54">
        <f t="shared" si="25"/>
        <v>17.05</v>
      </c>
      <c r="AN45" s="54">
        <f t="shared" si="26"/>
        <v>58.9</v>
      </c>
      <c r="AO45" s="54">
        <f t="shared" si="27"/>
        <v>1.55</v>
      </c>
      <c r="AP45" s="54">
        <f t="shared" si="28"/>
        <v>18.600000000000001</v>
      </c>
      <c r="AQ45" s="54">
        <f t="shared" si="29"/>
        <v>117.8</v>
      </c>
      <c r="AR45" s="135">
        <f t="shared" si="30"/>
        <v>217</v>
      </c>
      <c r="AS45" s="34">
        <v>1</v>
      </c>
      <c r="AT45" s="32">
        <v>8</v>
      </c>
      <c r="AU45" s="32">
        <v>19</v>
      </c>
      <c r="AV45" s="32">
        <v>2</v>
      </c>
      <c r="AW45" s="32">
        <v>11</v>
      </c>
      <c r="AX45" s="32">
        <v>47</v>
      </c>
      <c r="AY45" s="33">
        <f t="shared" si="31"/>
        <v>88</v>
      </c>
      <c r="AZ45" s="54">
        <f t="shared" si="32"/>
        <v>1.22</v>
      </c>
      <c r="BA45" s="54">
        <f t="shared" si="33"/>
        <v>9.76</v>
      </c>
      <c r="BB45" s="54">
        <f t="shared" si="34"/>
        <v>23.18</v>
      </c>
      <c r="BC45" s="54">
        <f t="shared" si="35"/>
        <v>2.44</v>
      </c>
      <c r="BD45" s="54">
        <f t="shared" si="36"/>
        <v>13.42</v>
      </c>
      <c r="BE45" s="54">
        <f t="shared" si="37"/>
        <v>57.339999999999996</v>
      </c>
      <c r="BF45" s="135">
        <f t="shared" si="38"/>
        <v>107.35999999999999</v>
      </c>
      <c r="BG45" s="34">
        <v>0</v>
      </c>
      <c r="BH45" s="32">
        <v>6</v>
      </c>
      <c r="BI45" s="32">
        <v>22</v>
      </c>
      <c r="BJ45" s="32">
        <v>0</v>
      </c>
      <c r="BK45" s="32">
        <v>2</v>
      </c>
      <c r="BL45" s="32">
        <v>37</v>
      </c>
      <c r="BM45" s="33">
        <f t="shared" si="39"/>
        <v>67</v>
      </c>
      <c r="BN45" s="54">
        <f t="shared" si="40"/>
        <v>0</v>
      </c>
      <c r="BO45" s="54">
        <f t="shared" si="41"/>
        <v>9.24</v>
      </c>
      <c r="BP45" s="54">
        <f t="shared" si="42"/>
        <v>33.880000000000003</v>
      </c>
      <c r="BQ45" s="54">
        <f t="shared" si="43"/>
        <v>0</v>
      </c>
      <c r="BR45" s="54">
        <f t="shared" si="44"/>
        <v>3.08</v>
      </c>
      <c r="BS45" s="54">
        <f t="shared" si="45"/>
        <v>56.980000000000004</v>
      </c>
      <c r="BT45" s="135">
        <f t="shared" si="46"/>
        <v>103.18</v>
      </c>
      <c r="BU45" s="34">
        <v>1</v>
      </c>
      <c r="BV45" s="32">
        <v>6</v>
      </c>
      <c r="BW45" s="32">
        <v>22</v>
      </c>
      <c r="BX45" s="32">
        <v>2</v>
      </c>
      <c r="BY45" s="32">
        <v>3</v>
      </c>
      <c r="BZ45" s="32">
        <v>56</v>
      </c>
      <c r="CA45" s="33">
        <f t="shared" si="47"/>
        <v>90</v>
      </c>
      <c r="CB45" s="54">
        <f t="shared" si="48"/>
        <v>1.1499999999999999</v>
      </c>
      <c r="CC45" s="54">
        <f t="shared" si="49"/>
        <v>6.8999999999999995</v>
      </c>
      <c r="CD45" s="54">
        <f t="shared" si="50"/>
        <v>25.299999999999997</v>
      </c>
      <c r="CE45" s="54">
        <f t="shared" si="51"/>
        <v>2.2999999999999998</v>
      </c>
      <c r="CF45" s="54">
        <f t="shared" si="52"/>
        <v>3.4499999999999997</v>
      </c>
      <c r="CG45" s="54">
        <f t="shared" si="53"/>
        <v>64.399999999999991</v>
      </c>
      <c r="CH45" s="135">
        <f t="shared" si="54"/>
        <v>103.49999999999999</v>
      </c>
      <c r="CI45" s="34">
        <v>0</v>
      </c>
      <c r="CJ45" s="32">
        <v>4</v>
      </c>
      <c r="CK45" s="32">
        <v>6</v>
      </c>
      <c r="CL45" s="32">
        <v>1</v>
      </c>
      <c r="CM45" s="32">
        <v>6</v>
      </c>
      <c r="CN45" s="32">
        <v>53</v>
      </c>
      <c r="CO45" s="36">
        <f t="shared" si="55"/>
        <v>70</v>
      </c>
      <c r="CP45" s="54">
        <f t="shared" si="56"/>
        <v>0</v>
      </c>
      <c r="CQ45" s="54">
        <f t="shared" si="57"/>
        <v>2.96</v>
      </c>
      <c r="CR45" s="54">
        <f t="shared" si="58"/>
        <v>4.4399999999999995</v>
      </c>
      <c r="CS45" s="54">
        <f t="shared" si="59"/>
        <v>0.74</v>
      </c>
      <c r="CT45" s="54">
        <f t="shared" si="60"/>
        <v>4.4399999999999995</v>
      </c>
      <c r="CU45" s="54">
        <f t="shared" si="61"/>
        <v>39.22</v>
      </c>
      <c r="CV45" s="135">
        <f t="shared" si="62"/>
        <v>51.8</v>
      </c>
      <c r="CW45" s="24">
        <f t="shared" si="63"/>
        <v>422.55999999999995</v>
      </c>
      <c r="CX45" s="60">
        <f t="shared" si="64"/>
        <v>682.7600000000001</v>
      </c>
      <c r="CY45" s="61">
        <f t="shared" si="65"/>
        <v>19.239999999999998</v>
      </c>
      <c r="CZ45" s="61">
        <f t="shared" si="66"/>
        <v>154.14000000000001</v>
      </c>
      <c r="DA45" s="61">
        <f t="shared" si="67"/>
        <v>848.64</v>
      </c>
      <c r="DB45" s="52">
        <f t="shared" si="7"/>
        <v>1022.02</v>
      </c>
    </row>
    <row r="46" spans="1:106" s="3" customFormat="1" ht="14.85" customHeight="1" x14ac:dyDescent="0.15">
      <c r="A46" s="30">
        <v>42</v>
      </c>
      <c r="B46" s="63" t="s">
        <v>152</v>
      </c>
      <c r="C46" s="34">
        <v>0</v>
      </c>
      <c r="D46" s="32">
        <v>5</v>
      </c>
      <c r="E46" s="32">
        <v>30</v>
      </c>
      <c r="F46" s="32">
        <v>0</v>
      </c>
      <c r="G46" s="32">
        <v>13</v>
      </c>
      <c r="H46" s="32">
        <v>65</v>
      </c>
      <c r="I46" s="33">
        <f t="shared" si="8"/>
        <v>113</v>
      </c>
      <c r="J46" s="54">
        <f t="shared" si="9"/>
        <v>0</v>
      </c>
      <c r="K46" s="54">
        <f t="shared" si="10"/>
        <v>11.899999999999999</v>
      </c>
      <c r="L46" s="54">
        <f t="shared" si="11"/>
        <v>71.399999999999991</v>
      </c>
      <c r="M46" s="54">
        <f t="shared" si="12"/>
        <v>0</v>
      </c>
      <c r="N46" s="54">
        <f t="shared" si="13"/>
        <v>30.939999999999998</v>
      </c>
      <c r="O46" s="54">
        <f t="shared" si="14"/>
        <v>154.69999999999999</v>
      </c>
      <c r="P46" s="136"/>
      <c r="Q46" s="34">
        <v>0</v>
      </c>
      <c r="R46" s="32">
        <v>3</v>
      </c>
      <c r="S46" s="32">
        <v>13</v>
      </c>
      <c r="T46" s="32">
        <v>0</v>
      </c>
      <c r="U46" s="32">
        <v>7</v>
      </c>
      <c r="V46" s="32">
        <v>49</v>
      </c>
      <c r="W46" s="33">
        <f t="shared" si="15"/>
        <v>72</v>
      </c>
      <c r="X46" s="54">
        <f t="shared" si="16"/>
        <v>0</v>
      </c>
      <c r="Y46" s="54">
        <f t="shared" si="17"/>
        <v>6.5400000000000009</v>
      </c>
      <c r="Z46" s="54">
        <f t="shared" si="18"/>
        <v>28.340000000000003</v>
      </c>
      <c r="AA46" s="54">
        <f t="shared" si="19"/>
        <v>0</v>
      </c>
      <c r="AB46" s="54">
        <f t="shared" si="20"/>
        <v>15.260000000000002</v>
      </c>
      <c r="AC46" s="54">
        <f t="shared" si="21"/>
        <v>106.82000000000001</v>
      </c>
      <c r="AD46" s="135">
        <f t="shared" si="22"/>
        <v>156.96</v>
      </c>
      <c r="AE46" s="34">
        <v>0</v>
      </c>
      <c r="AF46" s="32">
        <v>10</v>
      </c>
      <c r="AG46" s="32">
        <v>39</v>
      </c>
      <c r="AH46" s="32">
        <v>2</v>
      </c>
      <c r="AI46" s="32">
        <v>14</v>
      </c>
      <c r="AJ46" s="32">
        <v>118</v>
      </c>
      <c r="AK46" s="33">
        <f t="shared" si="23"/>
        <v>183</v>
      </c>
      <c r="AL46" s="54">
        <f t="shared" si="24"/>
        <v>0</v>
      </c>
      <c r="AM46" s="54">
        <f t="shared" si="25"/>
        <v>15.5</v>
      </c>
      <c r="AN46" s="54">
        <f t="shared" si="26"/>
        <v>60.45</v>
      </c>
      <c r="AO46" s="54">
        <f t="shared" si="27"/>
        <v>3.1</v>
      </c>
      <c r="AP46" s="54">
        <f t="shared" si="28"/>
        <v>21.7</v>
      </c>
      <c r="AQ46" s="54">
        <f t="shared" si="29"/>
        <v>182.9</v>
      </c>
      <c r="AR46" s="135">
        <f t="shared" si="30"/>
        <v>283.64999999999998</v>
      </c>
      <c r="AS46" s="34">
        <v>2</v>
      </c>
      <c r="AT46" s="32">
        <v>10</v>
      </c>
      <c r="AU46" s="32">
        <v>38</v>
      </c>
      <c r="AV46" s="32">
        <v>0</v>
      </c>
      <c r="AW46" s="32">
        <v>5</v>
      </c>
      <c r="AX46" s="32">
        <v>77</v>
      </c>
      <c r="AY46" s="33">
        <f t="shared" si="31"/>
        <v>132</v>
      </c>
      <c r="AZ46" s="54">
        <f t="shared" si="32"/>
        <v>2.44</v>
      </c>
      <c r="BA46" s="54">
        <f t="shared" si="33"/>
        <v>12.2</v>
      </c>
      <c r="BB46" s="54">
        <f t="shared" si="34"/>
        <v>46.36</v>
      </c>
      <c r="BC46" s="54">
        <f t="shared" si="35"/>
        <v>0</v>
      </c>
      <c r="BD46" s="54">
        <f t="shared" si="36"/>
        <v>6.1</v>
      </c>
      <c r="BE46" s="54">
        <f t="shared" si="37"/>
        <v>93.94</v>
      </c>
      <c r="BF46" s="135">
        <f t="shared" si="38"/>
        <v>161.04</v>
      </c>
      <c r="BG46" s="34">
        <v>0</v>
      </c>
      <c r="BH46" s="32">
        <v>10</v>
      </c>
      <c r="BI46" s="32">
        <v>16</v>
      </c>
      <c r="BJ46" s="32">
        <v>3</v>
      </c>
      <c r="BK46" s="32">
        <v>6</v>
      </c>
      <c r="BL46" s="32">
        <v>60</v>
      </c>
      <c r="BM46" s="33">
        <f t="shared" si="39"/>
        <v>95</v>
      </c>
      <c r="BN46" s="54">
        <f t="shared" si="40"/>
        <v>0</v>
      </c>
      <c r="BO46" s="54">
        <f t="shared" si="41"/>
        <v>15.4</v>
      </c>
      <c r="BP46" s="54">
        <f t="shared" si="42"/>
        <v>24.64</v>
      </c>
      <c r="BQ46" s="54">
        <f t="shared" si="43"/>
        <v>4.62</v>
      </c>
      <c r="BR46" s="54">
        <f t="shared" si="44"/>
        <v>9.24</v>
      </c>
      <c r="BS46" s="54">
        <f t="shared" si="45"/>
        <v>92.4</v>
      </c>
      <c r="BT46" s="135">
        <f t="shared" si="46"/>
        <v>146.30000000000001</v>
      </c>
      <c r="BU46" s="34">
        <v>2</v>
      </c>
      <c r="BV46" s="32">
        <v>5</v>
      </c>
      <c r="BW46" s="32">
        <v>37</v>
      </c>
      <c r="BX46" s="32">
        <v>3</v>
      </c>
      <c r="BY46" s="32">
        <v>8</v>
      </c>
      <c r="BZ46" s="32">
        <v>58</v>
      </c>
      <c r="CA46" s="33">
        <f t="shared" si="47"/>
        <v>113</v>
      </c>
      <c r="CB46" s="54">
        <f t="shared" si="48"/>
        <v>2.2999999999999998</v>
      </c>
      <c r="CC46" s="54">
        <f t="shared" si="49"/>
        <v>5.75</v>
      </c>
      <c r="CD46" s="54">
        <f t="shared" si="50"/>
        <v>42.55</v>
      </c>
      <c r="CE46" s="54">
        <f t="shared" si="51"/>
        <v>3.4499999999999997</v>
      </c>
      <c r="CF46" s="54">
        <f t="shared" si="52"/>
        <v>9.1999999999999993</v>
      </c>
      <c r="CG46" s="54">
        <f t="shared" si="53"/>
        <v>66.699999999999989</v>
      </c>
      <c r="CH46" s="135">
        <f t="shared" si="54"/>
        <v>129.94999999999999</v>
      </c>
      <c r="CI46" s="34">
        <v>0</v>
      </c>
      <c r="CJ46" s="32">
        <v>9</v>
      </c>
      <c r="CK46" s="32">
        <v>25</v>
      </c>
      <c r="CL46" s="32">
        <v>0</v>
      </c>
      <c r="CM46" s="32">
        <v>6</v>
      </c>
      <c r="CN46" s="32">
        <v>44</v>
      </c>
      <c r="CO46" s="36">
        <f t="shared" si="55"/>
        <v>84</v>
      </c>
      <c r="CP46" s="54">
        <f t="shared" si="56"/>
        <v>0</v>
      </c>
      <c r="CQ46" s="54">
        <f t="shared" si="57"/>
        <v>6.66</v>
      </c>
      <c r="CR46" s="54">
        <f t="shared" si="58"/>
        <v>18.5</v>
      </c>
      <c r="CS46" s="54">
        <f t="shared" si="59"/>
        <v>0</v>
      </c>
      <c r="CT46" s="54">
        <f t="shared" si="60"/>
        <v>4.4399999999999995</v>
      </c>
      <c r="CU46" s="54">
        <f t="shared" si="61"/>
        <v>32.56</v>
      </c>
      <c r="CV46" s="135">
        <f t="shared" si="62"/>
        <v>62.160000000000004</v>
      </c>
      <c r="CW46" s="24">
        <f t="shared" si="63"/>
        <v>447.09</v>
      </c>
      <c r="CX46" s="60">
        <f t="shared" si="64"/>
        <v>838.07000000000016</v>
      </c>
      <c r="CY46" s="61">
        <f t="shared" si="65"/>
        <v>15.91</v>
      </c>
      <c r="CZ46" s="61">
        <f t="shared" si="66"/>
        <v>170.82999999999998</v>
      </c>
      <c r="DA46" s="61">
        <f t="shared" si="67"/>
        <v>1022.26</v>
      </c>
      <c r="DB46" s="52">
        <f t="shared" si="7"/>
        <v>1209</v>
      </c>
    </row>
    <row r="47" spans="1:106" s="3" customFormat="1" ht="14.85" customHeight="1" x14ac:dyDescent="0.15">
      <c r="A47" s="30">
        <v>43</v>
      </c>
      <c r="B47" s="63" t="s">
        <v>153</v>
      </c>
      <c r="C47" s="34">
        <v>1</v>
      </c>
      <c r="D47" s="32">
        <v>3</v>
      </c>
      <c r="E47" s="32">
        <v>28</v>
      </c>
      <c r="F47" s="32">
        <v>2</v>
      </c>
      <c r="G47" s="32">
        <v>7</v>
      </c>
      <c r="H47" s="32">
        <v>72</v>
      </c>
      <c r="I47" s="33">
        <f t="shared" si="8"/>
        <v>113</v>
      </c>
      <c r="J47" s="54">
        <f t="shared" si="9"/>
        <v>2.38</v>
      </c>
      <c r="K47" s="54">
        <f t="shared" si="10"/>
        <v>7.14</v>
      </c>
      <c r="L47" s="54">
        <f t="shared" si="11"/>
        <v>66.64</v>
      </c>
      <c r="M47" s="54">
        <f t="shared" si="12"/>
        <v>4.76</v>
      </c>
      <c r="N47" s="54">
        <f t="shared" si="13"/>
        <v>16.66</v>
      </c>
      <c r="O47" s="54">
        <f t="shared" si="14"/>
        <v>171.35999999999999</v>
      </c>
      <c r="P47" s="136"/>
      <c r="Q47" s="34">
        <v>2</v>
      </c>
      <c r="R47" s="32">
        <v>2</v>
      </c>
      <c r="S47" s="32">
        <v>13</v>
      </c>
      <c r="T47" s="32">
        <v>0</v>
      </c>
      <c r="U47" s="32">
        <v>10</v>
      </c>
      <c r="V47" s="32">
        <v>38</v>
      </c>
      <c r="W47" s="33">
        <f t="shared" si="15"/>
        <v>65</v>
      </c>
      <c r="X47" s="54">
        <f t="shared" si="16"/>
        <v>4.3600000000000003</v>
      </c>
      <c r="Y47" s="54">
        <f t="shared" si="17"/>
        <v>4.3600000000000003</v>
      </c>
      <c r="Z47" s="54">
        <f t="shared" si="18"/>
        <v>28.340000000000003</v>
      </c>
      <c r="AA47" s="54">
        <f t="shared" si="19"/>
        <v>0</v>
      </c>
      <c r="AB47" s="54">
        <f t="shared" si="20"/>
        <v>21.8</v>
      </c>
      <c r="AC47" s="54">
        <f t="shared" si="21"/>
        <v>82.84</v>
      </c>
      <c r="AD47" s="135">
        <f t="shared" si="22"/>
        <v>141.69999999999999</v>
      </c>
      <c r="AE47" s="34">
        <v>1</v>
      </c>
      <c r="AF47" s="32">
        <v>8</v>
      </c>
      <c r="AG47" s="32">
        <v>44</v>
      </c>
      <c r="AH47" s="32">
        <v>2</v>
      </c>
      <c r="AI47" s="32">
        <v>11</v>
      </c>
      <c r="AJ47" s="32">
        <v>70</v>
      </c>
      <c r="AK47" s="33">
        <f t="shared" si="23"/>
        <v>136</v>
      </c>
      <c r="AL47" s="54">
        <f t="shared" si="24"/>
        <v>1.55</v>
      </c>
      <c r="AM47" s="54">
        <f t="shared" si="25"/>
        <v>12.4</v>
      </c>
      <c r="AN47" s="54">
        <f t="shared" si="26"/>
        <v>68.2</v>
      </c>
      <c r="AO47" s="54">
        <f t="shared" si="27"/>
        <v>3.1</v>
      </c>
      <c r="AP47" s="54">
        <f t="shared" si="28"/>
        <v>17.05</v>
      </c>
      <c r="AQ47" s="54">
        <f t="shared" si="29"/>
        <v>108.5</v>
      </c>
      <c r="AR47" s="135">
        <f t="shared" si="30"/>
        <v>210.8</v>
      </c>
      <c r="AS47" s="34">
        <v>1</v>
      </c>
      <c r="AT47" s="32">
        <v>13</v>
      </c>
      <c r="AU47" s="32">
        <v>33</v>
      </c>
      <c r="AV47" s="32">
        <v>0</v>
      </c>
      <c r="AW47" s="32">
        <v>6</v>
      </c>
      <c r="AX47" s="32">
        <v>65</v>
      </c>
      <c r="AY47" s="33">
        <f t="shared" si="31"/>
        <v>118</v>
      </c>
      <c r="AZ47" s="54">
        <f t="shared" si="32"/>
        <v>1.22</v>
      </c>
      <c r="BA47" s="54">
        <f t="shared" si="33"/>
        <v>15.86</v>
      </c>
      <c r="BB47" s="54">
        <f t="shared" si="34"/>
        <v>40.26</v>
      </c>
      <c r="BC47" s="54">
        <f t="shared" si="35"/>
        <v>0</v>
      </c>
      <c r="BD47" s="54">
        <f t="shared" si="36"/>
        <v>7.32</v>
      </c>
      <c r="BE47" s="54">
        <f t="shared" si="37"/>
        <v>79.3</v>
      </c>
      <c r="BF47" s="135">
        <f t="shared" si="38"/>
        <v>143.95999999999998</v>
      </c>
      <c r="BG47" s="34">
        <v>1</v>
      </c>
      <c r="BH47" s="32">
        <v>3</v>
      </c>
      <c r="BI47" s="32">
        <v>22</v>
      </c>
      <c r="BJ47" s="32">
        <v>1</v>
      </c>
      <c r="BK47" s="32">
        <v>4</v>
      </c>
      <c r="BL47" s="32">
        <v>52</v>
      </c>
      <c r="BM47" s="33">
        <f t="shared" si="39"/>
        <v>83</v>
      </c>
      <c r="BN47" s="54">
        <f t="shared" si="40"/>
        <v>1.54</v>
      </c>
      <c r="BO47" s="54">
        <f t="shared" si="41"/>
        <v>4.62</v>
      </c>
      <c r="BP47" s="54">
        <f t="shared" si="42"/>
        <v>33.880000000000003</v>
      </c>
      <c r="BQ47" s="54">
        <f t="shared" si="43"/>
        <v>1.54</v>
      </c>
      <c r="BR47" s="54">
        <f t="shared" si="44"/>
        <v>6.16</v>
      </c>
      <c r="BS47" s="54">
        <f t="shared" si="45"/>
        <v>80.08</v>
      </c>
      <c r="BT47" s="135">
        <f t="shared" si="46"/>
        <v>127.82000000000001</v>
      </c>
      <c r="BU47" s="34">
        <v>0</v>
      </c>
      <c r="BV47" s="32">
        <v>3</v>
      </c>
      <c r="BW47" s="32">
        <v>23</v>
      </c>
      <c r="BX47" s="32">
        <v>1</v>
      </c>
      <c r="BY47" s="32">
        <v>4</v>
      </c>
      <c r="BZ47" s="32">
        <v>58</v>
      </c>
      <c r="CA47" s="33">
        <f t="shared" si="47"/>
        <v>89</v>
      </c>
      <c r="CB47" s="54">
        <f t="shared" si="48"/>
        <v>0</v>
      </c>
      <c r="CC47" s="54">
        <f t="shared" si="49"/>
        <v>3.4499999999999997</v>
      </c>
      <c r="CD47" s="54">
        <f t="shared" si="50"/>
        <v>26.45</v>
      </c>
      <c r="CE47" s="54">
        <f t="shared" si="51"/>
        <v>1.1499999999999999</v>
      </c>
      <c r="CF47" s="54">
        <f t="shared" si="52"/>
        <v>4.5999999999999996</v>
      </c>
      <c r="CG47" s="54">
        <f t="shared" si="53"/>
        <v>66.699999999999989</v>
      </c>
      <c r="CH47" s="135">
        <f t="shared" si="54"/>
        <v>102.35</v>
      </c>
      <c r="CI47" s="34">
        <v>2</v>
      </c>
      <c r="CJ47" s="32">
        <v>4</v>
      </c>
      <c r="CK47" s="32">
        <v>20</v>
      </c>
      <c r="CL47" s="32">
        <v>1</v>
      </c>
      <c r="CM47" s="32">
        <v>6</v>
      </c>
      <c r="CN47" s="32">
        <v>60</v>
      </c>
      <c r="CO47" s="36">
        <f t="shared" si="55"/>
        <v>93</v>
      </c>
      <c r="CP47" s="54">
        <f t="shared" si="56"/>
        <v>1.48</v>
      </c>
      <c r="CQ47" s="54">
        <f t="shared" si="57"/>
        <v>2.96</v>
      </c>
      <c r="CR47" s="54">
        <f t="shared" si="58"/>
        <v>14.8</v>
      </c>
      <c r="CS47" s="54">
        <f t="shared" si="59"/>
        <v>0.74</v>
      </c>
      <c r="CT47" s="54">
        <f t="shared" si="60"/>
        <v>4.4399999999999995</v>
      </c>
      <c r="CU47" s="54">
        <f t="shared" si="61"/>
        <v>44.4</v>
      </c>
      <c r="CV47" s="135">
        <f t="shared" si="62"/>
        <v>68.819999999999993</v>
      </c>
      <c r="CW47" s="24">
        <f t="shared" si="63"/>
        <v>391.87</v>
      </c>
      <c r="CX47" s="60">
        <f t="shared" si="64"/>
        <v>722.49999999999989</v>
      </c>
      <c r="CY47" s="61">
        <f t="shared" si="65"/>
        <v>23.819999999999997</v>
      </c>
      <c r="CZ47" s="61">
        <f t="shared" si="66"/>
        <v>128.82</v>
      </c>
      <c r="DA47" s="61">
        <f t="shared" si="67"/>
        <v>911.74999999999989</v>
      </c>
      <c r="DB47" s="52">
        <f t="shared" si="7"/>
        <v>1064.3899999999999</v>
      </c>
    </row>
    <row r="48" spans="1:106" s="3" customFormat="1" ht="14.85" customHeight="1" x14ac:dyDescent="0.15">
      <c r="A48" s="30">
        <v>44</v>
      </c>
      <c r="B48" s="63" t="s">
        <v>154</v>
      </c>
      <c r="C48" s="34">
        <v>0</v>
      </c>
      <c r="D48" s="32">
        <v>4</v>
      </c>
      <c r="E48" s="32">
        <v>17</v>
      </c>
      <c r="F48" s="32">
        <v>0</v>
      </c>
      <c r="G48" s="32">
        <v>6</v>
      </c>
      <c r="H48" s="32">
        <v>43</v>
      </c>
      <c r="I48" s="33">
        <f t="shared" si="8"/>
        <v>70</v>
      </c>
      <c r="J48" s="54">
        <f t="shared" si="9"/>
        <v>0</v>
      </c>
      <c r="K48" s="54">
        <f t="shared" si="10"/>
        <v>9.52</v>
      </c>
      <c r="L48" s="54">
        <f t="shared" si="11"/>
        <v>40.46</v>
      </c>
      <c r="M48" s="54">
        <f t="shared" si="12"/>
        <v>0</v>
      </c>
      <c r="N48" s="54">
        <f t="shared" si="13"/>
        <v>14.28</v>
      </c>
      <c r="O48" s="54">
        <f t="shared" si="14"/>
        <v>102.33999999999999</v>
      </c>
      <c r="P48" s="136"/>
      <c r="Q48" s="34">
        <v>1</v>
      </c>
      <c r="R48" s="32">
        <v>2</v>
      </c>
      <c r="S48" s="32">
        <v>7</v>
      </c>
      <c r="T48" s="32">
        <v>0</v>
      </c>
      <c r="U48" s="32">
        <v>5</v>
      </c>
      <c r="V48" s="32">
        <v>36</v>
      </c>
      <c r="W48" s="33">
        <f t="shared" si="15"/>
        <v>51</v>
      </c>
      <c r="X48" s="54">
        <f t="shared" si="16"/>
        <v>2.1800000000000002</v>
      </c>
      <c r="Y48" s="54">
        <f t="shared" si="17"/>
        <v>4.3600000000000003</v>
      </c>
      <c r="Z48" s="54">
        <f t="shared" si="18"/>
        <v>15.260000000000002</v>
      </c>
      <c r="AA48" s="54">
        <f t="shared" si="19"/>
        <v>0</v>
      </c>
      <c r="AB48" s="54">
        <f t="shared" si="20"/>
        <v>10.9</v>
      </c>
      <c r="AC48" s="54">
        <f t="shared" si="21"/>
        <v>78.48</v>
      </c>
      <c r="AD48" s="135">
        <f t="shared" si="22"/>
        <v>111.18</v>
      </c>
      <c r="AE48" s="34">
        <v>0</v>
      </c>
      <c r="AF48" s="32">
        <v>1</v>
      </c>
      <c r="AG48" s="32">
        <v>34</v>
      </c>
      <c r="AH48" s="32">
        <v>2</v>
      </c>
      <c r="AI48" s="32">
        <v>12</v>
      </c>
      <c r="AJ48" s="32">
        <v>70</v>
      </c>
      <c r="AK48" s="33">
        <f t="shared" si="23"/>
        <v>119</v>
      </c>
      <c r="AL48" s="54">
        <f t="shared" si="24"/>
        <v>0</v>
      </c>
      <c r="AM48" s="54">
        <f t="shared" si="25"/>
        <v>1.55</v>
      </c>
      <c r="AN48" s="54">
        <f t="shared" si="26"/>
        <v>52.7</v>
      </c>
      <c r="AO48" s="54">
        <f t="shared" si="27"/>
        <v>3.1</v>
      </c>
      <c r="AP48" s="54">
        <f t="shared" si="28"/>
        <v>18.600000000000001</v>
      </c>
      <c r="AQ48" s="54">
        <f t="shared" si="29"/>
        <v>108.5</v>
      </c>
      <c r="AR48" s="135">
        <f t="shared" si="30"/>
        <v>184.45</v>
      </c>
      <c r="AS48" s="34">
        <v>0</v>
      </c>
      <c r="AT48" s="32">
        <v>7</v>
      </c>
      <c r="AU48" s="32">
        <v>19</v>
      </c>
      <c r="AV48" s="32">
        <v>1</v>
      </c>
      <c r="AW48" s="32">
        <v>6</v>
      </c>
      <c r="AX48" s="32">
        <v>46</v>
      </c>
      <c r="AY48" s="33">
        <f t="shared" si="31"/>
        <v>79</v>
      </c>
      <c r="AZ48" s="54">
        <f t="shared" si="32"/>
        <v>0</v>
      </c>
      <c r="BA48" s="54">
        <f t="shared" si="33"/>
        <v>8.5399999999999991</v>
      </c>
      <c r="BB48" s="54">
        <f t="shared" si="34"/>
        <v>23.18</v>
      </c>
      <c r="BC48" s="54">
        <f t="shared" si="35"/>
        <v>1.22</v>
      </c>
      <c r="BD48" s="54">
        <f t="shared" si="36"/>
        <v>7.32</v>
      </c>
      <c r="BE48" s="54">
        <f t="shared" si="37"/>
        <v>56.12</v>
      </c>
      <c r="BF48" s="135">
        <f t="shared" si="38"/>
        <v>96.38</v>
      </c>
      <c r="BG48" s="34">
        <v>0</v>
      </c>
      <c r="BH48" s="32">
        <v>7</v>
      </c>
      <c r="BI48" s="32">
        <v>22</v>
      </c>
      <c r="BJ48" s="32">
        <v>1</v>
      </c>
      <c r="BK48" s="32">
        <v>1</v>
      </c>
      <c r="BL48" s="32">
        <v>41</v>
      </c>
      <c r="BM48" s="33">
        <f t="shared" si="39"/>
        <v>72</v>
      </c>
      <c r="BN48" s="54">
        <f t="shared" si="40"/>
        <v>0</v>
      </c>
      <c r="BO48" s="54">
        <f t="shared" si="41"/>
        <v>10.780000000000001</v>
      </c>
      <c r="BP48" s="54">
        <f t="shared" si="42"/>
        <v>33.880000000000003</v>
      </c>
      <c r="BQ48" s="54">
        <f t="shared" si="43"/>
        <v>1.54</v>
      </c>
      <c r="BR48" s="54">
        <f t="shared" si="44"/>
        <v>1.54</v>
      </c>
      <c r="BS48" s="54">
        <f t="shared" si="45"/>
        <v>63.14</v>
      </c>
      <c r="BT48" s="135">
        <f t="shared" si="46"/>
        <v>110.88</v>
      </c>
      <c r="BU48" s="34">
        <v>0</v>
      </c>
      <c r="BV48" s="32">
        <v>4</v>
      </c>
      <c r="BW48" s="32">
        <v>17</v>
      </c>
      <c r="BX48" s="32">
        <v>2</v>
      </c>
      <c r="BY48" s="32">
        <v>6</v>
      </c>
      <c r="BZ48" s="32">
        <v>43</v>
      </c>
      <c r="CA48" s="33">
        <f t="shared" si="47"/>
        <v>72</v>
      </c>
      <c r="CB48" s="54">
        <f t="shared" si="48"/>
        <v>0</v>
      </c>
      <c r="CC48" s="54">
        <f t="shared" si="49"/>
        <v>4.5999999999999996</v>
      </c>
      <c r="CD48" s="54">
        <f t="shared" si="50"/>
        <v>19.549999999999997</v>
      </c>
      <c r="CE48" s="54">
        <f t="shared" si="51"/>
        <v>2.2999999999999998</v>
      </c>
      <c r="CF48" s="54">
        <f t="shared" si="52"/>
        <v>6.8999999999999995</v>
      </c>
      <c r="CG48" s="54">
        <f t="shared" si="53"/>
        <v>49.449999999999996</v>
      </c>
      <c r="CH48" s="135">
        <f t="shared" si="54"/>
        <v>82.8</v>
      </c>
      <c r="CI48" s="34">
        <v>0</v>
      </c>
      <c r="CJ48" s="32">
        <v>2</v>
      </c>
      <c r="CK48" s="32">
        <v>13</v>
      </c>
      <c r="CL48" s="32">
        <v>0</v>
      </c>
      <c r="CM48" s="32">
        <v>6</v>
      </c>
      <c r="CN48" s="32">
        <v>47</v>
      </c>
      <c r="CO48" s="36">
        <f t="shared" si="55"/>
        <v>68</v>
      </c>
      <c r="CP48" s="54">
        <f t="shared" si="56"/>
        <v>0</v>
      </c>
      <c r="CQ48" s="54">
        <f t="shared" si="57"/>
        <v>1.48</v>
      </c>
      <c r="CR48" s="54">
        <f t="shared" si="58"/>
        <v>9.6199999999999992</v>
      </c>
      <c r="CS48" s="54">
        <f t="shared" si="59"/>
        <v>0</v>
      </c>
      <c r="CT48" s="54">
        <f t="shared" si="60"/>
        <v>4.4399999999999995</v>
      </c>
      <c r="CU48" s="54">
        <f t="shared" si="61"/>
        <v>34.78</v>
      </c>
      <c r="CV48" s="135">
        <f t="shared" si="62"/>
        <v>50.32</v>
      </c>
      <c r="CW48" s="24">
        <f t="shared" si="63"/>
        <v>240.04</v>
      </c>
      <c r="CX48" s="60">
        <f t="shared" si="64"/>
        <v>564.95000000000005</v>
      </c>
      <c r="CY48" s="61">
        <f t="shared" si="65"/>
        <v>10.34</v>
      </c>
      <c r="CZ48" s="61">
        <f t="shared" si="66"/>
        <v>104.81</v>
      </c>
      <c r="DA48" s="61">
        <f t="shared" si="67"/>
        <v>687.46</v>
      </c>
      <c r="DB48" s="52">
        <f t="shared" si="7"/>
        <v>802.61</v>
      </c>
    </row>
    <row r="49" spans="1:106" s="3" customFormat="1" ht="14.85" customHeight="1" x14ac:dyDescent="0.15">
      <c r="A49" s="30">
        <v>45</v>
      </c>
      <c r="B49" s="63" t="s">
        <v>155</v>
      </c>
      <c r="C49" s="34">
        <v>0</v>
      </c>
      <c r="D49" s="32">
        <v>0</v>
      </c>
      <c r="E49" s="32">
        <v>1</v>
      </c>
      <c r="F49" s="32">
        <v>0</v>
      </c>
      <c r="G49" s="32">
        <v>0</v>
      </c>
      <c r="H49" s="32">
        <v>5</v>
      </c>
      <c r="I49" s="33">
        <f t="shared" si="8"/>
        <v>6</v>
      </c>
      <c r="J49" s="54">
        <f t="shared" si="9"/>
        <v>0</v>
      </c>
      <c r="K49" s="54">
        <f t="shared" si="10"/>
        <v>0</v>
      </c>
      <c r="L49" s="54">
        <f t="shared" si="11"/>
        <v>2.38</v>
      </c>
      <c r="M49" s="54">
        <f t="shared" si="12"/>
        <v>0</v>
      </c>
      <c r="N49" s="54">
        <f t="shared" si="13"/>
        <v>0</v>
      </c>
      <c r="O49" s="54">
        <f t="shared" si="14"/>
        <v>11.899999999999999</v>
      </c>
      <c r="P49" s="136"/>
      <c r="Q49" s="34">
        <v>0</v>
      </c>
      <c r="R49" s="32">
        <v>0</v>
      </c>
      <c r="S49" s="32">
        <v>1</v>
      </c>
      <c r="T49" s="32">
        <v>0</v>
      </c>
      <c r="U49" s="32">
        <v>0</v>
      </c>
      <c r="V49" s="32">
        <v>2</v>
      </c>
      <c r="W49" s="33">
        <f t="shared" si="15"/>
        <v>3</v>
      </c>
      <c r="X49" s="54">
        <f t="shared" si="16"/>
        <v>0</v>
      </c>
      <c r="Y49" s="54">
        <f t="shared" si="17"/>
        <v>0</v>
      </c>
      <c r="Z49" s="54">
        <f t="shared" si="18"/>
        <v>2.1800000000000002</v>
      </c>
      <c r="AA49" s="54">
        <f t="shared" si="19"/>
        <v>0</v>
      </c>
      <c r="AB49" s="54">
        <f t="shared" si="20"/>
        <v>0</v>
      </c>
      <c r="AC49" s="54">
        <f t="shared" si="21"/>
        <v>4.3600000000000003</v>
      </c>
      <c r="AD49" s="135">
        <f t="shared" si="22"/>
        <v>6.5400000000000009</v>
      </c>
      <c r="AE49" s="34">
        <v>0</v>
      </c>
      <c r="AF49" s="32">
        <v>1</v>
      </c>
      <c r="AG49" s="32">
        <v>0</v>
      </c>
      <c r="AH49" s="32">
        <v>0</v>
      </c>
      <c r="AI49" s="32">
        <v>0</v>
      </c>
      <c r="AJ49" s="32">
        <v>3</v>
      </c>
      <c r="AK49" s="33">
        <f t="shared" si="23"/>
        <v>4</v>
      </c>
      <c r="AL49" s="54">
        <f t="shared" si="24"/>
        <v>0</v>
      </c>
      <c r="AM49" s="54">
        <f t="shared" si="25"/>
        <v>1.55</v>
      </c>
      <c r="AN49" s="54">
        <f t="shared" si="26"/>
        <v>0</v>
      </c>
      <c r="AO49" s="54">
        <f t="shared" si="27"/>
        <v>0</v>
      </c>
      <c r="AP49" s="54">
        <f t="shared" si="28"/>
        <v>0</v>
      </c>
      <c r="AQ49" s="54">
        <f t="shared" si="29"/>
        <v>4.6500000000000004</v>
      </c>
      <c r="AR49" s="135">
        <f t="shared" si="30"/>
        <v>6.2</v>
      </c>
      <c r="AS49" s="34">
        <v>0</v>
      </c>
      <c r="AT49" s="32">
        <v>2</v>
      </c>
      <c r="AU49" s="32">
        <v>0</v>
      </c>
      <c r="AV49" s="32">
        <v>0</v>
      </c>
      <c r="AW49" s="32">
        <v>0</v>
      </c>
      <c r="AX49" s="32">
        <v>2</v>
      </c>
      <c r="AY49" s="33">
        <f t="shared" si="31"/>
        <v>4</v>
      </c>
      <c r="AZ49" s="54">
        <f t="shared" si="32"/>
        <v>0</v>
      </c>
      <c r="BA49" s="54">
        <f t="shared" si="33"/>
        <v>2.44</v>
      </c>
      <c r="BB49" s="54">
        <f t="shared" si="34"/>
        <v>0</v>
      </c>
      <c r="BC49" s="54">
        <f t="shared" si="35"/>
        <v>0</v>
      </c>
      <c r="BD49" s="54">
        <f t="shared" si="36"/>
        <v>0</v>
      </c>
      <c r="BE49" s="54">
        <f t="shared" si="37"/>
        <v>2.44</v>
      </c>
      <c r="BF49" s="135">
        <f t="shared" si="38"/>
        <v>4.88</v>
      </c>
      <c r="BG49" s="34">
        <v>0</v>
      </c>
      <c r="BH49" s="32">
        <v>1</v>
      </c>
      <c r="BI49" s="32">
        <v>1</v>
      </c>
      <c r="BJ49" s="32">
        <v>0</v>
      </c>
      <c r="BK49" s="32">
        <v>0</v>
      </c>
      <c r="BL49" s="32">
        <v>8</v>
      </c>
      <c r="BM49" s="33">
        <f t="shared" si="39"/>
        <v>10</v>
      </c>
      <c r="BN49" s="54">
        <f t="shared" si="40"/>
        <v>0</v>
      </c>
      <c r="BO49" s="54">
        <f t="shared" si="41"/>
        <v>1.54</v>
      </c>
      <c r="BP49" s="54">
        <f t="shared" si="42"/>
        <v>1.54</v>
      </c>
      <c r="BQ49" s="54">
        <f t="shared" si="43"/>
        <v>0</v>
      </c>
      <c r="BR49" s="54">
        <f t="shared" si="44"/>
        <v>0</v>
      </c>
      <c r="BS49" s="54">
        <f t="shared" si="45"/>
        <v>12.32</v>
      </c>
      <c r="BT49" s="135">
        <f t="shared" si="46"/>
        <v>15.4</v>
      </c>
      <c r="BU49" s="34">
        <v>0</v>
      </c>
      <c r="BV49" s="32">
        <v>0</v>
      </c>
      <c r="BW49" s="32">
        <v>3</v>
      </c>
      <c r="BX49" s="32">
        <v>0</v>
      </c>
      <c r="BY49" s="32">
        <v>0</v>
      </c>
      <c r="BZ49" s="32">
        <v>4</v>
      </c>
      <c r="CA49" s="33">
        <f t="shared" si="47"/>
        <v>7</v>
      </c>
      <c r="CB49" s="54">
        <f t="shared" si="48"/>
        <v>0</v>
      </c>
      <c r="CC49" s="54">
        <f t="shared" si="49"/>
        <v>0</v>
      </c>
      <c r="CD49" s="54">
        <f t="shared" si="50"/>
        <v>3.4499999999999997</v>
      </c>
      <c r="CE49" s="54">
        <f t="shared" si="51"/>
        <v>0</v>
      </c>
      <c r="CF49" s="54">
        <f t="shared" si="52"/>
        <v>0</v>
      </c>
      <c r="CG49" s="54">
        <f t="shared" si="53"/>
        <v>4.5999999999999996</v>
      </c>
      <c r="CH49" s="135">
        <f t="shared" si="54"/>
        <v>8.0499999999999989</v>
      </c>
      <c r="CI49" s="34">
        <v>0</v>
      </c>
      <c r="CJ49" s="32">
        <v>0</v>
      </c>
      <c r="CK49" s="32">
        <v>1</v>
      </c>
      <c r="CL49" s="32">
        <v>0</v>
      </c>
      <c r="CM49" s="32">
        <v>0</v>
      </c>
      <c r="CN49" s="32">
        <v>2</v>
      </c>
      <c r="CO49" s="36">
        <f t="shared" si="55"/>
        <v>3</v>
      </c>
      <c r="CP49" s="54">
        <f t="shared" si="56"/>
        <v>0</v>
      </c>
      <c r="CQ49" s="54">
        <f t="shared" si="57"/>
        <v>0</v>
      </c>
      <c r="CR49" s="54">
        <f t="shared" si="58"/>
        <v>0.74</v>
      </c>
      <c r="CS49" s="54">
        <f t="shared" si="59"/>
        <v>0</v>
      </c>
      <c r="CT49" s="54">
        <f t="shared" si="60"/>
        <v>0</v>
      </c>
      <c r="CU49" s="54">
        <f t="shared" si="61"/>
        <v>1.48</v>
      </c>
      <c r="CV49" s="135">
        <f t="shared" si="62"/>
        <v>2.2199999999999998</v>
      </c>
      <c r="CW49" s="24">
        <f t="shared" si="63"/>
        <v>58.66</v>
      </c>
      <c r="CX49" s="60">
        <f t="shared" si="64"/>
        <v>41.75</v>
      </c>
      <c r="CY49" s="61">
        <f t="shared" si="65"/>
        <v>0</v>
      </c>
      <c r="CZ49" s="61">
        <f t="shared" si="66"/>
        <v>5.53</v>
      </c>
      <c r="DA49" s="61">
        <f t="shared" si="67"/>
        <v>52.04</v>
      </c>
      <c r="DB49" s="52">
        <f t="shared" si="7"/>
        <v>57.57</v>
      </c>
    </row>
    <row r="50" spans="1:106" s="3" customFormat="1" ht="14.85" customHeight="1" x14ac:dyDescent="0.15">
      <c r="A50" s="30">
        <v>46</v>
      </c>
      <c r="B50" s="62" t="s">
        <v>156</v>
      </c>
      <c r="C50" s="34">
        <v>1</v>
      </c>
      <c r="D50" s="32">
        <v>6</v>
      </c>
      <c r="E50" s="32">
        <v>11</v>
      </c>
      <c r="F50" s="32">
        <v>1</v>
      </c>
      <c r="G50" s="32">
        <v>7</v>
      </c>
      <c r="H50" s="32">
        <v>38</v>
      </c>
      <c r="I50" s="33">
        <f t="shared" si="8"/>
        <v>64</v>
      </c>
      <c r="J50" s="54">
        <f t="shared" si="9"/>
        <v>2.38</v>
      </c>
      <c r="K50" s="54">
        <f t="shared" si="10"/>
        <v>14.28</v>
      </c>
      <c r="L50" s="54">
        <f t="shared" si="11"/>
        <v>26.18</v>
      </c>
      <c r="M50" s="54">
        <f t="shared" si="12"/>
        <v>2.38</v>
      </c>
      <c r="N50" s="54">
        <f t="shared" si="13"/>
        <v>16.66</v>
      </c>
      <c r="O50" s="54">
        <f t="shared" si="14"/>
        <v>90.44</v>
      </c>
      <c r="P50" s="136"/>
      <c r="Q50" s="34">
        <v>0</v>
      </c>
      <c r="R50" s="32">
        <v>2</v>
      </c>
      <c r="S50" s="32">
        <v>6</v>
      </c>
      <c r="T50" s="32">
        <v>0</v>
      </c>
      <c r="U50" s="32">
        <v>4</v>
      </c>
      <c r="V50" s="32">
        <v>29</v>
      </c>
      <c r="W50" s="33">
        <f t="shared" si="15"/>
        <v>41</v>
      </c>
      <c r="X50" s="54">
        <f t="shared" si="16"/>
        <v>0</v>
      </c>
      <c r="Y50" s="54">
        <f t="shared" si="17"/>
        <v>4.3600000000000003</v>
      </c>
      <c r="Z50" s="54">
        <f t="shared" si="18"/>
        <v>13.080000000000002</v>
      </c>
      <c r="AA50" s="54">
        <f t="shared" si="19"/>
        <v>0</v>
      </c>
      <c r="AB50" s="54">
        <f t="shared" si="20"/>
        <v>8.7200000000000006</v>
      </c>
      <c r="AC50" s="54">
        <f t="shared" si="21"/>
        <v>63.220000000000006</v>
      </c>
      <c r="AD50" s="135">
        <f t="shared" si="22"/>
        <v>89.38000000000001</v>
      </c>
      <c r="AE50" s="34">
        <v>0</v>
      </c>
      <c r="AF50" s="32">
        <v>5</v>
      </c>
      <c r="AG50" s="32">
        <v>22</v>
      </c>
      <c r="AH50" s="32">
        <v>0</v>
      </c>
      <c r="AI50" s="32">
        <v>6</v>
      </c>
      <c r="AJ50" s="32">
        <v>34</v>
      </c>
      <c r="AK50" s="33">
        <f t="shared" si="23"/>
        <v>67</v>
      </c>
      <c r="AL50" s="54">
        <f t="shared" si="24"/>
        <v>0</v>
      </c>
      <c r="AM50" s="54">
        <f t="shared" si="25"/>
        <v>7.75</v>
      </c>
      <c r="AN50" s="54">
        <f t="shared" si="26"/>
        <v>34.1</v>
      </c>
      <c r="AO50" s="54">
        <f t="shared" si="27"/>
        <v>0</v>
      </c>
      <c r="AP50" s="54">
        <f t="shared" si="28"/>
        <v>9.3000000000000007</v>
      </c>
      <c r="AQ50" s="54">
        <f t="shared" si="29"/>
        <v>52.7</v>
      </c>
      <c r="AR50" s="135">
        <f t="shared" si="30"/>
        <v>103.85000000000001</v>
      </c>
      <c r="AS50" s="34">
        <v>0</v>
      </c>
      <c r="AT50" s="32">
        <v>1</v>
      </c>
      <c r="AU50" s="32">
        <v>14</v>
      </c>
      <c r="AV50" s="32">
        <v>2</v>
      </c>
      <c r="AW50" s="32">
        <v>3</v>
      </c>
      <c r="AX50" s="32">
        <v>22</v>
      </c>
      <c r="AY50" s="33">
        <f t="shared" si="31"/>
        <v>42</v>
      </c>
      <c r="AZ50" s="54">
        <f t="shared" si="32"/>
        <v>0</v>
      </c>
      <c r="BA50" s="54">
        <f t="shared" si="33"/>
        <v>1.22</v>
      </c>
      <c r="BB50" s="54">
        <f t="shared" si="34"/>
        <v>17.079999999999998</v>
      </c>
      <c r="BC50" s="54">
        <f t="shared" si="35"/>
        <v>2.44</v>
      </c>
      <c r="BD50" s="54">
        <f t="shared" si="36"/>
        <v>3.66</v>
      </c>
      <c r="BE50" s="54">
        <f t="shared" si="37"/>
        <v>26.84</v>
      </c>
      <c r="BF50" s="135">
        <f t="shared" si="38"/>
        <v>51.239999999999995</v>
      </c>
      <c r="BG50" s="34">
        <v>1</v>
      </c>
      <c r="BH50" s="32">
        <v>0</v>
      </c>
      <c r="BI50" s="32">
        <v>16</v>
      </c>
      <c r="BJ50" s="32">
        <v>2</v>
      </c>
      <c r="BK50" s="32">
        <v>5</v>
      </c>
      <c r="BL50" s="32">
        <v>26</v>
      </c>
      <c r="BM50" s="33">
        <f t="shared" si="39"/>
        <v>50</v>
      </c>
      <c r="BN50" s="54">
        <f t="shared" si="40"/>
        <v>1.54</v>
      </c>
      <c r="BO50" s="54">
        <f t="shared" si="41"/>
        <v>0</v>
      </c>
      <c r="BP50" s="54">
        <f t="shared" si="42"/>
        <v>24.64</v>
      </c>
      <c r="BQ50" s="54">
        <f t="shared" si="43"/>
        <v>3.08</v>
      </c>
      <c r="BR50" s="54">
        <f t="shared" si="44"/>
        <v>7.7</v>
      </c>
      <c r="BS50" s="54">
        <f t="shared" si="45"/>
        <v>40.04</v>
      </c>
      <c r="BT50" s="135">
        <f t="shared" si="46"/>
        <v>77</v>
      </c>
      <c r="BU50" s="34">
        <v>0</v>
      </c>
      <c r="BV50" s="32">
        <v>6</v>
      </c>
      <c r="BW50" s="32">
        <v>12</v>
      </c>
      <c r="BX50" s="32">
        <v>0</v>
      </c>
      <c r="BY50" s="32">
        <v>3</v>
      </c>
      <c r="BZ50" s="32">
        <v>27</v>
      </c>
      <c r="CA50" s="33">
        <f t="shared" si="47"/>
        <v>48</v>
      </c>
      <c r="CB50" s="54">
        <f t="shared" si="48"/>
        <v>0</v>
      </c>
      <c r="CC50" s="54">
        <f t="shared" si="49"/>
        <v>6.8999999999999995</v>
      </c>
      <c r="CD50" s="54">
        <f t="shared" si="50"/>
        <v>13.799999999999999</v>
      </c>
      <c r="CE50" s="54">
        <f t="shared" si="51"/>
        <v>0</v>
      </c>
      <c r="CF50" s="54">
        <f t="shared" si="52"/>
        <v>3.4499999999999997</v>
      </c>
      <c r="CG50" s="54">
        <f t="shared" si="53"/>
        <v>31.049999999999997</v>
      </c>
      <c r="CH50" s="135">
        <f t="shared" si="54"/>
        <v>55.199999999999996</v>
      </c>
      <c r="CI50" s="34">
        <v>1</v>
      </c>
      <c r="CJ50" s="32">
        <v>2</v>
      </c>
      <c r="CK50" s="32">
        <v>10</v>
      </c>
      <c r="CL50" s="32">
        <v>1</v>
      </c>
      <c r="CM50" s="32">
        <v>2</v>
      </c>
      <c r="CN50" s="32">
        <v>30</v>
      </c>
      <c r="CO50" s="36">
        <f t="shared" si="55"/>
        <v>46</v>
      </c>
      <c r="CP50" s="54">
        <f t="shared" si="56"/>
        <v>0.74</v>
      </c>
      <c r="CQ50" s="54">
        <f t="shared" si="57"/>
        <v>1.48</v>
      </c>
      <c r="CR50" s="54">
        <f t="shared" si="58"/>
        <v>7.4</v>
      </c>
      <c r="CS50" s="54">
        <f t="shared" si="59"/>
        <v>0.74</v>
      </c>
      <c r="CT50" s="54">
        <f t="shared" si="60"/>
        <v>1.48</v>
      </c>
      <c r="CU50" s="54">
        <f t="shared" si="61"/>
        <v>22.2</v>
      </c>
      <c r="CV50" s="135">
        <f t="shared" si="62"/>
        <v>34.04</v>
      </c>
      <c r="CW50" s="24">
        <f t="shared" si="63"/>
        <v>241.19000000000003</v>
      </c>
      <c r="CX50" s="60">
        <f t="shared" si="64"/>
        <v>386.1</v>
      </c>
      <c r="CY50" s="61">
        <f t="shared" si="65"/>
        <v>13.299999999999999</v>
      </c>
      <c r="CZ50" s="61">
        <f t="shared" si="66"/>
        <v>86.960000000000008</v>
      </c>
      <c r="DA50" s="61">
        <f t="shared" si="67"/>
        <v>462.76999999999992</v>
      </c>
      <c r="DB50" s="52">
        <f t="shared" si="7"/>
        <v>563.03</v>
      </c>
    </row>
    <row r="51" spans="1:106" s="3" customFormat="1" ht="14.85" customHeight="1" x14ac:dyDescent="0.15">
      <c r="A51" s="30">
        <v>47</v>
      </c>
      <c r="B51" s="63" t="s">
        <v>157</v>
      </c>
      <c r="C51" s="34">
        <v>0</v>
      </c>
      <c r="D51" s="32">
        <v>3</v>
      </c>
      <c r="E51" s="32">
        <v>24</v>
      </c>
      <c r="F51" s="32">
        <v>0</v>
      </c>
      <c r="G51" s="32">
        <v>9</v>
      </c>
      <c r="H51" s="32">
        <v>40</v>
      </c>
      <c r="I51" s="33">
        <f t="shared" si="8"/>
        <v>76</v>
      </c>
      <c r="J51" s="54">
        <f t="shared" si="9"/>
        <v>0</v>
      </c>
      <c r="K51" s="54">
        <f t="shared" si="10"/>
        <v>7.14</v>
      </c>
      <c r="L51" s="54">
        <f t="shared" si="11"/>
        <v>57.12</v>
      </c>
      <c r="M51" s="54">
        <f t="shared" si="12"/>
        <v>0</v>
      </c>
      <c r="N51" s="54">
        <f t="shared" si="13"/>
        <v>21.419999999999998</v>
      </c>
      <c r="O51" s="54">
        <f t="shared" si="14"/>
        <v>95.199999999999989</v>
      </c>
      <c r="P51" s="136"/>
      <c r="Q51" s="34">
        <v>0</v>
      </c>
      <c r="R51" s="32">
        <v>1</v>
      </c>
      <c r="S51" s="32">
        <v>10</v>
      </c>
      <c r="T51" s="32">
        <v>0</v>
      </c>
      <c r="U51" s="32">
        <v>3</v>
      </c>
      <c r="V51" s="32">
        <v>35</v>
      </c>
      <c r="W51" s="33">
        <f t="shared" si="15"/>
        <v>49</v>
      </c>
      <c r="X51" s="54">
        <f t="shared" si="16"/>
        <v>0</v>
      </c>
      <c r="Y51" s="54">
        <f t="shared" si="17"/>
        <v>2.1800000000000002</v>
      </c>
      <c r="Z51" s="54">
        <f t="shared" si="18"/>
        <v>21.8</v>
      </c>
      <c r="AA51" s="54">
        <f t="shared" si="19"/>
        <v>0</v>
      </c>
      <c r="AB51" s="54">
        <f t="shared" si="20"/>
        <v>6.5400000000000009</v>
      </c>
      <c r="AC51" s="54">
        <f t="shared" si="21"/>
        <v>76.300000000000011</v>
      </c>
      <c r="AD51" s="135">
        <f t="shared" si="22"/>
        <v>106.82000000000002</v>
      </c>
      <c r="AE51" s="34">
        <v>2</v>
      </c>
      <c r="AF51" s="32">
        <v>2</v>
      </c>
      <c r="AG51" s="32">
        <v>23</v>
      </c>
      <c r="AH51" s="32">
        <v>1</v>
      </c>
      <c r="AI51" s="32">
        <v>5</v>
      </c>
      <c r="AJ51" s="32">
        <v>53</v>
      </c>
      <c r="AK51" s="33">
        <f t="shared" si="23"/>
        <v>86</v>
      </c>
      <c r="AL51" s="54">
        <f t="shared" si="24"/>
        <v>3.1</v>
      </c>
      <c r="AM51" s="54">
        <f t="shared" si="25"/>
        <v>3.1</v>
      </c>
      <c r="AN51" s="54">
        <f t="shared" si="26"/>
        <v>35.65</v>
      </c>
      <c r="AO51" s="54">
        <f t="shared" si="27"/>
        <v>1.55</v>
      </c>
      <c r="AP51" s="54">
        <f t="shared" si="28"/>
        <v>7.75</v>
      </c>
      <c r="AQ51" s="54">
        <f t="shared" si="29"/>
        <v>82.15</v>
      </c>
      <c r="AR51" s="135">
        <f t="shared" si="30"/>
        <v>133.30000000000001</v>
      </c>
      <c r="AS51" s="34">
        <v>0</v>
      </c>
      <c r="AT51" s="32">
        <v>8</v>
      </c>
      <c r="AU51" s="32">
        <v>18</v>
      </c>
      <c r="AV51" s="32">
        <v>1</v>
      </c>
      <c r="AW51" s="32">
        <v>2</v>
      </c>
      <c r="AX51" s="32">
        <v>36</v>
      </c>
      <c r="AY51" s="33">
        <f t="shared" si="31"/>
        <v>65</v>
      </c>
      <c r="AZ51" s="54">
        <f t="shared" si="32"/>
        <v>0</v>
      </c>
      <c r="BA51" s="54">
        <f t="shared" si="33"/>
        <v>9.76</v>
      </c>
      <c r="BB51" s="54">
        <f t="shared" si="34"/>
        <v>21.96</v>
      </c>
      <c r="BC51" s="54">
        <f t="shared" si="35"/>
        <v>1.22</v>
      </c>
      <c r="BD51" s="54">
        <f t="shared" si="36"/>
        <v>2.44</v>
      </c>
      <c r="BE51" s="54">
        <f t="shared" si="37"/>
        <v>43.92</v>
      </c>
      <c r="BF51" s="135">
        <f t="shared" si="38"/>
        <v>79.3</v>
      </c>
      <c r="BG51" s="34">
        <v>0</v>
      </c>
      <c r="BH51" s="32">
        <v>5</v>
      </c>
      <c r="BI51" s="32">
        <v>14</v>
      </c>
      <c r="BJ51" s="32">
        <v>1</v>
      </c>
      <c r="BK51" s="32">
        <v>1</v>
      </c>
      <c r="BL51" s="32">
        <v>37</v>
      </c>
      <c r="BM51" s="33">
        <f t="shared" si="39"/>
        <v>58</v>
      </c>
      <c r="BN51" s="54">
        <f t="shared" si="40"/>
        <v>0</v>
      </c>
      <c r="BO51" s="54">
        <f t="shared" si="41"/>
        <v>7.7</v>
      </c>
      <c r="BP51" s="54">
        <f t="shared" si="42"/>
        <v>21.560000000000002</v>
      </c>
      <c r="BQ51" s="54">
        <f t="shared" si="43"/>
        <v>1.54</v>
      </c>
      <c r="BR51" s="54">
        <f t="shared" si="44"/>
        <v>1.54</v>
      </c>
      <c r="BS51" s="54">
        <f t="shared" si="45"/>
        <v>56.980000000000004</v>
      </c>
      <c r="BT51" s="135">
        <f t="shared" si="46"/>
        <v>89.320000000000007</v>
      </c>
      <c r="BU51" s="34">
        <v>0</v>
      </c>
      <c r="BV51" s="32">
        <v>1</v>
      </c>
      <c r="BW51" s="32">
        <v>13</v>
      </c>
      <c r="BX51" s="32">
        <v>0</v>
      </c>
      <c r="BY51" s="32">
        <v>4</v>
      </c>
      <c r="BZ51" s="32">
        <v>45</v>
      </c>
      <c r="CA51" s="33">
        <f t="shared" si="47"/>
        <v>63</v>
      </c>
      <c r="CB51" s="54">
        <f t="shared" si="48"/>
        <v>0</v>
      </c>
      <c r="CC51" s="54">
        <f t="shared" si="49"/>
        <v>1.1499999999999999</v>
      </c>
      <c r="CD51" s="54">
        <f t="shared" si="50"/>
        <v>14.95</v>
      </c>
      <c r="CE51" s="54">
        <f t="shared" si="51"/>
        <v>0</v>
      </c>
      <c r="CF51" s="54">
        <f t="shared" si="52"/>
        <v>4.5999999999999996</v>
      </c>
      <c r="CG51" s="54">
        <f t="shared" si="53"/>
        <v>51.749999999999993</v>
      </c>
      <c r="CH51" s="135">
        <f t="shared" si="54"/>
        <v>72.449999999999989</v>
      </c>
      <c r="CI51" s="34">
        <v>2</v>
      </c>
      <c r="CJ51" s="32">
        <v>5</v>
      </c>
      <c r="CK51" s="32">
        <v>17</v>
      </c>
      <c r="CL51" s="32">
        <v>0</v>
      </c>
      <c r="CM51" s="32">
        <v>11</v>
      </c>
      <c r="CN51" s="32">
        <v>37</v>
      </c>
      <c r="CO51" s="36">
        <f t="shared" si="55"/>
        <v>72</v>
      </c>
      <c r="CP51" s="54">
        <f t="shared" si="56"/>
        <v>1.48</v>
      </c>
      <c r="CQ51" s="54">
        <f t="shared" si="57"/>
        <v>3.7</v>
      </c>
      <c r="CR51" s="54">
        <f t="shared" si="58"/>
        <v>12.58</v>
      </c>
      <c r="CS51" s="54">
        <f t="shared" si="59"/>
        <v>0</v>
      </c>
      <c r="CT51" s="54">
        <f t="shared" si="60"/>
        <v>8.14</v>
      </c>
      <c r="CU51" s="54">
        <f t="shared" si="61"/>
        <v>27.38</v>
      </c>
      <c r="CV51" s="135">
        <f t="shared" si="62"/>
        <v>53.28</v>
      </c>
      <c r="CW51" s="24">
        <f t="shared" si="63"/>
        <v>241.58999999999995</v>
      </c>
      <c r="CX51" s="60">
        <f t="shared" si="64"/>
        <v>490.42000000000013</v>
      </c>
      <c r="CY51" s="61">
        <f t="shared" si="65"/>
        <v>8.89</v>
      </c>
      <c r="CZ51" s="61">
        <f t="shared" si="66"/>
        <v>87.160000000000011</v>
      </c>
      <c r="DA51" s="61">
        <f t="shared" si="67"/>
        <v>619.30000000000007</v>
      </c>
      <c r="DB51" s="52">
        <f t="shared" si="7"/>
        <v>715.35000000000014</v>
      </c>
    </row>
    <row r="52" spans="1:106" s="3" customFormat="1" ht="14.85" customHeight="1" x14ac:dyDescent="0.15">
      <c r="A52" s="67">
        <v>48</v>
      </c>
      <c r="B52" s="63" t="s">
        <v>158</v>
      </c>
      <c r="C52" s="34">
        <v>0</v>
      </c>
      <c r="D52" s="32">
        <v>1</v>
      </c>
      <c r="E52" s="32">
        <v>6</v>
      </c>
      <c r="F52" s="32">
        <v>0</v>
      </c>
      <c r="G52" s="32">
        <v>2</v>
      </c>
      <c r="H52" s="32">
        <v>23</v>
      </c>
      <c r="I52" s="33">
        <f t="shared" si="8"/>
        <v>32</v>
      </c>
      <c r="J52" s="54">
        <f t="shared" si="9"/>
        <v>0</v>
      </c>
      <c r="K52" s="54">
        <f t="shared" si="10"/>
        <v>2.38</v>
      </c>
      <c r="L52" s="54">
        <f t="shared" si="11"/>
        <v>14.28</v>
      </c>
      <c r="M52" s="54">
        <f t="shared" si="12"/>
        <v>0</v>
      </c>
      <c r="N52" s="54">
        <f t="shared" si="13"/>
        <v>4.76</v>
      </c>
      <c r="O52" s="54">
        <f t="shared" si="14"/>
        <v>54.739999999999995</v>
      </c>
      <c r="P52" s="136"/>
      <c r="Q52" s="34">
        <v>0</v>
      </c>
      <c r="R52" s="32">
        <v>3</v>
      </c>
      <c r="S52" s="32">
        <v>8</v>
      </c>
      <c r="T52" s="32">
        <v>0</v>
      </c>
      <c r="U52" s="32">
        <v>2</v>
      </c>
      <c r="V52" s="32">
        <v>20</v>
      </c>
      <c r="W52" s="33">
        <f t="shared" si="15"/>
        <v>33</v>
      </c>
      <c r="X52" s="54">
        <f t="shared" si="16"/>
        <v>0</v>
      </c>
      <c r="Y52" s="54">
        <f t="shared" si="17"/>
        <v>6.5400000000000009</v>
      </c>
      <c r="Z52" s="54">
        <f t="shared" si="18"/>
        <v>17.440000000000001</v>
      </c>
      <c r="AA52" s="54">
        <f t="shared" si="19"/>
        <v>0</v>
      </c>
      <c r="AB52" s="54">
        <f t="shared" si="20"/>
        <v>4.3600000000000003</v>
      </c>
      <c r="AC52" s="54">
        <f t="shared" si="21"/>
        <v>43.6</v>
      </c>
      <c r="AD52" s="135">
        <f t="shared" si="22"/>
        <v>71.94</v>
      </c>
      <c r="AE52" s="34">
        <v>1</v>
      </c>
      <c r="AF52" s="32">
        <v>1</v>
      </c>
      <c r="AG52" s="32">
        <v>17</v>
      </c>
      <c r="AH52" s="32">
        <v>0</v>
      </c>
      <c r="AI52" s="32">
        <v>3</v>
      </c>
      <c r="AJ52" s="32">
        <v>28</v>
      </c>
      <c r="AK52" s="33">
        <f t="shared" si="23"/>
        <v>50</v>
      </c>
      <c r="AL52" s="54">
        <f t="shared" si="24"/>
        <v>1.55</v>
      </c>
      <c r="AM52" s="54">
        <f t="shared" si="25"/>
        <v>1.55</v>
      </c>
      <c r="AN52" s="54">
        <f t="shared" si="26"/>
        <v>26.35</v>
      </c>
      <c r="AO52" s="54">
        <f t="shared" si="27"/>
        <v>0</v>
      </c>
      <c r="AP52" s="54">
        <f t="shared" si="28"/>
        <v>4.6500000000000004</v>
      </c>
      <c r="AQ52" s="54">
        <f t="shared" si="29"/>
        <v>43.4</v>
      </c>
      <c r="AR52" s="135">
        <f t="shared" si="30"/>
        <v>77.5</v>
      </c>
      <c r="AS52" s="34">
        <v>0</v>
      </c>
      <c r="AT52" s="32">
        <v>2</v>
      </c>
      <c r="AU52" s="32">
        <v>10</v>
      </c>
      <c r="AV52" s="32">
        <v>0</v>
      </c>
      <c r="AW52" s="32">
        <v>1</v>
      </c>
      <c r="AX52" s="32">
        <v>22</v>
      </c>
      <c r="AY52" s="33">
        <f t="shared" si="31"/>
        <v>35</v>
      </c>
      <c r="AZ52" s="54">
        <f t="shared" si="32"/>
        <v>0</v>
      </c>
      <c r="BA52" s="54">
        <f t="shared" si="33"/>
        <v>2.44</v>
      </c>
      <c r="BB52" s="54">
        <f t="shared" si="34"/>
        <v>12.2</v>
      </c>
      <c r="BC52" s="54">
        <f t="shared" si="35"/>
        <v>0</v>
      </c>
      <c r="BD52" s="54">
        <f t="shared" si="36"/>
        <v>1.22</v>
      </c>
      <c r="BE52" s="54">
        <f t="shared" si="37"/>
        <v>26.84</v>
      </c>
      <c r="BF52" s="135">
        <f t="shared" si="38"/>
        <v>42.7</v>
      </c>
      <c r="BG52" s="34">
        <v>2</v>
      </c>
      <c r="BH52" s="32">
        <v>0</v>
      </c>
      <c r="BI52" s="32">
        <v>16</v>
      </c>
      <c r="BJ52" s="32">
        <v>0</v>
      </c>
      <c r="BK52" s="32">
        <v>6</v>
      </c>
      <c r="BL52" s="32">
        <v>14</v>
      </c>
      <c r="BM52" s="33">
        <f t="shared" si="39"/>
        <v>38</v>
      </c>
      <c r="BN52" s="54">
        <f t="shared" si="40"/>
        <v>3.08</v>
      </c>
      <c r="BO52" s="54">
        <f t="shared" si="41"/>
        <v>0</v>
      </c>
      <c r="BP52" s="54">
        <f t="shared" si="42"/>
        <v>24.64</v>
      </c>
      <c r="BQ52" s="54">
        <f t="shared" si="43"/>
        <v>0</v>
      </c>
      <c r="BR52" s="54">
        <f t="shared" si="44"/>
        <v>9.24</v>
      </c>
      <c r="BS52" s="54">
        <f t="shared" si="45"/>
        <v>21.560000000000002</v>
      </c>
      <c r="BT52" s="135">
        <f t="shared" si="46"/>
        <v>58.52</v>
      </c>
      <c r="BU52" s="34">
        <v>0</v>
      </c>
      <c r="BV52" s="32">
        <v>0</v>
      </c>
      <c r="BW52" s="32">
        <v>9</v>
      </c>
      <c r="BX52" s="32">
        <v>1</v>
      </c>
      <c r="BY52" s="32">
        <v>0</v>
      </c>
      <c r="BZ52" s="32">
        <v>21</v>
      </c>
      <c r="CA52" s="33">
        <f t="shared" si="47"/>
        <v>31</v>
      </c>
      <c r="CB52" s="54">
        <f t="shared" si="48"/>
        <v>0</v>
      </c>
      <c r="CC52" s="54">
        <f t="shared" si="49"/>
        <v>0</v>
      </c>
      <c r="CD52" s="54">
        <f t="shared" si="50"/>
        <v>10.35</v>
      </c>
      <c r="CE52" s="54">
        <f t="shared" si="51"/>
        <v>1.1499999999999999</v>
      </c>
      <c r="CF52" s="54">
        <f t="shared" si="52"/>
        <v>0</v>
      </c>
      <c r="CG52" s="54">
        <f t="shared" si="53"/>
        <v>24.15</v>
      </c>
      <c r="CH52" s="135">
        <f t="shared" si="54"/>
        <v>35.65</v>
      </c>
      <c r="CI52" s="34">
        <v>0</v>
      </c>
      <c r="CJ52" s="32">
        <v>3</v>
      </c>
      <c r="CK52" s="32">
        <v>5</v>
      </c>
      <c r="CL52" s="32">
        <v>0</v>
      </c>
      <c r="CM52" s="32">
        <v>1</v>
      </c>
      <c r="CN52" s="32">
        <v>19</v>
      </c>
      <c r="CO52" s="36">
        <f t="shared" si="55"/>
        <v>28</v>
      </c>
      <c r="CP52" s="54">
        <f t="shared" si="56"/>
        <v>0</v>
      </c>
      <c r="CQ52" s="54">
        <f t="shared" si="57"/>
        <v>2.2199999999999998</v>
      </c>
      <c r="CR52" s="54">
        <f t="shared" si="58"/>
        <v>3.7</v>
      </c>
      <c r="CS52" s="54">
        <f t="shared" si="59"/>
        <v>0</v>
      </c>
      <c r="CT52" s="54">
        <f t="shared" si="60"/>
        <v>0.74</v>
      </c>
      <c r="CU52" s="54">
        <f t="shared" si="61"/>
        <v>14.06</v>
      </c>
      <c r="CV52" s="135">
        <f t="shared" si="62"/>
        <v>20.72</v>
      </c>
      <c r="CW52" s="24">
        <f t="shared" si="63"/>
        <v>185.83999999999997</v>
      </c>
      <c r="CX52" s="60">
        <f t="shared" si="64"/>
        <v>254.47000000000003</v>
      </c>
      <c r="CY52" s="61">
        <f t="shared" si="65"/>
        <v>5.7799999999999994</v>
      </c>
      <c r="CZ52" s="61">
        <f t="shared" si="66"/>
        <v>40.1</v>
      </c>
      <c r="DA52" s="61">
        <f t="shared" si="67"/>
        <v>337.31</v>
      </c>
      <c r="DB52" s="52">
        <f t="shared" si="7"/>
        <v>383.19</v>
      </c>
    </row>
    <row r="53" spans="1:106" s="3" customFormat="1" ht="14.85" customHeight="1" x14ac:dyDescent="0.15">
      <c r="A53" s="30">
        <v>49</v>
      </c>
      <c r="B53" s="63" t="s">
        <v>159</v>
      </c>
      <c r="C53" s="34">
        <v>1</v>
      </c>
      <c r="D53" s="32">
        <v>2</v>
      </c>
      <c r="E53" s="32">
        <v>21</v>
      </c>
      <c r="F53" s="32">
        <v>0</v>
      </c>
      <c r="G53" s="32">
        <v>2</v>
      </c>
      <c r="H53" s="32">
        <v>48</v>
      </c>
      <c r="I53" s="33">
        <f t="shared" si="8"/>
        <v>74</v>
      </c>
      <c r="J53" s="54">
        <f t="shared" si="9"/>
        <v>2.38</v>
      </c>
      <c r="K53" s="54">
        <f t="shared" si="10"/>
        <v>4.76</v>
      </c>
      <c r="L53" s="54">
        <f t="shared" si="11"/>
        <v>49.98</v>
      </c>
      <c r="M53" s="54">
        <f t="shared" si="12"/>
        <v>0</v>
      </c>
      <c r="N53" s="54">
        <f t="shared" si="13"/>
        <v>4.76</v>
      </c>
      <c r="O53" s="54">
        <f t="shared" si="14"/>
        <v>114.24</v>
      </c>
      <c r="P53" s="136"/>
      <c r="Q53" s="34">
        <v>0</v>
      </c>
      <c r="R53" s="32">
        <v>2</v>
      </c>
      <c r="S53" s="32">
        <v>9</v>
      </c>
      <c r="T53" s="32">
        <v>0</v>
      </c>
      <c r="U53" s="32">
        <v>1</v>
      </c>
      <c r="V53" s="32">
        <v>30</v>
      </c>
      <c r="W53" s="33">
        <f t="shared" si="15"/>
        <v>42</v>
      </c>
      <c r="X53" s="54">
        <f t="shared" si="16"/>
        <v>0</v>
      </c>
      <c r="Y53" s="54">
        <f t="shared" si="17"/>
        <v>4.3600000000000003</v>
      </c>
      <c r="Z53" s="54">
        <f t="shared" si="18"/>
        <v>19.62</v>
      </c>
      <c r="AA53" s="54">
        <f t="shared" si="19"/>
        <v>0</v>
      </c>
      <c r="AB53" s="54">
        <f t="shared" si="20"/>
        <v>2.1800000000000002</v>
      </c>
      <c r="AC53" s="54">
        <f t="shared" si="21"/>
        <v>65.400000000000006</v>
      </c>
      <c r="AD53" s="135">
        <f t="shared" si="22"/>
        <v>91.56</v>
      </c>
      <c r="AE53" s="34">
        <v>0</v>
      </c>
      <c r="AF53" s="32">
        <v>1</v>
      </c>
      <c r="AG53" s="32">
        <v>23</v>
      </c>
      <c r="AH53" s="32">
        <v>2</v>
      </c>
      <c r="AI53" s="32">
        <v>3</v>
      </c>
      <c r="AJ53" s="32">
        <v>38</v>
      </c>
      <c r="AK53" s="33">
        <f t="shared" si="23"/>
        <v>67</v>
      </c>
      <c r="AL53" s="54">
        <f t="shared" si="24"/>
        <v>0</v>
      </c>
      <c r="AM53" s="54">
        <f t="shared" si="25"/>
        <v>1.55</v>
      </c>
      <c r="AN53" s="54">
        <f t="shared" si="26"/>
        <v>35.65</v>
      </c>
      <c r="AO53" s="54">
        <f t="shared" si="27"/>
        <v>3.1</v>
      </c>
      <c r="AP53" s="54">
        <f t="shared" si="28"/>
        <v>4.6500000000000004</v>
      </c>
      <c r="AQ53" s="54">
        <f t="shared" si="29"/>
        <v>58.9</v>
      </c>
      <c r="AR53" s="135">
        <f t="shared" si="30"/>
        <v>103.85</v>
      </c>
      <c r="AS53" s="34">
        <v>3</v>
      </c>
      <c r="AT53" s="32">
        <v>2</v>
      </c>
      <c r="AU53" s="32">
        <v>15</v>
      </c>
      <c r="AV53" s="32">
        <v>0</v>
      </c>
      <c r="AW53" s="32">
        <v>3</v>
      </c>
      <c r="AX53" s="32">
        <v>23</v>
      </c>
      <c r="AY53" s="33">
        <f t="shared" si="31"/>
        <v>46</v>
      </c>
      <c r="AZ53" s="54">
        <f t="shared" si="32"/>
        <v>3.66</v>
      </c>
      <c r="BA53" s="54">
        <f t="shared" si="33"/>
        <v>2.44</v>
      </c>
      <c r="BB53" s="54">
        <f t="shared" si="34"/>
        <v>18.3</v>
      </c>
      <c r="BC53" s="54">
        <f t="shared" si="35"/>
        <v>0</v>
      </c>
      <c r="BD53" s="54">
        <f t="shared" si="36"/>
        <v>3.66</v>
      </c>
      <c r="BE53" s="54">
        <f t="shared" si="37"/>
        <v>28.06</v>
      </c>
      <c r="BF53" s="135">
        <f t="shared" si="38"/>
        <v>56.12</v>
      </c>
      <c r="BG53" s="34">
        <v>0</v>
      </c>
      <c r="BH53" s="32">
        <v>0</v>
      </c>
      <c r="BI53" s="32">
        <v>10</v>
      </c>
      <c r="BJ53" s="32">
        <v>1</v>
      </c>
      <c r="BK53" s="32">
        <v>0</v>
      </c>
      <c r="BL53" s="32">
        <v>24</v>
      </c>
      <c r="BM53" s="33">
        <f t="shared" si="39"/>
        <v>35</v>
      </c>
      <c r="BN53" s="54">
        <f t="shared" si="40"/>
        <v>0</v>
      </c>
      <c r="BO53" s="54">
        <f t="shared" si="41"/>
        <v>0</v>
      </c>
      <c r="BP53" s="54">
        <f t="shared" si="42"/>
        <v>15.4</v>
      </c>
      <c r="BQ53" s="54">
        <f t="shared" si="43"/>
        <v>1.54</v>
      </c>
      <c r="BR53" s="54">
        <f t="shared" si="44"/>
        <v>0</v>
      </c>
      <c r="BS53" s="54">
        <f t="shared" si="45"/>
        <v>36.96</v>
      </c>
      <c r="BT53" s="135">
        <f t="shared" si="46"/>
        <v>53.900000000000006</v>
      </c>
      <c r="BU53" s="34">
        <v>0</v>
      </c>
      <c r="BV53" s="32">
        <v>0</v>
      </c>
      <c r="BW53" s="32">
        <v>13</v>
      </c>
      <c r="BX53" s="32">
        <v>0</v>
      </c>
      <c r="BY53" s="32">
        <v>0</v>
      </c>
      <c r="BZ53" s="32">
        <v>30</v>
      </c>
      <c r="CA53" s="33">
        <f t="shared" si="47"/>
        <v>43</v>
      </c>
      <c r="CB53" s="54">
        <f t="shared" si="48"/>
        <v>0</v>
      </c>
      <c r="CC53" s="54">
        <f t="shared" si="49"/>
        <v>0</v>
      </c>
      <c r="CD53" s="54">
        <f t="shared" si="50"/>
        <v>14.95</v>
      </c>
      <c r="CE53" s="54">
        <f t="shared" si="51"/>
        <v>0</v>
      </c>
      <c r="CF53" s="54">
        <f t="shared" si="52"/>
        <v>0</v>
      </c>
      <c r="CG53" s="54">
        <f t="shared" si="53"/>
        <v>34.5</v>
      </c>
      <c r="CH53" s="135">
        <f t="shared" si="54"/>
        <v>49.45</v>
      </c>
      <c r="CI53" s="34">
        <v>1</v>
      </c>
      <c r="CJ53" s="32">
        <v>1</v>
      </c>
      <c r="CK53" s="32">
        <v>5</v>
      </c>
      <c r="CL53" s="32">
        <v>1</v>
      </c>
      <c r="CM53" s="32">
        <v>1</v>
      </c>
      <c r="CN53" s="32">
        <v>27</v>
      </c>
      <c r="CO53" s="36">
        <f t="shared" si="55"/>
        <v>36</v>
      </c>
      <c r="CP53" s="54">
        <f t="shared" si="56"/>
        <v>0.74</v>
      </c>
      <c r="CQ53" s="54">
        <f t="shared" si="57"/>
        <v>0.74</v>
      </c>
      <c r="CR53" s="54">
        <f t="shared" si="58"/>
        <v>3.7</v>
      </c>
      <c r="CS53" s="54">
        <f t="shared" si="59"/>
        <v>0.74</v>
      </c>
      <c r="CT53" s="54">
        <f t="shared" si="60"/>
        <v>0.74</v>
      </c>
      <c r="CU53" s="54">
        <f t="shared" si="61"/>
        <v>19.98</v>
      </c>
      <c r="CV53" s="135">
        <f t="shared" si="62"/>
        <v>26.64</v>
      </c>
      <c r="CW53" s="24">
        <f t="shared" si="63"/>
        <v>197.27</v>
      </c>
      <c r="CX53" s="60">
        <f t="shared" si="64"/>
        <v>379.41000000000008</v>
      </c>
      <c r="CY53" s="61">
        <f t="shared" si="65"/>
        <v>12.16</v>
      </c>
      <c r="CZ53" s="61">
        <f t="shared" si="66"/>
        <v>29.840000000000003</v>
      </c>
      <c r="DA53" s="61">
        <f t="shared" si="67"/>
        <v>515.63999999999987</v>
      </c>
      <c r="DB53" s="41">
        <f t="shared" si="7"/>
        <v>557.63999999999987</v>
      </c>
    </row>
    <row r="54" spans="1:106" s="3" customFormat="1" ht="14.85" customHeight="1" x14ac:dyDescent="0.15">
      <c r="A54" s="30">
        <v>50</v>
      </c>
      <c r="B54" s="63" t="s">
        <v>160</v>
      </c>
      <c r="C54" s="34">
        <v>0</v>
      </c>
      <c r="D54" s="32">
        <v>1</v>
      </c>
      <c r="E54" s="32">
        <v>7</v>
      </c>
      <c r="F54" s="32">
        <v>0</v>
      </c>
      <c r="G54" s="32">
        <v>3</v>
      </c>
      <c r="H54" s="32">
        <v>29</v>
      </c>
      <c r="I54" s="33">
        <f t="shared" si="8"/>
        <v>40</v>
      </c>
      <c r="J54" s="54">
        <f t="shared" si="9"/>
        <v>0</v>
      </c>
      <c r="K54" s="54">
        <f t="shared" si="10"/>
        <v>2.38</v>
      </c>
      <c r="L54" s="54">
        <f t="shared" si="11"/>
        <v>16.66</v>
      </c>
      <c r="M54" s="54">
        <f t="shared" si="12"/>
        <v>0</v>
      </c>
      <c r="N54" s="54">
        <f t="shared" si="13"/>
        <v>7.14</v>
      </c>
      <c r="O54" s="54">
        <f t="shared" si="14"/>
        <v>69.02</v>
      </c>
      <c r="P54" s="136"/>
      <c r="Q54" s="34">
        <v>0</v>
      </c>
      <c r="R54" s="32">
        <v>1</v>
      </c>
      <c r="S54" s="32">
        <v>3</v>
      </c>
      <c r="T54" s="32">
        <v>0</v>
      </c>
      <c r="U54" s="32">
        <v>1</v>
      </c>
      <c r="V54" s="32">
        <v>17</v>
      </c>
      <c r="W54" s="33">
        <f t="shared" si="15"/>
        <v>22</v>
      </c>
      <c r="X54" s="54">
        <f t="shared" si="16"/>
        <v>0</v>
      </c>
      <c r="Y54" s="54">
        <f t="shared" si="17"/>
        <v>2.1800000000000002</v>
      </c>
      <c r="Z54" s="54">
        <f t="shared" si="18"/>
        <v>6.5400000000000009</v>
      </c>
      <c r="AA54" s="54">
        <f t="shared" si="19"/>
        <v>0</v>
      </c>
      <c r="AB54" s="54">
        <f t="shared" si="20"/>
        <v>2.1800000000000002</v>
      </c>
      <c r="AC54" s="54">
        <f t="shared" si="21"/>
        <v>37.06</v>
      </c>
      <c r="AD54" s="135">
        <f t="shared" si="22"/>
        <v>47.96</v>
      </c>
      <c r="AE54" s="34">
        <v>0</v>
      </c>
      <c r="AF54" s="32">
        <v>2</v>
      </c>
      <c r="AG54" s="32">
        <v>5</v>
      </c>
      <c r="AH54" s="32">
        <v>0</v>
      </c>
      <c r="AI54" s="32">
        <v>1</v>
      </c>
      <c r="AJ54" s="32">
        <v>22</v>
      </c>
      <c r="AK54" s="33">
        <f t="shared" si="23"/>
        <v>30</v>
      </c>
      <c r="AL54" s="54">
        <f t="shared" si="24"/>
        <v>0</v>
      </c>
      <c r="AM54" s="54">
        <f t="shared" si="25"/>
        <v>3.1</v>
      </c>
      <c r="AN54" s="54">
        <f t="shared" si="26"/>
        <v>7.75</v>
      </c>
      <c r="AO54" s="54">
        <f t="shared" si="27"/>
        <v>0</v>
      </c>
      <c r="AP54" s="54">
        <f t="shared" si="28"/>
        <v>1.55</v>
      </c>
      <c r="AQ54" s="54">
        <f t="shared" si="29"/>
        <v>34.1</v>
      </c>
      <c r="AR54" s="135">
        <f t="shared" si="30"/>
        <v>46.5</v>
      </c>
      <c r="AS54" s="34">
        <v>1</v>
      </c>
      <c r="AT54" s="32">
        <v>0</v>
      </c>
      <c r="AU54" s="32">
        <v>7</v>
      </c>
      <c r="AV54" s="32">
        <v>2</v>
      </c>
      <c r="AW54" s="32">
        <v>4</v>
      </c>
      <c r="AX54" s="32">
        <v>16</v>
      </c>
      <c r="AY54" s="33">
        <f t="shared" si="31"/>
        <v>30</v>
      </c>
      <c r="AZ54" s="54">
        <f t="shared" si="32"/>
        <v>1.22</v>
      </c>
      <c r="BA54" s="54">
        <f t="shared" si="33"/>
        <v>0</v>
      </c>
      <c r="BB54" s="54">
        <f t="shared" si="34"/>
        <v>8.5399999999999991</v>
      </c>
      <c r="BC54" s="54">
        <f t="shared" si="35"/>
        <v>2.44</v>
      </c>
      <c r="BD54" s="54">
        <f t="shared" si="36"/>
        <v>4.88</v>
      </c>
      <c r="BE54" s="54">
        <f t="shared" si="37"/>
        <v>19.52</v>
      </c>
      <c r="BF54" s="135">
        <f t="shared" si="38"/>
        <v>36.599999999999994</v>
      </c>
      <c r="BG54" s="34">
        <v>0</v>
      </c>
      <c r="BH54" s="32">
        <v>4</v>
      </c>
      <c r="BI54" s="32">
        <v>10</v>
      </c>
      <c r="BJ54" s="32">
        <v>0</v>
      </c>
      <c r="BK54" s="32">
        <v>1</v>
      </c>
      <c r="BL54" s="32">
        <v>12</v>
      </c>
      <c r="BM54" s="33">
        <f t="shared" si="39"/>
        <v>27</v>
      </c>
      <c r="BN54" s="54">
        <f t="shared" si="40"/>
        <v>0</v>
      </c>
      <c r="BO54" s="54">
        <f t="shared" si="41"/>
        <v>6.16</v>
      </c>
      <c r="BP54" s="54">
        <f t="shared" si="42"/>
        <v>15.4</v>
      </c>
      <c r="BQ54" s="54">
        <f t="shared" si="43"/>
        <v>0</v>
      </c>
      <c r="BR54" s="54">
        <f t="shared" si="44"/>
        <v>1.54</v>
      </c>
      <c r="BS54" s="54">
        <f t="shared" si="45"/>
        <v>18.48</v>
      </c>
      <c r="BT54" s="135">
        <f t="shared" si="46"/>
        <v>41.58</v>
      </c>
      <c r="BU54" s="34">
        <v>0</v>
      </c>
      <c r="BV54" s="32">
        <v>1</v>
      </c>
      <c r="BW54" s="32">
        <v>5</v>
      </c>
      <c r="BX54" s="32">
        <v>0</v>
      </c>
      <c r="BY54" s="32">
        <v>0</v>
      </c>
      <c r="BZ54" s="32">
        <v>23</v>
      </c>
      <c r="CA54" s="33">
        <f t="shared" si="47"/>
        <v>29</v>
      </c>
      <c r="CB54" s="54">
        <f t="shared" si="48"/>
        <v>0</v>
      </c>
      <c r="CC54" s="54">
        <f t="shared" si="49"/>
        <v>1.1499999999999999</v>
      </c>
      <c r="CD54" s="54">
        <f t="shared" si="50"/>
        <v>5.75</v>
      </c>
      <c r="CE54" s="54">
        <f t="shared" si="51"/>
        <v>0</v>
      </c>
      <c r="CF54" s="54">
        <f t="shared" si="52"/>
        <v>0</v>
      </c>
      <c r="CG54" s="54">
        <f t="shared" si="53"/>
        <v>26.45</v>
      </c>
      <c r="CH54" s="135">
        <f t="shared" si="54"/>
        <v>33.35</v>
      </c>
      <c r="CI54" s="34">
        <v>0</v>
      </c>
      <c r="CJ54" s="32">
        <v>4</v>
      </c>
      <c r="CK54" s="32">
        <v>5</v>
      </c>
      <c r="CL54" s="32">
        <v>0</v>
      </c>
      <c r="CM54" s="32">
        <v>4</v>
      </c>
      <c r="CN54" s="32">
        <v>17</v>
      </c>
      <c r="CO54" s="36">
        <f t="shared" si="55"/>
        <v>30</v>
      </c>
      <c r="CP54" s="54">
        <f t="shared" si="56"/>
        <v>0</v>
      </c>
      <c r="CQ54" s="54">
        <f t="shared" si="57"/>
        <v>2.96</v>
      </c>
      <c r="CR54" s="54">
        <f t="shared" si="58"/>
        <v>3.7</v>
      </c>
      <c r="CS54" s="54">
        <f t="shared" si="59"/>
        <v>0</v>
      </c>
      <c r="CT54" s="54">
        <f t="shared" si="60"/>
        <v>2.96</v>
      </c>
      <c r="CU54" s="54">
        <f t="shared" si="61"/>
        <v>12.58</v>
      </c>
      <c r="CV54" s="135">
        <f t="shared" si="62"/>
        <v>22.200000000000003</v>
      </c>
      <c r="CW54" s="24">
        <f t="shared" si="63"/>
        <v>104.91</v>
      </c>
      <c r="CX54" s="60">
        <f t="shared" si="64"/>
        <v>239.9</v>
      </c>
      <c r="CY54" s="61">
        <f t="shared" si="65"/>
        <v>3.66</v>
      </c>
      <c r="CZ54" s="61">
        <f t="shared" si="66"/>
        <v>38.18</v>
      </c>
      <c r="DA54" s="61">
        <f t="shared" si="67"/>
        <v>281.54999999999995</v>
      </c>
      <c r="DB54" s="52">
        <f t="shared" si="7"/>
        <v>323.39</v>
      </c>
    </row>
    <row r="55" spans="1:106" s="3" customFormat="1" ht="14.85" customHeight="1" x14ac:dyDescent="0.15">
      <c r="A55" s="30">
        <v>51</v>
      </c>
      <c r="B55" s="63" t="s">
        <v>161</v>
      </c>
      <c r="C55" s="34">
        <v>1</v>
      </c>
      <c r="D55" s="32">
        <v>3</v>
      </c>
      <c r="E55" s="32">
        <v>5</v>
      </c>
      <c r="F55" s="32">
        <v>0</v>
      </c>
      <c r="G55" s="32">
        <v>5</v>
      </c>
      <c r="H55" s="32">
        <v>15</v>
      </c>
      <c r="I55" s="33">
        <f t="shared" si="8"/>
        <v>29</v>
      </c>
      <c r="J55" s="54">
        <f t="shared" si="9"/>
        <v>2.38</v>
      </c>
      <c r="K55" s="54">
        <f t="shared" si="10"/>
        <v>7.14</v>
      </c>
      <c r="L55" s="54">
        <f t="shared" si="11"/>
        <v>11.899999999999999</v>
      </c>
      <c r="M55" s="54">
        <f t="shared" si="12"/>
        <v>0</v>
      </c>
      <c r="N55" s="54">
        <f t="shared" si="13"/>
        <v>11.899999999999999</v>
      </c>
      <c r="O55" s="54">
        <f t="shared" si="14"/>
        <v>35.699999999999996</v>
      </c>
      <c r="P55" s="136"/>
      <c r="Q55" s="34">
        <v>0</v>
      </c>
      <c r="R55" s="32">
        <v>1</v>
      </c>
      <c r="S55" s="32">
        <v>6</v>
      </c>
      <c r="T55" s="32">
        <v>0</v>
      </c>
      <c r="U55" s="32">
        <v>0</v>
      </c>
      <c r="V55" s="32">
        <v>13</v>
      </c>
      <c r="W55" s="33">
        <f t="shared" si="15"/>
        <v>20</v>
      </c>
      <c r="X55" s="54">
        <f t="shared" si="16"/>
        <v>0</v>
      </c>
      <c r="Y55" s="54">
        <f t="shared" si="17"/>
        <v>2.1800000000000002</v>
      </c>
      <c r="Z55" s="54">
        <f t="shared" si="18"/>
        <v>13.080000000000002</v>
      </c>
      <c r="AA55" s="54">
        <f t="shared" si="19"/>
        <v>0</v>
      </c>
      <c r="AB55" s="54">
        <f t="shared" si="20"/>
        <v>0</v>
      </c>
      <c r="AC55" s="54">
        <f t="shared" si="21"/>
        <v>28.340000000000003</v>
      </c>
      <c r="AD55" s="135">
        <f t="shared" si="22"/>
        <v>43.600000000000009</v>
      </c>
      <c r="AE55" s="34">
        <v>0</v>
      </c>
      <c r="AF55" s="32">
        <v>8</v>
      </c>
      <c r="AG55" s="32">
        <v>14</v>
      </c>
      <c r="AH55" s="32">
        <v>0</v>
      </c>
      <c r="AI55" s="32">
        <v>2</v>
      </c>
      <c r="AJ55" s="32">
        <v>22</v>
      </c>
      <c r="AK55" s="33">
        <f t="shared" si="23"/>
        <v>46</v>
      </c>
      <c r="AL55" s="54">
        <f t="shared" si="24"/>
        <v>0</v>
      </c>
      <c r="AM55" s="54">
        <f t="shared" si="25"/>
        <v>12.4</v>
      </c>
      <c r="AN55" s="54">
        <f t="shared" si="26"/>
        <v>21.7</v>
      </c>
      <c r="AO55" s="54">
        <f t="shared" si="27"/>
        <v>0</v>
      </c>
      <c r="AP55" s="54">
        <f t="shared" si="28"/>
        <v>3.1</v>
      </c>
      <c r="AQ55" s="54">
        <f t="shared" si="29"/>
        <v>34.1</v>
      </c>
      <c r="AR55" s="135">
        <f t="shared" si="30"/>
        <v>71.300000000000011</v>
      </c>
      <c r="AS55" s="34">
        <v>0</v>
      </c>
      <c r="AT55" s="32">
        <v>0</v>
      </c>
      <c r="AU55" s="32">
        <v>12</v>
      </c>
      <c r="AV55" s="32">
        <v>1</v>
      </c>
      <c r="AW55" s="32">
        <v>4</v>
      </c>
      <c r="AX55" s="32">
        <v>24</v>
      </c>
      <c r="AY55" s="33">
        <f t="shared" si="31"/>
        <v>41</v>
      </c>
      <c r="AZ55" s="54">
        <f t="shared" si="32"/>
        <v>0</v>
      </c>
      <c r="BA55" s="54">
        <f t="shared" si="33"/>
        <v>0</v>
      </c>
      <c r="BB55" s="54">
        <f t="shared" si="34"/>
        <v>14.64</v>
      </c>
      <c r="BC55" s="54">
        <f t="shared" si="35"/>
        <v>1.22</v>
      </c>
      <c r="BD55" s="54">
        <f t="shared" si="36"/>
        <v>4.88</v>
      </c>
      <c r="BE55" s="54">
        <f t="shared" si="37"/>
        <v>29.28</v>
      </c>
      <c r="BF55" s="135">
        <f t="shared" si="38"/>
        <v>50.02</v>
      </c>
      <c r="BG55" s="34">
        <v>0</v>
      </c>
      <c r="BH55" s="32">
        <v>1</v>
      </c>
      <c r="BI55" s="32">
        <v>7</v>
      </c>
      <c r="BJ55" s="32">
        <v>0</v>
      </c>
      <c r="BK55" s="32">
        <v>0</v>
      </c>
      <c r="BL55" s="32">
        <v>9</v>
      </c>
      <c r="BM55" s="33">
        <f t="shared" si="39"/>
        <v>17</v>
      </c>
      <c r="BN55" s="54">
        <f t="shared" si="40"/>
        <v>0</v>
      </c>
      <c r="BO55" s="54">
        <f t="shared" si="41"/>
        <v>1.54</v>
      </c>
      <c r="BP55" s="54">
        <f t="shared" si="42"/>
        <v>10.780000000000001</v>
      </c>
      <c r="BQ55" s="54">
        <f t="shared" si="43"/>
        <v>0</v>
      </c>
      <c r="BR55" s="54">
        <f t="shared" si="44"/>
        <v>0</v>
      </c>
      <c r="BS55" s="54">
        <f t="shared" si="45"/>
        <v>13.86</v>
      </c>
      <c r="BT55" s="135">
        <f t="shared" si="46"/>
        <v>26.18</v>
      </c>
      <c r="BU55" s="34">
        <v>1</v>
      </c>
      <c r="BV55" s="32">
        <v>1</v>
      </c>
      <c r="BW55" s="32">
        <v>6</v>
      </c>
      <c r="BX55" s="32">
        <v>0</v>
      </c>
      <c r="BY55" s="32">
        <v>2</v>
      </c>
      <c r="BZ55" s="32">
        <v>16</v>
      </c>
      <c r="CA55" s="33">
        <f t="shared" si="47"/>
        <v>26</v>
      </c>
      <c r="CB55" s="54">
        <f t="shared" si="48"/>
        <v>1.1499999999999999</v>
      </c>
      <c r="CC55" s="54">
        <f t="shared" si="49"/>
        <v>1.1499999999999999</v>
      </c>
      <c r="CD55" s="54">
        <f t="shared" si="50"/>
        <v>6.8999999999999995</v>
      </c>
      <c r="CE55" s="54">
        <f t="shared" si="51"/>
        <v>0</v>
      </c>
      <c r="CF55" s="54">
        <f t="shared" si="52"/>
        <v>2.2999999999999998</v>
      </c>
      <c r="CG55" s="54">
        <f t="shared" si="53"/>
        <v>18.399999999999999</v>
      </c>
      <c r="CH55" s="135">
        <f t="shared" si="54"/>
        <v>29.9</v>
      </c>
      <c r="CI55" s="34">
        <v>0</v>
      </c>
      <c r="CJ55" s="32">
        <v>3</v>
      </c>
      <c r="CK55" s="32">
        <v>4</v>
      </c>
      <c r="CL55" s="32">
        <v>0</v>
      </c>
      <c r="CM55" s="32">
        <v>1</v>
      </c>
      <c r="CN55" s="32">
        <v>13</v>
      </c>
      <c r="CO55" s="36">
        <f t="shared" si="55"/>
        <v>21</v>
      </c>
      <c r="CP55" s="54">
        <f t="shared" si="56"/>
        <v>0</v>
      </c>
      <c r="CQ55" s="54">
        <f t="shared" si="57"/>
        <v>2.2199999999999998</v>
      </c>
      <c r="CR55" s="54">
        <f t="shared" si="58"/>
        <v>2.96</v>
      </c>
      <c r="CS55" s="54">
        <f t="shared" si="59"/>
        <v>0</v>
      </c>
      <c r="CT55" s="54">
        <f t="shared" si="60"/>
        <v>0.74</v>
      </c>
      <c r="CU55" s="54">
        <f t="shared" si="61"/>
        <v>9.6199999999999992</v>
      </c>
      <c r="CV55" s="135">
        <f t="shared" si="62"/>
        <v>15.54</v>
      </c>
      <c r="CW55" s="24">
        <f t="shared" si="63"/>
        <v>131.16000000000005</v>
      </c>
      <c r="CX55" s="60">
        <f t="shared" si="64"/>
        <v>193.44000000000003</v>
      </c>
      <c r="CY55" s="61">
        <f t="shared" si="65"/>
        <v>4.75</v>
      </c>
      <c r="CZ55" s="61">
        <f t="shared" si="66"/>
        <v>49.55</v>
      </c>
      <c r="DA55" s="61">
        <f t="shared" si="67"/>
        <v>251.26000000000002</v>
      </c>
      <c r="DB55" s="52">
        <f t="shared" si="7"/>
        <v>305.56</v>
      </c>
    </row>
    <row r="56" spans="1:106" s="3" customFormat="1" ht="14.85" customHeight="1" x14ac:dyDescent="0.15">
      <c r="A56" s="30">
        <v>52</v>
      </c>
      <c r="B56" s="63" t="s">
        <v>162</v>
      </c>
      <c r="C56" s="34">
        <v>1</v>
      </c>
      <c r="D56" s="32">
        <v>3</v>
      </c>
      <c r="E56" s="32">
        <v>4</v>
      </c>
      <c r="F56" s="32">
        <v>0</v>
      </c>
      <c r="G56" s="32">
        <v>2</v>
      </c>
      <c r="H56" s="32">
        <v>20</v>
      </c>
      <c r="I56" s="33">
        <f t="shared" si="8"/>
        <v>30</v>
      </c>
      <c r="J56" s="54">
        <f t="shared" si="9"/>
        <v>2.38</v>
      </c>
      <c r="K56" s="54">
        <f t="shared" si="10"/>
        <v>7.14</v>
      </c>
      <c r="L56" s="54">
        <f t="shared" si="11"/>
        <v>9.52</v>
      </c>
      <c r="M56" s="54">
        <f t="shared" si="12"/>
        <v>0</v>
      </c>
      <c r="N56" s="54">
        <f t="shared" si="13"/>
        <v>4.76</v>
      </c>
      <c r="O56" s="54">
        <f t="shared" si="14"/>
        <v>47.599999999999994</v>
      </c>
      <c r="P56" s="136"/>
      <c r="Q56" s="34">
        <v>0</v>
      </c>
      <c r="R56" s="32">
        <v>3</v>
      </c>
      <c r="S56" s="32">
        <v>4</v>
      </c>
      <c r="T56" s="32">
        <v>0</v>
      </c>
      <c r="U56" s="32">
        <v>3</v>
      </c>
      <c r="V56" s="32">
        <v>9</v>
      </c>
      <c r="W56" s="33">
        <f t="shared" si="15"/>
        <v>19</v>
      </c>
      <c r="X56" s="54">
        <f t="shared" si="16"/>
        <v>0</v>
      </c>
      <c r="Y56" s="54">
        <f t="shared" si="17"/>
        <v>6.5400000000000009</v>
      </c>
      <c r="Z56" s="54">
        <f t="shared" si="18"/>
        <v>8.7200000000000006</v>
      </c>
      <c r="AA56" s="54">
        <f t="shared" si="19"/>
        <v>0</v>
      </c>
      <c r="AB56" s="54">
        <f t="shared" si="20"/>
        <v>6.5400000000000009</v>
      </c>
      <c r="AC56" s="54">
        <f t="shared" si="21"/>
        <v>19.62</v>
      </c>
      <c r="AD56" s="135">
        <f t="shared" si="22"/>
        <v>41.42</v>
      </c>
      <c r="AE56" s="34">
        <v>0</v>
      </c>
      <c r="AF56" s="32">
        <v>1</v>
      </c>
      <c r="AG56" s="32">
        <v>20</v>
      </c>
      <c r="AH56" s="32">
        <v>1</v>
      </c>
      <c r="AI56" s="32">
        <v>4</v>
      </c>
      <c r="AJ56" s="32">
        <v>28</v>
      </c>
      <c r="AK56" s="33">
        <f t="shared" si="23"/>
        <v>54</v>
      </c>
      <c r="AL56" s="54">
        <f t="shared" si="24"/>
        <v>0</v>
      </c>
      <c r="AM56" s="54">
        <f t="shared" si="25"/>
        <v>1.55</v>
      </c>
      <c r="AN56" s="54">
        <f t="shared" si="26"/>
        <v>31</v>
      </c>
      <c r="AO56" s="54">
        <f t="shared" si="27"/>
        <v>1.55</v>
      </c>
      <c r="AP56" s="54">
        <f t="shared" si="28"/>
        <v>6.2</v>
      </c>
      <c r="AQ56" s="54">
        <f t="shared" si="29"/>
        <v>43.4</v>
      </c>
      <c r="AR56" s="135">
        <f t="shared" si="30"/>
        <v>83.699999999999989</v>
      </c>
      <c r="AS56" s="34">
        <v>0</v>
      </c>
      <c r="AT56" s="32">
        <v>1</v>
      </c>
      <c r="AU56" s="32">
        <v>17</v>
      </c>
      <c r="AV56" s="32">
        <v>1</v>
      </c>
      <c r="AW56" s="32">
        <v>0</v>
      </c>
      <c r="AX56" s="32">
        <v>14</v>
      </c>
      <c r="AY56" s="33">
        <f t="shared" si="31"/>
        <v>33</v>
      </c>
      <c r="AZ56" s="54">
        <f t="shared" si="32"/>
        <v>0</v>
      </c>
      <c r="BA56" s="54">
        <f t="shared" si="33"/>
        <v>1.22</v>
      </c>
      <c r="BB56" s="54">
        <f t="shared" si="34"/>
        <v>20.74</v>
      </c>
      <c r="BC56" s="54">
        <f t="shared" si="35"/>
        <v>1.22</v>
      </c>
      <c r="BD56" s="54">
        <f t="shared" si="36"/>
        <v>0</v>
      </c>
      <c r="BE56" s="54">
        <f t="shared" si="37"/>
        <v>17.079999999999998</v>
      </c>
      <c r="BF56" s="135">
        <f t="shared" si="38"/>
        <v>40.259999999999991</v>
      </c>
      <c r="BG56" s="34">
        <v>0</v>
      </c>
      <c r="BH56" s="32">
        <v>0</v>
      </c>
      <c r="BI56" s="32">
        <v>10</v>
      </c>
      <c r="BJ56" s="32">
        <v>0</v>
      </c>
      <c r="BK56" s="32">
        <v>1</v>
      </c>
      <c r="BL56" s="32">
        <v>12</v>
      </c>
      <c r="BM56" s="33">
        <f t="shared" si="39"/>
        <v>23</v>
      </c>
      <c r="BN56" s="54">
        <f t="shared" si="40"/>
        <v>0</v>
      </c>
      <c r="BO56" s="54">
        <f t="shared" si="41"/>
        <v>0</v>
      </c>
      <c r="BP56" s="54">
        <f t="shared" si="42"/>
        <v>15.4</v>
      </c>
      <c r="BQ56" s="54">
        <f t="shared" si="43"/>
        <v>0</v>
      </c>
      <c r="BR56" s="54">
        <f t="shared" si="44"/>
        <v>1.54</v>
      </c>
      <c r="BS56" s="54">
        <f t="shared" si="45"/>
        <v>18.48</v>
      </c>
      <c r="BT56" s="135">
        <f t="shared" si="46"/>
        <v>35.42</v>
      </c>
      <c r="BU56" s="34">
        <v>1</v>
      </c>
      <c r="BV56" s="32">
        <v>0</v>
      </c>
      <c r="BW56" s="32">
        <v>8</v>
      </c>
      <c r="BX56" s="32">
        <v>0</v>
      </c>
      <c r="BY56" s="32">
        <v>7</v>
      </c>
      <c r="BZ56" s="32">
        <v>15</v>
      </c>
      <c r="CA56" s="33">
        <f t="shared" si="47"/>
        <v>31</v>
      </c>
      <c r="CB56" s="54">
        <f t="shared" si="48"/>
        <v>1.1499999999999999</v>
      </c>
      <c r="CC56" s="54">
        <f t="shared" si="49"/>
        <v>0</v>
      </c>
      <c r="CD56" s="54">
        <f t="shared" si="50"/>
        <v>9.1999999999999993</v>
      </c>
      <c r="CE56" s="54">
        <f t="shared" si="51"/>
        <v>0</v>
      </c>
      <c r="CF56" s="54">
        <f t="shared" si="52"/>
        <v>8.0499999999999989</v>
      </c>
      <c r="CG56" s="54">
        <f t="shared" si="53"/>
        <v>17.25</v>
      </c>
      <c r="CH56" s="135">
        <f t="shared" si="54"/>
        <v>35.65</v>
      </c>
      <c r="CI56" s="34">
        <v>1</v>
      </c>
      <c r="CJ56" s="32">
        <v>3</v>
      </c>
      <c r="CK56" s="32">
        <v>6</v>
      </c>
      <c r="CL56" s="32">
        <v>1</v>
      </c>
      <c r="CM56" s="32">
        <v>0</v>
      </c>
      <c r="CN56" s="32">
        <v>19</v>
      </c>
      <c r="CO56" s="36">
        <f t="shared" si="55"/>
        <v>30</v>
      </c>
      <c r="CP56" s="54">
        <f t="shared" si="56"/>
        <v>0.74</v>
      </c>
      <c r="CQ56" s="54">
        <f t="shared" si="57"/>
        <v>2.2199999999999998</v>
      </c>
      <c r="CR56" s="54">
        <f t="shared" si="58"/>
        <v>4.4399999999999995</v>
      </c>
      <c r="CS56" s="54">
        <f t="shared" si="59"/>
        <v>0.74</v>
      </c>
      <c r="CT56" s="54">
        <f t="shared" si="60"/>
        <v>0</v>
      </c>
      <c r="CU56" s="54">
        <f t="shared" si="61"/>
        <v>14.06</v>
      </c>
      <c r="CV56" s="135">
        <f t="shared" si="62"/>
        <v>22.2</v>
      </c>
      <c r="CW56" s="24">
        <f t="shared" si="63"/>
        <v>162.42000000000002</v>
      </c>
      <c r="CX56" s="60">
        <f t="shared" si="64"/>
        <v>208.08999999999997</v>
      </c>
      <c r="CY56" s="61">
        <f t="shared" si="65"/>
        <v>7.7799999999999994</v>
      </c>
      <c r="CZ56" s="61">
        <f t="shared" si="66"/>
        <v>45.759999999999991</v>
      </c>
      <c r="DA56" s="61">
        <f t="shared" si="67"/>
        <v>276.51</v>
      </c>
      <c r="DB56" s="52">
        <f t="shared" si="7"/>
        <v>330.04999999999995</v>
      </c>
    </row>
    <row r="57" spans="1:106" s="3" customFormat="1" ht="14.85" customHeight="1" x14ac:dyDescent="0.15">
      <c r="A57" s="30">
        <v>53</v>
      </c>
      <c r="B57" s="63" t="s">
        <v>163</v>
      </c>
      <c r="C57" s="34">
        <v>0</v>
      </c>
      <c r="D57" s="32">
        <v>3</v>
      </c>
      <c r="E57" s="32">
        <v>14</v>
      </c>
      <c r="F57" s="32">
        <v>2</v>
      </c>
      <c r="G57" s="32">
        <v>1</v>
      </c>
      <c r="H57" s="32">
        <v>38</v>
      </c>
      <c r="I57" s="33">
        <f t="shared" si="8"/>
        <v>58</v>
      </c>
      <c r="J57" s="54">
        <f t="shared" si="9"/>
        <v>0</v>
      </c>
      <c r="K57" s="54">
        <f t="shared" si="10"/>
        <v>7.14</v>
      </c>
      <c r="L57" s="54">
        <f t="shared" si="11"/>
        <v>33.32</v>
      </c>
      <c r="M57" s="54">
        <f t="shared" si="12"/>
        <v>4.76</v>
      </c>
      <c r="N57" s="54">
        <f t="shared" si="13"/>
        <v>2.38</v>
      </c>
      <c r="O57" s="54">
        <f t="shared" si="14"/>
        <v>90.44</v>
      </c>
      <c r="P57" s="136"/>
      <c r="Q57" s="34">
        <v>0</v>
      </c>
      <c r="R57" s="32">
        <v>1</v>
      </c>
      <c r="S57" s="32">
        <v>14</v>
      </c>
      <c r="T57" s="32">
        <v>1</v>
      </c>
      <c r="U57" s="32">
        <v>4</v>
      </c>
      <c r="V57" s="32">
        <v>45</v>
      </c>
      <c r="W57" s="33">
        <f t="shared" si="15"/>
        <v>65</v>
      </c>
      <c r="X57" s="54">
        <f t="shared" si="16"/>
        <v>0</v>
      </c>
      <c r="Y57" s="54">
        <f t="shared" si="17"/>
        <v>2.1800000000000002</v>
      </c>
      <c r="Z57" s="54">
        <f t="shared" si="18"/>
        <v>30.520000000000003</v>
      </c>
      <c r="AA57" s="54">
        <f t="shared" si="19"/>
        <v>2.1800000000000002</v>
      </c>
      <c r="AB57" s="54">
        <f t="shared" si="20"/>
        <v>8.7200000000000006</v>
      </c>
      <c r="AC57" s="54">
        <f t="shared" si="21"/>
        <v>98.100000000000009</v>
      </c>
      <c r="AD57" s="135">
        <f t="shared" si="22"/>
        <v>141.70000000000002</v>
      </c>
      <c r="AE57" s="34">
        <v>2</v>
      </c>
      <c r="AF57" s="32">
        <v>7</v>
      </c>
      <c r="AG57" s="32">
        <v>35</v>
      </c>
      <c r="AH57" s="32">
        <v>2</v>
      </c>
      <c r="AI57" s="32">
        <v>7</v>
      </c>
      <c r="AJ57" s="32">
        <v>96</v>
      </c>
      <c r="AK57" s="33">
        <f t="shared" si="23"/>
        <v>149</v>
      </c>
      <c r="AL57" s="54">
        <f t="shared" si="24"/>
        <v>3.1</v>
      </c>
      <c r="AM57" s="54">
        <f t="shared" si="25"/>
        <v>10.85</v>
      </c>
      <c r="AN57" s="54">
        <f t="shared" si="26"/>
        <v>54.25</v>
      </c>
      <c r="AO57" s="54">
        <f t="shared" si="27"/>
        <v>3.1</v>
      </c>
      <c r="AP57" s="54">
        <f t="shared" si="28"/>
        <v>10.85</v>
      </c>
      <c r="AQ57" s="54">
        <f t="shared" si="29"/>
        <v>148.80000000000001</v>
      </c>
      <c r="AR57" s="135">
        <f t="shared" si="30"/>
        <v>230.95</v>
      </c>
      <c r="AS57" s="34">
        <v>0</v>
      </c>
      <c r="AT57" s="32">
        <v>2</v>
      </c>
      <c r="AU57" s="32">
        <v>19</v>
      </c>
      <c r="AV57" s="32">
        <v>0</v>
      </c>
      <c r="AW57" s="32">
        <v>3</v>
      </c>
      <c r="AX57" s="32">
        <v>41</v>
      </c>
      <c r="AY57" s="33">
        <f t="shared" si="31"/>
        <v>65</v>
      </c>
      <c r="AZ57" s="54">
        <f t="shared" si="32"/>
        <v>0</v>
      </c>
      <c r="BA57" s="54">
        <f t="shared" si="33"/>
        <v>2.44</v>
      </c>
      <c r="BB57" s="54">
        <f t="shared" si="34"/>
        <v>23.18</v>
      </c>
      <c r="BC57" s="54">
        <f t="shared" si="35"/>
        <v>0</v>
      </c>
      <c r="BD57" s="54">
        <f t="shared" si="36"/>
        <v>3.66</v>
      </c>
      <c r="BE57" s="54">
        <f t="shared" si="37"/>
        <v>50.019999999999996</v>
      </c>
      <c r="BF57" s="135">
        <f t="shared" si="38"/>
        <v>79.3</v>
      </c>
      <c r="BG57" s="34">
        <v>2</v>
      </c>
      <c r="BH57" s="32">
        <v>2</v>
      </c>
      <c r="BI57" s="32">
        <v>27</v>
      </c>
      <c r="BJ57" s="32">
        <v>0</v>
      </c>
      <c r="BK57" s="32">
        <v>5</v>
      </c>
      <c r="BL57" s="32">
        <v>47</v>
      </c>
      <c r="BM57" s="33">
        <f t="shared" si="39"/>
        <v>83</v>
      </c>
      <c r="BN57" s="54">
        <f t="shared" si="40"/>
        <v>3.08</v>
      </c>
      <c r="BO57" s="54">
        <f t="shared" si="41"/>
        <v>3.08</v>
      </c>
      <c r="BP57" s="54">
        <f t="shared" si="42"/>
        <v>41.58</v>
      </c>
      <c r="BQ57" s="54">
        <f t="shared" si="43"/>
        <v>0</v>
      </c>
      <c r="BR57" s="54">
        <f t="shared" si="44"/>
        <v>7.7</v>
      </c>
      <c r="BS57" s="54">
        <f t="shared" si="45"/>
        <v>72.38</v>
      </c>
      <c r="BT57" s="135">
        <f t="shared" si="46"/>
        <v>127.82</v>
      </c>
      <c r="BU57" s="34">
        <v>1</v>
      </c>
      <c r="BV57" s="32">
        <v>2</v>
      </c>
      <c r="BW57" s="32">
        <v>27</v>
      </c>
      <c r="BX57" s="32">
        <v>1</v>
      </c>
      <c r="BY57" s="32">
        <v>2</v>
      </c>
      <c r="BZ57" s="32">
        <v>55</v>
      </c>
      <c r="CA57" s="33">
        <f t="shared" si="47"/>
        <v>88</v>
      </c>
      <c r="CB57" s="54">
        <f t="shared" si="48"/>
        <v>1.1499999999999999</v>
      </c>
      <c r="CC57" s="54">
        <f t="shared" si="49"/>
        <v>2.2999999999999998</v>
      </c>
      <c r="CD57" s="54">
        <f t="shared" si="50"/>
        <v>31.049999999999997</v>
      </c>
      <c r="CE57" s="54">
        <f t="shared" si="51"/>
        <v>1.1499999999999999</v>
      </c>
      <c r="CF57" s="54">
        <f t="shared" si="52"/>
        <v>2.2999999999999998</v>
      </c>
      <c r="CG57" s="54">
        <f t="shared" si="53"/>
        <v>63.249999999999993</v>
      </c>
      <c r="CH57" s="135">
        <f t="shared" si="54"/>
        <v>101.19999999999999</v>
      </c>
      <c r="CI57" s="34">
        <v>1</v>
      </c>
      <c r="CJ57" s="32">
        <v>8</v>
      </c>
      <c r="CK57" s="32">
        <v>14</v>
      </c>
      <c r="CL57" s="32">
        <v>0</v>
      </c>
      <c r="CM57" s="32">
        <v>4</v>
      </c>
      <c r="CN57" s="32">
        <v>60</v>
      </c>
      <c r="CO57" s="36">
        <f t="shared" si="55"/>
        <v>87</v>
      </c>
      <c r="CP57" s="54">
        <f t="shared" si="56"/>
        <v>0.74</v>
      </c>
      <c r="CQ57" s="54">
        <f t="shared" si="57"/>
        <v>5.92</v>
      </c>
      <c r="CR57" s="54">
        <f t="shared" si="58"/>
        <v>10.36</v>
      </c>
      <c r="CS57" s="54">
        <f t="shared" si="59"/>
        <v>0</v>
      </c>
      <c r="CT57" s="54">
        <f t="shared" si="60"/>
        <v>2.96</v>
      </c>
      <c r="CU57" s="54">
        <f t="shared" si="61"/>
        <v>44.4</v>
      </c>
      <c r="CV57" s="135">
        <f t="shared" si="62"/>
        <v>64.38</v>
      </c>
      <c r="CW57" s="24">
        <f t="shared" si="63"/>
        <v>297.18000000000006</v>
      </c>
      <c r="CX57" s="60">
        <f t="shared" si="64"/>
        <v>617.15</v>
      </c>
      <c r="CY57" s="61">
        <f t="shared" si="65"/>
        <v>19.259999999999994</v>
      </c>
      <c r="CZ57" s="61">
        <f t="shared" si="66"/>
        <v>72.47999999999999</v>
      </c>
      <c r="DA57" s="61">
        <f t="shared" si="67"/>
        <v>791.65</v>
      </c>
      <c r="DB57" s="52">
        <f t="shared" si="7"/>
        <v>883.39</v>
      </c>
    </row>
    <row r="58" spans="1:106" s="3" customFormat="1" ht="14.85" customHeight="1" x14ac:dyDescent="0.15">
      <c r="A58" s="30">
        <v>54</v>
      </c>
      <c r="B58" s="63" t="s">
        <v>164</v>
      </c>
      <c r="C58" s="34">
        <v>1</v>
      </c>
      <c r="D58" s="32">
        <v>4</v>
      </c>
      <c r="E58" s="32">
        <v>8</v>
      </c>
      <c r="F58" s="32">
        <v>0</v>
      </c>
      <c r="G58" s="32">
        <v>3</v>
      </c>
      <c r="H58" s="32">
        <v>34</v>
      </c>
      <c r="I58" s="33">
        <f t="shared" si="8"/>
        <v>50</v>
      </c>
      <c r="J58" s="54">
        <f t="shared" si="9"/>
        <v>2.38</v>
      </c>
      <c r="K58" s="54">
        <f t="shared" si="10"/>
        <v>9.52</v>
      </c>
      <c r="L58" s="54">
        <f t="shared" si="11"/>
        <v>19.04</v>
      </c>
      <c r="M58" s="54">
        <f t="shared" si="12"/>
        <v>0</v>
      </c>
      <c r="N58" s="54">
        <f t="shared" si="13"/>
        <v>7.14</v>
      </c>
      <c r="O58" s="54">
        <f t="shared" si="14"/>
        <v>80.92</v>
      </c>
      <c r="P58" s="136"/>
      <c r="Q58" s="34">
        <v>0</v>
      </c>
      <c r="R58" s="32">
        <v>2</v>
      </c>
      <c r="S58" s="32">
        <v>3</v>
      </c>
      <c r="T58" s="32">
        <v>0</v>
      </c>
      <c r="U58" s="32">
        <v>6</v>
      </c>
      <c r="V58" s="32">
        <v>22</v>
      </c>
      <c r="W58" s="33">
        <f t="shared" si="15"/>
        <v>33</v>
      </c>
      <c r="X58" s="54">
        <f t="shared" si="16"/>
        <v>0</v>
      </c>
      <c r="Y58" s="54">
        <f t="shared" si="17"/>
        <v>4.3600000000000003</v>
      </c>
      <c r="Z58" s="54">
        <f t="shared" si="18"/>
        <v>6.5400000000000009</v>
      </c>
      <c r="AA58" s="54">
        <f t="shared" si="19"/>
        <v>0</v>
      </c>
      <c r="AB58" s="54">
        <f t="shared" si="20"/>
        <v>13.080000000000002</v>
      </c>
      <c r="AC58" s="54">
        <f t="shared" si="21"/>
        <v>47.96</v>
      </c>
      <c r="AD58" s="135">
        <f t="shared" si="22"/>
        <v>71.94</v>
      </c>
      <c r="AE58" s="34">
        <v>0</v>
      </c>
      <c r="AF58" s="32">
        <v>6</v>
      </c>
      <c r="AG58" s="32">
        <v>24</v>
      </c>
      <c r="AH58" s="32">
        <v>0</v>
      </c>
      <c r="AI58" s="32">
        <v>0</v>
      </c>
      <c r="AJ58" s="32">
        <v>32</v>
      </c>
      <c r="AK58" s="33">
        <f t="shared" si="23"/>
        <v>62</v>
      </c>
      <c r="AL58" s="54">
        <f t="shared" si="24"/>
        <v>0</v>
      </c>
      <c r="AM58" s="54">
        <f t="shared" si="25"/>
        <v>9.3000000000000007</v>
      </c>
      <c r="AN58" s="54">
        <f t="shared" si="26"/>
        <v>37.200000000000003</v>
      </c>
      <c r="AO58" s="54">
        <f t="shared" si="27"/>
        <v>0</v>
      </c>
      <c r="AP58" s="54">
        <f t="shared" si="28"/>
        <v>0</v>
      </c>
      <c r="AQ58" s="54">
        <f t="shared" si="29"/>
        <v>49.6</v>
      </c>
      <c r="AR58" s="135">
        <f t="shared" si="30"/>
        <v>96.1</v>
      </c>
      <c r="AS58" s="34">
        <v>0</v>
      </c>
      <c r="AT58" s="32">
        <v>6</v>
      </c>
      <c r="AU58" s="32">
        <v>16</v>
      </c>
      <c r="AV58" s="32">
        <v>0</v>
      </c>
      <c r="AW58" s="32">
        <v>3</v>
      </c>
      <c r="AX58" s="32">
        <v>29</v>
      </c>
      <c r="AY58" s="33">
        <f t="shared" si="31"/>
        <v>54</v>
      </c>
      <c r="AZ58" s="54">
        <f t="shared" si="32"/>
        <v>0</v>
      </c>
      <c r="BA58" s="54">
        <f t="shared" si="33"/>
        <v>7.32</v>
      </c>
      <c r="BB58" s="54">
        <f t="shared" si="34"/>
        <v>19.52</v>
      </c>
      <c r="BC58" s="54">
        <f t="shared" si="35"/>
        <v>0</v>
      </c>
      <c r="BD58" s="54">
        <f t="shared" si="36"/>
        <v>3.66</v>
      </c>
      <c r="BE58" s="54">
        <f t="shared" si="37"/>
        <v>35.380000000000003</v>
      </c>
      <c r="BF58" s="135">
        <f t="shared" si="38"/>
        <v>65.88</v>
      </c>
      <c r="BG58" s="34">
        <v>2</v>
      </c>
      <c r="BH58" s="32">
        <v>2</v>
      </c>
      <c r="BI58" s="32">
        <v>11</v>
      </c>
      <c r="BJ58" s="32">
        <v>0</v>
      </c>
      <c r="BK58" s="32">
        <v>0</v>
      </c>
      <c r="BL58" s="32">
        <v>29</v>
      </c>
      <c r="BM58" s="33">
        <f t="shared" si="39"/>
        <v>44</v>
      </c>
      <c r="BN58" s="54">
        <f t="shared" si="40"/>
        <v>3.08</v>
      </c>
      <c r="BO58" s="54">
        <f t="shared" si="41"/>
        <v>3.08</v>
      </c>
      <c r="BP58" s="54">
        <f t="shared" si="42"/>
        <v>16.940000000000001</v>
      </c>
      <c r="BQ58" s="54">
        <f t="shared" si="43"/>
        <v>0</v>
      </c>
      <c r="BR58" s="54">
        <f t="shared" si="44"/>
        <v>0</v>
      </c>
      <c r="BS58" s="54">
        <f t="shared" si="45"/>
        <v>44.660000000000004</v>
      </c>
      <c r="BT58" s="135">
        <f t="shared" si="46"/>
        <v>67.760000000000005</v>
      </c>
      <c r="BU58" s="34">
        <v>0</v>
      </c>
      <c r="BV58" s="32">
        <v>1</v>
      </c>
      <c r="BW58" s="32">
        <v>18</v>
      </c>
      <c r="BX58" s="32">
        <v>0</v>
      </c>
      <c r="BY58" s="32">
        <v>2</v>
      </c>
      <c r="BZ58" s="32">
        <v>36</v>
      </c>
      <c r="CA58" s="33">
        <f t="shared" si="47"/>
        <v>57</v>
      </c>
      <c r="CB58" s="54">
        <f t="shared" si="48"/>
        <v>0</v>
      </c>
      <c r="CC58" s="54">
        <f t="shared" si="49"/>
        <v>1.1499999999999999</v>
      </c>
      <c r="CD58" s="54">
        <f t="shared" si="50"/>
        <v>20.7</v>
      </c>
      <c r="CE58" s="54">
        <f t="shared" si="51"/>
        <v>0</v>
      </c>
      <c r="CF58" s="54">
        <f t="shared" si="52"/>
        <v>2.2999999999999998</v>
      </c>
      <c r="CG58" s="54">
        <f t="shared" si="53"/>
        <v>41.4</v>
      </c>
      <c r="CH58" s="135">
        <f t="shared" si="54"/>
        <v>65.55</v>
      </c>
      <c r="CI58" s="34">
        <v>0</v>
      </c>
      <c r="CJ58" s="32">
        <v>1</v>
      </c>
      <c r="CK58" s="32">
        <v>10</v>
      </c>
      <c r="CL58" s="32">
        <v>0</v>
      </c>
      <c r="CM58" s="32">
        <v>2</v>
      </c>
      <c r="CN58" s="32">
        <v>32</v>
      </c>
      <c r="CO58" s="36">
        <f t="shared" si="55"/>
        <v>45</v>
      </c>
      <c r="CP58" s="54">
        <f t="shared" si="56"/>
        <v>0</v>
      </c>
      <c r="CQ58" s="54">
        <f t="shared" si="57"/>
        <v>0.74</v>
      </c>
      <c r="CR58" s="54">
        <f t="shared" si="58"/>
        <v>7.4</v>
      </c>
      <c r="CS58" s="54">
        <f t="shared" si="59"/>
        <v>0</v>
      </c>
      <c r="CT58" s="54">
        <f t="shared" si="60"/>
        <v>1.48</v>
      </c>
      <c r="CU58" s="54">
        <f t="shared" si="61"/>
        <v>23.68</v>
      </c>
      <c r="CV58" s="135">
        <f t="shared" si="62"/>
        <v>33.299999999999997</v>
      </c>
      <c r="CW58" s="24">
        <f t="shared" si="63"/>
        <v>194.45000000000005</v>
      </c>
      <c r="CX58" s="60">
        <f t="shared" si="64"/>
        <v>351.26</v>
      </c>
      <c r="CY58" s="61">
        <f t="shared" si="65"/>
        <v>5.46</v>
      </c>
      <c r="CZ58" s="61">
        <f t="shared" si="66"/>
        <v>63.13</v>
      </c>
      <c r="DA58" s="61">
        <f t="shared" si="67"/>
        <v>450.94</v>
      </c>
      <c r="DB58" s="52">
        <f t="shared" si="7"/>
        <v>519.53</v>
      </c>
    </row>
    <row r="59" spans="1:106" s="3" customFormat="1" ht="14.85" customHeight="1" x14ac:dyDescent="0.15">
      <c r="A59" s="30">
        <v>55</v>
      </c>
      <c r="B59" s="63" t="s">
        <v>165</v>
      </c>
      <c r="C59" s="34">
        <v>0</v>
      </c>
      <c r="D59" s="32">
        <v>1</v>
      </c>
      <c r="E59" s="32">
        <v>10</v>
      </c>
      <c r="F59" s="32">
        <v>0</v>
      </c>
      <c r="G59" s="32">
        <v>1</v>
      </c>
      <c r="H59" s="32">
        <v>15</v>
      </c>
      <c r="I59" s="33">
        <f t="shared" si="8"/>
        <v>27</v>
      </c>
      <c r="J59" s="54">
        <f t="shared" si="9"/>
        <v>0</v>
      </c>
      <c r="K59" s="54">
        <f t="shared" si="10"/>
        <v>2.38</v>
      </c>
      <c r="L59" s="54">
        <f t="shared" si="11"/>
        <v>23.799999999999997</v>
      </c>
      <c r="M59" s="54">
        <f t="shared" si="12"/>
        <v>0</v>
      </c>
      <c r="N59" s="54">
        <f t="shared" si="13"/>
        <v>2.38</v>
      </c>
      <c r="O59" s="54">
        <f t="shared" si="14"/>
        <v>35.699999999999996</v>
      </c>
      <c r="P59" s="136"/>
      <c r="Q59" s="34">
        <v>0</v>
      </c>
      <c r="R59" s="32">
        <v>0</v>
      </c>
      <c r="S59" s="32">
        <v>7</v>
      </c>
      <c r="T59" s="32">
        <v>0</v>
      </c>
      <c r="U59" s="32">
        <v>0</v>
      </c>
      <c r="V59" s="32">
        <v>23</v>
      </c>
      <c r="W59" s="33">
        <f t="shared" si="15"/>
        <v>30</v>
      </c>
      <c r="X59" s="54">
        <f t="shared" si="16"/>
        <v>0</v>
      </c>
      <c r="Y59" s="54">
        <f t="shared" si="17"/>
        <v>0</v>
      </c>
      <c r="Z59" s="54">
        <f t="shared" si="18"/>
        <v>15.260000000000002</v>
      </c>
      <c r="AA59" s="54">
        <f t="shared" si="19"/>
        <v>0</v>
      </c>
      <c r="AB59" s="54">
        <f t="shared" si="20"/>
        <v>0</v>
      </c>
      <c r="AC59" s="54">
        <f t="shared" si="21"/>
        <v>50.14</v>
      </c>
      <c r="AD59" s="135">
        <f t="shared" si="22"/>
        <v>65.400000000000006</v>
      </c>
      <c r="AE59" s="34">
        <v>1</v>
      </c>
      <c r="AF59" s="32">
        <v>2</v>
      </c>
      <c r="AG59" s="32">
        <v>13</v>
      </c>
      <c r="AH59" s="32">
        <v>0</v>
      </c>
      <c r="AI59" s="32">
        <v>4</v>
      </c>
      <c r="AJ59" s="32">
        <v>11</v>
      </c>
      <c r="AK59" s="33">
        <f t="shared" si="23"/>
        <v>31</v>
      </c>
      <c r="AL59" s="54">
        <f t="shared" si="24"/>
        <v>1.55</v>
      </c>
      <c r="AM59" s="54">
        <f t="shared" si="25"/>
        <v>3.1</v>
      </c>
      <c r="AN59" s="54">
        <f t="shared" si="26"/>
        <v>20.150000000000002</v>
      </c>
      <c r="AO59" s="54">
        <f t="shared" si="27"/>
        <v>0</v>
      </c>
      <c r="AP59" s="54">
        <f t="shared" si="28"/>
        <v>6.2</v>
      </c>
      <c r="AQ59" s="54">
        <f t="shared" si="29"/>
        <v>17.05</v>
      </c>
      <c r="AR59" s="135">
        <f t="shared" si="30"/>
        <v>48.050000000000004</v>
      </c>
      <c r="AS59" s="34">
        <v>0</v>
      </c>
      <c r="AT59" s="32">
        <v>2</v>
      </c>
      <c r="AU59" s="32">
        <v>7</v>
      </c>
      <c r="AV59" s="32">
        <v>0</v>
      </c>
      <c r="AW59" s="32">
        <v>0</v>
      </c>
      <c r="AX59" s="32">
        <v>9</v>
      </c>
      <c r="AY59" s="33">
        <f t="shared" si="31"/>
        <v>18</v>
      </c>
      <c r="AZ59" s="54">
        <f t="shared" si="32"/>
        <v>0</v>
      </c>
      <c r="BA59" s="54">
        <f t="shared" si="33"/>
        <v>2.44</v>
      </c>
      <c r="BB59" s="54">
        <f t="shared" si="34"/>
        <v>8.5399999999999991</v>
      </c>
      <c r="BC59" s="54">
        <f t="shared" si="35"/>
        <v>0</v>
      </c>
      <c r="BD59" s="54">
        <f t="shared" si="36"/>
        <v>0</v>
      </c>
      <c r="BE59" s="54">
        <f t="shared" si="37"/>
        <v>10.98</v>
      </c>
      <c r="BF59" s="135">
        <f t="shared" si="38"/>
        <v>21.96</v>
      </c>
      <c r="BG59" s="34">
        <v>0</v>
      </c>
      <c r="BH59" s="32">
        <v>0</v>
      </c>
      <c r="BI59" s="32">
        <v>8</v>
      </c>
      <c r="BJ59" s="32">
        <v>0</v>
      </c>
      <c r="BK59" s="32">
        <v>2</v>
      </c>
      <c r="BL59" s="32">
        <v>12</v>
      </c>
      <c r="BM59" s="33">
        <f t="shared" si="39"/>
        <v>22</v>
      </c>
      <c r="BN59" s="54">
        <f t="shared" si="40"/>
        <v>0</v>
      </c>
      <c r="BO59" s="54">
        <f t="shared" si="41"/>
        <v>0</v>
      </c>
      <c r="BP59" s="54">
        <f t="shared" si="42"/>
        <v>12.32</v>
      </c>
      <c r="BQ59" s="54">
        <f t="shared" si="43"/>
        <v>0</v>
      </c>
      <c r="BR59" s="54">
        <f t="shared" si="44"/>
        <v>3.08</v>
      </c>
      <c r="BS59" s="54">
        <f t="shared" si="45"/>
        <v>18.48</v>
      </c>
      <c r="BT59" s="135">
        <f t="shared" si="46"/>
        <v>33.880000000000003</v>
      </c>
      <c r="BU59" s="34">
        <v>0</v>
      </c>
      <c r="BV59" s="32">
        <v>2</v>
      </c>
      <c r="BW59" s="32">
        <v>6</v>
      </c>
      <c r="BX59" s="32">
        <v>0</v>
      </c>
      <c r="BY59" s="32">
        <v>1</v>
      </c>
      <c r="BZ59" s="32">
        <v>25</v>
      </c>
      <c r="CA59" s="33">
        <f t="shared" si="47"/>
        <v>34</v>
      </c>
      <c r="CB59" s="54">
        <f t="shared" si="48"/>
        <v>0</v>
      </c>
      <c r="CC59" s="54">
        <f t="shared" si="49"/>
        <v>2.2999999999999998</v>
      </c>
      <c r="CD59" s="54">
        <f t="shared" si="50"/>
        <v>6.8999999999999995</v>
      </c>
      <c r="CE59" s="54">
        <f t="shared" si="51"/>
        <v>0</v>
      </c>
      <c r="CF59" s="54">
        <f t="shared" si="52"/>
        <v>1.1499999999999999</v>
      </c>
      <c r="CG59" s="54">
        <f t="shared" si="53"/>
        <v>28.749999999999996</v>
      </c>
      <c r="CH59" s="135">
        <f t="shared" si="54"/>
        <v>39.099999999999994</v>
      </c>
      <c r="CI59" s="34">
        <v>1</v>
      </c>
      <c r="CJ59" s="32">
        <v>3</v>
      </c>
      <c r="CK59" s="32">
        <v>3</v>
      </c>
      <c r="CL59" s="32">
        <v>0</v>
      </c>
      <c r="CM59" s="32">
        <v>0</v>
      </c>
      <c r="CN59" s="32">
        <v>21</v>
      </c>
      <c r="CO59" s="36">
        <f t="shared" si="55"/>
        <v>28</v>
      </c>
      <c r="CP59" s="54">
        <f t="shared" si="56"/>
        <v>0.74</v>
      </c>
      <c r="CQ59" s="54">
        <f t="shared" si="57"/>
        <v>2.2199999999999998</v>
      </c>
      <c r="CR59" s="54">
        <f t="shared" si="58"/>
        <v>2.2199999999999998</v>
      </c>
      <c r="CS59" s="54">
        <f t="shared" si="59"/>
        <v>0</v>
      </c>
      <c r="CT59" s="54">
        <f t="shared" si="60"/>
        <v>0</v>
      </c>
      <c r="CU59" s="54">
        <f t="shared" si="61"/>
        <v>15.54</v>
      </c>
      <c r="CV59" s="135">
        <f t="shared" si="62"/>
        <v>20.72</v>
      </c>
      <c r="CW59" s="24">
        <f t="shared" si="63"/>
        <v>127.71999999999997</v>
      </c>
      <c r="CX59" s="60">
        <f t="shared" si="64"/>
        <v>189.45</v>
      </c>
      <c r="CY59" s="61">
        <f t="shared" si="65"/>
        <v>2.29</v>
      </c>
      <c r="CZ59" s="61">
        <f t="shared" si="66"/>
        <v>25.249999999999996</v>
      </c>
      <c r="DA59" s="61">
        <f t="shared" si="67"/>
        <v>265.83</v>
      </c>
      <c r="DB59" s="52">
        <f t="shared" si="7"/>
        <v>293.37</v>
      </c>
    </row>
    <row r="60" spans="1:106" s="3" customFormat="1" ht="14.85" customHeight="1" x14ac:dyDescent="0.15">
      <c r="A60" s="30">
        <v>56</v>
      </c>
      <c r="B60" s="63" t="s">
        <v>166</v>
      </c>
      <c r="C60" s="34">
        <v>1</v>
      </c>
      <c r="D60" s="32">
        <v>1</v>
      </c>
      <c r="E60" s="32">
        <v>8</v>
      </c>
      <c r="F60" s="32">
        <v>1</v>
      </c>
      <c r="G60" s="32">
        <v>2</v>
      </c>
      <c r="H60" s="32">
        <v>24</v>
      </c>
      <c r="I60" s="33">
        <f t="shared" si="8"/>
        <v>37</v>
      </c>
      <c r="J60" s="54">
        <f t="shared" si="9"/>
        <v>2.38</v>
      </c>
      <c r="K60" s="54">
        <f t="shared" si="10"/>
        <v>2.38</v>
      </c>
      <c r="L60" s="54">
        <f t="shared" si="11"/>
        <v>19.04</v>
      </c>
      <c r="M60" s="54">
        <f t="shared" si="12"/>
        <v>2.38</v>
      </c>
      <c r="N60" s="54">
        <f t="shared" si="13"/>
        <v>4.76</v>
      </c>
      <c r="O60" s="54">
        <f t="shared" si="14"/>
        <v>57.12</v>
      </c>
      <c r="P60" s="136"/>
      <c r="Q60" s="34">
        <v>0</v>
      </c>
      <c r="R60" s="32">
        <v>6</v>
      </c>
      <c r="S60" s="32">
        <v>9</v>
      </c>
      <c r="T60" s="32">
        <v>3</v>
      </c>
      <c r="U60" s="32">
        <v>5</v>
      </c>
      <c r="V60" s="32">
        <v>13</v>
      </c>
      <c r="W60" s="33">
        <f t="shared" si="15"/>
        <v>36</v>
      </c>
      <c r="X60" s="54">
        <f t="shared" si="16"/>
        <v>0</v>
      </c>
      <c r="Y60" s="54">
        <f t="shared" si="17"/>
        <v>13.080000000000002</v>
      </c>
      <c r="Z60" s="54">
        <f t="shared" si="18"/>
        <v>19.62</v>
      </c>
      <c r="AA60" s="54">
        <f t="shared" si="19"/>
        <v>6.5400000000000009</v>
      </c>
      <c r="AB60" s="54">
        <f t="shared" si="20"/>
        <v>10.9</v>
      </c>
      <c r="AC60" s="54">
        <f t="shared" si="21"/>
        <v>28.340000000000003</v>
      </c>
      <c r="AD60" s="135">
        <f t="shared" si="22"/>
        <v>78.48</v>
      </c>
      <c r="AE60" s="34">
        <v>0</v>
      </c>
      <c r="AF60" s="32">
        <v>8</v>
      </c>
      <c r="AG60" s="32">
        <v>26</v>
      </c>
      <c r="AH60" s="32">
        <v>1</v>
      </c>
      <c r="AI60" s="32">
        <v>4</v>
      </c>
      <c r="AJ60" s="32">
        <v>33</v>
      </c>
      <c r="AK60" s="33">
        <f t="shared" si="23"/>
        <v>72</v>
      </c>
      <c r="AL60" s="54">
        <f t="shared" si="24"/>
        <v>0</v>
      </c>
      <c r="AM60" s="54">
        <f t="shared" si="25"/>
        <v>12.4</v>
      </c>
      <c r="AN60" s="54">
        <f t="shared" si="26"/>
        <v>40.300000000000004</v>
      </c>
      <c r="AO60" s="54">
        <f t="shared" si="27"/>
        <v>1.55</v>
      </c>
      <c r="AP60" s="54">
        <f t="shared" si="28"/>
        <v>6.2</v>
      </c>
      <c r="AQ60" s="54">
        <f t="shared" si="29"/>
        <v>51.15</v>
      </c>
      <c r="AR60" s="135">
        <f t="shared" si="30"/>
        <v>111.6</v>
      </c>
      <c r="AS60" s="34">
        <v>0</v>
      </c>
      <c r="AT60" s="32">
        <v>8</v>
      </c>
      <c r="AU60" s="32">
        <v>15</v>
      </c>
      <c r="AV60" s="32">
        <v>1</v>
      </c>
      <c r="AW60" s="32">
        <v>2</v>
      </c>
      <c r="AX60" s="32">
        <v>22</v>
      </c>
      <c r="AY60" s="33">
        <f t="shared" si="31"/>
        <v>48</v>
      </c>
      <c r="AZ60" s="54">
        <f t="shared" si="32"/>
        <v>0</v>
      </c>
      <c r="BA60" s="54">
        <f t="shared" si="33"/>
        <v>9.76</v>
      </c>
      <c r="BB60" s="54">
        <f t="shared" si="34"/>
        <v>18.3</v>
      </c>
      <c r="BC60" s="54">
        <f t="shared" si="35"/>
        <v>1.22</v>
      </c>
      <c r="BD60" s="54">
        <f t="shared" si="36"/>
        <v>2.44</v>
      </c>
      <c r="BE60" s="54">
        <f t="shared" si="37"/>
        <v>26.84</v>
      </c>
      <c r="BF60" s="135">
        <f t="shared" si="38"/>
        <v>58.56</v>
      </c>
      <c r="BG60" s="34">
        <v>0</v>
      </c>
      <c r="BH60" s="32">
        <v>4</v>
      </c>
      <c r="BI60" s="32">
        <v>10</v>
      </c>
      <c r="BJ60" s="32">
        <v>1</v>
      </c>
      <c r="BK60" s="32">
        <v>5</v>
      </c>
      <c r="BL60" s="32">
        <v>25</v>
      </c>
      <c r="BM60" s="33">
        <f t="shared" si="39"/>
        <v>45</v>
      </c>
      <c r="BN60" s="54">
        <f t="shared" si="40"/>
        <v>0</v>
      </c>
      <c r="BO60" s="54">
        <f t="shared" si="41"/>
        <v>6.16</v>
      </c>
      <c r="BP60" s="54">
        <f t="shared" si="42"/>
        <v>15.4</v>
      </c>
      <c r="BQ60" s="54">
        <f t="shared" si="43"/>
        <v>1.54</v>
      </c>
      <c r="BR60" s="54">
        <f t="shared" si="44"/>
        <v>7.7</v>
      </c>
      <c r="BS60" s="54">
        <f t="shared" si="45"/>
        <v>38.5</v>
      </c>
      <c r="BT60" s="135">
        <f t="shared" si="46"/>
        <v>69.3</v>
      </c>
      <c r="BU60" s="34">
        <v>0</v>
      </c>
      <c r="BV60" s="32">
        <v>7</v>
      </c>
      <c r="BW60" s="32">
        <v>16</v>
      </c>
      <c r="BX60" s="32">
        <v>0</v>
      </c>
      <c r="BY60" s="32">
        <v>2</v>
      </c>
      <c r="BZ60" s="32">
        <v>21</v>
      </c>
      <c r="CA60" s="33">
        <f t="shared" si="47"/>
        <v>46</v>
      </c>
      <c r="CB60" s="54">
        <f t="shared" si="48"/>
        <v>0</v>
      </c>
      <c r="CC60" s="54">
        <f t="shared" si="49"/>
        <v>8.0499999999999989</v>
      </c>
      <c r="CD60" s="54">
        <f t="shared" si="50"/>
        <v>18.399999999999999</v>
      </c>
      <c r="CE60" s="54">
        <f t="shared" si="51"/>
        <v>0</v>
      </c>
      <c r="CF60" s="54">
        <f t="shared" si="52"/>
        <v>2.2999999999999998</v>
      </c>
      <c r="CG60" s="54">
        <f t="shared" si="53"/>
        <v>24.15</v>
      </c>
      <c r="CH60" s="135">
        <f t="shared" si="54"/>
        <v>52.899999999999991</v>
      </c>
      <c r="CI60" s="34">
        <v>1</v>
      </c>
      <c r="CJ60" s="32">
        <v>1</v>
      </c>
      <c r="CK60" s="32">
        <v>10</v>
      </c>
      <c r="CL60" s="32">
        <v>0</v>
      </c>
      <c r="CM60" s="32">
        <v>3</v>
      </c>
      <c r="CN60" s="32">
        <v>27</v>
      </c>
      <c r="CO60" s="36">
        <f t="shared" si="55"/>
        <v>42</v>
      </c>
      <c r="CP60" s="54">
        <f t="shared" si="56"/>
        <v>0.74</v>
      </c>
      <c r="CQ60" s="54">
        <f t="shared" si="57"/>
        <v>0.74</v>
      </c>
      <c r="CR60" s="54">
        <f t="shared" si="58"/>
        <v>7.4</v>
      </c>
      <c r="CS60" s="54">
        <f t="shared" si="59"/>
        <v>0</v>
      </c>
      <c r="CT60" s="54">
        <f t="shared" si="60"/>
        <v>2.2199999999999998</v>
      </c>
      <c r="CU60" s="54">
        <f t="shared" si="61"/>
        <v>19.98</v>
      </c>
      <c r="CV60" s="135">
        <f t="shared" si="62"/>
        <v>31.080000000000002</v>
      </c>
      <c r="CW60" s="24">
        <f t="shared" si="63"/>
        <v>232.23000000000005</v>
      </c>
      <c r="CX60" s="60">
        <f t="shared" si="64"/>
        <v>295.83000000000004</v>
      </c>
      <c r="CY60" s="61">
        <f t="shared" si="65"/>
        <v>16.350000000000001</v>
      </c>
      <c r="CZ60" s="61">
        <f t="shared" si="66"/>
        <v>89.089999999999989</v>
      </c>
      <c r="DA60" s="61">
        <f t="shared" si="67"/>
        <v>384.53999999999996</v>
      </c>
      <c r="DB60" s="52">
        <f t="shared" si="7"/>
        <v>489.97999999999996</v>
      </c>
    </row>
    <row r="61" spans="1:106" s="3" customFormat="1" ht="14.85" customHeight="1" x14ac:dyDescent="0.15">
      <c r="A61" s="30">
        <v>57</v>
      </c>
      <c r="B61" s="63" t="s">
        <v>167</v>
      </c>
      <c r="C61" s="34">
        <v>2</v>
      </c>
      <c r="D61" s="32">
        <v>2</v>
      </c>
      <c r="E61" s="32">
        <v>12</v>
      </c>
      <c r="F61" s="32">
        <v>0</v>
      </c>
      <c r="G61" s="32">
        <v>8</v>
      </c>
      <c r="H61" s="32">
        <v>39</v>
      </c>
      <c r="I61" s="33">
        <f t="shared" si="8"/>
        <v>63</v>
      </c>
      <c r="J61" s="54">
        <f t="shared" si="9"/>
        <v>4.76</v>
      </c>
      <c r="K61" s="54">
        <f t="shared" si="10"/>
        <v>4.76</v>
      </c>
      <c r="L61" s="54">
        <f t="shared" si="11"/>
        <v>28.56</v>
      </c>
      <c r="M61" s="54">
        <f t="shared" si="12"/>
        <v>0</v>
      </c>
      <c r="N61" s="54">
        <f t="shared" si="13"/>
        <v>19.04</v>
      </c>
      <c r="O61" s="54">
        <f t="shared" si="14"/>
        <v>92.82</v>
      </c>
      <c r="P61" s="136"/>
      <c r="Q61" s="34">
        <v>0</v>
      </c>
      <c r="R61" s="32">
        <v>1</v>
      </c>
      <c r="S61" s="32">
        <v>11</v>
      </c>
      <c r="T61" s="32">
        <v>0</v>
      </c>
      <c r="U61" s="32">
        <v>3</v>
      </c>
      <c r="V61" s="32">
        <v>38</v>
      </c>
      <c r="W61" s="33">
        <f t="shared" si="15"/>
        <v>53</v>
      </c>
      <c r="X61" s="54">
        <f t="shared" si="16"/>
        <v>0</v>
      </c>
      <c r="Y61" s="54">
        <f t="shared" si="17"/>
        <v>2.1800000000000002</v>
      </c>
      <c r="Z61" s="54">
        <f t="shared" si="18"/>
        <v>23.98</v>
      </c>
      <c r="AA61" s="54">
        <f t="shared" si="19"/>
        <v>0</v>
      </c>
      <c r="AB61" s="54">
        <f t="shared" si="20"/>
        <v>6.5400000000000009</v>
      </c>
      <c r="AC61" s="54">
        <f t="shared" si="21"/>
        <v>82.84</v>
      </c>
      <c r="AD61" s="135">
        <f t="shared" si="22"/>
        <v>115.54</v>
      </c>
      <c r="AE61" s="34">
        <v>0</v>
      </c>
      <c r="AF61" s="32">
        <v>10</v>
      </c>
      <c r="AG61" s="32">
        <v>31</v>
      </c>
      <c r="AH61" s="32">
        <v>0</v>
      </c>
      <c r="AI61" s="32">
        <v>9</v>
      </c>
      <c r="AJ61" s="32">
        <v>73</v>
      </c>
      <c r="AK61" s="33">
        <f t="shared" si="23"/>
        <v>123</v>
      </c>
      <c r="AL61" s="54">
        <f t="shared" si="24"/>
        <v>0</v>
      </c>
      <c r="AM61" s="54">
        <f t="shared" si="25"/>
        <v>15.5</v>
      </c>
      <c r="AN61" s="54">
        <f t="shared" si="26"/>
        <v>48.050000000000004</v>
      </c>
      <c r="AO61" s="54">
        <f t="shared" si="27"/>
        <v>0</v>
      </c>
      <c r="AP61" s="54">
        <f t="shared" si="28"/>
        <v>13.950000000000001</v>
      </c>
      <c r="AQ61" s="54">
        <f t="shared" si="29"/>
        <v>113.15</v>
      </c>
      <c r="AR61" s="135">
        <f t="shared" si="30"/>
        <v>190.65</v>
      </c>
      <c r="AS61" s="34">
        <v>2</v>
      </c>
      <c r="AT61" s="32">
        <v>4</v>
      </c>
      <c r="AU61" s="32">
        <v>17</v>
      </c>
      <c r="AV61" s="32">
        <v>1</v>
      </c>
      <c r="AW61" s="32">
        <v>2</v>
      </c>
      <c r="AX61" s="32">
        <v>48</v>
      </c>
      <c r="AY61" s="33">
        <f t="shared" si="31"/>
        <v>74</v>
      </c>
      <c r="AZ61" s="54">
        <f t="shared" si="32"/>
        <v>2.44</v>
      </c>
      <c r="BA61" s="54">
        <f t="shared" si="33"/>
        <v>4.88</v>
      </c>
      <c r="BB61" s="54">
        <f t="shared" si="34"/>
        <v>20.74</v>
      </c>
      <c r="BC61" s="54">
        <f t="shared" si="35"/>
        <v>1.22</v>
      </c>
      <c r="BD61" s="54">
        <f t="shared" si="36"/>
        <v>2.44</v>
      </c>
      <c r="BE61" s="54">
        <f t="shared" si="37"/>
        <v>58.56</v>
      </c>
      <c r="BF61" s="135">
        <f t="shared" si="38"/>
        <v>90.28</v>
      </c>
      <c r="BG61" s="34">
        <v>0</v>
      </c>
      <c r="BH61" s="32">
        <v>4</v>
      </c>
      <c r="BI61" s="32">
        <v>12</v>
      </c>
      <c r="BJ61" s="32">
        <v>0</v>
      </c>
      <c r="BK61" s="32">
        <v>3</v>
      </c>
      <c r="BL61" s="32">
        <v>37</v>
      </c>
      <c r="BM61" s="33">
        <f t="shared" si="39"/>
        <v>56</v>
      </c>
      <c r="BN61" s="54">
        <f t="shared" si="40"/>
        <v>0</v>
      </c>
      <c r="BO61" s="54">
        <f t="shared" si="41"/>
        <v>6.16</v>
      </c>
      <c r="BP61" s="54">
        <f t="shared" si="42"/>
        <v>18.48</v>
      </c>
      <c r="BQ61" s="54">
        <f t="shared" si="43"/>
        <v>0</v>
      </c>
      <c r="BR61" s="54">
        <f t="shared" si="44"/>
        <v>4.62</v>
      </c>
      <c r="BS61" s="54">
        <f t="shared" si="45"/>
        <v>56.980000000000004</v>
      </c>
      <c r="BT61" s="135">
        <f t="shared" si="46"/>
        <v>86.240000000000009</v>
      </c>
      <c r="BU61" s="34">
        <v>0</v>
      </c>
      <c r="BV61" s="32">
        <v>2</v>
      </c>
      <c r="BW61" s="32">
        <v>19</v>
      </c>
      <c r="BX61" s="32">
        <v>1</v>
      </c>
      <c r="BY61" s="32">
        <v>5</v>
      </c>
      <c r="BZ61" s="32">
        <v>44</v>
      </c>
      <c r="CA61" s="33">
        <f t="shared" si="47"/>
        <v>71</v>
      </c>
      <c r="CB61" s="54">
        <f t="shared" si="48"/>
        <v>0</v>
      </c>
      <c r="CC61" s="54">
        <f t="shared" si="49"/>
        <v>2.2999999999999998</v>
      </c>
      <c r="CD61" s="54">
        <f t="shared" si="50"/>
        <v>21.849999999999998</v>
      </c>
      <c r="CE61" s="54">
        <f t="shared" si="51"/>
        <v>1.1499999999999999</v>
      </c>
      <c r="CF61" s="54">
        <f t="shared" si="52"/>
        <v>5.75</v>
      </c>
      <c r="CG61" s="54">
        <f t="shared" si="53"/>
        <v>50.599999999999994</v>
      </c>
      <c r="CH61" s="135">
        <f t="shared" si="54"/>
        <v>81.649999999999991</v>
      </c>
      <c r="CI61" s="34">
        <v>1</v>
      </c>
      <c r="CJ61" s="32">
        <v>2</v>
      </c>
      <c r="CK61" s="32">
        <v>8</v>
      </c>
      <c r="CL61" s="32">
        <v>1</v>
      </c>
      <c r="CM61" s="32">
        <v>1</v>
      </c>
      <c r="CN61" s="32">
        <v>30</v>
      </c>
      <c r="CO61" s="36">
        <f t="shared" si="55"/>
        <v>43</v>
      </c>
      <c r="CP61" s="54">
        <f t="shared" si="56"/>
        <v>0.74</v>
      </c>
      <c r="CQ61" s="54">
        <f t="shared" si="57"/>
        <v>1.48</v>
      </c>
      <c r="CR61" s="54">
        <f t="shared" si="58"/>
        <v>5.92</v>
      </c>
      <c r="CS61" s="54">
        <f t="shared" si="59"/>
        <v>0.74</v>
      </c>
      <c r="CT61" s="54">
        <f t="shared" si="60"/>
        <v>0.74</v>
      </c>
      <c r="CU61" s="54">
        <f t="shared" si="61"/>
        <v>22.2</v>
      </c>
      <c r="CV61" s="135">
        <f t="shared" si="62"/>
        <v>31.82</v>
      </c>
      <c r="CW61" s="24">
        <f t="shared" si="63"/>
        <v>241.33999999999997</v>
      </c>
      <c r="CX61" s="60">
        <f t="shared" si="64"/>
        <v>533.34000000000015</v>
      </c>
      <c r="CY61" s="61">
        <f t="shared" si="65"/>
        <v>11.05</v>
      </c>
      <c r="CZ61" s="61">
        <f t="shared" si="66"/>
        <v>90.339999999999989</v>
      </c>
      <c r="DA61" s="61">
        <f t="shared" si="67"/>
        <v>644.73</v>
      </c>
      <c r="DB61" s="52">
        <f t="shared" si="7"/>
        <v>746.12</v>
      </c>
    </row>
    <row r="62" spans="1:106" s="3" customFormat="1" ht="14.85" customHeight="1" x14ac:dyDescent="0.15">
      <c r="A62" s="30">
        <v>58</v>
      </c>
      <c r="B62" s="63" t="s">
        <v>168</v>
      </c>
      <c r="C62" s="34">
        <v>0</v>
      </c>
      <c r="D62" s="32">
        <v>2</v>
      </c>
      <c r="E62" s="32">
        <v>10</v>
      </c>
      <c r="F62" s="32">
        <v>0</v>
      </c>
      <c r="G62" s="32">
        <v>6</v>
      </c>
      <c r="H62" s="32">
        <v>20</v>
      </c>
      <c r="I62" s="33">
        <f t="shared" si="8"/>
        <v>38</v>
      </c>
      <c r="J62" s="54">
        <f t="shared" si="9"/>
        <v>0</v>
      </c>
      <c r="K62" s="54">
        <f t="shared" si="10"/>
        <v>4.76</v>
      </c>
      <c r="L62" s="54">
        <f t="shared" si="11"/>
        <v>23.799999999999997</v>
      </c>
      <c r="M62" s="54">
        <f t="shared" si="12"/>
        <v>0</v>
      </c>
      <c r="N62" s="54">
        <f t="shared" si="13"/>
        <v>14.28</v>
      </c>
      <c r="O62" s="54">
        <f t="shared" si="14"/>
        <v>47.599999999999994</v>
      </c>
      <c r="P62" s="136"/>
      <c r="Q62" s="34">
        <v>0</v>
      </c>
      <c r="R62" s="32">
        <v>0</v>
      </c>
      <c r="S62" s="32">
        <v>9</v>
      </c>
      <c r="T62" s="32">
        <v>0</v>
      </c>
      <c r="U62" s="32">
        <v>1</v>
      </c>
      <c r="V62" s="32">
        <v>24</v>
      </c>
      <c r="W62" s="33">
        <f t="shared" si="15"/>
        <v>34</v>
      </c>
      <c r="X62" s="54">
        <f t="shared" si="16"/>
        <v>0</v>
      </c>
      <c r="Y62" s="54">
        <f t="shared" si="17"/>
        <v>0</v>
      </c>
      <c r="Z62" s="54">
        <f t="shared" si="18"/>
        <v>19.62</v>
      </c>
      <c r="AA62" s="54">
        <f t="shared" si="19"/>
        <v>0</v>
      </c>
      <c r="AB62" s="54">
        <f t="shared" si="20"/>
        <v>2.1800000000000002</v>
      </c>
      <c r="AC62" s="54">
        <f t="shared" si="21"/>
        <v>52.320000000000007</v>
      </c>
      <c r="AD62" s="135">
        <f t="shared" si="22"/>
        <v>74.12</v>
      </c>
      <c r="AE62" s="34">
        <v>0</v>
      </c>
      <c r="AF62" s="32">
        <v>5</v>
      </c>
      <c r="AG62" s="32">
        <v>12</v>
      </c>
      <c r="AH62" s="32">
        <v>1</v>
      </c>
      <c r="AI62" s="32">
        <v>5</v>
      </c>
      <c r="AJ62" s="32">
        <v>39</v>
      </c>
      <c r="AK62" s="33">
        <f t="shared" si="23"/>
        <v>62</v>
      </c>
      <c r="AL62" s="54">
        <f t="shared" si="24"/>
        <v>0</v>
      </c>
      <c r="AM62" s="54">
        <f t="shared" si="25"/>
        <v>7.75</v>
      </c>
      <c r="AN62" s="54">
        <f t="shared" si="26"/>
        <v>18.600000000000001</v>
      </c>
      <c r="AO62" s="54">
        <f t="shared" si="27"/>
        <v>1.55</v>
      </c>
      <c r="AP62" s="54">
        <f t="shared" si="28"/>
        <v>7.75</v>
      </c>
      <c r="AQ62" s="54">
        <f t="shared" si="29"/>
        <v>60.45</v>
      </c>
      <c r="AR62" s="135">
        <f t="shared" si="30"/>
        <v>96.100000000000009</v>
      </c>
      <c r="AS62" s="34">
        <v>1</v>
      </c>
      <c r="AT62" s="32">
        <v>3</v>
      </c>
      <c r="AU62" s="32">
        <v>10</v>
      </c>
      <c r="AV62" s="32">
        <v>0</v>
      </c>
      <c r="AW62" s="32">
        <v>2</v>
      </c>
      <c r="AX62" s="32">
        <v>22</v>
      </c>
      <c r="AY62" s="33">
        <f t="shared" si="31"/>
        <v>38</v>
      </c>
      <c r="AZ62" s="54">
        <f t="shared" si="32"/>
        <v>1.22</v>
      </c>
      <c r="BA62" s="54">
        <f t="shared" si="33"/>
        <v>3.66</v>
      </c>
      <c r="BB62" s="54">
        <f t="shared" si="34"/>
        <v>12.2</v>
      </c>
      <c r="BC62" s="54">
        <f t="shared" si="35"/>
        <v>0</v>
      </c>
      <c r="BD62" s="54">
        <f t="shared" si="36"/>
        <v>2.44</v>
      </c>
      <c r="BE62" s="54">
        <f t="shared" si="37"/>
        <v>26.84</v>
      </c>
      <c r="BF62" s="135">
        <f t="shared" si="38"/>
        <v>46.36</v>
      </c>
      <c r="BG62" s="34">
        <v>2</v>
      </c>
      <c r="BH62" s="32">
        <v>0</v>
      </c>
      <c r="BI62" s="32">
        <v>6</v>
      </c>
      <c r="BJ62" s="32">
        <v>0</v>
      </c>
      <c r="BK62" s="32">
        <v>0</v>
      </c>
      <c r="BL62" s="32">
        <v>16</v>
      </c>
      <c r="BM62" s="33">
        <f t="shared" si="39"/>
        <v>24</v>
      </c>
      <c r="BN62" s="54">
        <f t="shared" si="40"/>
        <v>3.08</v>
      </c>
      <c r="BO62" s="54">
        <f t="shared" si="41"/>
        <v>0</v>
      </c>
      <c r="BP62" s="54">
        <f t="shared" si="42"/>
        <v>9.24</v>
      </c>
      <c r="BQ62" s="54">
        <f t="shared" si="43"/>
        <v>0</v>
      </c>
      <c r="BR62" s="54">
        <f t="shared" si="44"/>
        <v>0</v>
      </c>
      <c r="BS62" s="54">
        <f t="shared" si="45"/>
        <v>24.64</v>
      </c>
      <c r="BT62" s="135">
        <f t="shared" si="46"/>
        <v>36.96</v>
      </c>
      <c r="BU62" s="34">
        <v>0</v>
      </c>
      <c r="BV62" s="32">
        <v>5</v>
      </c>
      <c r="BW62" s="32">
        <v>13</v>
      </c>
      <c r="BX62" s="32">
        <v>0</v>
      </c>
      <c r="BY62" s="32">
        <v>3</v>
      </c>
      <c r="BZ62" s="32">
        <v>28</v>
      </c>
      <c r="CA62" s="33">
        <f t="shared" si="47"/>
        <v>49</v>
      </c>
      <c r="CB62" s="54">
        <f t="shared" si="48"/>
        <v>0</v>
      </c>
      <c r="CC62" s="54">
        <f t="shared" si="49"/>
        <v>5.75</v>
      </c>
      <c r="CD62" s="54">
        <f t="shared" si="50"/>
        <v>14.95</v>
      </c>
      <c r="CE62" s="54">
        <f t="shared" si="51"/>
        <v>0</v>
      </c>
      <c r="CF62" s="54">
        <f t="shared" si="52"/>
        <v>3.4499999999999997</v>
      </c>
      <c r="CG62" s="54">
        <f t="shared" si="53"/>
        <v>32.199999999999996</v>
      </c>
      <c r="CH62" s="135">
        <f t="shared" si="54"/>
        <v>56.349999999999994</v>
      </c>
      <c r="CI62" s="34">
        <v>2</v>
      </c>
      <c r="CJ62" s="32">
        <v>0</v>
      </c>
      <c r="CK62" s="32">
        <v>9</v>
      </c>
      <c r="CL62" s="32">
        <v>1</v>
      </c>
      <c r="CM62" s="32">
        <v>2</v>
      </c>
      <c r="CN62" s="32">
        <v>27</v>
      </c>
      <c r="CO62" s="36">
        <f t="shared" si="55"/>
        <v>41</v>
      </c>
      <c r="CP62" s="54">
        <f t="shared" si="56"/>
        <v>1.48</v>
      </c>
      <c r="CQ62" s="54">
        <f t="shared" si="57"/>
        <v>0</v>
      </c>
      <c r="CR62" s="54">
        <f t="shared" si="58"/>
        <v>6.66</v>
      </c>
      <c r="CS62" s="54">
        <f t="shared" si="59"/>
        <v>0.74</v>
      </c>
      <c r="CT62" s="54">
        <f t="shared" si="60"/>
        <v>1.48</v>
      </c>
      <c r="CU62" s="54">
        <f t="shared" si="61"/>
        <v>19.98</v>
      </c>
      <c r="CV62" s="135">
        <f t="shared" si="62"/>
        <v>30.340000000000003</v>
      </c>
      <c r="CW62" s="24">
        <f t="shared" si="63"/>
        <v>147.04999999999998</v>
      </c>
      <c r="CX62" s="60">
        <f t="shared" si="64"/>
        <v>297.90000000000003</v>
      </c>
      <c r="CY62" s="61">
        <f t="shared" si="65"/>
        <v>8.07</v>
      </c>
      <c r="CZ62" s="61">
        <f t="shared" si="66"/>
        <v>53.499999999999993</v>
      </c>
      <c r="DA62" s="61">
        <f t="shared" si="67"/>
        <v>369.09999999999997</v>
      </c>
      <c r="DB62" s="52">
        <f t="shared" si="7"/>
        <v>430.66999999999996</v>
      </c>
    </row>
    <row r="63" spans="1:106" s="3" customFormat="1" ht="14.85" customHeight="1" x14ac:dyDescent="0.15">
      <c r="A63" s="30">
        <v>59</v>
      </c>
      <c r="B63" s="63" t="s">
        <v>169</v>
      </c>
      <c r="C63" s="34">
        <v>0</v>
      </c>
      <c r="D63" s="32">
        <v>2</v>
      </c>
      <c r="E63" s="32">
        <v>4</v>
      </c>
      <c r="F63" s="32">
        <v>0</v>
      </c>
      <c r="G63" s="32">
        <v>0</v>
      </c>
      <c r="H63" s="32">
        <v>13</v>
      </c>
      <c r="I63" s="33">
        <f t="shared" si="8"/>
        <v>19</v>
      </c>
      <c r="J63" s="54">
        <f t="shared" si="9"/>
        <v>0</v>
      </c>
      <c r="K63" s="54">
        <f t="shared" si="10"/>
        <v>4.76</v>
      </c>
      <c r="L63" s="54">
        <f t="shared" si="11"/>
        <v>9.52</v>
      </c>
      <c r="M63" s="54">
        <f t="shared" si="12"/>
        <v>0</v>
      </c>
      <c r="N63" s="54">
        <f t="shared" si="13"/>
        <v>0</v>
      </c>
      <c r="O63" s="54">
        <f t="shared" si="14"/>
        <v>30.939999999999998</v>
      </c>
      <c r="P63" s="136"/>
      <c r="Q63" s="34">
        <v>0</v>
      </c>
      <c r="R63" s="32">
        <v>0</v>
      </c>
      <c r="S63" s="32">
        <v>3</v>
      </c>
      <c r="T63" s="32">
        <v>0</v>
      </c>
      <c r="U63" s="32">
        <v>1</v>
      </c>
      <c r="V63" s="32">
        <v>15</v>
      </c>
      <c r="W63" s="33">
        <f t="shared" si="15"/>
        <v>19</v>
      </c>
      <c r="X63" s="54">
        <f t="shared" si="16"/>
        <v>0</v>
      </c>
      <c r="Y63" s="54">
        <f t="shared" si="17"/>
        <v>0</v>
      </c>
      <c r="Z63" s="54">
        <f t="shared" si="18"/>
        <v>6.5400000000000009</v>
      </c>
      <c r="AA63" s="54">
        <f t="shared" si="19"/>
        <v>0</v>
      </c>
      <c r="AB63" s="54">
        <f t="shared" si="20"/>
        <v>2.1800000000000002</v>
      </c>
      <c r="AC63" s="54">
        <f t="shared" si="21"/>
        <v>32.700000000000003</v>
      </c>
      <c r="AD63" s="135">
        <f t="shared" si="22"/>
        <v>41.42</v>
      </c>
      <c r="AE63" s="34">
        <v>1</v>
      </c>
      <c r="AF63" s="32">
        <v>7</v>
      </c>
      <c r="AG63" s="32">
        <v>6</v>
      </c>
      <c r="AH63" s="32">
        <v>0</v>
      </c>
      <c r="AI63" s="32">
        <v>2</v>
      </c>
      <c r="AJ63" s="32">
        <v>18</v>
      </c>
      <c r="AK63" s="33">
        <f t="shared" si="23"/>
        <v>34</v>
      </c>
      <c r="AL63" s="54">
        <f t="shared" si="24"/>
        <v>1.55</v>
      </c>
      <c r="AM63" s="54">
        <f t="shared" si="25"/>
        <v>10.85</v>
      </c>
      <c r="AN63" s="54">
        <f t="shared" si="26"/>
        <v>9.3000000000000007</v>
      </c>
      <c r="AO63" s="54">
        <f t="shared" si="27"/>
        <v>0</v>
      </c>
      <c r="AP63" s="54">
        <f t="shared" si="28"/>
        <v>3.1</v>
      </c>
      <c r="AQ63" s="54">
        <f t="shared" si="29"/>
        <v>27.900000000000002</v>
      </c>
      <c r="AR63" s="135">
        <f t="shared" si="30"/>
        <v>52.7</v>
      </c>
      <c r="AS63" s="34">
        <v>0</v>
      </c>
      <c r="AT63" s="32">
        <v>0</v>
      </c>
      <c r="AU63" s="32">
        <v>8</v>
      </c>
      <c r="AV63" s="32">
        <v>0</v>
      </c>
      <c r="AW63" s="32">
        <v>1</v>
      </c>
      <c r="AX63" s="32">
        <v>14</v>
      </c>
      <c r="AY63" s="33">
        <f t="shared" si="31"/>
        <v>23</v>
      </c>
      <c r="AZ63" s="54">
        <f t="shared" si="32"/>
        <v>0</v>
      </c>
      <c r="BA63" s="54">
        <f t="shared" si="33"/>
        <v>0</v>
      </c>
      <c r="BB63" s="54">
        <f t="shared" si="34"/>
        <v>9.76</v>
      </c>
      <c r="BC63" s="54">
        <f t="shared" si="35"/>
        <v>0</v>
      </c>
      <c r="BD63" s="54">
        <f t="shared" si="36"/>
        <v>1.22</v>
      </c>
      <c r="BE63" s="54">
        <f t="shared" si="37"/>
        <v>17.079999999999998</v>
      </c>
      <c r="BF63" s="135">
        <f t="shared" si="38"/>
        <v>28.06</v>
      </c>
      <c r="BG63" s="34">
        <v>0</v>
      </c>
      <c r="BH63" s="32">
        <v>2</v>
      </c>
      <c r="BI63" s="32">
        <v>7</v>
      </c>
      <c r="BJ63" s="32">
        <v>0</v>
      </c>
      <c r="BK63" s="32">
        <v>1</v>
      </c>
      <c r="BL63" s="32">
        <v>7</v>
      </c>
      <c r="BM63" s="33">
        <f t="shared" si="39"/>
        <v>17</v>
      </c>
      <c r="BN63" s="54">
        <f t="shared" si="40"/>
        <v>0</v>
      </c>
      <c r="BO63" s="54">
        <f t="shared" si="41"/>
        <v>3.08</v>
      </c>
      <c r="BP63" s="54">
        <f t="shared" si="42"/>
        <v>10.780000000000001</v>
      </c>
      <c r="BQ63" s="54">
        <f t="shared" si="43"/>
        <v>0</v>
      </c>
      <c r="BR63" s="54">
        <f t="shared" si="44"/>
        <v>1.54</v>
      </c>
      <c r="BS63" s="54">
        <f t="shared" si="45"/>
        <v>10.780000000000001</v>
      </c>
      <c r="BT63" s="135">
        <f t="shared" si="46"/>
        <v>26.180000000000003</v>
      </c>
      <c r="BU63" s="34">
        <v>0</v>
      </c>
      <c r="BV63" s="32">
        <v>3</v>
      </c>
      <c r="BW63" s="32">
        <v>5</v>
      </c>
      <c r="BX63" s="32">
        <v>0</v>
      </c>
      <c r="BY63" s="32">
        <v>0</v>
      </c>
      <c r="BZ63" s="32">
        <v>18</v>
      </c>
      <c r="CA63" s="33">
        <f t="shared" si="47"/>
        <v>26</v>
      </c>
      <c r="CB63" s="54">
        <f t="shared" si="48"/>
        <v>0</v>
      </c>
      <c r="CC63" s="54">
        <f t="shared" si="49"/>
        <v>3.4499999999999997</v>
      </c>
      <c r="CD63" s="54">
        <f t="shared" si="50"/>
        <v>5.75</v>
      </c>
      <c r="CE63" s="54">
        <f t="shared" si="51"/>
        <v>0</v>
      </c>
      <c r="CF63" s="54">
        <f t="shared" si="52"/>
        <v>0</v>
      </c>
      <c r="CG63" s="54">
        <f t="shared" si="53"/>
        <v>20.7</v>
      </c>
      <c r="CH63" s="135">
        <f t="shared" si="54"/>
        <v>29.9</v>
      </c>
      <c r="CI63" s="34">
        <v>0</v>
      </c>
      <c r="CJ63" s="32">
        <v>0</v>
      </c>
      <c r="CK63" s="32">
        <v>3</v>
      </c>
      <c r="CL63" s="32">
        <v>0</v>
      </c>
      <c r="CM63" s="32">
        <v>0</v>
      </c>
      <c r="CN63" s="32">
        <v>12</v>
      </c>
      <c r="CO63" s="36">
        <f t="shared" si="55"/>
        <v>15</v>
      </c>
      <c r="CP63" s="54">
        <f t="shared" si="56"/>
        <v>0</v>
      </c>
      <c r="CQ63" s="54">
        <f t="shared" si="57"/>
        <v>0</v>
      </c>
      <c r="CR63" s="54">
        <f t="shared" si="58"/>
        <v>2.2199999999999998</v>
      </c>
      <c r="CS63" s="54">
        <f t="shared" si="59"/>
        <v>0</v>
      </c>
      <c r="CT63" s="54">
        <f t="shared" si="60"/>
        <v>0</v>
      </c>
      <c r="CU63" s="54">
        <f t="shared" si="61"/>
        <v>8.879999999999999</v>
      </c>
      <c r="CV63" s="135">
        <f t="shared" si="62"/>
        <v>11.099999999999998</v>
      </c>
      <c r="CW63" s="24">
        <f t="shared" si="63"/>
        <v>98.98</v>
      </c>
      <c r="CX63" s="60">
        <f t="shared" si="64"/>
        <v>157.01999999999998</v>
      </c>
      <c r="CY63" s="61">
        <f t="shared" si="65"/>
        <v>1.55</v>
      </c>
      <c r="CZ63" s="61">
        <f t="shared" si="66"/>
        <v>30.179999999999996</v>
      </c>
      <c r="DA63" s="61">
        <f t="shared" si="67"/>
        <v>202.85</v>
      </c>
      <c r="DB63" s="52">
        <f t="shared" si="7"/>
        <v>234.57999999999998</v>
      </c>
    </row>
    <row r="64" spans="1:106" s="3" customFormat="1" ht="14.85" customHeight="1" x14ac:dyDescent="0.15">
      <c r="A64" s="30">
        <v>60</v>
      </c>
      <c r="B64" s="63" t="s">
        <v>170</v>
      </c>
      <c r="C64" s="34">
        <v>1</v>
      </c>
      <c r="D64" s="32">
        <v>0</v>
      </c>
      <c r="E64" s="32">
        <v>8</v>
      </c>
      <c r="F64" s="32">
        <v>0</v>
      </c>
      <c r="G64" s="32">
        <v>2</v>
      </c>
      <c r="H64" s="32">
        <v>30</v>
      </c>
      <c r="I64" s="33">
        <f t="shared" si="8"/>
        <v>41</v>
      </c>
      <c r="J64" s="54">
        <f t="shared" si="9"/>
        <v>2.38</v>
      </c>
      <c r="K64" s="54">
        <f t="shared" si="10"/>
        <v>0</v>
      </c>
      <c r="L64" s="54">
        <f t="shared" si="11"/>
        <v>19.04</v>
      </c>
      <c r="M64" s="54">
        <f t="shared" si="12"/>
        <v>0</v>
      </c>
      <c r="N64" s="54">
        <f t="shared" si="13"/>
        <v>4.76</v>
      </c>
      <c r="O64" s="54">
        <f t="shared" si="14"/>
        <v>71.399999999999991</v>
      </c>
      <c r="P64" s="136"/>
      <c r="Q64" s="34">
        <v>0</v>
      </c>
      <c r="R64" s="32">
        <v>2</v>
      </c>
      <c r="S64" s="32">
        <v>7</v>
      </c>
      <c r="T64" s="32">
        <v>1</v>
      </c>
      <c r="U64" s="32">
        <v>5</v>
      </c>
      <c r="V64" s="32">
        <v>22</v>
      </c>
      <c r="W64" s="33">
        <f t="shared" si="15"/>
        <v>37</v>
      </c>
      <c r="X64" s="54">
        <f t="shared" si="16"/>
        <v>0</v>
      </c>
      <c r="Y64" s="54">
        <f t="shared" si="17"/>
        <v>4.3600000000000003</v>
      </c>
      <c r="Z64" s="54">
        <f t="shared" si="18"/>
        <v>15.260000000000002</v>
      </c>
      <c r="AA64" s="54">
        <f t="shared" si="19"/>
        <v>2.1800000000000002</v>
      </c>
      <c r="AB64" s="54">
        <f t="shared" si="20"/>
        <v>10.9</v>
      </c>
      <c r="AC64" s="54">
        <f t="shared" si="21"/>
        <v>47.96</v>
      </c>
      <c r="AD64" s="135">
        <f t="shared" si="22"/>
        <v>80.66</v>
      </c>
      <c r="AE64" s="34">
        <v>0</v>
      </c>
      <c r="AF64" s="32">
        <v>4</v>
      </c>
      <c r="AG64" s="32">
        <v>19</v>
      </c>
      <c r="AH64" s="32">
        <v>1</v>
      </c>
      <c r="AI64" s="32">
        <v>2</v>
      </c>
      <c r="AJ64" s="32">
        <v>32</v>
      </c>
      <c r="AK64" s="33">
        <f t="shared" si="23"/>
        <v>58</v>
      </c>
      <c r="AL64" s="54">
        <f t="shared" si="24"/>
        <v>0</v>
      </c>
      <c r="AM64" s="54">
        <f t="shared" si="25"/>
        <v>6.2</v>
      </c>
      <c r="AN64" s="54">
        <f t="shared" si="26"/>
        <v>29.45</v>
      </c>
      <c r="AO64" s="54">
        <f t="shared" si="27"/>
        <v>1.55</v>
      </c>
      <c r="AP64" s="54">
        <f t="shared" si="28"/>
        <v>3.1</v>
      </c>
      <c r="AQ64" s="54">
        <f t="shared" si="29"/>
        <v>49.6</v>
      </c>
      <c r="AR64" s="135">
        <f t="shared" si="30"/>
        <v>89.9</v>
      </c>
      <c r="AS64" s="34">
        <v>0</v>
      </c>
      <c r="AT64" s="32">
        <v>5</v>
      </c>
      <c r="AU64" s="32">
        <v>14</v>
      </c>
      <c r="AV64" s="32">
        <v>0</v>
      </c>
      <c r="AW64" s="32">
        <v>1</v>
      </c>
      <c r="AX64" s="32">
        <v>25</v>
      </c>
      <c r="AY64" s="33">
        <f t="shared" si="31"/>
        <v>45</v>
      </c>
      <c r="AZ64" s="54">
        <f t="shared" si="32"/>
        <v>0</v>
      </c>
      <c r="BA64" s="54">
        <f t="shared" si="33"/>
        <v>6.1</v>
      </c>
      <c r="BB64" s="54">
        <f t="shared" si="34"/>
        <v>17.079999999999998</v>
      </c>
      <c r="BC64" s="54">
        <f t="shared" si="35"/>
        <v>0</v>
      </c>
      <c r="BD64" s="54">
        <f t="shared" si="36"/>
        <v>1.22</v>
      </c>
      <c r="BE64" s="54">
        <f t="shared" si="37"/>
        <v>30.5</v>
      </c>
      <c r="BF64" s="135">
        <f t="shared" si="38"/>
        <v>54.9</v>
      </c>
      <c r="BG64" s="34">
        <v>0</v>
      </c>
      <c r="BH64" s="32">
        <v>1</v>
      </c>
      <c r="BI64" s="32">
        <v>7</v>
      </c>
      <c r="BJ64" s="32">
        <v>0</v>
      </c>
      <c r="BK64" s="32">
        <v>1</v>
      </c>
      <c r="BL64" s="32">
        <v>26</v>
      </c>
      <c r="BM64" s="33">
        <f t="shared" si="39"/>
        <v>35</v>
      </c>
      <c r="BN64" s="54">
        <f t="shared" si="40"/>
        <v>0</v>
      </c>
      <c r="BO64" s="54">
        <f t="shared" si="41"/>
        <v>1.54</v>
      </c>
      <c r="BP64" s="54">
        <f t="shared" si="42"/>
        <v>10.780000000000001</v>
      </c>
      <c r="BQ64" s="54">
        <f t="shared" si="43"/>
        <v>0</v>
      </c>
      <c r="BR64" s="54">
        <f t="shared" si="44"/>
        <v>1.54</v>
      </c>
      <c r="BS64" s="54">
        <f t="shared" si="45"/>
        <v>40.04</v>
      </c>
      <c r="BT64" s="135">
        <f t="shared" si="46"/>
        <v>53.9</v>
      </c>
      <c r="BU64" s="34">
        <v>0</v>
      </c>
      <c r="BV64" s="32">
        <v>2</v>
      </c>
      <c r="BW64" s="32">
        <v>13</v>
      </c>
      <c r="BX64" s="32">
        <v>3</v>
      </c>
      <c r="BY64" s="32">
        <v>2</v>
      </c>
      <c r="BZ64" s="32">
        <v>26</v>
      </c>
      <c r="CA64" s="33">
        <f t="shared" si="47"/>
        <v>46</v>
      </c>
      <c r="CB64" s="54">
        <f t="shared" si="48"/>
        <v>0</v>
      </c>
      <c r="CC64" s="54">
        <f t="shared" si="49"/>
        <v>2.2999999999999998</v>
      </c>
      <c r="CD64" s="54">
        <f t="shared" si="50"/>
        <v>14.95</v>
      </c>
      <c r="CE64" s="54">
        <f t="shared" si="51"/>
        <v>3.4499999999999997</v>
      </c>
      <c r="CF64" s="54">
        <f t="shared" si="52"/>
        <v>2.2999999999999998</v>
      </c>
      <c r="CG64" s="54">
        <f t="shared" si="53"/>
        <v>29.9</v>
      </c>
      <c r="CH64" s="135">
        <f t="shared" si="54"/>
        <v>52.9</v>
      </c>
      <c r="CI64" s="34">
        <v>0</v>
      </c>
      <c r="CJ64" s="32">
        <v>3</v>
      </c>
      <c r="CK64" s="32">
        <v>7</v>
      </c>
      <c r="CL64" s="32">
        <v>0</v>
      </c>
      <c r="CM64" s="32">
        <v>6</v>
      </c>
      <c r="CN64" s="32">
        <v>22</v>
      </c>
      <c r="CO64" s="36">
        <f t="shared" si="55"/>
        <v>38</v>
      </c>
      <c r="CP64" s="54">
        <f t="shared" si="56"/>
        <v>0</v>
      </c>
      <c r="CQ64" s="54">
        <f t="shared" si="57"/>
        <v>2.2199999999999998</v>
      </c>
      <c r="CR64" s="54">
        <f t="shared" si="58"/>
        <v>5.18</v>
      </c>
      <c r="CS64" s="54">
        <f t="shared" si="59"/>
        <v>0</v>
      </c>
      <c r="CT64" s="54">
        <f t="shared" si="60"/>
        <v>4.4399999999999995</v>
      </c>
      <c r="CU64" s="54">
        <f t="shared" si="61"/>
        <v>16.28</v>
      </c>
      <c r="CV64" s="135">
        <f t="shared" si="62"/>
        <v>28.12</v>
      </c>
      <c r="CW64" s="24">
        <f t="shared" si="63"/>
        <v>141.6</v>
      </c>
      <c r="CX64" s="60">
        <f t="shared" si="64"/>
        <v>321.12</v>
      </c>
      <c r="CY64" s="61">
        <f t="shared" si="65"/>
        <v>9.56</v>
      </c>
      <c r="CZ64" s="61">
        <f t="shared" si="66"/>
        <v>50.97999999999999</v>
      </c>
      <c r="DA64" s="61">
        <f t="shared" si="67"/>
        <v>397.41999999999996</v>
      </c>
      <c r="DB64" s="52">
        <f t="shared" si="7"/>
        <v>457.95999999999992</v>
      </c>
    </row>
    <row r="65" spans="1:106" s="3" customFormat="1" ht="14.85" customHeight="1" x14ac:dyDescent="0.15">
      <c r="A65" s="30">
        <v>61</v>
      </c>
      <c r="B65" s="63" t="s">
        <v>171</v>
      </c>
      <c r="C65" s="34">
        <v>0</v>
      </c>
      <c r="D65" s="32">
        <v>0</v>
      </c>
      <c r="E65" s="32">
        <v>2</v>
      </c>
      <c r="F65" s="32">
        <v>0</v>
      </c>
      <c r="G65" s="32">
        <v>2</v>
      </c>
      <c r="H65" s="32">
        <v>5</v>
      </c>
      <c r="I65" s="33">
        <f t="shared" si="8"/>
        <v>9</v>
      </c>
      <c r="J65" s="54">
        <f t="shared" si="9"/>
        <v>0</v>
      </c>
      <c r="K65" s="54">
        <f t="shared" si="10"/>
        <v>0</v>
      </c>
      <c r="L65" s="54">
        <f t="shared" si="11"/>
        <v>4.76</v>
      </c>
      <c r="M65" s="54">
        <f t="shared" si="12"/>
        <v>0</v>
      </c>
      <c r="N65" s="54">
        <f t="shared" si="13"/>
        <v>4.76</v>
      </c>
      <c r="O65" s="54">
        <f t="shared" si="14"/>
        <v>11.899999999999999</v>
      </c>
      <c r="P65" s="136"/>
      <c r="Q65" s="34">
        <v>0</v>
      </c>
      <c r="R65" s="32">
        <v>0</v>
      </c>
      <c r="S65" s="32">
        <v>2</v>
      </c>
      <c r="T65" s="32">
        <v>0</v>
      </c>
      <c r="U65" s="32">
        <v>2</v>
      </c>
      <c r="V65" s="32">
        <v>5</v>
      </c>
      <c r="W65" s="33">
        <f t="shared" si="15"/>
        <v>9</v>
      </c>
      <c r="X65" s="54">
        <f t="shared" si="16"/>
        <v>0</v>
      </c>
      <c r="Y65" s="54">
        <f t="shared" si="17"/>
        <v>0</v>
      </c>
      <c r="Z65" s="54">
        <f t="shared" si="18"/>
        <v>4.3600000000000003</v>
      </c>
      <c r="AA65" s="54">
        <f t="shared" si="19"/>
        <v>0</v>
      </c>
      <c r="AB65" s="54">
        <f t="shared" si="20"/>
        <v>4.3600000000000003</v>
      </c>
      <c r="AC65" s="54">
        <f t="shared" si="21"/>
        <v>10.9</v>
      </c>
      <c r="AD65" s="135">
        <f t="shared" si="22"/>
        <v>19.62</v>
      </c>
      <c r="AE65" s="34">
        <v>0</v>
      </c>
      <c r="AF65" s="32">
        <v>2</v>
      </c>
      <c r="AG65" s="32">
        <v>7</v>
      </c>
      <c r="AH65" s="32">
        <v>0</v>
      </c>
      <c r="AI65" s="32">
        <v>0</v>
      </c>
      <c r="AJ65" s="32">
        <v>10</v>
      </c>
      <c r="AK65" s="33">
        <f t="shared" si="23"/>
        <v>19</v>
      </c>
      <c r="AL65" s="54">
        <f t="shared" si="24"/>
        <v>0</v>
      </c>
      <c r="AM65" s="54">
        <f t="shared" si="25"/>
        <v>3.1</v>
      </c>
      <c r="AN65" s="54">
        <f t="shared" si="26"/>
        <v>10.85</v>
      </c>
      <c r="AO65" s="54">
        <f t="shared" si="27"/>
        <v>0</v>
      </c>
      <c r="AP65" s="54">
        <f t="shared" si="28"/>
        <v>0</v>
      </c>
      <c r="AQ65" s="54">
        <f t="shared" si="29"/>
        <v>15.5</v>
      </c>
      <c r="AR65" s="135">
        <f t="shared" si="30"/>
        <v>29.45</v>
      </c>
      <c r="AS65" s="34">
        <v>1</v>
      </c>
      <c r="AT65" s="32">
        <v>0</v>
      </c>
      <c r="AU65" s="32">
        <v>3</v>
      </c>
      <c r="AV65" s="32">
        <v>0</v>
      </c>
      <c r="AW65" s="32">
        <v>0</v>
      </c>
      <c r="AX65" s="32">
        <v>8</v>
      </c>
      <c r="AY65" s="33">
        <f t="shared" si="31"/>
        <v>12</v>
      </c>
      <c r="AZ65" s="54">
        <f t="shared" si="32"/>
        <v>1.22</v>
      </c>
      <c r="BA65" s="54">
        <f t="shared" si="33"/>
        <v>0</v>
      </c>
      <c r="BB65" s="54">
        <f t="shared" si="34"/>
        <v>3.66</v>
      </c>
      <c r="BC65" s="54">
        <f t="shared" si="35"/>
        <v>0</v>
      </c>
      <c r="BD65" s="54">
        <f t="shared" si="36"/>
        <v>0</v>
      </c>
      <c r="BE65" s="54">
        <f t="shared" si="37"/>
        <v>9.76</v>
      </c>
      <c r="BF65" s="135">
        <f t="shared" si="38"/>
        <v>14.64</v>
      </c>
      <c r="BG65" s="34">
        <v>0</v>
      </c>
      <c r="BH65" s="32">
        <v>2</v>
      </c>
      <c r="BI65" s="32">
        <v>4</v>
      </c>
      <c r="BJ65" s="32">
        <v>0</v>
      </c>
      <c r="BK65" s="32">
        <v>0</v>
      </c>
      <c r="BL65" s="32">
        <v>11</v>
      </c>
      <c r="BM65" s="33">
        <f t="shared" si="39"/>
        <v>17</v>
      </c>
      <c r="BN65" s="54">
        <f t="shared" si="40"/>
        <v>0</v>
      </c>
      <c r="BO65" s="54">
        <f t="shared" si="41"/>
        <v>3.08</v>
      </c>
      <c r="BP65" s="54">
        <f t="shared" si="42"/>
        <v>6.16</v>
      </c>
      <c r="BQ65" s="54">
        <f t="shared" si="43"/>
        <v>0</v>
      </c>
      <c r="BR65" s="54">
        <f t="shared" si="44"/>
        <v>0</v>
      </c>
      <c r="BS65" s="54">
        <f t="shared" si="45"/>
        <v>16.940000000000001</v>
      </c>
      <c r="BT65" s="135">
        <f t="shared" si="46"/>
        <v>26.18</v>
      </c>
      <c r="BU65" s="34">
        <v>0</v>
      </c>
      <c r="BV65" s="32">
        <v>2</v>
      </c>
      <c r="BW65" s="32">
        <v>3</v>
      </c>
      <c r="BX65" s="32">
        <v>0</v>
      </c>
      <c r="BY65" s="32">
        <v>0</v>
      </c>
      <c r="BZ65" s="32">
        <v>13</v>
      </c>
      <c r="CA65" s="33">
        <f t="shared" si="47"/>
        <v>18</v>
      </c>
      <c r="CB65" s="54">
        <f t="shared" si="48"/>
        <v>0</v>
      </c>
      <c r="CC65" s="54">
        <f t="shared" si="49"/>
        <v>2.2999999999999998</v>
      </c>
      <c r="CD65" s="54">
        <f t="shared" si="50"/>
        <v>3.4499999999999997</v>
      </c>
      <c r="CE65" s="54">
        <f t="shared" si="51"/>
        <v>0</v>
      </c>
      <c r="CF65" s="54">
        <f t="shared" si="52"/>
        <v>0</v>
      </c>
      <c r="CG65" s="54">
        <f t="shared" si="53"/>
        <v>14.95</v>
      </c>
      <c r="CH65" s="135">
        <f t="shared" si="54"/>
        <v>20.7</v>
      </c>
      <c r="CI65" s="34">
        <v>0</v>
      </c>
      <c r="CJ65" s="32">
        <v>2</v>
      </c>
      <c r="CK65" s="32">
        <v>2</v>
      </c>
      <c r="CL65" s="32">
        <v>0</v>
      </c>
      <c r="CM65" s="32">
        <v>0</v>
      </c>
      <c r="CN65" s="32">
        <v>17</v>
      </c>
      <c r="CO65" s="36">
        <f t="shared" si="55"/>
        <v>21</v>
      </c>
      <c r="CP65" s="54">
        <f t="shared" si="56"/>
        <v>0</v>
      </c>
      <c r="CQ65" s="54">
        <f t="shared" si="57"/>
        <v>1.48</v>
      </c>
      <c r="CR65" s="54">
        <f t="shared" si="58"/>
        <v>1.48</v>
      </c>
      <c r="CS65" s="54">
        <f t="shared" si="59"/>
        <v>0</v>
      </c>
      <c r="CT65" s="54">
        <f t="shared" si="60"/>
        <v>0</v>
      </c>
      <c r="CU65" s="54">
        <f t="shared" si="61"/>
        <v>12.58</v>
      </c>
      <c r="CV65" s="135">
        <f t="shared" si="62"/>
        <v>15.54</v>
      </c>
      <c r="CW65" s="24">
        <f t="shared" si="63"/>
        <v>60.179999999999993</v>
      </c>
      <c r="CX65" s="60">
        <f t="shared" si="64"/>
        <v>101.64999999999999</v>
      </c>
      <c r="CY65" s="61">
        <f t="shared" si="65"/>
        <v>1.22</v>
      </c>
      <c r="CZ65" s="61">
        <f t="shared" si="66"/>
        <v>19.080000000000002</v>
      </c>
      <c r="DA65" s="61">
        <f t="shared" si="67"/>
        <v>127.25000000000001</v>
      </c>
      <c r="DB65" s="52">
        <f t="shared" si="7"/>
        <v>147.55000000000001</v>
      </c>
    </row>
    <row r="66" spans="1:106" s="3" customFormat="1" ht="14.85" customHeight="1" x14ac:dyDescent="0.15">
      <c r="A66" s="30">
        <v>62</v>
      </c>
      <c r="B66" s="63" t="s">
        <v>172</v>
      </c>
      <c r="C66" s="34">
        <v>0</v>
      </c>
      <c r="D66" s="32">
        <v>1</v>
      </c>
      <c r="E66" s="32">
        <v>5</v>
      </c>
      <c r="F66" s="32">
        <v>0</v>
      </c>
      <c r="G66" s="32">
        <v>2</v>
      </c>
      <c r="H66" s="32">
        <v>7</v>
      </c>
      <c r="I66" s="33">
        <f t="shared" si="8"/>
        <v>15</v>
      </c>
      <c r="J66" s="54">
        <f t="shared" si="9"/>
        <v>0</v>
      </c>
      <c r="K66" s="54">
        <f t="shared" si="10"/>
        <v>2.38</v>
      </c>
      <c r="L66" s="54">
        <f t="shared" si="11"/>
        <v>11.899999999999999</v>
      </c>
      <c r="M66" s="54">
        <f t="shared" si="12"/>
        <v>0</v>
      </c>
      <c r="N66" s="54">
        <f t="shared" si="13"/>
        <v>4.76</v>
      </c>
      <c r="O66" s="54">
        <f t="shared" si="14"/>
        <v>16.66</v>
      </c>
      <c r="P66" s="136"/>
      <c r="Q66" s="34">
        <v>0</v>
      </c>
      <c r="R66" s="32">
        <v>1</v>
      </c>
      <c r="S66" s="32">
        <v>2</v>
      </c>
      <c r="T66" s="32">
        <v>0</v>
      </c>
      <c r="U66" s="32">
        <v>2</v>
      </c>
      <c r="V66" s="32">
        <v>8</v>
      </c>
      <c r="W66" s="33">
        <f t="shared" si="15"/>
        <v>13</v>
      </c>
      <c r="X66" s="54">
        <f t="shared" si="16"/>
        <v>0</v>
      </c>
      <c r="Y66" s="54">
        <f t="shared" si="17"/>
        <v>2.1800000000000002</v>
      </c>
      <c r="Z66" s="54">
        <f t="shared" si="18"/>
        <v>4.3600000000000003</v>
      </c>
      <c r="AA66" s="54">
        <f t="shared" si="19"/>
        <v>0</v>
      </c>
      <c r="AB66" s="54">
        <f t="shared" si="20"/>
        <v>4.3600000000000003</v>
      </c>
      <c r="AC66" s="54">
        <f t="shared" si="21"/>
        <v>17.440000000000001</v>
      </c>
      <c r="AD66" s="135">
        <f t="shared" si="22"/>
        <v>28.340000000000003</v>
      </c>
      <c r="AE66" s="34">
        <v>0</v>
      </c>
      <c r="AF66" s="32">
        <v>4</v>
      </c>
      <c r="AG66" s="32">
        <v>7</v>
      </c>
      <c r="AH66" s="32">
        <v>0</v>
      </c>
      <c r="AI66" s="32">
        <v>0</v>
      </c>
      <c r="AJ66" s="32">
        <v>9</v>
      </c>
      <c r="AK66" s="33">
        <f t="shared" si="23"/>
        <v>20</v>
      </c>
      <c r="AL66" s="54">
        <f t="shared" si="24"/>
        <v>0</v>
      </c>
      <c r="AM66" s="54">
        <f t="shared" si="25"/>
        <v>6.2</v>
      </c>
      <c r="AN66" s="54">
        <f t="shared" si="26"/>
        <v>10.85</v>
      </c>
      <c r="AO66" s="54">
        <f t="shared" si="27"/>
        <v>0</v>
      </c>
      <c r="AP66" s="54">
        <f t="shared" si="28"/>
        <v>0</v>
      </c>
      <c r="AQ66" s="54">
        <f t="shared" si="29"/>
        <v>13.950000000000001</v>
      </c>
      <c r="AR66" s="135">
        <f t="shared" si="30"/>
        <v>31</v>
      </c>
      <c r="AS66" s="34">
        <v>0</v>
      </c>
      <c r="AT66" s="32">
        <v>0</v>
      </c>
      <c r="AU66" s="32">
        <v>7</v>
      </c>
      <c r="AV66" s="32">
        <v>0</v>
      </c>
      <c r="AW66" s="32">
        <v>2</v>
      </c>
      <c r="AX66" s="32">
        <v>16</v>
      </c>
      <c r="AY66" s="33">
        <f t="shared" si="31"/>
        <v>25</v>
      </c>
      <c r="AZ66" s="54">
        <f t="shared" si="32"/>
        <v>0</v>
      </c>
      <c r="BA66" s="54">
        <f t="shared" si="33"/>
        <v>0</v>
      </c>
      <c r="BB66" s="54">
        <f t="shared" si="34"/>
        <v>8.5399999999999991</v>
      </c>
      <c r="BC66" s="54">
        <f t="shared" si="35"/>
        <v>0</v>
      </c>
      <c r="BD66" s="54">
        <f t="shared" si="36"/>
        <v>2.44</v>
      </c>
      <c r="BE66" s="54">
        <f t="shared" si="37"/>
        <v>19.52</v>
      </c>
      <c r="BF66" s="135">
        <f t="shared" si="38"/>
        <v>30.5</v>
      </c>
      <c r="BG66" s="34">
        <v>0</v>
      </c>
      <c r="BH66" s="32">
        <v>0</v>
      </c>
      <c r="BI66" s="32">
        <v>2</v>
      </c>
      <c r="BJ66" s="32">
        <v>0</v>
      </c>
      <c r="BK66" s="32">
        <v>1</v>
      </c>
      <c r="BL66" s="32">
        <v>8</v>
      </c>
      <c r="BM66" s="33">
        <f t="shared" si="39"/>
        <v>11</v>
      </c>
      <c r="BN66" s="54">
        <f t="shared" si="40"/>
        <v>0</v>
      </c>
      <c r="BO66" s="54">
        <f t="shared" si="41"/>
        <v>0</v>
      </c>
      <c r="BP66" s="54">
        <f t="shared" si="42"/>
        <v>3.08</v>
      </c>
      <c r="BQ66" s="54">
        <f t="shared" si="43"/>
        <v>0</v>
      </c>
      <c r="BR66" s="54">
        <f t="shared" si="44"/>
        <v>1.54</v>
      </c>
      <c r="BS66" s="54">
        <f t="shared" si="45"/>
        <v>12.32</v>
      </c>
      <c r="BT66" s="135">
        <f t="shared" si="46"/>
        <v>16.940000000000001</v>
      </c>
      <c r="BU66" s="34">
        <v>1</v>
      </c>
      <c r="BV66" s="32">
        <v>0</v>
      </c>
      <c r="BW66" s="32">
        <v>4</v>
      </c>
      <c r="BX66" s="32">
        <v>0</v>
      </c>
      <c r="BY66" s="32">
        <v>0</v>
      </c>
      <c r="BZ66" s="32">
        <v>19</v>
      </c>
      <c r="CA66" s="33">
        <f t="shared" si="47"/>
        <v>24</v>
      </c>
      <c r="CB66" s="54">
        <f t="shared" si="48"/>
        <v>1.1499999999999999</v>
      </c>
      <c r="CC66" s="54">
        <f t="shared" si="49"/>
        <v>0</v>
      </c>
      <c r="CD66" s="54">
        <f t="shared" si="50"/>
        <v>4.5999999999999996</v>
      </c>
      <c r="CE66" s="54">
        <f t="shared" si="51"/>
        <v>0</v>
      </c>
      <c r="CF66" s="54">
        <f t="shared" si="52"/>
        <v>0</v>
      </c>
      <c r="CG66" s="54">
        <f t="shared" si="53"/>
        <v>21.849999999999998</v>
      </c>
      <c r="CH66" s="135">
        <f t="shared" si="54"/>
        <v>27.599999999999998</v>
      </c>
      <c r="CI66" s="34">
        <v>0</v>
      </c>
      <c r="CJ66" s="32">
        <v>0</v>
      </c>
      <c r="CK66" s="32">
        <v>8</v>
      </c>
      <c r="CL66" s="32">
        <v>0</v>
      </c>
      <c r="CM66" s="32">
        <v>0</v>
      </c>
      <c r="CN66" s="32">
        <v>11</v>
      </c>
      <c r="CO66" s="36">
        <f t="shared" si="55"/>
        <v>19</v>
      </c>
      <c r="CP66" s="54">
        <f t="shared" si="56"/>
        <v>0</v>
      </c>
      <c r="CQ66" s="54">
        <f t="shared" si="57"/>
        <v>0</v>
      </c>
      <c r="CR66" s="54">
        <f t="shared" si="58"/>
        <v>5.92</v>
      </c>
      <c r="CS66" s="54">
        <f t="shared" si="59"/>
        <v>0</v>
      </c>
      <c r="CT66" s="54">
        <f t="shared" si="60"/>
        <v>0</v>
      </c>
      <c r="CU66" s="54">
        <f t="shared" si="61"/>
        <v>8.14</v>
      </c>
      <c r="CV66" s="135">
        <f t="shared" si="62"/>
        <v>14.06</v>
      </c>
      <c r="CW66" s="24">
        <f t="shared" si="63"/>
        <v>63.539999999999992</v>
      </c>
      <c r="CX66" s="60">
        <f t="shared" si="64"/>
        <v>122.98</v>
      </c>
      <c r="CY66" s="61">
        <f t="shared" si="65"/>
        <v>1.1499999999999999</v>
      </c>
      <c r="CZ66" s="61">
        <f t="shared" si="66"/>
        <v>23.86</v>
      </c>
      <c r="DA66" s="61">
        <f t="shared" si="67"/>
        <v>159.12999999999994</v>
      </c>
      <c r="DB66" s="52">
        <f t="shared" si="7"/>
        <v>184.13999999999993</v>
      </c>
    </row>
    <row r="67" spans="1:106" s="3" customFormat="1" ht="14.85" customHeight="1" x14ac:dyDescent="0.15">
      <c r="A67" s="30">
        <v>63</v>
      </c>
      <c r="B67" s="63" t="s">
        <v>173</v>
      </c>
      <c r="C67" s="34">
        <v>0</v>
      </c>
      <c r="D67" s="32">
        <v>0</v>
      </c>
      <c r="E67" s="32">
        <v>1</v>
      </c>
      <c r="F67" s="32">
        <v>0</v>
      </c>
      <c r="G67" s="32">
        <v>0</v>
      </c>
      <c r="H67" s="32">
        <v>20</v>
      </c>
      <c r="I67" s="33">
        <f t="shared" si="8"/>
        <v>21</v>
      </c>
      <c r="J67" s="54">
        <f t="shared" si="9"/>
        <v>0</v>
      </c>
      <c r="K67" s="54">
        <f t="shared" si="10"/>
        <v>0</v>
      </c>
      <c r="L67" s="54">
        <f t="shared" si="11"/>
        <v>2.38</v>
      </c>
      <c r="M67" s="54">
        <f t="shared" si="12"/>
        <v>0</v>
      </c>
      <c r="N67" s="54">
        <f t="shared" si="13"/>
        <v>0</v>
      </c>
      <c r="O67" s="54">
        <f t="shared" si="14"/>
        <v>47.599999999999994</v>
      </c>
      <c r="P67" s="136"/>
      <c r="Q67" s="34">
        <v>0</v>
      </c>
      <c r="R67" s="32">
        <v>0</v>
      </c>
      <c r="S67" s="32">
        <v>3</v>
      </c>
      <c r="T67" s="32">
        <v>1</v>
      </c>
      <c r="U67" s="32">
        <v>2</v>
      </c>
      <c r="V67" s="32">
        <v>16</v>
      </c>
      <c r="W67" s="33">
        <f t="shared" si="15"/>
        <v>22</v>
      </c>
      <c r="X67" s="54">
        <f t="shared" si="16"/>
        <v>0</v>
      </c>
      <c r="Y67" s="54">
        <f t="shared" si="17"/>
        <v>0</v>
      </c>
      <c r="Z67" s="54">
        <f t="shared" si="18"/>
        <v>6.5400000000000009</v>
      </c>
      <c r="AA67" s="54">
        <f t="shared" si="19"/>
        <v>2.1800000000000002</v>
      </c>
      <c r="AB67" s="54">
        <f t="shared" si="20"/>
        <v>4.3600000000000003</v>
      </c>
      <c r="AC67" s="54">
        <f t="shared" si="21"/>
        <v>34.880000000000003</v>
      </c>
      <c r="AD67" s="135">
        <f t="shared" si="22"/>
        <v>47.960000000000008</v>
      </c>
      <c r="AE67" s="34">
        <v>1</v>
      </c>
      <c r="AF67" s="32">
        <v>5</v>
      </c>
      <c r="AG67" s="32">
        <v>10</v>
      </c>
      <c r="AH67" s="32">
        <v>0</v>
      </c>
      <c r="AI67" s="32">
        <v>4</v>
      </c>
      <c r="AJ67" s="32">
        <v>33</v>
      </c>
      <c r="AK67" s="33">
        <f t="shared" si="23"/>
        <v>53</v>
      </c>
      <c r="AL67" s="54">
        <f t="shared" si="24"/>
        <v>1.55</v>
      </c>
      <c r="AM67" s="54">
        <f t="shared" si="25"/>
        <v>7.75</v>
      </c>
      <c r="AN67" s="54">
        <f t="shared" si="26"/>
        <v>15.5</v>
      </c>
      <c r="AO67" s="54">
        <f t="shared" si="27"/>
        <v>0</v>
      </c>
      <c r="AP67" s="54">
        <f t="shared" si="28"/>
        <v>6.2</v>
      </c>
      <c r="AQ67" s="54">
        <f t="shared" si="29"/>
        <v>51.15</v>
      </c>
      <c r="AR67" s="135">
        <f t="shared" si="30"/>
        <v>82.15</v>
      </c>
      <c r="AS67" s="34">
        <v>1</v>
      </c>
      <c r="AT67" s="32">
        <v>2</v>
      </c>
      <c r="AU67" s="32">
        <v>9</v>
      </c>
      <c r="AV67" s="32">
        <v>1</v>
      </c>
      <c r="AW67" s="32">
        <v>3</v>
      </c>
      <c r="AX67" s="32">
        <v>27</v>
      </c>
      <c r="AY67" s="33">
        <f t="shared" si="31"/>
        <v>43</v>
      </c>
      <c r="AZ67" s="54">
        <f t="shared" si="32"/>
        <v>1.22</v>
      </c>
      <c r="BA67" s="54">
        <f t="shared" si="33"/>
        <v>2.44</v>
      </c>
      <c r="BB67" s="54">
        <f t="shared" si="34"/>
        <v>10.98</v>
      </c>
      <c r="BC67" s="54">
        <f t="shared" si="35"/>
        <v>1.22</v>
      </c>
      <c r="BD67" s="54">
        <f t="shared" si="36"/>
        <v>3.66</v>
      </c>
      <c r="BE67" s="54">
        <f t="shared" si="37"/>
        <v>32.94</v>
      </c>
      <c r="BF67" s="135">
        <f t="shared" si="38"/>
        <v>52.46</v>
      </c>
      <c r="BG67" s="34">
        <v>0</v>
      </c>
      <c r="BH67" s="32">
        <v>1</v>
      </c>
      <c r="BI67" s="32">
        <v>10</v>
      </c>
      <c r="BJ67" s="32">
        <v>0</v>
      </c>
      <c r="BK67" s="32">
        <v>0</v>
      </c>
      <c r="BL67" s="32">
        <v>17</v>
      </c>
      <c r="BM67" s="33">
        <f t="shared" si="39"/>
        <v>28</v>
      </c>
      <c r="BN67" s="54">
        <f t="shared" si="40"/>
        <v>0</v>
      </c>
      <c r="BO67" s="54">
        <f t="shared" si="41"/>
        <v>1.54</v>
      </c>
      <c r="BP67" s="54">
        <f t="shared" si="42"/>
        <v>15.4</v>
      </c>
      <c r="BQ67" s="54">
        <f t="shared" si="43"/>
        <v>0</v>
      </c>
      <c r="BR67" s="54">
        <f t="shared" si="44"/>
        <v>0</v>
      </c>
      <c r="BS67" s="54">
        <f t="shared" si="45"/>
        <v>26.18</v>
      </c>
      <c r="BT67" s="135">
        <f t="shared" si="46"/>
        <v>43.120000000000005</v>
      </c>
      <c r="BU67" s="34">
        <v>1</v>
      </c>
      <c r="BV67" s="32">
        <v>2</v>
      </c>
      <c r="BW67" s="32">
        <v>8</v>
      </c>
      <c r="BX67" s="32">
        <v>0</v>
      </c>
      <c r="BY67" s="32">
        <v>0</v>
      </c>
      <c r="BZ67" s="32">
        <v>28</v>
      </c>
      <c r="CA67" s="33">
        <f t="shared" si="47"/>
        <v>39</v>
      </c>
      <c r="CB67" s="54">
        <f t="shared" si="48"/>
        <v>1.1499999999999999</v>
      </c>
      <c r="CC67" s="54">
        <f t="shared" si="49"/>
        <v>2.2999999999999998</v>
      </c>
      <c r="CD67" s="54">
        <f t="shared" si="50"/>
        <v>9.1999999999999993</v>
      </c>
      <c r="CE67" s="54">
        <f t="shared" si="51"/>
        <v>0</v>
      </c>
      <c r="CF67" s="54">
        <f t="shared" si="52"/>
        <v>0</v>
      </c>
      <c r="CG67" s="54">
        <f t="shared" si="53"/>
        <v>32.199999999999996</v>
      </c>
      <c r="CH67" s="135">
        <f t="shared" si="54"/>
        <v>44.849999999999994</v>
      </c>
      <c r="CI67" s="34">
        <v>1</v>
      </c>
      <c r="CJ67" s="32">
        <v>2</v>
      </c>
      <c r="CK67" s="32">
        <v>7</v>
      </c>
      <c r="CL67" s="32">
        <v>0</v>
      </c>
      <c r="CM67" s="32">
        <v>0</v>
      </c>
      <c r="CN67" s="32">
        <v>33</v>
      </c>
      <c r="CO67" s="36">
        <f t="shared" si="55"/>
        <v>43</v>
      </c>
      <c r="CP67" s="54">
        <f t="shared" si="56"/>
        <v>0.74</v>
      </c>
      <c r="CQ67" s="54">
        <f t="shared" si="57"/>
        <v>1.48</v>
      </c>
      <c r="CR67" s="54">
        <f t="shared" si="58"/>
        <v>5.18</v>
      </c>
      <c r="CS67" s="54">
        <f t="shared" si="59"/>
        <v>0</v>
      </c>
      <c r="CT67" s="54">
        <f t="shared" si="60"/>
        <v>0</v>
      </c>
      <c r="CU67" s="54">
        <f t="shared" si="61"/>
        <v>24.419999999999998</v>
      </c>
      <c r="CV67" s="135">
        <f t="shared" si="62"/>
        <v>31.819999999999997</v>
      </c>
      <c r="CW67" s="24">
        <f t="shared" si="63"/>
        <v>97.25</v>
      </c>
      <c r="CX67" s="60">
        <f t="shared" si="64"/>
        <v>266.99</v>
      </c>
      <c r="CY67" s="61">
        <f t="shared" si="65"/>
        <v>8.06</v>
      </c>
      <c r="CZ67" s="61">
        <f t="shared" si="66"/>
        <v>29.73</v>
      </c>
      <c r="DA67" s="61">
        <f t="shared" si="67"/>
        <v>314.55</v>
      </c>
      <c r="DB67" s="52">
        <f t="shared" si="7"/>
        <v>352.34000000000003</v>
      </c>
    </row>
    <row r="68" spans="1:106" s="3" customFormat="1" ht="14.85" customHeight="1" x14ac:dyDescent="0.15">
      <c r="A68" s="30">
        <v>64</v>
      </c>
      <c r="B68" s="63" t="s">
        <v>174</v>
      </c>
      <c r="C68" s="34">
        <v>0</v>
      </c>
      <c r="D68" s="32">
        <v>0</v>
      </c>
      <c r="E68" s="32">
        <v>5</v>
      </c>
      <c r="F68" s="32">
        <v>0</v>
      </c>
      <c r="G68" s="32">
        <v>0</v>
      </c>
      <c r="H68" s="32">
        <v>6</v>
      </c>
      <c r="I68" s="33">
        <f t="shared" si="8"/>
        <v>11</v>
      </c>
      <c r="J68" s="54">
        <f t="shared" si="9"/>
        <v>0</v>
      </c>
      <c r="K68" s="54">
        <f t="shared" si="10"/>
        <v>0</v>
      </c>
      <c r="L68" s="54">
        <f t="shared" si="11"/>
        <v>11.899999999999999</v>
      </c>
      <c r="M68" s="54">
        <f t="shared" si="12"/>
        <v>0</v>
      </c>
      <c r="N68" s="54">
        <f t="shared" si="13"/>
        <v>0</v>
      </c>
      <c r="O68" s="54">
        <f t="shared" si="14"/>
        <v>14.28</v>
      </c>
      <c r="P68" s="136"/>
      <c r="Q68" s="34">
        <v>0</v>
      </c>
      <c r="R68" s="32">
        <v>1</v>
      </c>
      <c r="S68" s="32">
        <v>3</v>
      </c>
      <c r="T68" s="32">
        <v>0</v>
      </c>
      <c r="U68" s="32">
        <v>5</v>
      </c>
      <c r="V68" s="32">
        <v>12</v>
      </c>
      <c r="W68" s="33">
        <f t="shared" si="15"/>
        <v>21</v>
      </c>
      <c r="X68" s="54">
        <f t="shared" si="16"/>
        <v>0</v>
      </c>
      <c r="Y68" s="54">
        <f t="shared" si="17"/>
        <v>2.1800000000000002</v>
      </c>
      <c r="Z68" s="54">
        <f t="shared" si="18"/>
        <v>6.5400000000000009</v>
      </c>
      <c r="AA68" s="54">
        <f t="shared" si="19"/>
        <v>0</v>
      </c>
      <c r="AB68" s="54">
        <f t="shared" si="20"/>
        <v>10.9</v>
      </c>
      <c r="AC68" s="54">
        <f t="shared" si="21"/>
        <v>26.160000000000004</v>
      </c>
      <c r="AD68" s="135">
        <f t="shared" si="22"/>
        <v>45.78</v>
      </c>
      <c r="AE68" s="34">
        <v>1</v>
      </c>
      <c r="AF68" s="32">
        <v>2</v>
      </c>
      <c r="AG68" s="32">
        <v>12</v>
      </c>
      <c r="AH68" s="32">
        <v>0</v>
      </c>
      <c r="AI68" s="32">
        <v>1</v>
      </c>
      <c r="AJ68" s="32">
        <v>10</v>
      </c>
      <c r="AK68" s="33">
        <f t="shared" si="23"/>
        <v>26</v>
      </c>
      <c r="AL68" s="54">
        <f t="shared" si="24"/>
        <v>1.55</v>
      </c>
      <c r="AM68" s="54">
        <f t="shared" si="25"/>
        <v>3.1</v>
      </c>
      <c r="AN68" s="54">
        <f t="shared" si="26"/>
        <v>18.600000000000001</v>
      </c>
      <c r="AO68" s="54">
        <f t="shared" si="27"/>
        <v>0</v>
      </c>
      <c r="AP68" s="54">
        <f t="shared" si="28"/>
        <v>1.55</v>
      </c>
      <c r="AQ68" s="54">
        <f t="shared" si="29"/>
        <v>15.5</v>
      </c>
      <c r="AR68" s="135">
        <f t="shared" si="30"/>
        <v>40.299999999999997</v>
      </c>
      <c r="AS68" s="34">
        <v>0</v>
      </c>
      <c r="AT68" s="32">
        <v>0</v>
      </c>
      <c r="AU68" s="32">
        <v>5</v>
      </c>
      <c r="AV68" s="32">
        <v>0</v>
      </c>
      <c r="AW68" s="32">
        <v>1</v>
      </c>
      <c r="AX68" s="32">
        <v>16</v>
      </c>
      <c r="AY68" s="33">
        <f t="shared" si="31"/>
        <v>22</v>
      </c>
      <c r="AZ68" s="54">
        <f t="shared" si="32"/>
        <v>0</v>
      </c>
      <c r="BA68" s="54">
        <f t="shared" si="33"/>
        <v>0</v>
      </c>
      <c r="BB68" s="54">
        <f t="shared" si="34"/>
        <v>6.1</v>
      </c>
      <c r="BC68" s="54">
        <f t="shared" si="35"/>
        <v>0</v>
      </c>
      <c r="BD68" s="54">
        <f t="shared" si="36"/>
        <v>1.22</v>
      </c>
      <c r="BE68" s="54">
        <f t="shared" si="37"/>
        <v>19.52</v>
      </c>
      <c r="BF68" s="135">
        <f t="shared" si="38"/>
        <v>26.84</v>
      </c>
      <c r="BG68" s="34">
        <v>0</v>
      </c>
      <c r="BH68" s="32">
        <v>0</v>
      </c>
      <c r="BI68" s="32">
        <v>5</v>
      </c>
      <c r="BJ68" s="32">
        <v>0</v>
      </c>
      <c r="BK68" s="32">
        <v>1</v>
      </c>
      <c r="BL68" s="32">
        <v>11</v>
      </c>
      <c r="BM68" s="33">
        <f t="shared" si="39"/>
        <v>17</v>
      </c>
      <c r="BN68" s="54">
        <f t="shared" si="40"/>
        <v>0</v>
      </c>
      <c r="BO68" s="54">
        <f t="shared" si="41"/>
        <v>0</v>
      </c>
      <c r="BP68" s="54">
        <f t="shared" si="42"/>
        <v>7.7</v>
      </c>
      <c r="BQ68" s="54">
        <f t="shared" si="43"/>
        <v>0</v>
      </c>
      <c r="BR68" s="54">
        <f t="shared" si="44"/>
        <v>1.54</v>
      </c>
      <c r="BS68" s="54">
        <f t="shared" si="45"/>
        <v>16.940000000000001</v>
      </c>
      <c r="BT68" s="135">
        <f t="shared" si="46"/>
        <v>26.18</v>
      </c>
      <c r="BU68" s="34">
        <v>1</v>
      </c>
      <c r="BV68" s="32">
        <v>0</v>
      </c>
      <c r="BW68" s="32">
        <v>5</v>
      </c>
      <c r="BX68" s="32">
        <v>0</v>
      </c>
      <c r="BY68" s="32">
        <v>0</v>
      </c>
      <c r="BZ68" s="32">
        <v>15</v>
      </c>
      <c r="CA68" s="33">
        <f t="shared" si="47"/>
        <v>21</v>
      </c>
      <c r="CB68" s="54">
        <f t="shared" si="48"/>
        <v>1.1499999999999999</v>
      </c>
      <c r="CC68" s="54">
        <f t="shared" si="49"/>
        <v>0</v>
      </c>
      <c r="CD68" s="54">
        <f t="shared" si="50"/>
        <v>5.75</v>
      </c>
      <c r="CE68" s="54">
        <f t="shared" si="51"/>
        <v>0</v>
      </c>
      <c r="CF68" s="54">
        <f t="shared" si="52"/>
        <v>0</v>
      </c>
      <c r="CG68" s="54">
        <f t="shared" si="53"/>
        <v>17.25</v>
      </c>
      <c r="CH68" s="135">
        <f t="shared" si="54"/>
        <v>24.15</v>
      </c>
      <c r="CI68" s="34">
        <v>0</v>
      </c>
      <c r="CJ68" s="32">
        <v>0</v>
      </c>
      <c r="CK68" s="32">
        <v>12</v>
      </c>
      <c r="CL68" s="32">
        <v>0</v>
      </c>
      <c r="CM68" s="32">
        <v>0</v>
      </c>
      <c r="CN68" s="32">
        <v>11</v>
      </c>
      <c r="CO68" s="36">
        <f t="shared" si="55"/>
        <v>23</v>
      </c>
      <c r="CP68" s="54">
        <f t="shared" si="56"/>
        <v>0</v>
      </c>
      <c r="CQ68" s="54">
        <f t="shared" si="57"/>
        <v>0</v>
      </c>
      <c r="CR68" s="54">
        <f t="shared" si="58"/>
        <v>8.879999999999999</v>
      </c>
      <c r="CS68" s="54">
        <f t="shared" si="59"/>
        <v>0</v>
      </c>
      <c r="CT68" s="54">
        <f t="shared" si="60"/>
        <v>0</v>
      </c>
      <c r="CU68" s="54">
        <f t="shared" si="61"/>
        <v>8.14</v>
      </c>
      <c r="CV68" s="135">
        <f t="shared" si="62"/>
        <v>17.02</v>
      </c>
      <c r="CW68" s="24">
        <f t="shared" si="63"/>
        <v>75.83</v>
      </c>
      <c r="CX68" s="60">
        <f t="shared" si="64"/>
        <v>133</v>
      </c>
      <c r="CY68" s="61">
        <f t="shared" si="65"/>
        <v>2.7</v>
      </c>
      <c r="CZ68" s="61">
        <f t="shared" si="66"/>
        <v>20.49</v>
      </c>
      <c r="DA68" s="61">
        <f t="shared" si="67"/>
        <v>183.26</v>
      </c>
      <c r="DB68" s="52">
        <f t="shared" si="7"/>
        <v>206.45</v>
      </c>
    </row>
    <row r="69" spans="1:106" s="3" customFormat="1" ht="14.85" customHeight="1" x14ac:dyDescent="0.15">
      <c r="A69" s="30">
        <v>65</v>
      </c>
      <c r="B69" s="63" t="s">
        <v>175</v>
      </c>
      <c r="C69" s="34">
        <v>0</v>
      </c>
      <c r="D69" s="32">
        <v>0</v>
      </c>
      <c r="E69" s="32">
        <v>1</v>
      </c>
      <c r="F69" s="32">
        <v>0</v>
      </c>
      <c r="G69" s="32">
        <v>1</v>
      </c>
      <c r="H69" s="32">
        <v>3</v>
      </c>
      <c r="I69" s="33">
        <f t="shared" si="8"/>
        <v>5</v>
      </c>
      <c r="J69" s="54">
        <f t="shared" si="9"/>
        <v>0</v>
      </c>
      <c r="K69" s="54">
        <f t="shared" si="10"/>
        <v>0</v>
      </c>
      <c r="L69" s="54">
        <f t="shared" si="11"/>
        <v>2.38</v>
      </c>
      <c r="M69" s="54">
        <f t="shared" si="12"/>
        <v>0</v>
      </c>
      <c r="N69" s="54">
        <f t="shared" si="13"/>
        <v>2.38</v>
      </c>
      <c r="O69" s="54">
        <f t="shared" si="14"/>
        <v>7.14</v>
      </c>
      <c r="P69" s="136"/>
      <c r="Q69" s="34">
        <v>0</v>
      </c>
      <c r="R69" s="32">
        <v>0</v>
      </c>
      <c r="S69" s="32">
        <v>2</v>
      </c>
      <c r="T69" s="32">
        <v>0</v>
      </c>
      <c r="U69" s="32">
        <v>0</v>
      </c>
      <c r="V69" s="32">
        <v>5</v>
      </c>
      <c r="W69" s="33">
        <f t="shared" si="15"/>
        <v>7</v>
      </c>
      <c r="X69" s="54">
        <f t="shared" si="16"/>
        <v>0</v>
      </c>
      <c r="Y69" s="54">
        <f t="shared" si="17"/>
        <v>0</v>
      </c>
      <c r="Z69" s="54">
        <f t="shared" si="18"/>
        <v>4.3600000000000003</v>
      </c>
      <c r="AA69" s="54">
        <f t="shared" si="19"/>
        <v>0</v>
      </c>
      <c r="AB69" s="54">
        <f t="shared" si="20"/>
        <v>0</v>
      </c>
      <c r="AC69" s="54">
        <f t="shared" si="21"/>
        <v>10.9</v>
      </c>
      <c r="AD69" s="135">
        <f t="shared" si="22"/>
        <v>15.260000000000002</v>
      </c>
      <c r="AE69" s="34">
        <v>0</v>
      </c>
      <c r="AF69" s="32">
        <v>0</v>
      </c>
      <c r="AG69" s="32">
        <v>1</v>
      </c>
      <c r="AH69" s="32">
        <v>0</v>
      </c>
      <c r="AI69" s="32">
        <v>2</v>
      </c>
      <c r="AJ69" s="32">
        <v>10</v>
      </c>
      <c r="AK69" s="33">
        <f t="shared" si="23"/>
        <v>13</v>
      </c>
      <c r="AL69" s="54">
        <f t="shared" si="24"/>
        <v>0</v>
      </c>
      <c r="AM69" s="54">
        <f t="shared" si="25"/>
        <v>0</v>
      </c>
      <c r="AN69" s="54">
        <f t="shared" si="26"/>
        <v>1.55</v>
      </c>
      <c r="AO69" s="54">
        <f t="shared" si="27"/>
        <v>0</v>
      </c>
      <c r="AP69" s="54">
        <f t="shared" si="28"/>
        <v>3.1</v>
      </c>
      <c r="AQ69" s="54">
        <f t="shared" si="29"/>
        <v>15.5</v>
      </c>
      <c r="AR69" s="135">
        <f t="shared" si="30"/>
        <v>20.149999999999999</v>
      </c>
      <c r="AS69" s="34">
        <v>0</v>
      </c>
      <c r="AT69" s="32">
        <v>0</v>
      </c>
      <c r="AU69" s="32">
        <v>3</v>
      </c>
      <c r="AV69" s="32">
        <v>0</v>
      </c>
      <c r="AW69" s="32">
        <v>0</v>
      </c>
      <c r="AX69" s="32">
        <v>8</v>
      </c>
      <c r="AY69" s="33">
        <f t="shared" si="31"/>
        <v>11</v>
      </c>
      <c r="AZ69" s="54">
        <f t="shared" si="32"/>
        <v>0</v>
      </c>
      <c r="BA69" s="54">
        <f t="shared" si="33"/>
        <v>0</v>
      </c>
      <c r="BB69" s="54">
        <f t="shared" si="34"/>
        <v>3.66</v>
      </c>
      <c r="BC69" s="54">
        <f t="shared" si="35"/>
        <v>0</v>
      </c>
      <c r="BD69" s="54">
        <f t="shared" si="36"/>
        <v>0</v>
      </c>
      <c r="BE69" s="54">
        <f t="shared" si="37"/>
        <v>9.76</v>
      </c>
      <c r="BF69" s="135">
        <f t="shared" si="38"/>
        <v>13.42</v>
      </c>
      <c r="BG69" s="34">
        <v>0</v>
      </c>
      <c r="BH69" s="32">
        <v>0</v>
      </c>
      <c r="BI69" s="32">
        <v>4</v>
      </c>
      <c r="BJ69" s="32">
        <v>0</v>
      </c>
      <c r="BK69" s="32">
        <v>0</v>
      </c>
      <c r="BL69" s="32">
        <v>7</v>
      </c>
      <c r="BM69" s="33">
        <f t="shared" si="39"/>
        <v>11</v>
      </c>
      <c r="BN69" s="54">
        <f t="shared" si="40"/>
        <v>0</v>
      </c>
      <c r="BO69" s="54">
        <f t="shared" si="41"/>
        <v>0</v>
      </c>
      <c r="BP69" s="54">
        <f t="shared" si="42"/>
        <v>6.16</v>
      </c>
      <c r="BQ69" s="54">
        <f t="shared" si="43"/>
        <v>0</v>
      </c>
      <c r="BR69" s="54">
        <f t="shared" si="44"/>
        <v>0</v>
      </c>
      <c r="BS69" s="54">
        <f t="shared" si="45"/>
        <v>10.780000000000001</v>
      </c>
      <c r="BT69" s="135">
        <f t="shared" si="46"/>
        <v>16.940000000000001</v>
      </c>
      <c r="BU69" s="34">
        <v>0</v>
      </c>
      <c r="BV69" s="32">
        <v>1</v>
      </c>
      <c r="BW69" s="32">
        <v>2</v>
      </c>
      <c r="BX69" s="32">
        <v>0</v>
      </c>
      <c r="BY69" s="32">
        <v>0</v>
      </c>
      <c r="BZ69" s="32">
        <v>5</v>
      </c>
      <c r="CA69" s="33">
        <f t="shared" si="47"/>
        <v>8</v>
      </c>
      <c r="CB69" s="54">
        <f t="shared" si="48"/>
        <v>0</v>
      </c>
      <c r="CC69" s="54">
        <f t="shared" si="49"/>
        <v>1.1499999999999999</v>
      </c>
      <c r="CD69" s="54">
        <f t="shared" si="50"/>
        <v>2.2999999999999998</v>
      </c>
      <c r="CE69" s="54">
        <f t="shared" si="51"/>
        <v>0</v>
      </c>
      <c r="CF69" s="54">
        <f t="shared" si="52"/>
        <v>0</v>
      </c>
      <c r="CG69" s="54">
        <f t="shared" si="53"/>
        <v>5.75</v>
      </c>
      <c r="CH69" s="135">
        <f t="shared" si="54"/>
        <v>9.1999999999999993</v>
      </c>
      <c r="CI69" s="34">
        <v>0</v>
      </c>
      <c r="CJ69" s="32">
        <v>0</v>
      </c>
      <c r="CK69" s="32">
        <v>2</v>
      </c>
      <c r="CL69" s="32">
        <v>0</v>
      </c>
      <c r="CM69" s="32">
        <v>0</v>
      </c>
      <c r="CN69" s="32">
        <v>6</v>
      </c>
      <c r="CO69" s="36">
        <f t="shared" si="55"/>
        <v>8</v>
      </c>
      <c r="CP69" s="54">
        <f t="shared" si="56"/>
        <v>0</v>
      </c>
      <c r="CQ69" s="54">
        <f t="shared" si="57"/>
        <v>0</v>
      </c>
      <c r="CR69" s="54">
        <f t="shared" si="58"/>
        <v>1.48</v>
      </c>
      <c r="CS69" s="54">
        <f t="shared" si="59"/>
        <v>0</v>
      </c>
      <c r="CT69" s="54">
        <f t="shared" si="60"/>
        <v>0</v>
      </c>
      <c r="CU69" s="54">
        <f t="shared" si="61"/>
        <v>4.4399999999999995</v>
      </c>
      <c r="CV69" s="135">
        <f t="shared" si="62"/>
        <v>5.92</v>
      </c>
      <c r="CW69" s="24">
        <f t="shared" si="63"/>
        <v>49.219999999999985</v>
      </c>
      <c r="CX69" s="60">
        <f t="shared" si="64"/>
        <v>69.75</v>
      </c>
      <c r="CY69" s="61">
        <f t="shared" si="65"/>
        <v>0</v>
      </c>
      <c r="CZ69" s="61">
        <f t="shared" si="66"/>
        <v>6.6300000000000008</v>
      </c>
      <c r="DA69" s="61">
        <f t="shared" si="67"/>
        <v>86.16</v>
      </c>
      <c r="DB69" s="52">
        <f t="shared" ref="DB69:DB98" si="68">SUM(CY69:DA69)</f>
        <v>92.789999999999992</v>
      </c>
    </row>
    <row r="70" spans="1:106" s="3" customFormat="1" ht="14.85" customHeight="1" x14ac:dyDescent="0.15">
      <c r="A70" s="30">
        <v>66</v>
      </c>
      <c r="B70" s="63" t="s">
        <v>176</v>
      </c>
      <c r="C70" s="34">
        <v>0</v>
      </c>
      <c r="D70" s="32">
        <v>0</v>
      </c>
      <c r="E70" s="32">
        <v>11</v>
      </c>
      <c r="F70" s="32">
        <v>0</v>
      </c>
      <c r="G70" s="32">
        <v>4</v>
      </c>
      <c r="H70" s="32">
        <v>39</v>
      </c>
      <c r="I70" s="33">
        <f t="shared" ref="I70:I97" si="69">SUM(C70:H70)</f>
        <v>54</v>
      </c>
      <c r="J70" s="54">
        <f t="shared" ref="J70:J98" si="70">C70*2.38</f>
        <v>0</v>
      </c>
      <c r="K70" s="54">
        <f t="shared" ref="K70:K98" si="71">D70*2.38</f>
        <v>0</v>
      </c>
      <c r="L70" s="54">
        <f t="shared" ref="L70:L98" si="72">E70*2.38</f>
        <v>26.18</v>
      </c>
      <c r="M70" s="54">
        <f t="shared" ref="M70:M98" si="73">F70*2.38</f>
        <v>0</v>
      </c>
      <c r="N70" s="54">
        <f t="shared" ref="N70:N98" si="74">G70*2.38</f>
        <v>9.52</v>
      </c>
      <c r="O70" s="54">
        <f t="shared" ref="O70:O98" si="75">H70*2.38</f>
        <v>92.82</v>
      </c>
      <c r="P70" s="136"/>
      <c r="Q70" s="34">
        <v>0</v>
      </c>
      <c r="R70" s="32">
        <v>2</v>
      </c>
      <c r="S70" s="32">
        <v>8</v>
      </c>
      <c r="T70" s="32">
        <v>0</v>
      </c>
      <c r="U70" s="32">
        <v>4</v>
      </c>
      <c r="V70" s="32">
        <v>36</v>
      </c>
      <c r="W70" s="33">
        <f t="shared" ref="W70:W97" si="76">SUM(Q70:V70)</f>
        <v>50</v>
      </c>
      <c r="X70" s="54">
        <f t="shared" ref="X70:X98" si="77">Q70*2.18</f>
        <v>0</v>
      </c>
      <c r="Y70" s="54">
        <f t="shared" ref="Y70:Y98" si="78">R70*2.18</f>
        <v>4.3600000000000003</v>
      </c>
      <c r="Z70" s="54">
        <f t="shared" ref="Z70:Z98" si="79">S70*2.18</f>
        <v>17.440000000000001</v>
      </c>
      <c r="AA70" s="54">
        <f t="shared" ref="AA70:AA98" si="80">T70*2.18</f>
        <v>0</v>
      </c>
      <c r="AB70" s="54">
        <f t="shared" ref="AB70:AB98" si="81">U70*2.18</f>
        <v>8.7200000000000006</v>
      </c>
      <c r="AC70" s="54">
        <f t="shared" ref="AC70:AC98" si="82">V70*2.18</f>
        <v>78.48</v>
      </c>
      <c r="AD70" s="135">
        <f t="shared" ref="AD70:AD98" si="83">SUM(X70:AC70)</f>
        <v>109</v>
      </c>
      <c r="AE70" s="34">
        <v>0</v>
      </c>
      <c r="AF70" s="32">
        <v>8</v>
      </c>
      <c r="AG70" s="32">
        <v>34</v>
      </c>
      <c r="AH70" s="32">
        <v>1</v>
      </c>
      <c r="AI70" s="32">
        <v>3</v>
      </c>
      <c r="AJ70" s="32">
        <v>74</v>
      </c>
      <c r="AK70" s="33">
        <f t="shared" ref="AK70:AK97" si="84">SUM(AE70:AJ70)</f>
        <v>120</v>
      </c>
      <c r="AL70" s="54">
        <f t="shared" ref="AL70:AL98" si="85">AE70*1.55</f>
        <v>0</v>
      </c>
      <c r="AM70" s="54">
        <f t="shared" ref="AM70:AM98" si="86">AF70*1.55</f>
        <v>12.4</v>
      </c>
      <c r="AN70" s="54">
        <f t="shared" ref="AN70:AN98" si="87">AG70*1.55</f>
        <v>52.7</v>
      </c>
      <c r="AO70" s="54">
        <f t="shared" ref="AO70:AO98" si="88">AH70*1.55</f>
        <v>1.55</v>
      </c>
      <c r="AP70" s="54">
        <f t="shared" ref="AP70:AP98" si="89">AI70*1.55</f>
        <v>4.6500000000000004</v>
      </c>
      <c r="AQ70" s="54">
        <f t="shared" ref="AQ70:AQ98" si="90">AJ70*1.55</f>
        <v>114.7</v>
      </c>
      <c r="AR70" s="135">
        <f t="shared" ref="AR70:AR98" si="91">SUM(AL70:AQ70)</f>
        <v>186</v>
      </c>
      <c r="AS70" s="34">
        <v>2</v>
      </c>
      <c r="AT70" s="32">
        <v>1</v>
      </c>
      <c r="AU70" s="32">
        <v>20</v>
      </c>
      <c r="AV70" s="32">
        <v>1</v>
      </c>
      <c r="AW70" s="32">
        <v>4</v>
      </c>
      <c r="AX70" s="32">
        <v>41</v>
      </c>
      <c r="AY70" s="33">
        <f t="shared" ref="AY70:AY97" si="92">SUM(AS70:AX70)</f>
        <v>69</v>
      </c>
      <c r="AZ70" s="54">
        <f t="shared" ref="AZ70:AZ98" si="93">AS70*1.22</f>
        <v>2.44</v>
      </c>
      <c r="BA70" s="54">
        <f t="shared" ref="BA70:BA98" si="94">AT70*1.22</f>
        <v>1.22</v>
      </c>
      <c r="BB70" s="54">
        <f t="shared" ref="BB70:BB98" si="95">AU70*1.22</f>
        <v>24.4</v>
      </c>
      <c r="BC70" s="54">
        <f t="shared" ref="BC70:BC98" si="96">AV70*1.22</f>
        <v>1.22</v>
      </c>
      <c r="BD70" s="54">
        <f t="shared" ref="BD70:BD98" si="97">AW70*1.22</f>
        <v>4.88</v>
      </c>
      <c r="BE70" s="54">
        <f t="shared" ref="BE70:BE98" si="98">AX70*1.22</f>
        <v>50.019999999999996</v>
      </c>
      <c r="BF70" s="135">
        <f t="shared" ref="BF70:BF98" si="99">SUM(AZ70:BE70)</f>
        <v>84.179999999999993</v>
      </c>
      <c r="BG70" s="34">
        <v>0</v>
      </c>
      <c r="BH70" s="32">
        <v>3</v>
      </c>
      <c r="BI70" s="32">
        <v>19</v>
      </c>
      <c r="BJ70" s="32">
        <v>0</v>
      </c>
      <c r="BK70" s="32">
        <v>5</v>
      </c>
      <c r="BL70" s="32">
        <v>45</v>
      </c>
      <c r="BM70" s="33">
        <f t="shared" ref="BM70:BM97" si="100">SUM(BG70:BL70)</f>
        <v>72</v>
      </c>
      <c r="BN70" s="54">
        <f t="shared" ref="BN70:BN98" si="101">BG70*1.54</f>
        <v>0</v>
      </c>
      <c r="BO70" s="54">
        <f t="shared" ref="BO70:BO98" si="102">BH70*1.54</f>
        <v>4.62</v>
      </c>
      <c r="BP70" s="54">
        <f t="shared" ref="BP70:BP98" si="103">BI70*1.54</f>
        <v>29.26</v>
      </c>
      <c r="BQ70" s="54">
        <f t="shared" ref="BQ70:BQ98" si="104">BJ70*1.54</f>
        <v>0</v>
      </c>
      <c r="BR70" s="54">
        <f t="shared" ref="BR70:BR98" si="105">BK70*1.54</f>
        <v>7.7</v>
      </c>
      <c r="BS70" s="54">
        <f t="shared" ref="BS70:BS98" si="106">BL70*1.54</f>
        <v>69.3</v>
      </c>
      <c r="BT70" s="135">
        <f t="shared" ref="BT70:BT98" si="107">SUM(BN70:BS70)</f>
        <v>110.88</v>
      </c>
      <c r="BU70" s="34">
        <v>1</v>
      </c>
      <c r="BV70" s="32">
        <v>3</v>
      </c>
      <c r="BW70" s="32">
        <v>15</v>
      </c>
      <c r="BX70" s="32">
        <v>0</v>
      </c>
      <c r="BY70" s="32">
        <v>1</v>
      </c>
      <c r="BZ70" s="32">
        <v>65</v>
      </c>
      <c r="CA70" s="33">
        <f t="shared" ref="CA70:CA97" si="108">SUM(BU70:BZ70)</f>
        <v>85</v>
      </c>
      <c r="CB70" s="54">
        <f t="shared" ref="CB70:CB98" si="109">BU70*1.15</f>
        <v>1.1499999999999999</v>
      </c>
      <c r="CC70" s="54">
        <f t="shared" ref="CC70:CC98" si="110">BV70*1.15</f>
        <v>3.4499999999999997</v>
      </c>
      <c r="CD70" s="54">
        <f t="shared" ref="CD70:CD98" si="111">BW70*1.15</f>
        <v>17.25</v>
      </c>
      <c r="CE70" s="54">
        <f t="shared" ref="CE70:CE98" si="112">BX70*1.15</f>
        <v>0</v>
      </c>
      <c r="CF70" s="54">
        <f t="shared" ref="CF70:CF98" si="113">BY70*1.15</f>
        <v>1.1499999999999999</v>
      </c>
      <c r="CG70" s="54">
        <f t="shared" ref="CG70:CG98" si="114">BZ70*1.15</f>
        <v>74.75</v>
      </c>
      <c r="CH70" s="135">
        <f t="shared" ref="CH70:CH98" si="115">SUM(CB70:CG70)</f>
        <v>97.75</v>
      </c>
      <c r="CI70" s="34">
        <v>0</v>
      </c>
      <c r="CJ70" s="32">
        <v>1</v>
      </c>
      <c r="CK70" s="32">
        <v>15</v>
      </c>
      <c r="CL70" s="32">
        <v>0</v>
      </c>
      <c r="CM70" s="32">
        <v>1</v>
      </c>
      <c r="CN70" s="32">
        <v>55</v>
      </c>
      <c r="CO70" s="36">
        <f t="shared" ref="CO70:CO97" si="116">SUM(CI70:CN70)</f>
        <v>72</v>
      </c>
      <c r="CP70" s="54">
        <f t="shared" ref="CP70:CP98" si="117">CI70*0.74</f>
        <v>0</v>
      </c>
      <c r="CQ70" s="54">
        <f t="shared" ref="CQ70:CQ98" si="118">CJ70*0.74</f>
        <v>0.74</v>
      </c>
      <c r="CR70" s="54">
        <f t="shared" ref="CR70:CR98" si="119">CK70*0.74</f>
        <v>11.1</v>
      </c>
      <c r="CS70" s="54">
        <f t="shared" ref="CS70:CS98" si="120">CL70*0.74</f>
        <v>0</v>
      </c>
      <c r="CT70" s="54">
        <f t="shared" ref="CT70:CT98" si="121">CM70*0.74</f>
        <v>0.74</v>
      </c>
      <c r="CU70" s="54">
        <f t="shared" ref="CU70:CU98" si="122">CN70*0.74</f>
        <v>40.700000000000003</v>
      </c>
      <c r="CV70" s="135">
        <f t="shared" ref="CV70:CV98" si="123">SUM(CP70:CU70)</f>
        <v>53.28</v>
      </c>
      <c r="CW70" s="24">
        <f t="shared" ref="CW70:CW98" si="124">SUM(J70:L71,X70:Z70,AL70:AN70,AZ70:BB70,BN70:BP70,CB70:CD70,CP70:CR70)</f>
        <v>239.65</v>
      </c>
      <c r="CX70" s="60">
        <f t="shared" ref="CX70:CX98" si="125">SUM(M70:O70,AA70:AC70,AO70:AQ70,BC70:BE70,BQ70:BS70,CE70:CG70,CS70:CU70)</f>
        <v>560.90000000000009</v>
      </c>
      <c r="CY70" s="61">
        <f t="shared" ref="CY70:CY98" si="126">SUM(J70,X70,M70,AA70,AL70,AO70,AZ70,BC70,BN70,BQ70,CB70,CE70,CP70,CS70)</f>
        <v>6.3599999999999994</v>
      </c>
      <c r="CZ70" s="61">
        <f t="shared" ref="CZ70:CZ98" si="127">SUM(K70,Y70,N70,AB70,AM70,AP70,BA70,BD70,BO70,BR70,CC70,CF70,CQ70,CT70)</f>
        <v>64.150000000000006</v>
      </c>
      <c r="DA70" s="61">
        <f t="shared" ref="DA70:DA98" si="128">SUM(L70,Z70,O70,AC70,AN70,AQ70,BB70,BE70,BP70,BS70,CD70,CG70,CR70,CU70)</f>
        <v>699.1</v>
      </c>
      <c r="DB70" s="52">
        <f t="shared" si="68"/>
        <v>769.61</v>
      </c>
    </row>
    <row r="71" spans="1:106" s="3" customFormat="1" ht="14.85" customHeight="1" x14ac:dyDescent="0.15">
      <c r="A71" s="30">
        <v>67</v>
      </c>
      <c r="B71" s="63" t="s">
        <v>177</v>
      </c>
      <c r="C71" s="34">
        <v>1</v>
      </c>
      <c r="D71" s="32">
        <v>2</v>
      </c>
      <c r="E71" s="32">
        <v>10</v>
      </c>
      <c r="F71" s="32">
        <v>0</v>
      </c>
      <c r="G71" s="32">
        <v>2</v>
      </c>
      <c r="H71" s="32">
        <v>23</v>
      </c>
      <c r="I71" s="33">
        <f t="shared" si="69"/>
        <v>38</v>
      </c>
      <c r="J71" s="54">
        <f t="shared" si="70"/>
        <v>2.38</v>
      </c>
      <c r="K71" s="54">
        <f t="shared" si="71"/>
        <v>4.76</v>
      </c>
      <c r="L71" s="54">
        <f t="shared" si="72"/>
        <v>23.799999999999997</v>
      </c>
      <c r="M71" s="54">
        <f t="shared" si="73"/>
        <v>0</v>
      </c>
      <c r="N71" s="54">
        <f t="shared" si="74"/>
        <v>4.76</v>
      </c>
      <c r="O71" s="54">
        <f t="shared" si="75"/>
        <v>54.739999999999995</v>
      </c>
      <c r="P71" s="136"/>
      <c r="Q71" s="34">
        <v>0</v>
      </c>
      <c r="R71" s="32">
        <v>5</v>
      </c>
      <c r="S71" s="32">
        <v>12</v>
      </c>
      <c r="T71" s="32">
        <v>0</v>
      </c>
      <c r="U71" s="32">
        <v>5</v>
      </c>
      <c r="V71" s="32">
        <v>28</v>
      </c>
      <c r="W71" s="33">
        <f t="shared" si="76"/>
        <v>50</v>
      </c>
      <c r="X71" s="54">
        <f t="shared" si="77"/>
        <v>0</v>
      </c>
      <c r="Y71" s="54">
        <f t="shared" si="78"/>
        <v>10.9</v>
      </c>
      <c r="Z71" s="54">
        <f t="shared" si="79"/>
        <v>26.160000000000004</v>
      </c>
      <c r="AA71" s="54">
        <f t="shared" si="80"/>
        <v>0</v>
      </c>
      <c r="AB71" s="54">
        <f t="shared" si="81"/>
        <v>10.9</v>
      </c>
      <c r="AC71" s="54">
        <f t="shared" si="82"/>
        <v>61.040000000000006</v>
      </c>
      <c r="AD71" s="135">
        <f t="shared" si="83"/>
        <v>109</v>
      </c>
      <c r="AE71" s="34">
        <v>2</v>
      </c>
      <c r="AF71" s="32">
        <v>3</v>
      </c>
      <c r="AG71" s="32">
        <v>25</v>
      </c>
      <c r="AH71" s="32">
        <v>3</v>
      </c>
      <c r="AI71" s="32">
        <v>1</v>
      </c>
      <c r="AJ71" s="32">
        <v>47</v>
      </c>
      <c r="AK71" s="33">
        <f t="shared" si="84"/>
        <v>81</v>
      </c>
      <c r="AL71" s="54">
        <f t="shared" si="85"/>
        <v>3.1</v>
      </c>
      <c r="AM71" s="54">
        <f t="shared" si="86"/>
        <v>4.6500000000000004</v>
      </c>
      <c r="AN71" s="54">
        <f t="shared" si="87"/>
        <v>38.75</v>
      </c>
      <c r="AO71" s="54">
        <f t="shared" si="88"/>
        <v>4.6500000000000004</v>
      </c>
      <c r="AP71" s="54">
        <f t="shared" si="89"/>
        <v>1.55</v>
      </c>
      <c r="AQ71" s="54">
        <f t="shared" si="90"/>
        <v>72.850000000000009</v>
      </c>
      <c r="AR71" s="135">
        <f t="shared" si="91"/>
        <v>125.55000000000001</v>
      </c>
      <c r="AS71" s="34">
        <v>0</v>
      </c>
      <c r="AT71" s="32">
        <v>4</v>
      </c>
      <c r="AU71" s="32">
        <v>22</v>
      </c>
      <c r="AV71" s="32">
        <v>0</v>
      </c>
      <c r="AW71" s="32">
        <v>2</v>
      </c>
      <c r="AX71" s="32">
        <v>41</v>
      </c>
      <c r="AY71" s="33">
        <f t="shared" si="92"/>
        <v>69</v>
      </c>
      <c r="AZ71" s="54">
        <f t="shared" si="93"/>
        <v>0</v>
      </c>
      <c r="BA71" s="54">
        <f t="shared" si="94"/>
        <v>4.88</v>
      </c>
      <c r="BB71" s="54">
        <f t="shared" si="95"/>
        <v>26.84</v>
      </c>
      <c r="BC71" s="54">
        <f t="shared" si="96"/>
        <v>0</v>
      </c>
      <c r="BD71" s="54">
        <f t="shared" si="97"/>
        <v>2.44</v>
      </c>
      <c r="BE71" s="54">
        <f t="shared" si="98"/>
        <v>50.019999999999996</v>
      </c>
      <c r="BF71" s="135">
        <f t="shared" si="99"/>
        <v>84.179999999999993</v>
      </c>
      <c r="BG71" s="34">
        <v>1</v>
      </c>
      <c r="BH71" s="32">
        <v>1</v>
      </c>
      <c r="BI71" s="32">
        <v>13</v>
      </c>
      <c r="BJ71" s="32">
        <v>1</v>
      </c>
      <c r="BK71" s="32">
        <v>1</v>
      </c>
      <c r="BL71" s="32">
        <v>25</v>
      </c>
      <c r="BM71" s="33">
        <f t="shared" si="100"/>
        <v>42</v>
      </c>
      <c r="BN71" s="54">
        <f t="shared" si="101"/>
        <v>1.54</v>
      </c>
      <c r="BO71" s="54">
        <f t="shared" si="102"/>
        <v>1.54</v>
      </c>
      <c r="BP71" s="54">
        <f t="shared" si="103"/>
        <v>20.02</v>
      </c>
      <c r="BQ71" s="54">
        <f t="shared" si="104"/>
        <v>1.54</v>
      </c>
      <c r="BR71" s="54">
        <f t="shared" si="105"/>
        <v>1.54</v>
      </c>
      <c r="BS71" s="54">
        <f t="shared" si="106"/>
        <v>38.5</v>
      </c>
      <c r="BT71" s="135">
        <f t="shared" si="107"/>
        <v>64.680000000000007</v>
      </c>
      <c r="BU71" s="34">
        <v>3</v>
      </c>
      <c r="BV71" s="32">
        <v>2</v>
      </c>
      <c r="BW71" s="32">
        <v>8</v>
      </c>
      <c r="BX71" s="32">
        <v>1</v>
      </c>
      <c r="BY71" s="32">
        <v>1</v>
      </c>
      <c r="BZ71" s="32">
        <v>35</v>
      </c>
      <c r="CA71" s="33">
        <f t="shared" si="108"/>
        <v>50</v>
      </c>
      <c r="CB71" s="54">
        <f t="shared" si="109"/>
        <v>3.4499999999999997</v>
      </c>
      <c r="CC71" s="54">
        <f t="shared" si="110"/>
        <v>2.2999999999999998</v>
      </c>
      <c r="CD71" s="54">
        <f t="shared" si="111"/>
        <v>9.1999999999999993</v>
      </c>
      <c r="CE71" s="54">
        <f t="shared" si="112"/>
        <v>1.1499999999999999</v>
      </c>
      <c r="CF71" s="54">
        <f t="shared" si="113"/>
        <v>1.1499999999999999</v>
      </c>
      <c r="CG71" s="54">
        <f t="shared" si="114"/>
        <v>40.25</v>
      </c>
      <c r="CH71" s="135">
        <f t="shared" si="115"/>
        <v>57.5</v>
      </c>
      <c r="CI71" s="34">
        <v>1</v>
      </c>
      <c r="CJ71" s="32">
        <v>2</v>
      </c>
      <c r="CK71" s="32">
        <v>14</v>
      </c>
      <c r="CL71" s="32">
        <v>0</v>
      </c>
      <c r="CM71" s="32">
        <v>3</v>
      </c>
      <c r="CN71" s="32">
        <v>32</v>
      </c>
      <c r="CO71" s="36">
        <f t="shared" si="116"/>
        <v>52</v>
      </c>
      <c r="CP71" s="54">
        <f t="shared" si="117"/>
        <v>0.74</v>
      </c>
      <c r="CQ71" s="54">
        <f t="shared" si="118"/>
        <v>1.48</v>
      </c>
      <c r="CR71" s="54">
        <f t="shared" si="119"/>
        <v>10.36</v>
      </c>
      <c r="CS71" s="54">
        <f t="shared" si="120"/>
        <v>0</v>
      </c>
      <c r="CT71" s="54">
        <f t="shared" si="121"/>
        <v>2.2199999999999998</v>
      </c>
      <c r="CU71" s="54">
        <f t="shared" si="122"/>
        <v>23.68</v>
      </c>
      <c r="CV71" s="135">
        <f t="shared" si="123"/>
        <v>38.479999999999997</v>
      </c>
      <c r="CW71" s="24">
        <f t="shared" si="124"/>
        <v>249.20999999999998</v>
      </c>
      <c r="CX71" s="60">
        <f t="shared" si="125"/>
        <v>372.98</v>
      </c>
      <c r="CY71" s="61">
        <f t="shared" si="126"/>
        <v>18.549999999999997</v>
      </c>
      <c r="CZ71" s="61">
        <f t="shared" si="127"/>
        <v>55.069999999999986</v>
      </c>
      <c r="DA71" s="61">
        <f t="shared" si="128"/>
        <v>496.21</v>
      </c>
      <c r="DB71" s="52">
        <f t="shared" si="68"/>
        <v>569.82999999999993</v>
      </c>
    </row>
    <row r="72" spans="1:106" s="3" customFormat="1" ht="14.85" customHeight="1" x14ac:dyDescent="0.15">
      <c r="A72" s="30">
        <v>68</v>
      </c>
      <c r="B72" s="63" t="s">
        <v>178</v>
      </c>
      <c r="C72" s="34">
        <v>1</v>
      </c>
      <c r="D72" s="32">
        <v>8</v>
      </c>
      <c r="E72" s="32">
        <v>13</v>
      </c>
      <c r="F72" s="32">
        <v>0</v>
      </c>
      <c r="G72" s="32">
        <v>5</v>
      </c>
      <c r="H72" s="32">
        <v>25</v>
      </c>
      <c r="I72" s="33">
        <f t="shared" si="69"/>
        <v>52</v>
      </c>
      <c r="J72" s="54">
        <f t="shared" si="70"/>
        <v>2.38</v>
      </c>
      <c r="K72" s="54">
        <f t="shared" si="71"/>
        <v>19.04</v>
      </c>
      <c r="L72" s="54">
        <f t="shared" si="72"/>
        <v>30.939999999999998</v>
      </c>
      <c r="M72" s="54">
        <f t="shared" si="73"/>
        <v>0</v>
      </c>
      <c r="N72" s="54">
        <f t="shared" si="74"/>
        <v>11.899999999999999</v>
      </c>
      <c r="O72" s="54">
        <f t="shared" si="75"/>
        <v>59.5</v>
      </c>
      <c r="P72" s="136"/>
      <c r="Q72" s="34">
        <v>0</v>
      </c>
      <c r="R72" s="32">
        <v>0</v>
      </c>
      <c r="S72" s="32">
        <v>8</v>
      </c>
      <c r="T72" s="32">
        <v>1</v>
      </c>
      <c r="U72" s="32">
        <v>1</v>
      </c>
      <c r="V72" s="32">
        <v>17</v>
      </c>
      <c r="W72" s="33">
        <f t="shared" si="76"/>
        <v>27</v>
      </c>
      <c r="X72" s="54">
        <f t="shared" si="77"/>
        <v>0</v>
      </c>
      <c r="Y72" s="54">
        <f t="shared" si="78"/>
        <v>0</v>
      </c>
      <c r="Z72" s="54">
        <f t="shared" si="79"/>
        <v>17.440000000000001</v>
      </c>
      <c r="AA72" s="54">
        <f t="shared" si="80"/>
        <v>2.1800000000000002</v>
      </c>
      <c r="AB72" s="54">
        <f t="shared" si="81"/>
        <v>2.1800000000000002</v>
      </c>
      <c r="AC72" s="54">
        <f t="shared" si="82"/>
        <v>37.06</v>
      </c>
      <c r="AD72" s="135">
        <f t="shared" si="83"/>
        <v>58.86</v>
      </c>
      <c r="AE72" s="34">
        <v>3</v>
      </c>
      <c r="AF72" s="32">
        <v>13</v>
      </c>
      <c r="AG72" s="32">
        <v>25</v>
      </c>
      <c r="AH72" s="32">
        <v>1</v>
      </c>
      <c r="AI72" s="32">
        <v>3</v>
      </c>
      <c r="AJ72" s="32">
        <v>62</v>
      </c>
      <c r="AK72" s="33">
        <f t="shared" si="84"/>
        <v>107</v>
      </c>
      <c r="AL72" s="54">
        <f t="shared" si="85"/>
        <v>4.6500000000000004</v>
      </c>
      <c r="AM72" s="54">
        <f t="shared" si="86"/>
        <v>20.150000000000002</v>
      </c>
      <c r="AN72" s="54">
        <f t="shared" si="87"/>
        <v>38.75</v>
      </c>
      <c r="AO72" s="54">
        <f t="shared" si="88"/>
        <v>1.55</v>
      </c>
      <c r="AP72" s="54">
        <f t="shared" si="89"/>
        <v>4.6500000000000004</v>
      </c>
      <c r="AQ72" s="54">
        <f t="shared" si="90"/>
        <v>96.100000000000009</v>
      </c>
      <c r="AR72" s="135">
        <f t="shared" si="91"/>
        <v>165.85000000000002</v>
      </c>
      <c r="AS72" s="34">
        <v>0</v>
      </c>
      <c r="AT72" s="32">
        <v>4</v>
      </c>
      <c r="AU72" s="32">
        <v>22</v>
      </c>
      <c r="AV72" s="32">
        <v>1</v>
      </c>
      <c r="AW72" s="32">
        <v>4</v>
      </c>
      <c r="AX72" s="32">
        <v>29</v>
      </c>
      <c r="AY72" s="33">
        <f t="shared" si="92"/>
        <v>60</v>
      </c>
      <c r="AZ72" s="54">
        <f t="shared" si="93"/>
        <v>0</v>
      </c>
      <c r="BA72" s="54">
        <f t="shared" si="94"/>
        <v>4.88</v>
      </c>
      <c r="BB72" s="54">
        <f t="shared" si="95"/>
        <v>26.84</v>
      </c>
      <c r="BC72" s="54">
        <f t="shared" si="96"/>
        <v>1.22</v>
      </c>
      <c r="BD72" s="54">
        <f t="shared" si="97"/>
        <v>4.88</v>
      </c>
      <c r="BE72" s="54">
        <f t="shared" si="98"/>
        <v>35.380000000000003</v>
      </c>
      <c r="BF72" s="135">
        <f t="shared" si="99"/>
        <v>73.2</v>
      </c>
      <c r="BG72" s="34">
        <v>2</v>
      </c>
      <c r="BH72" s="32">
        <v>5</v>
      </c>
      <c r="BI72" s="32">
        <v>17</v>
      </c>
      <c r="BJ72" s="32">
        <v>1</v>
      </c>
      <c r="BK72" s="32">
        <v>3</v>
      </c>
      <c r="BL72" s="32">
        <v>36</v>
      </c>
      <c r="BM72" s="33">
        <f t="shared" si="100"/>
        <v>64</v>
      </c>
      <c r="BN72" s="54">
        <f t="shared" si="101"/>
        <v>3.08</v>
      </c>
      <c r="BO72" s="54">
        <f t="shared" si="102"/>
        <v>7.7</v>
      </c>
      <c r="BP72" s="54">
        <f t="shared" si="103"/>
        <v>26.18</v>
      </c>
      <c r="BQ72" s="54">
        <f t="shared" si="104"/>
        <v>1.54</v>
      </c>
      <c r="BR72" s="54">
        <f t="shared" si="105"/>
        <v>4.62</v>
      </c>
      <c r="BS72" s="54">
        <f t="shared" si="106"/>
        <v>55.44</v>
      </c>
      <c r="BT72" s="135">
        <f t="shared" si="107"/>
        <v>98.56</v>
      </c>
      <c r="BU72" s="34">
        <v>0</v>
      </c>
      <c r="BV72" s="32">
        <v>13</v>
      </c>
      <c r="BW72" s="32">
        <v>18</v>
      </c>
      <c r="BX72" s="32">
        <v>0</v>
      </c>
      <c r="BY72" s="32">
        <v>3</v>
      </c>
      <c r="BZ72" s="32">
        <v>53</v>
      </c>
      <c r="CA72" s="33">
        <f t="shared" si="108"/>
        <v>87</v>
      </c>
      <c r="CB72" s="54">
        <f t="shared" si="109"/>
        <v>0</v>
      </c>
      <c r="CC72" s="54">
        <f t="shared" si="110"/>
        <v>14.95</v>
      </c>
      <c r="CD72" s="54">
        <f t="shared" si="111"/>
        <v>20.7</v>
      </c>
      <c r="CE72" s="54">
        <f t="shared" si="112"/>
        <v>0</v>
      </c>
      <c r="CF72" s="54">
        <f t="shared" si="113"/>
        <v>3.4499999999999997</v>
      </c>
      <c r="CG72" s="54">
        <f t="shared" si="114"/>
        <v>60.949999999999996</v>
      </c>
      <c r="CH72" s="135">
        <f t="shared" si="115"/>
        <v>100.05</v>
      </c>
      <c r="CI72" s="34">
        <v>0</v>
      </c>
      <c r="CJ72" s="32">
        <v>4</v>
      </c>
      <c r="CK72" s="32">
        <v>11</v>
      </c>
      <c r="CL72" s="32">
        <v>0</v>
      </c>
      <c r="CM72" s="32">
        <v>4</v>
      </c>
      <c r="CN72" s="32">
        <v>34</v>
      </c>
      <c r="CO72" s="36">
        <f t="shared" si="116"/>
        <v>53</v>
      </c>
      <c r="CP72" s="54">
        <f t="shared" si="117"/>
        <v>0</v>
      </c>
      <c r="CQ72" s="54">
        <f t="shared" si="118"/>
        <v>2.96</v>
      </c>
      <c r="CR72" s="54">
        <f t="shared" si="119"/>
        <v>8.14</v>
      </c>
      <c r="CS72" s="54">
        <f t="shared" si="120"/>
        <v>0</v>
      </c>
      <c r="CT72" s="54">
        <f t="shared" si="121"/>
        <v>2.96</v>
      </c>
      <c r="CU72" s="54">
        <f t="shared" si="122"/>
        <v>25.16</v>
      </c>
      <c r="CV72" s="135">
        <f t="shared" si="123"/>
        <v>39.22</v>
      </c>
      <c r="CW72" s="24">
        <f t="shared" si="124"/>
        <v>272.58</v>
      </c>
      <c r="CX72" s="60">
        <f t="shared" si="125"/>
        <v>410.72</v>
      </c>
      <c r="CY72" s="61">
        <f t="shared" si="126"/>
        <v>16.600000000000001</v>
      </c>
      <c r="CZ72" s="61">
        <f t="shared" si="127"/>
        <v>104.32</v>
      </c>
      <c r="DA72" s="61">
        <f t="shared" si="128"/>
        <v>538.57999999999993</v>
      </c>
      <c r="DB72" s="52">
        <f t="shared" si="68"/>
        <v>659.49999999999989</v>
      </c>
    </row>
    <row r="73" spans="1:106" s="3" customFormat="1" ht="14.85" customHeight="1" x14ac:dyDescent="0.15">
      <c r="A73" s="30">
        <v>69</v>
      </c>
      <c r="B73" s="63" t="s">
        <v>179</v>
      </c>
      <c r="C73" s="34">
        <v>0</v>
      </c>
      <c r="D73" s="32">
        <v>0</v>
      </c>
      <c r="E73" s="32">
        <v>10</v>
      </c>
      <c r="F73" s="32">
        <v>0</v>
      </c>
      <c r="G73" s="32">
        <v>5</v>
      </c>
      <c r="H73" s="32">
        <v>23</v>
      </c>
      <c r="I73" s="33">
        <f t="shared" si="69"/>
        <v>38</v>
      </c>
      <c r="J73" s="54">
        <f t="shared" si="70"/>
        <v>0</v>
      </c>
      <c r="K73" s="54">
        <f t="shared" si="71"/>
        <v>0</v>
      </c>
      <c r="L73" s="54">
        <f t="shared" si="72"/>
        <v>23.799999999999997</v>
      </c>
      <c r="M73" s="54">
        <f t="shared" si="73"/>
        <v>0</v>
      </c>
      <c r="N73" s="54">
        <f t="shared" si="74"/>
        <v>11.899999999999999</v>
      </c>
      <c r="O73" s="54">
        <f t="shared" si="75"/>
        <v>54.739999999999995</v>
      </c>
      <c r="P73" s="136"/>
      <c r="Q73" s="34">
        <v>0</v>
      </c>
      <c r="R73" s="32">
        <v>2</v>
      </c>
      <c r="S73" s="32">
        <v>5</v>
      </c>
      <c r="T73" s="32">
        <v>0</v>
      </c>
      <c r="U73" s="32">
        <v>1</v>
      </c>
      <c r="V73" s="32">
        <v>16</v>
      </c>
      <c r="W73" s="33">
        <f t="shared" si="76"/>
        <v>24</v>
      </c>
      <c r="X73" s="54">
        <f t="shared" si="77"/>
        <v>0</v>
      </c>
      <c r="Y73" s="54">
        <f t="shared" si="78"/>
        <v>4.3600000000000003</v>
      </c>
      <c r="Z73" s="54">
        <f t="shared" si="79"/>
        <v>10.9</v>
      </c>
      <c r="AA73" s="54">
        <f t="shared" si="80"/>
        <v>0</v>
      </c>
      <c r="AB73" s="54">
        <f t="shared" si="81"/>
        <v>2.1800000000000002</v>
      </c>
      <c r="AC73" s="54">
        <f t="shared" si="82"/>
        <v>34.880000000000003</v>
      </c>
      <c r="AD73" s="135">
        <f t="shared" si="83"/>
        <v>52.320000000000007</v>
      </c>
      <c r="AE73" s="34">
        <v>3</v>
      </c>
      <c r="AF73" s="32">
        <v>3</v>
      </c>
      <c r="AG73" s="32">
        <v>20</v>
      </c>
      <c r="AH73" s="32">
        <v>0</v>
      </c>
      <c r="AI73" s="32">
        <v>9</v>
      </c>
      <c r="AJ73" s="32">
        <v>41</v>
      </c>
      <c r="AK73" s="33">
        <f t="shared" si="84"/>
        <v>76</v>
      </c>
      <c r="AL73" s="54">
        <f t="shared" si="85"/>
        <v>4.6500000000000004</v>
      </c>
      <c r="AM73" s="54">
        <f t="shared" si="86"/>
        <v>4.6500000000000004</v>
      </c>
      <c r="AN73" s="54">
        <f t="shared" si="87"/>
        <v>31</v>
      </c>
      <c r="AO73" s="54">
        <f t="shared" si="88"/>
        <v>0</v>
      </c>
      <c r="AP73" s="54">
        <f t="shared" si="89"/>
        <v>13.950000000000001</v>
      </c>
      <c r="AQ73" s="54">
        <f t="shared" si="90"/>
        <v>63.550000000000004</v>
      </c>
      <c r="AR73" s="135">
        <f t="shared" si="91"/>
        <v>117.80000000000001</v>
      </c>
      <c r="AS73" s="34">
        <v>2</v>
      </c>
      <c r="AT73" s="32">
        <v>0</v>
      </c>
      <c r="AU73" s="32">
        <v>19</v>
      </c>
      <c r="AV73" s="32">
        <v>0</v>
      </c>
      <c r="AW73" s="32">
        <v>2</v>
      </c>
      <c r="AX73" s="32">
        <v>35</v>
      </c>
      <c r="AY73" s="33">
        <f t="shared" si="92"/>
        <v>58</v>
      </c>
      <c r="AZ73" s="54">
        <f t="shared" si="93"/>
        <v>2.44</v>
      </c>
      <c r="BA73" s="54">
        <f t="shared" si="94"/>
        <v>0</v>
      </c>
      <c r="BB73" s="54">
        <f t="shared" si="95"/>
        <v>23.18</v>
      </c>
      <c r="BC73" s="54">
        <f t="shared" si="96"/>
        <v>0</v>
      </c>
      <c r="BD73" s="54">
        <f t="shared" si="97"/>
        <v>2.44</v>
      </c>
      <c r="BE73" s="54">
        <f t="shared" si="98"/>
        <v>42.699999999999996</v>
      </c>
      <c r="BF73" s="135">
        <f t="shared" si="99"/>
        <v>70.759999999999991</v>
      </c>
      <c r="BG73" s="34">
        <v>0</v>
      </c>
      <c r="BH73" s="32">
        <v>2</v>
      </c>
      <c r="BI73" s="32">
        <v>18</v>
      </c>
      <c r="BJ73" s="32">
        <v>1</v>
      </c>
      <c r="BK73" s="32">
        <v>1</v>
      </c>
      <c r="BL73" s="32">
        <v>27</v>
      </c>
      <c r="BM73" s="33">
        <f t="shared" si="100"/>
        <v>49</v>
      </c>
      <c r="BN73" s="54">
        <f t="shared" si="101"/>
        <v>0</v>
      </c>
      <c r="BO73" s="54">
        <f t="shared" si="102"/>
        <v>3.08</v>
      </c>
      <c r="BP73" s="54">
        <f t="shared" si="103"/>
        <v>27.72</v>
      </c>
      <c r="BQ73" s="54">
        <f t="shared" si="104"/>
        <v>1.54</v>
      </c>
      <c r="BR73" s="54">
        <f t="shared" si="105"/>
        <v>1.54</v>
      </c>
      <c r="BS73" s="54">
        <f t="shared" si="106"/>
        <v>41.58</v>
      </c>
      <c r="BT73" s="135">
        <f t="shared" si="107"/>
        <v>75.459999999999994</v>
      </c>
      <c r="BU73" s="34">
        <v>0</v>
      </c>
      <c r="BV73" s="32">
        <v>8</v>
      </c>
      <c r="BW73" s="32">
        <v>11</v>
      </c>
      <c r="BX73" s="32">
        <v>2</v>
      </c>
      <c r="BY73" s="32">
        <v>3</v>
      </c>
      <c r="BZ73" s="32">
        <v>39</v>
      </c>
      <c r="CA73" s="33">
        <f t="shared" si="108"/>
        <v>63</v>
      </c>
      <c r="CB73" s="54">
        <f t="shared" si="109"/>
        <v>0</v>
      </c>
      <c r="CC73" s="54">
        <f t="shared" si="110"/>
        <v>9.1999999999999993</v>
      </c>
      <c r="CD73" s="54">
        <f t="shared" si="111"/>
        <v>12.649999999999999</v>
      </c>
      <c r="CE73" s="54">
        <f t="shared" si="112"/>
        <v>2.2999999999999998</v>
      </c>
      <c r="CF73" s="54">
        <f t="shared" si="113"/>
        <v>3.4499999999999997</v>
      </c>
      <c r="CG73" s="54">
        <f t="shared" si="114"/>
        <v>44.849999999999994</v>
      </c>
      <c r="CH73" s="135">
        <f t="shared" si="115"/>
        <v>72.449999999999989</v>
      </c>
      <c r="CI73" s="34">
        <v>0</v>
      </c>
      <c r="CJ73" s="32">
        <v>1</v>
      </c>
      <c r="CK73" s="32">
        <v>11</v>
      </c>
      <c r="CL73" s="32">
        <v>0</v>
      </c>
      <c r="CM73" s="32">
        <v>0</v>
      </c>
      <c r="CN73" s="32">
        <v>44</v>
      </c>
      <c r="CO73" s="36">
        <f t="shared" si="116"/>
        <v>56</v>
      </c>
      <c r="CP73" s="54">
        <f t="shared" si="117"/>
        <v>0</v>
      </c>
      <c r="CQ73" s="54">
        <f t="shared" si="118"/>
        <v>0.74</v>
      </c>
      <c r="CR73" s="54">
        <f t="shared" si="119"/>
        <v>8.14</v>
      </c>
      <c r="CS73" s="54">
        <f t="shared" si="120"/>
        <v>0</v>
      </c>
      <c r="CT73" s="54">
        <f t="shared" si="121"/>
        <v>0</v>
      </c>
      <c r="CU73" s="54">
        <f t="shared" si="122"/>
        <v>32.56</v>
      </c>
      <c r="CV73" s="135">
        <f t="shared" si="123"/>
        <v>41.440000000000005</v>
      </c>
      <c r="CW73" s="24">
        <f t="shared" si="124"/>
        <v>168.89</v>
      </c>
      <c r="CX73" s="60">
        <f t="shared" si="125"/>
        <v>354.15999999999991</v>
      </c>
      <c r="CY73" s="61">
        <f t="shared" si="126"/>
        <v>10.93</v>
      </c>
      <c r="CZ73" s="61">
        <f t="shared" si="127"/>
        <v>57.49</v>
      </c>
      <c r="DA73" s="61">
        <f t="shared" si="128"/>
        <v>452.24999999999994</v>
      </c>
      <c r="DB73" s="52">
        <f t="shared" si="68"/>
        <v>520.66999999999996</v>
      </c>
    </row>
    <row r="74" spans="1:106" s="3" customFormat="1" ht="14.85" customHeight="1" x14ac:dyDescent="0.15">
      <c r="A74" s="30">
        <v>70</v>
      </c>
      <c r="B74" s="63" t="s">
        <v>180</v>
      </c>
      <c r="C74" s="34">
        <v>0</v>
      </c>
      <c r="D74" s="32">
        <v>1</v>
      </c>
      <c r="E74" s="32">
        <v>0</v>
      </c>
      <c r="F74" s="32">
        <v>0</v>
      </c>
      <c r="G74" s="32">
        <v>1</v>
      </c>
      <c r="H74" s="32">
        <v>5</v>
      </c>
      <c r="I74" s="33">
        <f t="shared" si="69"/>
        <v>7</v>
      </c>
      <c r="J74" s="54">
        <f t="shared" si="70"/>
        <v>0</v>
      </c>
      <c r="K74" s="54">
        <f t="shared" si="71"/>
        <v>2.38</v>
      </c>
      <c r="L74" s="54">
        <f t="shared" si="72"/>
        <v>0</v>
      </c>
      <c r="M74" s="54">
        <f t="shared" si="73"/>
        <v>0</v>
      </c>
      <c r="N74" s="54">
        <f t="shared" si="74"/>
        <v>2.38</v>
      </c>
      <c r="O74" s="54">
        <f t="shared" si="75"/>
        <v>11.899999999999999</v>
      </c>
      <c r="P74" s="136"/>
      <c r="Q74" s="34">
        <v>1</v>
      </c>
      <c r="R74" s="32">
        <v>0</v>
      </c>
      <c r="S74" s="32">
        <v>2</v>
      </c>
      <c r="T74" s="32">
        <v>0</v>
      </c>
      <c r="U74" s="32">
        <v>4</v>
      </c>
      <c r="V74" s="32">
        <v>4</v>
      </c>
      <c r="W74" s="33">
        <f t="shared" si="76"/>
        <v>11</v>
      </c>
      <c r="X74" s="54">
        <f t="shared" si="77"/>
        <v>2.1800000000000002</v>
      </c>
      <c r="Y74" s="54">
        <f t="shared" si="78"/>
        <v>0</v>
      </c>
      <c r="Z74" s="54">
        <f t="shared" si="79"/>
        <v>4.3600000000000003</v>
      </c>
      <c r="AA74" s="54">
        <f t="shared" si="80"/>
        <v>0</v>
      </c>
      <c r="AB74" s="54">
        <f t="shared" si="81"/>
        <v>8.7200000000000006</v>
      </c>
      <c r="AC74" s="54">
        <f t="shared" si="82"/>
        <v>8.7200000000000006</v>
      </c>
      <c r="AD74" s="135">
        <f t="shared" si="83"/>
        <v>23.980000000000004</v>
      </c>
      <c r="AE74" s="34">
        <v>1</v>
      </c>
      <c r="AF74" s="32">
        <v>2</v>
      </c>
      <c r="AG74" s="32">
        <v>11</v>
      </c>
      <c r="AH74" s="32">
        <v>1</v>
      </c>
      <c r="AI74" s="32">
        <v>2</v>
      </c>
      <c r="AJ74" s="32">
        <v>17</v>
      </c>
      <c r="AK74" s="33">
        <f t="shared" si="84"/>
        <v>34</v>
      </c>
      <c r="AL74" s="54">
        <f t="shared" si="85"/>
        <v>1.55</v>
      </c>
      <c r="AM74" s="54">
        <f t="shared" si="86"/>
        <v>3.1</v>
      </c>
      <c r="AN74" s="54">
        <f t="shared" si="87"/>
        <v>17.05</v>
      </c>
      <c r="AO74" s="54">
        <f t="shared" si="88"/>
        <v>1.55</v>
      </c>
      <c r="AP74" s="54">
        <f t="shared" si="89"/>
        <v>3.1</v>
      </c>
      <c r="AQ74" s="54">
        <f t="shared" si="90"/>
        <v>26.35</v>
      </c>
      <c r="AR74" s="135">
        <f t="shared" si="91"/>
        <v>52.7</v>
      </c>
      <c r="AS74" s="34">
        <v>0</v>
      </c>
      <c r="AT74" s="32">
        <v>0</v>
      </c>
      <c r="AU74" s="32">
        <v>1</v>
      </c>
      <c r="AV74" s="32">
        <v>0</v>
      </c>
      <c r="AW74" s="32">
        <v>3</v>
      </c>
      <c r="AX74" s="32">
        <v>15</v>
      </c>
      <c r="AY74" s="33">
        <f t="shared" si="92"/>
        <v>19</v>
      </c>
      <c r="AZ74" s="54">
        <f t="shared" si="93"/>
        <v>0</v>
      </c>
      <c r="BA74" s="54">
        <f t="shared" si="94"/>
        <v>0</v>
      </c>
      <c r="BB74" s="54">
        <f t="shared" si="95"/>
        <v>1.22</v>
      </c>
      <c r="BC74" s="54">
        <f t="shared" si="96"/>
        <v>0</v>
      </c>
      <c r="BD74" s="54">
        <f t="shared" si="97"/>
        <v>3.66</v>
      </c>
      <c r="BE74" s="54">
        <f t="shared" si="98"/>
        <v>18.3</v>
      </c>
      <c r="BF74" s="135">
        <f t="shared" si="99"/>
        <v>23.18</v>
      </c>
      <c r="BG74" s="34">
        <v>0</v>
      </c>
      <c r="BH74" s="32">
        <v>3</v>
      </c>
      <c r="BI74" s="32">
        <v>9</v>
      </c>
      <c r="BJ74" s="32">
        <v>0</v>
      </c>
      <c r="BK74" s="32">
        <v>1</v>
      </c>
      <c r="BL74" s="32">
        <v>11</v>
      </c>
      <c r="BM74" s="33">
        <f t="shared" si="100"/>
        <v>24</v>
      </c>
      <c r="BN74" s="54">
        <f t="shared" si="101"/>
        <v>0</v>
      </c>
      <c r="BO74" s="54">
        <f t="shared" si="102"/>
        <v>4.62</v>
      </c>
      <c r="BP74" s="54">
        <f t="shared" si="103"/>
        <v>13.86</v>
      </c>
      <c r="BQ74" s="54">
        <f t="shared" si="104"/>
        <v>0</v>
      </c>
      <c r="BR74" s="54">
        <f t="shared" si="105"/>
        <v>1.54</v>
      </c>
      <c r="BS74" s="54">
        <f t="shared" si="106"/>
        <v>16.940000000000001</v>
      </c>
      <c r="BT74" s="135">
        <f t="shared" si="107"/>
        <v>36.96</v>
      </c>
      <c r="BU74" s="34">
        <v>0</v>
      </c>
      <c r="BV74" s="32">
        <v>0</v>
      </c>
      <c r="BW74" s="32">
        <v>8</v>
      </c>
      <c r="BX74" s="32">
        <v>0</v>
      </c>
      <c r="BY74" s="32">
        <v>0</v>
      </c>
      <c r="BZ74" s="32">
        <v>17</v>
      </c>
      <c r="CA74" s="33">
        <f t="shared" si="108"/>
        <v>25</v>
      </c>
      <c r="CB74" s="54">
        <f t="shared" si="109"/>
        <v>0</v>
      </c>
      <c r="CC74" s="54">
        <f t="shared" si="110"/>
        <v>0</v>
      </c>
      <c r="CD74" s="54">
        <f t="shared" si="111"/>
        <v>9.1999999999999993</v>
      </c>
      <c r="CE74" s="54">
        <f t="shared" si="112"/>
        <v>0</v>
      </c>
      <c r="CF74" s="54">
        <f t="shared" si="113"/>
        <v>0</v>
      </c>
      <c r="CG74" s="54">
        <f t="shared" si="114"/>
        <v>19.549999999999997</v>
      </c>
      <c r="CH74" s="135">
        <f t="shared" si="115"/>
        <v>28.749999999999996</v>
      </c>
      <c r="CI74" s="34">
        <v>0</v>
      </c>
      <c r="CJ74" s="32">
        <v>2</v>
      </c>
      <c r="CK74" s="32">
        <v>5</v>
      </c>
      <c r="CL74" s="32">
        <v>0</v>
      </c>
      <c r="CM74" s="32">
        <v>2</v>
      </c>
      <c r="CN74" s="32">
        <v>16</v>
      </c>
      <c r="CO74" s="36">
        <f t="shared" si="116"/>
        <v>25</v>
      </c>
      <c r="CP74" s="54">
        <f t="shared" si="117"/>
        <v>0</v>
      </c>
      <c r="CQ74" s="54">
        <f t="shared" si="118"/>
        <v>1.48</v>
      </c>
      <c r="CR74" s="54">
        <f t="shared" si="119"/>
        <v>3.7</v>
      </c>
      <c r="CS74" s="54">
        <f t="shared" si="120"/>
        <v>0</v>
      </c>
      <c r="CT74" s="54">
        <f t="shared" si="121"/>
        <v>1.48</v>
      </c>
      <c r="CU74" s="54">
        <f t="shared" si="122"/>
        <v>11.84</v>
      </c>
      <c r="CV74" s="135">
        <f t="shared" si="123"/>
        <v>18.5</v>
      </c>
      <c r="CW74" s="24">
        <f t="shared" si="124"/>
        <v>100.4</v>
      </c>
      <c r="CX74" s="60">
        <f t="shared" si="125"/>
        <v>136.03</v>
      </c>
      <c r="CY74" s="61">
        <f t="shared" si="126"/>
        <v>5.28</v>
      </c>
      <c r="CZ74" s="61">
        <f t="shared" si="127"/>
        <v>32.46</v>
      </c>
      <c r="DA74" s="61">
        <f t="shared" si="128"/>
        <v>162.98999999999998</v>
      </c>
      <c r="DB74" s="52">
        <f t="shared" si="68"/>
        <v>200.73</v>
      </c>
    </row>
    <row r="75" spans="1:106" s="3" customFormat="1" ht="14.85" customHeight="1" x14ac:dyDescent="0.15">
      <c r="A75" s="30">
        <v>71</v>
      </c>
      <c r="B75" s="63" t="s">
        <v>181</v>
      </c>
      <c r="C75" s="34">
        <v>0</v>
      </c>
      <c r="D75" s="32">
        <v>2</v>
      </c>
      <c r="E75" s="32">
        <v>13</v>
      </c>
      <c r="F75" s="32">
        <v>0</v>
      </c>
      <c r="G75" s="32">
        <v>3</v>
      </c>
      <c r="H75" s="32">
        <v>27</v>
      </c>
      <c r="I75" s="33">
        <f t="shared" si="69"/>
        <v>45</v>
      </c>
      <c r="J75" s="54">
        <f t="shared" si="70"/>
        <v>0</v>
      </c>
      <c r="K75" s="54">
        <f t="shared" si="71"/>
        <v>4.76</v>
      </c>
      <c r="L75" s="54">
        <f t="shared" si="72"/>
        <v>30.939999999999998</v>
      </c>
      <c r="M75" s="54">
        <f t="shared" si="73"/>
        <v>0</v>
      </c>
      <c r="N75" s="54">
        <f t="shared" si="74"/>
        <v>7.14</v>
      </c>
      <c r="O75" s="54">
        <f t="shared" si="75"/>
        <v>64.259999999999991</v>
      </c>
      <c r="P75" s="136"/>
      <c r="Q75" s="34">
        <v>0</v>
      </c>
      <c r="R75" s="32">
        <v>0</v>
      </c>
      <c r="S75" s="32">
        <v>5</v>
      </c>
      <c r="T75" s="32">
        <v>1</v>
      </c>
      <c r="U75" s="32">
        <v>5</v>
      </c>
      <c r="V75" s="32">
        <v>25</v>
      </c>
      <c r="W75" s="33">
        <f t="shared" si="76"/>
        <v>36</v>
      </c>
      <c r="X75" s="54">
        <f t="shared" si="77"/>
        <v>0</v>
      </c>
      <c r="Y75" s="54">
        <f t="shared" si="78"/>
        <v>0</v>
      </c>
      <c r="Z75" s="54">
        <f t="shared" si="79"/>
        <v>10.9</v>
      </c>
      <c r="AA75" s="54">
        <f t="shared" si="80"/>
        <v>2.1800000000000002</v>
      </c>
      <c r="AB75" s="54">
        <f t="shared" si="81"/>
        <v>10.9</v>
      </c>
      <c r="AC75" s="54">
        <f t="shared" si="82"/>
        <v>54.500000000000007</v>
      </c>
      <c r="AD75" s="135">
        <f t="shared" si="83"/>
        <v>78.48</v>
      </c>
      <c r="AE75" s="34">
        <v>0</v>
      </c>
      <c r="AF75" s="32">
        <v>5</v>
      </c>
      <c r="AG75" s="32">
        <v>19</v>
      </c>
      <c r="AH75" s="32">
        <v>1</v>
      </c>
      <c r="AI75" s="32">
        <v>4</v>
      </c>
      <c r="AJ75" s="32">
        <v>42</v>
      </c>
      <c r="AK75" s="33">
        <f t="shared" si="84"/>
        <v>71</v>
      </c>
      <c r="AL75" s="54">
        <f t="shared" si="85"/>
        <v>0</v>
      </c>
      <c r="AM75" s="54">
        <f t="shared" si="86"/>
        <v>7.75</v>
      </c>
      <c r="AN75" s="54">
        <f t="shared" si="87"/>
        <v>29.45</v>
      </c>
      <c r="AO75" s="54">
        <f t="shared" si="88"/>
        <v>1.55</v>
      </c>
      <c r="AP75" s="54">
        <f t="shared" si="89"/>
        <v>6.2</v>
      </c>
      <c r="AQ75" s="54">
        <f t="shared" si="90"/>
        <v>65.100000000000009</v>
      </c>
      <c r="AR75" s="135">
        <f t="shared" si="91"/>
        <v>110.05000000000001</v>
      </c>
      <c r="AS75" s="34">
        <v>1</v>
      </c>
      <c r="AT75" s="32">
        <v>3</v>
      </c>
      <c r="AU75" s="32">
        <v>11</v>
      </c>
      <c r="AV75" s="32">
        <v>2</v>
      </c>
      <c r="AW75" s="32">
        <v>2</v>
      </c>
      <c r="AX75" s="32">
        <v>21</v>
      </c>
      <c r="AY75" s="33">
        <f t="shared" si="92"/>
        <v>40</v>
      </c>
      <c r="AZ75" s="54">
        <f t="shared" si="93"/>
        <v>1.22</v>
      </c>
      <c r="BA75" s="54">
        <f t="shared" si="94"/>
        <v>3.66</v>
      </c>
      <c r="BB75" s="54">
        <f t="shared" si="95"/>
        <v>13.42</v>
      </c>
      <c r="BC75" s="54">
        <f t="shared" si="96"/>
        <v>2.44</v>
      </c>
      <c r="BD75" s="54">
        <f t="shared" si="97"/>
        <v>2.44</v>
      </c>
      <c r="BE75" s="54">
        <f t="shared" si="98"/>
        <v>25.62</v>
      </c>
      <c r="BF75" s="135">
        <f t="shared" si="99"/>
        <v>48.800000000000004</v>
      </c>
      <c r="BG75" s="34">
        <v>0</v>
      </c>
      <c r="BH75" s="32">
        <v>0</v>
      </c>
      <c r="BI75" s="32">
        <v>12</v>
      </c>
      <c r="BJ75" s="32">
        <v>0</v>
      </c>
      <c r="BK75" s="32">
        <v>2</v>
      </c>
      <c r="BL75" s="32">
        <v>24</v>
      </c>
      <c r="BM75" s="33">
        <f t="shared" si="100"/>
        <v>38</v>
      </c>
      <c r="BN75" s="54">
        <f t="shared" si="101"/>
        <v>0</v>
      </c>
      <c r="BO75" s="54">
        <f t="shared" si="102"/>
        <v>0</v>
      </c>
      <c r="BP75" s="54">
        <f t="shared" si="103"/>
        <v>18.48</v>
      </c>
      <c r="BQ75" s="54">
        <f t="shared" si="104"/>
        <v>0</v>
      </c>
      <c r="BR75" s="54">
        <f t="shared" si="105"/>
        <v>3.08</v>
      </c>
      <c r="BS75" s="54">
        <f t="shared" si="106"/>
        <v>36.96</v>
      </c>
      <c r="BT75" s="135">
        <f t="shared" si="107"/>
        <v>58.52</v>
      </c>
      <c r="BU75" s="34">
        <v>0</v>
      </c>
      <c r="BV75" s="32">
        <v>2</v>
      </c>
      <c r="BW75" s="32">
        <v>10</v>
      </c>
      <c r="BX75" s="32">
        <v>1</v>
      </c>
      <c r="BY75" s="32">
        <v>1</v>
      </c>
      <c r="BZ75" s="32">
        <v>27</v>
      </c>
      <c r="CA75" s="33">
        <f t="shared" si="108"/>
        <v>41</v>
      </c>
      <c r="CB75" s="54">
        <f t="shared" si="109"/>
        <v>0</v>
      </c>
      <c r="CC75" s="54">
        <f t="shared" si="110"/>
        <v>2.2999999999999998</v>
      </c>
      <c r="CD75" s="54">
        <f t="shared" si="111"/>
        <v>11.5</v>
      </c>
      <c r="CE75" s="54">
        <f t="shared" si="112"/>
        <v>1.1499999999999999</v>
      </c>
      <c r="CF75" s="54">
        <f t="shared" si="113"/>
        <v>1.1499999999999999</v>
      </c>
      <c r="CG75" s="54">
        <f t="shared" si="114"/>
        <v>31.049999999999997</v>
      </c>
      <c r="CH75" s="135">
        <f t="shared" si="115"/>
        <v>47.15</v>
      </c>
      <c r="CI75" s="34">
        <v>1</v>
      </c>
      <c r="CJ75" s="32">
        <v>0</v>
      </c>
      <c r="CK75" s="32">
        <v>5</v>
      </c>
      <c r="CL75" s="32">
        <v>0</v>
      </c>
      <c r="CM75" s="32">
        <v>2</v>
      </c>
      <c r="CN75" s="32">
        <v>20</v>
      </c>
      <c r="CO75" s="36">
        <f t="shared" si="116"/>
        <v>28</v>
      </c>
      <c r="CP75" s="54">
        <f t="shared" si="117"/>
        <v>0.74</v>
      </c>
      <c r="CQ75" s="54">
        <f t="shared" si="118"/>
        <v>0</v>
      </c>
      <c r="CR75" s="54">
        <f t="shared" si="119"/>
        <v>3.7</v>
      </c>
      <c r="CS75" s="54">
        <f t="shared" si="120"/>
        <v>0</v>
      </c>
      <c r="CT75" s="54">
        <f t="shared" si="121"/>
        <v>1.48</v>
      </c>
      <c r="CU75" s="54">
        <f t="shared" si="122"/>
        <v>14.8</v>
      </c>
      <c r="CV75" s="135">
        <f t="shared" si="123"/>
        <v>20.72</v>
      </c>
      <c r="CW75" s="24">
        <f t="shared" si="124"/>
        <v>188.79999999999998</v>
      </c>
      <c r="CX75" s="60">
        <f t="shared" si="125"/>
        <v>332.00000000000006</v>
      </c>
      <c r="CY75" s="61">
        <f t="shared" si="126"/>
        <v>9.2800000000000011</v>
      </c>
      <c r="CZ75" s="61">
        <f t="shared" si="127"/>
        <v>50.859999999999985</v>
      </c>
      <c r="DA75" s="61">
        <f t="shared" si="128"/>
        <v>410.68</v>
      </c>
      <c r="DB75" s="52">
        <f t="shared" si="68"/>
        <v>470.82</v>
      </c>
    </row>
    <row r="76" spans="1:106" s="3" customFormat="1" ht="14.85" customHeight="1" x14ac:dyDescent="0.15">
      <c r="A76" s="30">
        <v>72</v>
      </c>
      <c r="B76" s="63" t="s">
        <v>182</v>
      </c>
      <c r="C76" s="34">
        <v>0</v>
      </c>
      <c r="D76" s="32">
        <v>5</v>
      </c>
      <c r="E76" s="32">
        <v>16</v>
      </c>
      <c r="F76" s="32">
        <v>1</v>
      </c>
      <c r="G76" s="32">
        <v>4</v>
      </c>
      <c r="H76" s="32">
        <v>40</v>
      </c>
      <c r="I76" s="33">
        <f t="shared" si="69"/>
        <v>66</v>
      </c>
      <c r="J76" s="54">
        <f t="shared" si="70"/>
        <v>0</v>
      </c>
      <c r="K76" s="54">
        <f t="shared" si="71"/>
        <v>11.899999999999999</v>
      </c>
      <c r="L76" s="54">
        <f t="shared" si="72"/>
        <v>38.08</v>
      </c>
      <c r="M76" s="54">
        <f t="shared" si="73"/>
        <v>2.38</v>
      </c>
      <c r="N76" s="54">
        <f t="shared" si="74"/>
        <v>9.52</v>
      </c>
      <c r="O76" s="54">
        <f t="shared" si="75"/>
        <v>95.199999999999989</v>
      </c>
      <c r="P76" s="136"/>
      <c r="Q76" s="34">
        <v>2</v>
      </c>
      <c r="R76" s="32">
        <v>6</v>
      </c>
      <c r="S76" s="32">
        <v>25</v>
      </c>
      <c r="T76" s="32">
        <v>1</v>
      </c>
      <c r="U76" s="32">
        <v>11</v>
      </c>
      <c r="V76" s="32">
        <v>68</v>
      </c>
      <c r="W76" s="33">
        <f t="shared" si="76"/>
        <v>113</v>
      </c>
      <c r="X76" s="54">
        <f t="shared" si="77"/>
        <v>4.3600000000000003</v>
      </c>
      <c r="Y76" s="54">
        <f t="shared" si="78"/>
        <v>13.080000000000002</v>
      </c>
      <c r="Z76" s="54">
        <f t="shared" si="79"/>
        <v>54.500000000000007</v>
      </c>
      <c r="AA76" s="54">
        <f t="shared" si="80"/>
        <v>2.1800000000000002</v>
      </c>
      <c r="AB76" s="54">
        <f t="shared" si="81"/>
        <v>23.98</v>
      </c>
      <c r="AC76" s="54">
        <f t="shared" si="82"/>
        <v>148.24</v>
      </c>
      <c r="AD76" s="135">
        <f t="shared" si="83"/>
        <v>246.34000000000003</v>
      </c>
      <c r="AE76" s="34">
        <v>0</v>
      </c>
      <c r="AF76" s="32">
        <v>13</v>
      </c>
      <c r="AG76" s="32">
        <v>36</v>
      </c>
      <c r="AH76" s="32">
        <v>2</v>
      </c>
      <c r="AI76" s="32">
        <v>18</v>
      </c>
      <c r="AJ76" s="32">
        <v>91</v>
      </c>
      <c r="AK76" s="33">
        <f t="shared" si="84"/>
        <v>160</v>
      </c>
      <c r="AL76" s="54">
        <f t="shared" si="85"/>
        <v>0</v>
      </c>
      <c r="AM76" s="54">
        <f t="shared" si="86"/>
        <v>20.150000000000002</v>
      </c>
      <c r="AN76" s="54">
        <f t="shared" si="87"/>
        <v>55.800000000000004</v>
      </c>
      <c r="AO76" s="54">
        <f t="shared" si="88"/>
        <v>3.1</v>
      </c>
      <c r="AP76" s="54">
        <f t="shared" si="89"/>
        <v>27.900000000000002</v>
      </c>
      <c r="AQ76" s="54">
        <f t="shared" si="90"/>
        <v>141.05000000000001</v>
      </c>
      <c r="AR76" s="135">
        <f t="shared" si="91"/>
        <v>248</v>
      </c>
      <c r="AS76" s="34">
        <v>1</v>
      </c>
      <c r="AT76" s="32">
        <v>10</v>
      </c>
      <c r="AU76" s="32">
        <v>35</v>
      </c>
      <c r="AV76" s="32">
        <v>0</v>
      </c>
      <c r="AW76" s="32">
        <v>8</v>
      </c>
      <c r="AX76" s="32">
        <v>75</v>
      </c>
      <c r="AY76" s="33">
        <f t="shared" si="92"/>
        <v>129</v>
      </c>
      <c r="AZ76" s="54">
        <f t="shared" si="93"/>
        <v>1.22</v>
      </c>
      <c r="BA76" s="54">
        <f t="shared" si="94"/>
        <v>12.2</v>
      </c>
      <c r="BB76" s="54">
        <f t="shared" si="95"/>
        <v>42.699999999999996</v>
      </c>
      <c r="BC76" s="54">
        <f t="shared" si="96"/>
        <v>0</v>
      </c>
      <c r="BD76" s="54">
        <f t="shared" si="97"/>
        <v>9.76</v>
      </c>
      <c r="BE76" s="54">
        <f t="shared" si="98"/>
        <v>91.5</v>
      </c>
      <c r="BF76" s="135">
        <f t="shared" si="99"/>
        <v>157.38</v>
      </c>
      <c r="BG76" s="34">
        <v>0</v>
      </c>
      <c r="BH76" s="32">
        <v>8</v>
      </c>
      <c r="BI76" s="32">
        <v>23</v>
      </c>
      <c r="BJ76" s="32">
        <v>1</v>
      </c>
      <c r="BK76" s="32">
        <v>5</v>
      </c>
      <c r="BL76" s="32">
        <v>54</v>
      </c>
      <c r="BM76" s="33">
        <f t="shared" si="100"/>
        <v>91</v>
      </c>
      <c r="BN76" s="54">
        <f t="shared" si="101"/>
        <v>0</v>
      </c>
      <c r="BO76" s="54">
        <f t="shared" si="102"/>
        <v>12.32</v>
      </c>
      <c r="BP76" s="54">
        <f t="shared" si="103"/>
        <v>35.42</v>
      </c>
      <c r="BQ76" s="54">
        <f t="shared" si="104"/>
        <v>1.54</v>
      </c>
      <c r="BR76" s="54">
        <f t="shared" si="105"/>
        <v>7.7</v>
      </c>
      <c r="BS76" s="54">
        <f t="shared" si="106"/>
        <v>83.16</v>
      </c>
      <c r="BT76" s="135">
        <f t="shared" si="107"/>
        <v>140.13999999999999</v>
      </c>
      <c r="BU76" s="34">
        <v>0</v>
      </c>
      <c r="BV76" s="32">
        <v>9</v>
      </c>
      <c r="BW76" s="32">
        <v>36</v>
      </c>
      <c r="BX76" s="32">
        <v>1</v>
      </c>
      <c r="BY76" s="32">
        <v>7</v>
      </c>
      <c r="BZ76" s="32">
        <v>37</v>
      </c>
      <c r="CA76" s="33">
        <f t="shared" si="108"/>
        <v>90</v>
      </c>
      <c r="CB76" s="54">
        <f t="shared" si="109"/>
        <v>0</v>
      </c>
      <c r="CC76" s="54">
        <f t="shared" si="110"/>
        <v>10.35</v>
      </c>
      <c r="CD76" s="54">
        <f t="shared" si="111"/>
        <v>41.4</v>
      </c>
      <c r="CE76" s="54">
        <f t="shared" si="112"/>
        <v>1.1499999999999999</v>
      </c>
      <c r="CF76" s="54">
        <f t="shared" si="113"/>
        <v>8.0499999999999989</v>
      </c>
      <c r="CG76" s="54">
        <f t="shared" si="114"/>
        <v>42.55</v>
      </c>
      <c r="CH76" s="135">
        <f t="shared" si="115"/>
        <v>103.5</v>
      </c>
      <c r="CI76" s="34">
        <v>2</v>
      </c>
      <c r="CJ76" s="32">
        <v>5</v>
      </c>
      <c r="CK76" s="32">
        <v>25</v>
      </c>
      <c r="CL76" s="32">
        <v>2</v>
      </c>
      <c r="CM76" s="32">
        <v>12</v>
      </c>
      <c r="CN76" s="32">
        <v>63</v>
      </c>
      <c r="CO76" s="36">
        <f t="shared" si="116"/>
        <v>109</v>
      </c>
      <c r="CP76" s="54">
        <f t="shared" si="117"/>
        <v>1.48</v>
      </c>
      <c r="CQ76" s="54">
        <f t="shared" si="118"/>
        <v>3.7</v>
      </c>
      <c r="CR76" s="54">
        <f t="shared" si="119"/>
        <v>18.5</v>
      </c>
      <c r="CS76" s="54">
        <f t="shared" si="120"/>
        <v>1.48</v>
      </c>
      <c r="CT76" s="54">
        <f t="shared" si="121"/>
        <v>8.879999999999999</v>
      </c>
      <c r="CU76" s="54">
        <f t="shared" si="122"/>
        <v>46.62</v>
      </c>
      <c r="CV76" s="135">
        <f t="shared" si="123"/>
        <v>80.66</v>
      </c>
      <c r="CW76" s="24">
        <f t="shared" si="124"/>
        <v>417.62</v>
      </c>
      <c r="CX76" s="60">
        <f t="shared" si="125"/>
        <v>755.93999999999983</v>
      </c>
      <c r="CY76" s="61">
        <f t="shared" si="126"/>
        <v>18.89</v>
      </c>
      <c r="CZ76" s="61">
        <f t="shared" si="127"/>
        <v>179.48999999999998</v>
      </c>
      <c r="DA76" s="61">
        <f t="shared" si="128"/>
        <v>934.71999999999991</v>
      </c>
      <c r="DB76" s="52">
        <f t="shared" si="68"/>
        <v>1133.0999999999999</v>
      </c>
    </row>
    <row r="77" spans="1:106" s="3" customFormat="1" ht="14.85" customHeight="1" x14ac:dyDescent="0.15">
      <c r="A77" s="30">
        <v>73</v>
      </c>
      <c r="B77" s="63" t="s">
        <v>183</v>
      </c>
      <c r="C77" s="34">
        <v>0</v>
      </c>
      <c r="D77" s="32">
        <v>1</v>
      </c>
      <c r="E77" s="32">
        <v>16</v>
      </c>
      <c r="F77" s="32">
        <v>2</v>
      </c>
      <c r="G77" s="32">
        <v>12</v>
      </c>
      <c r="H77" s="32">
        <v>48</v>
      </c>
      <c r="I77" s="33">
        <f t="shared" si="69"/>
        <v>79</v>
      </c>
      <c r="J77" s="54">
        <f t="shared" si="70"/>
        <v>0</v>
      </c>
      <c r="K77" s="54">
        <f t="shared" si="71"/>
        <v>2.38</v>
      </c>
      <c r="L77" s="54">
        <f t="shared" si="72"/>
        <v>38.08</v>
      </c>
      <c r="M77" s="54">
        <f t="shared" si="73"/>
        <v>4.76</v>
      </c>
      <c r="N77" s="54">
        <f t="shared" si="74"/>
        <v>28.56</v>
      </c>
      <c r="O77" s="54">
        <f t="shared" si="75"/>
        <v>114.24</v>
      </c>
      <c r="P77" s="136"/>
      <c r="Q77" s="34">
        <v>1</v>
      </c>
      <c r="R77" s="32">
        <v>4</v>
      </c>
      <c r="S77" s="32">
        <v>16</v>
      </c>
      <c r="T77" s="32">
        <v>2</v>
      </c>
      <c r="U77" s="32">
        <v>2</v>
      </c>
      <c r="V77" s="32">
        <v>43</v>
      </c>
      <c r="W77" s="33">
        <f t="shared" si="76"/>
        <v>68</v>
      </c>
      <c r="X77" s="54">
        <f t="shared" si="77"/>
        <v>2.1800000000000002</v>
      </c>
      <c r="Y77" s="54">
        <f t="shared" si="78"/>
        <v>8.7200000000000006</v>
      </c>
      <c r="Z77" s="54">
        <f t="shared" si="79"/>
        <v>34.880000000000003</v>
      </c>
      <c r="AA77" s="54">
        <f t="shared" si="80"/>
        <v>4.3600000000000003</v>
      </c>
      <c r="AB77" s="54">
        <f t="shared" si="81"/>
        <v>4.3600000000000003</v>
      </c>
      <c r="AC77" s="54">
        <f t="shared" si="82"/>
        <v>93.740000000000009</v>
      </c>
      <c r="AD77" s="135">
        <f t="shared" si="83"/>
        <v>148.24</v>
      </c>
      <c r="AE77" s="34">
        <v>2</v>
      </c>
      <c r="AF77" s="32">
        <v>12</v>
      </c>
      <c r="AG77" s="32">
        <v>37</v>
      </c>
      <c r="AH77" s="32">
        <v>0</v>
      </c>
      <c r="AI77" s="32">
        <v>14</v>
      </c>
      <c r="AJ77" s="32">
        <v>76</v>
      </c>
      <c r="AK77" s="33">
        <f t="shared" si="84"/>
        <v>141</v>
      </c>
      <c r="AL77" s="54">
        <f t="shared" si="85"/>
        <v>3.1</v>
      </c>
      <c r="AM77" s="54">
        <f t="shared" si="86"/>
        <v>18.600000000000001</v>
      </c>
      <c r="AN77" s="54">
        <f t="shared" si="87"/>
        <v>57.35</v>
      </c>
      <c r="AO77" s="54">
        <f t="shared" si="88"/>
        <v>0</v>
      </c>
      <c r="AP77" s="54">
        <f t="shared" si="89"/>
        <v>21.7</v>
      </c>
      <c r="AQ77" s="54">
        <f t="shared" si="90"/>
        <v>117.8</v>
      </c>
      <c r="AR77" s="135">
        <f t="shared" si="91"/>
        <v>218.55</v>
      </c>
      <c r="AS77" s="34">
        <v>4</v>
      </c>
      <c r="AT77" s="32">
        <v>7</v>
      </c>
      <c r="AU77" s="32">
        <v>28</v>
      </c>
      <c r="AV77" s="32">
        <v>1</v>
      </c>
      <c r="AW77" s="32">
        <v>10</v>
      </c>
      <c r="AX77" s="32">
        <v>73</v>
      </c>
      <c r="AY77" s="33">
        <f t="shared" si="92"/>
        <v>123</v>
      </c>
      <c r="AZ77" s="54">
        <f t="shared" si="93"/>
        <v>4.88</v>
      </c>
      <c r="BA77" s="54">
        <f t="shared" si="94"/>
        <v>8.5399999999999991</v>
      </c>
      <c r="BB77" s="54">
        <f t="shared" si="95"/>
        <v>34.159999999999997</v>
      </c>
      <c r="BC77" s="54">
        <f t="shared" si="96"/>
        <v>1.22</v>
      </c>
      <c r="BD77" s="54">
        <f t="shared" si="97"/>
        <v>12.2</v>
      </c>
      <c r="BE77" s="54">
        <f t="shared" si="98"/>
        <v>89.06</v>
      </c>
      <c r="BF77" s="135">
        <f t="shared" si="99"/>
        <v>150.06</v>
      </c>
      <c r="BG77" s="34">
        <v>2</v>
      </c>
      <c r="BH77" s="32">
        <v>7</v>
      </c>
      <c r="BI77" s="32">
        <v>15</v>
      </c>
      <c r="BJ77" s="32">
        <v>1</v>
      </c>
      <c r="BK77" s="32">
        <v>3</v>
      </c>
      <c r="BL77" s="32">
        <v>40</v>
      </c>
      <c r="BM77" s="33">
        <f t="shared" si="100"/>
        <v>68</v>
      </c>
      <c r="BN77" s="54">
        <f t="shared" si="101"/>
        <v>3.08</v>
      </c>
      <c r="BO77" s="54">
        <f t="shared" si="102"/>
        <v>10.780000000000001</v>
      </c>
      <c r="BP77" s="54">
        <f t="shared" si="103"/>
        <v>23.1</v>
      </c>
      <c r="BQ77" s="54">
        <f t="shared" si="104"/>
        <v>1.54</v>
      </c>
      <c r="BR77" s="54">
        <f t="shared" si="105"/>
        <v>4.62</v>
      </c>
      <c r="BS77" s="54">
        <f t="shared" si="106"/>
        <v>61.6</v>
      </c>
      <c r="BT77" s="135">
        <f t="shared" si="107"/>
        <v>104.72</v>
      </c>
      <c r="BU77" s="34">
        <v>1</v>
      </c>
      <c r="BV77" s="32">
        <v>6</v>
      </c>
      <c r="BW77" s="32">
        <v>19</v>
      </c>
      <c r="BX77" s="32">
        <v>1</v>
      </c>
      <c r="BY77" s="32">
        <v>6</v>
      </c>
      <c r="BZ77" s="32">
        <v>54</v>
      </c>
      <c r="CA77" s="33">
        <f t="shared" si="108"/>
        <v>87</v>
      </c>
      <c r="CB77" s="54">
        <f t="shared" si="109"/>
        <v>1.1499999999999999</v>
      </c>
      <c r="CC77" s="54">
        <f t="shared" si="110"/>
        <v>6.8999999999999995</v>
      </c>
      <c r="CD77" s="54">
        <f t="shared" si="111"/>
        <v>21.849999999999998</v>
      </c>
      <c r="CE77" s="54">
        <f t="shared" si="112"/>
        <v>1.1499999999999999</v>
      </c>
      <c r="CF77" s="54">
        <f t="shared" si="113"/>
        <v>6.8999999999999995</v>
      </c>
      <c r="CG77" s="54">
        <f t="shared" si="114"/>
        <v>62.099999999999994</v>
      </c>
      <c r="CH77" s="135">
        <f t="shared" si="115"/>
        <v>100.04999999999998</v>
      </c>
      <c r="CI77" s="34">
        <v>0</v>
      </c>
      <c r="CJ77" s="32">
        <v>5</v>
      </c>
      <c r="CK77" s="32">
        <v>25</v>
      </c>
      <c r="CL77" s="32">
        <v>0</v>
      </c>
      <c r="CM77" s="32">
        <v>3</v>
      </c>
      <c r="CN77" s="32">
        <v>49</v>
      </c>
      <c r="CO77" s="36">
        <f t="shared" si="116"/>
        <v>82</v>
      </c>
      <c r="CP77" s="54">
        <f t="shared" si="117"/>
        <v>0</v>
      </c>
      <c r="CQ77" s="54">
        <f t="shared" si="118"/>
        <v>3.7</v>
      </c>
      <c r="CR77" s="54">
        <f t="shared" si="119"/>
        <v>18.5</v>
      </c>
      <c r="CS77" s="54">
        <f t="shared" si="120"/>
        <v>0</v>
      </c>
      <c r="CT77" s="54">
        <f t="shared" si="121"/>
        <v>2.2199999999999998</v>
      </c>
      <c r="CU77" s="54">
        <f t="shared" si="122"/>
        <v>36.26</v>
      </c>
      <c r="CV77" s="135">
        <f t="shared" si="123"/>
        <v>60.679999999999993</v>
      </c>
      <c r="CW77" s="24">
        <f t="shared" si="124"/>
        <v>335.24999999999994</v>
      </c>
      <c r="CX77" s="60">
        <f t="shared" si="125"/>
        <v>668.3900000000001</v>
      </c>
      <c r="CY77" s="61">
        <f t="shared" si="126"/>
        <v>27.419999999999995</v>
      </c>
      <c r="CZ77" s="61">
        <f t="shared" si="127"/>
        <v>140.17999999999998</v>
      </c>
      <c r="DA77" s="61">
        <f t="shared" si="128"/>
        <v>802.72</v>
      </c>
      <c r="DB77" s="52">
        <f t="shared" si="68"/>
        <v>970.31999999999994</v>
      </c>
    </row>
    <row r="78" spans="1:106" s="3" customFormat="1" ht="14.85" customHeight="1" x14ac:dyDescent="0.15">
      <c r="A78" s="30">
        <v>74</v>
      </c>
      <c r="B78" s="63" t="s">
        <v>184</v>
      </c>
      <c r="C78" s="34">
        <v>0</v>
      </c>
      <c r="D78" s="32">
        <v>4</v>
      </c>
      <c r="E78" s="32">
        <v>10</v>
      </c>
      <c r="F78" s="32">
        <v>1</v>
      </c>
      <c r="G78" s="32">
        <v>1</v>
      </c>
      <c r="H78" s="32">
        <v>21</v>
      </c>
      <c r="I78" s="33">
        <f t="shared" si="69"/>
        <v>37</v>
      </c>
      <c r="J78" s="54">
        <f t="shared" si="70"/>
        <v>0</v>
      </c>
      <c r="K78" s="54">
        <f t="shared" si="71"/>
        <v>9.52</v>
      </c>
      <c r="L78" s="54">
        <f t="shared" si="72"/>
        <v>23.799999999999997</v>
      </c>
      <c r="M78" s="54">
        <f t="shared" si="73"/>
        <v>2.38</v>
      </c>
      <c r="N78" s="54">
        <f t="shared" si="74"/>
        <v>2.38</v>
      </c>
      <c r="O78" s="54">
        <f t="shared" si="75"/>
        <v>49.98</v>
      </c>
      <c r="P78" s="136"/>
      <c r="Q78" s="34">
        <v>1</v>
      </c>
      <c r="R78" s="32">
        <v>0</v>
      </c>
      <c r="S78" s="32">
        <v>15</v>
      </c>
      <c r="T78" s="32">
        <v>0</v>
      </c>
      <c r="U78" s="32">
        <v>8</v>
      </c>
      <c r="V78" s="32">
        <v>32</v>
      </c>
      <c r="W78" s="33">
        <f t="shared" si="76"/>
        <v>56</v>
      </c>
      <c r="X78" s="54">
        <f t="shared" si="77"/>
        <v>2.1800000000000002</v>
      </c>
      <c r="Y78" s="54">
        <f t="shared" si="78"/>
        <v>0</v>
      </c>
      <c r="Z78" s="54">
        <f t="shared" si="79"/>
        <v>32.700000000000003</v>
      </c>
      <c r="AA78" s="54">
        <f t="shared" si="80"/>
        <v>0</v>
      </c>
      <c r="AB78" s="54">
        <f t="shared" si="81"/>
        <v>17.440000000000001</v>
      </c>
      <c r="AC78" s="54">
        <f t="shared" si="82"/>
        <v>69.760000000000005</v>
      </c>
      <c r="AD78" s="135">
        <f t="shared" si="83"/>
        <v>122.08000000000001</v>
      </c>
      <c r="AE78" s="34">
        <v>0</v>
      </c>
      <c r="AF78" s="32">
        <v>4</v>
      </c>
      <c r="AG78" s="32">
        <v>37</v>
      </c>
      <c r="AH78" s="32">
        <v>1</v>
      </c>
      <c r="AI78" s="32">
        <v>8</v>
      </c>
      <c r="AJ78" s="32">
        <v>47</v>
      </c>
      <c r="AK78" s="33">
        <f t="shared" si="84"/>
        <v>97</v>
      </c>
      <c r="AL78" s="54">
        <f t="shared" si="85"/>
        <v>0</v>
      </c>
      <c r="AM78" s="54">
        <f t="shared" si="86"/>
        <v>6.2</v>
      </c>
      <c r="AN78" s="54">
        <f t="shared" si="87"/>
        <v>57.35</v>
      </c>
      <c r="AO78" s="54">
        <f t="shared" si="88"/>
        <v>1.55</v>
      </c>
      <c r="AP78" s="54">
        <f t="shared" si="89"/>
        <v>12.4</v>
      </c>
      <c r="AQ78" s="54">
        <f t="shared" si="90"/>
        <v>72.850000000000009</v>
      </c>
      <c r="AR78" s="135">
        <f t="shared" si="91"/>
        <v>150.35000000000002</v>
      </c>
      <c r="AS78" s="34">
        <v>0</v>
      </c>
      <c r="AT78" s="32">
        <v>3</v>
      </c>
      <c r="AU78" s="32">
        <v>21</v>
      </c>
      <c r="AV78" s="32">
        <v>1</v>
      </c>
      <c r="AW78" s="32">
        <v>3</v>
      </c>
      <c r="AX78" s="32">
        <v>51</v>
      </c>
      <c r="AY78" s="33">
        <f t="shared" si="92"/>
        <v>79</v>
      </c>
      <c r="AZ78" s="54">
        <f t="shared" si="93"/>
        <v>0</v>
      </c>
      <c r="BA78" s="54">
        <f t="shared" si="94"/>
        <v>3.66</v>
      </c>
      <c r="BB78" s="54">
        <f t="shared" si="95"/>
        <v>25.62</v>
      </c>
      <c r="BC78" s="54">
        <f t="shared" si="96"/>
        <v>1.22</v>
      </c>
      <c r="BD78" s="54">
        <f t="shared" si="97"/>
        <v>3.66</v>
      </c>
      <c r="BE78" s="54">
        <f t="shared" si="98"/>
        <v>62.22</v>
      </c>
      <c r="BF78" s="135">
        <f t="shared" si="99"/>
        <v>96.38</v>
      </c>
      <c r="BG78" s="34">
        <v>0</v>
      </c>
      <c r="BH78" s="32">
        <v>4</v>
      </c>
      <c r="BI78" s="32">
        <v>11</v>
      </c>
      <c r="BJ78" s="32">
        <v>0</v>
      </c>
      <c r="BK78" s="32">
        <v>0</v>
      </c>
      <c r="BL78" s="32">
        <v>29</v>
      </c>
      <c r="BM78" s="33">
        <f t="shared" si="100"/>
        <v>44</v>
      </c>
      <c r="BN78" s="54">
        <f t="shared" si="101"/>
        <v>0</v>
      </c>
      <c r="BO78" s="54">
        <f t="shared" si="102"/>
        <v>6.16</v>
      </c>
      <c r="BP78" s="54">
        <f t="shared" si="103"/>
        <v>16.940000000000001</v>
      </c>
      <c r="BQ78" s="54">
        <f t="shared" si="104"/>
        <v>0</v>
      </c>
      <c r="BR78" s="54">
        <f t="shared" si="105"/>
        <v>0</v>
      </c>
      <c r="BS78" s="54">
        <f t="shared" si="106"/>
        <v>44.660000000000004</v>
      </c>
      <c r="BT78" s="135">
        <f t="shared" si="107"/>
        <v>67.760000000000005</v>
      </c>
      <c r="BU78" s="34">
        <v>1</v>
      </c>
      <c r="BV78" s="32">
        <v>4</v>
      </c>
      <c r="BW78" s="32">
        <v>18</v>
      </c>
      <c r="BX78" s="32">
        <v>0</v>
      </c>
      <c r="BY78" s="32">
        <v>1</v>
      </c>
      <c r="BZ78" s="32">
        <v>20</v>
      </c>
      <c r="CA78" s="33">
        <f t="shared" si="108"/>
        <v>44</v>
      </c>
      <c r="CB78" s="54">
        <f t="shared" si="109"/>
        <v>1.1499999999999999</v>
      </c>
      <c r="CC78" s="54">
        <f t="shared" si="110"/>
        <v>4.5999999999999996</v>
      </c>
      <c r="CD78" s="54">
        <f t="shared" si="111"/>
        <v>20.7</v>
      </c>
      <c r="CE78" s="54">
        <f t="shared" si="112"/>
        <v>0</v>
      </c>
      <c r="CF78" s="54">
        <f t="shared" si="113"/>
        <v>1.1499999999999999</v>
      </c>
      <c r="CG78" s="54">
        <f t="shared" si="114"/>
        <v>23</v>
      </c>
      <c r="CH78" s="135">
        <f t="shared" si="115"/>
        <v>50.599999999999994</v>
      </c>
      <c r="CI78" s="34">
        <v>1</v>
      </c>
      <c r="CJ78" s="32">
        <v>6</v>
      </c>
      <c r="CK78" s="32">
        <v>7</v>
      </c>
      <c r="CL78" s="32">
        <v>1</v>
      </c>
      <c r="CM78" s="32">
        <v>2</v>
      </c>
      <c r="CN78" s="32">
        <v>30</v>
      </c>
      <c r="CO78" s="36">
        <f t="shared" si="116"/>
        <v>47</v>
      </c>
      <c r="CP78" s="54">
        <f t="shared" si="117"/>
        <v>0.74</v>
      </c>
      <c r="CQ78" s="54">
        <f t="shared" si="118"/>
        <v>4.4399999999999995</v>
      </c>
      <c r="CR78" s="54">
        <f t="shared" si="119"/>
        <v>5.18</v>
      </c>
      <c r="CS78" s="54">
        <f t="shared" si="120"/>
        <v>0.74</v>
      </c>
      <c r="CT78" s="54">
        <f t="shared" si="121"/>
        <v>1.48</v>
      </c>
      <c r="CU78" s="54">
        <f t="shared" si="122"/>
        <v>22.2</v>
      </c>
      <c r="CV78" s="135">
        <f t="shared" si="123"/>
        <v>34.78</v>
      </c>
      <c r="CW78" s="24">
        <f t="shared" si="124"/>
        <v>278.06</v>
      </c>
      <c r="CX78" s="60">
        <f t="shared" si="125"/>
        <v>389.07000000000005</v>
      </c>
      <c r="CY78" s="61">
        <f t="shared" si="126"/>
        <v>9.9600000000000009</v>
      </c>
      <c r="CZ78" s="61">
        <f t="shared" si="127"/>
        <v>73.089999999999989</v>
      </c>
      <c r="DA78" s="61">
        <f t="shared" si="128"/>
        <v>526.96</v>
      </c>
      <c r="DB78" s="52">
        <f t="shared" si="68"/>
        <v>610.01</v>
      </c>
    </row>
    <row r="79" spans="1:106" s="3" customFormat="1" ht="14.85" customHeight="1" x14ac:dyDescent="0.15">
      <c r="A79" s="30">
        <v>75</v>
      </c>
      <c r="B79" s="63" t="s">
        <v>185</v>
      </c>
      <c r="C79" s="34">
        <v>3</v>
      </c>
      <c r="D79" s="32">
        <v>4</v>
      </c>
      <c r="E79" s="32">
        <v>17</v>
      </c>
      <c r="F79" s="32">
        <v>1</v>
      </c>
      <c r="G79" s="32">
        <v>6</v>
      </c>
      <c r="H79" s="32">
        <v>31</v>
      </c>
      <c r="I79" s="33">
        <f t="shared" si="69"/>
        <v>62</v>
      </c>
      <c r="J79" s="54">
        <f t="shared" si="70"/>
        <v>7.14</v>
      </c>
      <c r="K79" s="54">
        <f t="shared" si="71"/>
        <v>9.52</v>
      </c>
      <c r="L79" s="54">
        <f t="shared" si="72"/>
        <v>40.46</v>
      </c>
      <c r="M79" s="54">
        <f t="shared" si="73"/>
        <v>2.38</v>
      </c>
      <c r="N79" s="54">
        <f t="shared" si="74"/>
        <v>14.28</v>
      </c>
      <c r="O79" s="54">
        <f t="shared" si="75"/>
        <v>73.78</v>
      </c>
      <c r="P79" s="136"/>
      <c r="Q79" s="34">
        <v>1</v>
      </c>
      <c r="R79" s="32">
        <v>7</v>
      </c>
      <c r="S79" s="32">
        <v>20</v>
      </c>
      <c r="T79" s="32">
        <v>0</v>
      </c>
      <c r="U79" s="32">
        <v>7</v>
      </c>
      <c r="V79" s="32">
        <v>38</v>
      </c>
      <c r="W79" s="33">
        <f t="shared" si="76"/>
        <v>73</v>
      </c>
      <c r="X79" s="54">
        <f t="shared" si="77"/>
        <v>2.1800000000000002</v>
      </c>
      <c r="Y79" s="54">
        <f t="shared" si="78"/>
        <v>15.260000000000002</v>
      </c>
      <c r="Z79" s="54">
        <f t="shared" si="79"/>
        <v>43.6</v>
      </c>
      <c r="AA79" s="54">
        <f t="shared" si="80"/>
        <v>0</v>
      </c>
      <c r="AB79" s="54">
        <f t="shared" si="81"/>
        <v>15.260000000000002</v>
      </c>
      <c r="AC79" s="54">
        <f t="shared" si="82"/>
        <v>82.84</v>
      </c>
      <c r="AD79" s="135">
        <f t="shared" si="83"/>
        <v>159.14000000000001</v>
      </c>
      <c r="AE79" s="34">
        <v>1</v>
      </c>
      <c r="AF79" s="32">
        <v>8</v>
      </c>
      <c r="AG79" s="32">
        <v>32</v>
      </c>
      <c r="AH79" s="32">
        <v>1</v>
      </c>
      <c r="AI79" s="32">
        <v>10</v>
      </c>
      <c r="AJ79" s="32">
        <v>49</v>
      </c>
      <c r="AK79" s="33">
        <f t="shared" si="84"/>
        <v>101</v>
      </c>
      <c r="AL79" s="54">
        <f t="shared" si="85"/>
        <v>1.55</v>
      </c>
      <c r="AM79" s="54">
        <f t="shared" si="86"/>
        <v>12.4</v>
      </c>
      <c r="AN79" s="54">
        <f t="shared" si="87"/>
        <v>49.6</v>
      </c>
      <c r="AO79" s="54">
        <f t="shared" si="88"/>
        <v>1.55</v>
      </c>
      <c r="AP79" s="54">
        <f t="shared" si="89"/>
        <v>15.5</v>
      </c>
      <c r="AQ79" s="54">
        <f t="shared" si="90"/>
        <v>75.95</v>
      </c>
      <c r="AR79" s="135">
        <f t="shared" si="91"/>
        <v>156.55000000000001</v>
      </c>
      <c r="AS79" s="34">
        <v>2</v>
      </c>
      <c r="AT79" s="32">
        <v>1</v>
      </c>
      <c r="AU79" s="32">
        <v>21</v>
      </c>
      <c r="AV79" s="32">
        <v>2</v>
      </c>
      <c r="AW79" s="32">
        <v>8</v>
      </c>
      <c r="AX79" s="32">
        <v>48</v>
      </c>
      <c r="AY79" s="33">
        <f t="shared" si="92"/>
        <v>82</v>
      </c>
      <c r="AZ79" s="54">
        <f t="shared" si="93"/>
        <v>2.44</v>
      </c>
      <c r="BA79" s="54">
        <f t="shared" si="94"/>
        <v>1.22</v>
      </c>
      <c r="BB79" s="54">
        <f t="shared" si="95"/>
        <v>25.62</v>
      </c>
      <c r="BC79" s="54">
        <f t="shared" si="96"/>
        <v>2.44</v>
      </c>
      <c r="BD79" s="54">
        <f t="shared" si="97"/>
        <v>9.76</v>
      </c>
      <c r="BE79" s="54">
        <f t="shared" si="98"/>
        <v>58.56</v>
      </c>
      <c r="BF79" s="135">
        <f t="shared" si="99"/>
        <v>100.04</v>
      </c>
      <c r="BG79" s="34">
        <v>2</v>
      </c>
      <c r="BH79" s="32">
        <v>5</v>
      </c>
      <c r="BI79" s="32">
        <v>19</v>
      </c>
      <c r="BJ79" s="32">
        <v>0</v>
      </c>
      <c r="BK79" s="32">
        <v>3</v>
      </c>
      <c r="BL79" s="32">
        <v>23</v>
      </c>
      <c r="BM79" s="33">
        <f t="shared" si="100"/>
        <v>52</v>
      </c>
      <c r="BN79" s="54">
        <f t="shared" si="101"/>
        <v>3.08</v>
      </c>
      <c r="BO79" s="54">
        <f t="shared" si="102"/>
        <v>7.7</v>
      </c>
      <c r="BP79" s="54">
        <f t="shared" si="103"/>
        <v>29.26</v>
      </c>
      <c r="BQ79" s="54">
        <f t="shared" si="104"/>
        <v>0</v>
      </c>
      <c r="BR79" s="54">
        <f t="shared" si="105"/>
        <v>4.62</v>
      </c>
      <c r="BS79" s="54">
        <f t="shared" si="106"/>
        <v>35.42</v>
      </c>
      <c r="BT79" s="135">
        <f t="shared" si="107"/>
        <v>80.080000000000013</v>
      </c>
      <c r="BU79" s="34">
        <v>0</v>
      </c>
      <c r="BV79" s="32">
        <v>0</v>
      </c>
      <c r="BW79" s="32">
        <v>14</v>
      </c>
      <c r="BX79" s="32">
        <v>1</v>
      </c>
      <c r="BY79" s="32">
        <v>3</v>
      </c>
      <c r="BZ79" s="32">
        <v>34</v>
      </c>
      <c r="CA79" s="33">
        <f t="shared" si="108"/>
        <v>52</v>
      </c>
      <c r="CB79" s="54">
        <f t="shared" si="109"/>
        <v>0</v>
      </c>
      <c r="CC79" s="54">
        <f t="shared" si="110"/>
        <v>0</v>
      </c>
      <c r="CD79" s="54">
        <f t="shared" si="111"/>
        <v>16.099999999999998</v>
      </c>
      <c r="CE79" s="54">
        <f t="shared" si="112"/>
        <v>1.1499999999999999</v>
      </c>
      <c r="CF79" s="54">
        <f t="shared" si="113"/>
        <v>3.4499999999999997</v>
      </c>
      <c r="CG79" s="54">
        <f t="shared" si="114"/>
        <v>39.099999999999994</v>
      </c>
      <c r="CH79" s="135">
        <f t="shared" si="115"/>
        <v>59.79999999999999</v>
      </c>
      <c r="CI79" s="34">
        <v>0</v>
      </c>
      <c r="CJ79" s="32">
        <v>3</v>
      </c>
      <c r="CK79" s="32">
        <v>19</v>
      </c>
      <c r="CL79" s="32">
        <v>0</v>
      </c>
      <c r="CM79" s="32">
        <v>5</v>
      </c>
      <c r="CN79" s="32">
        <v>30</v>
      </c>
      <c r="CO79" s="36">
        <f t="shared" si="116"/>
        <v>57</v>
      </c>
      <c r="CP79" s="54">
        <f t="shared" si="117"/>
        <v>0</v>
      </c>
      <c r="CQ79" s="54">
        <f t="shared" si="118"/>
        <v>2.2199999999999998</v>
      </c>
      <c r="CR79" s="54">
        <f t="shared" si="119"/>
        <v>14.06</v>
      </c>
      <c r="CS79" s="54">
        <f t="shared" si="120"/>
        <v>0</v>
      </c>
      <c r="CT79" s="54">
        <f t="shared" si="121"/>
        <v>3.7</v>
      </c>
      <c r="CU79" s="54">
        <f t="shared" si="122"/>
        <v>22.2</v>
      </c>
      <c r="CV79" s="135">
        <f t="shared" si="123"/>
        <v>42.18</v>
      </c>
      <c r="CW79" s="24">
        <f t="shared" si="124"/>
        <v>316.73000000000008</v>
      </c>
      <c r="CX79" s="60">
        <f t="shared" si="125"/>
        <v>461.93999999999994</v>
      </c>
      <c r="CY79" s="61">
        <f t="shared" si="126"/>
        <v>23.910000000000004</v>
      </c>
      <c r="CZ79" s="61">
        <f t="shared" si="127"/>
        <v>114.89000000000003</v>
      </c>
      <c r="DA79" s="61">
        <f t="shared" si="128"/>
        <v>606.55000000000007</v>
      </c>
      <c r="DB79" s="52">
        <f t="shared" si="68"/>
        <v>745.35000000000014</v>
      </c>
    </row>
    <row r="80" spans="1:106" s="3" customFormat="1" ht="14.85" customHeight="1" x14ac:dyDescent="0.15">
      <c r="A80" s="30">
        <v>76</v>
      </c>
      <c r="B80" s="63" t="s">
        <v>186</v>
      </c>
      <c r="C80" s="34">
        <v>1</v>
      </c>
      <c r="D80" s="32">
        <v>2</v>
      </c>
      <c r="E80" s="32">
        <v>11</v>
      </c>
      <c r="F80" s="32">
        <v>0</v>
      </c>
      <c r="G80" s="32">
        <v>5</v>
      </c>
      <c r="H80" s="32">
        <v>20</v>
      </c>
      <c r="I80" s="33">
        <f t="shared" si="69"/>
        <v>39</v>
      </c>
      <c r="J80" s="54">
        <f t="shared" si="70"/>
        <v>2.38</v>
      </c>
      <c r="K80" s="54">
        <f t="shared" si="71"/>
        <v>4.76</v>
      </c>
      <c r="L80" s="54">
        <f t="shared" si="72"/>
        <v>26.18</v>
      </c>
      <c r="M80" s="54">
        <f t="shared" si="73"/>
        <v>0</v>
      </c>
      <c r="N80" s="54">
        <f t="shared" si="74"/>
        <v>11.899999999999999</v>
      </c>
      <c r="O80" s="54">
        <f t="shared" si="75"/>
        <v>47.599999999999994</v>
      </c>
      <c r="P80" s="136"/>
      <c r="Q80" s="34">
        <v>0</v>
      </c>
      <c r="R80" s="32">
        <v>2</v>
      </c>
      <c r="S80" s="32">
        <v>16</v>
      </c>
      <c r="T80" s="32">
        <v>1</v>
      </c>
      <c r="U80" s="32">
        <v>7</v>
      </c>
      <c r="V80" s="32">
        <v>14</v>
      </c>
      <c r="W80" s="33">
        <f t="shared" si="76"/>
        <v>40</v>
      </c>
      <c r="X80" s="54">
        <f t="shared" si="77"/>
        <v>0</v>
      </c>
      <c r="Y80" s="54">
        <f t="shared" si="78"/>
        <v>4.3600000000000003</v>
      </c>
      <c r="Z80" s="54">
        <f t="shared" si="79"/>
        <v>34.880000000000003</v>
      </c>
      <c r="AA80" s="54">
        <f t="shared" si="80"/>
        <v>2.1800000000000002</v>
      </c>
      <c r="AB80" s="54">
        <f t="shared" si="81"/>
        <v>15.260000000000002</v>
      </c>
      <c r="AC80" s="54">
        <f t="shared" si="82"/>
        <v>30.520000000000003</v>
      </c>
      <c r="AD80" s="135">
        <f t="shared" si="83"/>
        <v>87.200000000000017</v>
      </c>
      <c r="AE80" s="34">
        <v>0</v>
      </c>
      <c r="AF80" s="32">
        <v>15</v>
      </c>
      <c r="AG80" s="32">
        <v>26</v>
      </c>
      <c r="AH80" s="32">
        <v>1</v>
      </c>
      <c r="AI80" s="32">
        <v>13</v>
      </c>
      <c r="AJ80" s="32">
        <v>38</v>
      </c>
      <c r="AK80" s="33">
        <f t="shared" si="84"/>
        <v>93</v>
      </c>
      <c r="AL80" s="54">
        <f t="shared" si="85"/>
        <v>0</v>
      </c>
      <c r="AM80" s="54">
        <f t="shared" si="86"/>
        <v>23.25</v>
      </c>
      <c r="AN80" s="54">
        <f t="shared" si="87"/>
        <v>40.300000000000004</v>
      </c>
      <c r="AO80" s="54">
        <f t="shared" si="88"/>
        <v>1.55</v>
      </c>
      <c r="AP80" s="54">
        <f t="shared" si="89"/>
        <v>20.150000000000002</v>
      </c>
      <c r="AQ80" s="54">
        <f t="shared" si="90"/>
        <v>58.9</v>
      </c>
      <c r="AR80" s="135">
        <f t="shared" si="91"/>
        <v>144.15</v>
      </c>
      <c r="AS80" s="34">
        <v>2</v>
      </c>
      <c r="AT80" s="32">
        <v>8</v>
      </c>
      <c r="AU80" s="32">
        <v>18</v>
      </c>
      <c r="AV80" s="32">
        <v>1</v>
      </c>
      <c r="AW80" s="32">
        <v>13</v>
      </c>
      <c r="AX80" s="32">
        <v>38</v>
      </c>
      <c r="AY80" s="33">
        <f t="shared" si="92"/>
        <v>80</v>
      </c>
      <c r="AZ80" s="54">
        <f t="shared" si="93"/>
        <v>2.44</v>
      </c>
      <c r="BA80" s="54">
        <f t="shared" si="94"/>
        <v>9.76</v>
      </c>
      <c r="BB80" s="54">
        <f t="shared" si="95"/>
        <v>21.96</v>
      </c>
      <c r="BC80" s="54">
        <f t="shared" si="96"/>
        <v>1.22</v>
      </c>
      <c r="BD80" s="54">
        <f t="shared" si="97"/>
        <v>15.86</v>
      </c>
      <c r="BE80" s="54">
        <f t="shared" si="98"/>
        <v>46.36</v>
      </c>
      <c r="BF80" s="135">
        <f t="shared" si="99"/>
        <v>97.6</v>
      </c>
      <c r="BG80" s="34">
        <v>0</v>
      </c>
      <c r="BH80" s="32">
        <v>4</v>
      </c>
      <c r="BI80" s="32">
        <v>10</v>
      </c>
      <c r="BJ80" s="32">
        <v>0</v>
      </c>
      <c r="BK80" s="32">
        <v>0</v>
      </c>
      <c r="BL80" s="32">
        <v>19</v>
      </c>
      <c r="BM80" s="33">
        <f t="shared" si="100"/>
        <v>33</v>
      </c>
      <c r="BN80" s="54">
        <f t="shared" si="101"/>
        <v>0</v>
      </c>
      <c r="BO80" s="54">
        <f t="shared" si="102"/>
        <v>6.16</v>
      </c>
      <c r="BP80" s="54">
        <f t="shared" si="103"/>
        <v>15.4</v>
      </c>
      <c r="BQ80" s="54">
        <f t="shared" si="104"/>
        <v>0</v>
      </c>
      <c r="BR80" s="54">
        <f t="shared" si="105"/>
        <v>0</v>
      </c>
      <c r="BS80" s="54">
        <f t="shared" si="106"/>
        <v>29.26</v>
      </c>
      <c r="BT80" s="135">
        <f t="shared" si="107"/>
        <v>50.820000000000007</v>
      </c>
      <c r="BU80" s="34">
        <v>2</v>
      </c>
      <c r="BV80" s="32">
        <v>5</v>
      </c>
      <c r="BW80" s="32">
        <v>5</v>
      </c>
      <c r="BX80" s="32">
        <v>1</v>
      </c>
      <c r="BY80" s="32">
        <v>6</v>
      </c>
      <c r="BZ80" s="32">
        <v>20</v>
      </c>
      <c r="CA80" s="33">
        <f t="shared" si="108"/>
        <v>39</v>
      </c>
      <c r="CB80" s="54">
        <f t="shared" si="109"/>
        <v>2.2999999999999998</v>
      </c>
      <c r="CC80" s="54">
        <f t="shared" si="110"/>
        <v>5.75</v>
      </c>
      <c r="CD80" s="54">
        <f t="shared" si="111"/>
        <v>5.75</v>
      </c>
      <c r="CE80" s="54">
        <f t="shared" si="112"/>
        <v>1.1499999999999999</v>
      </c>
      <c r="CF80" s="54">
        <f t="shared" si="113"/>
        <v>6.8999999999999995</v>
      </c>
      <c r="CG80" s="54">
        <f t="shared" si="114"/>
        <v>23</v>
      </c>
      <c r="CH80" s="135">
        <f t="shared" si="115"/>
        <v>44.85</v>
      </c>
      <c r="CI80" s="34">
        <v>1</v>
      </c>
      <c r="CJ80" s="32">
        <v>8</v>
      </c>
      <c r="CK80" s="32">
        <v>10</v>
      </c>
      <c r="CL80" s="32">
        <v>1</v>
      </c>
      <c r="CM80" s="32">
        <v>2</v>
      </c>
      <c r="CN80" s="32">
        <v>25</v>
      </c>
      <c r="CO80" s="36">
        <f t="shared" si="116"/>
        <v>47</v>
      </c>
      <c r="CP80" s="54">
        <f t="shared" si="117"/>
        <v>0.74</v>
      </c>
      <c r="CQ80" s="54">
        <f t="shared" si="118"/>
        <v>5.92</v>
      </c>
      <c r="CR80" s="54">
        <f t="shared" si="119"/>
        <v>7.4</v>
      </c>
      <c r="CS80" s="54">
        <f t="shared" si="120"/>
        <v>0.74</v>
      </c>
      <c r="CT80" s="54">
        <f t="shared" si="121"/>
        <v>1.48</v>
      </c>
      <c r="CU80" s="54">
        <f t="shared" si="122"/>
        <v>18.5</v>
      </c>
      <c r="CV80" s="135">
        <f t="shared" si="123"/>
        <v>34.78</v>
      </c>
      <c r="CW80" s="24">
        <f t="shared" si="124"/>
        <v>255.39000000000001</v>
      </c>
      <c r="CX80" s="60">
        <f t="shared" si="125"/>
        <v>332.53</v>
      </c>
      <c r="CY80" s="61">
        <f t="shared" si="126"/>
        <v>14.700000000000001</v>
      </c>
      <c r="CZ80" s="61">
        <f t="shared" si="127"/>
        <v>131.51</v>
      </c>
      <c r="DA80" s="61">
        <f t="shared" si="128"/>
        <v>406.01</v>
      </c>
      <c r="DB80" s="52">
        <f t="shared" si="68"/>
        <v>552.22</v>
      </c>
    </row>
    <row r="81" spans="1:106" s="3" customFormat="1" ht="14.85" customHeight="1" x14ac:dyDescent="0.15">
      <c r="A81" s="30">
        <v>77</v>
      </c>
      <c r="B81" s="63" t="s">
        <v>187</v>
      </c>
      <c r="C81" s="34">
        <v>0</v>
      </c>
      <c r="D81" s="32">
        <v>2</v>
      </c>
      <c r="E81" s="32">
        <v>13</v>
      </c>
      <c r="F81" s="32">
        <v>0</v>
      </c>
      <c r="G81" s="32">
        <v>5</v>
      </c>
      <c r="H81" s="32">
        <v>13</v>
      </c>
      <c r="I81" s="33">
        <f t="shared" si="69"/>
        <v>33</v>
      </c>
      <c r="J81" s="54">
        <f t="shared" si="70"/>
        <v>0</v>
      </c>
      <c r="K81" s="54">
        <f t="shared" si="71"/>
        <v>4.76</v>
      </c>
      <c r="L81" s="54">
        <f t="shared" si="72"/>
        <v>30.939999999999998</v>
      </c>
      <c r="M81" s="54">
        <f t="shared" si="73"/>
        <v>0</v>
      </c>
      <c r="N81" s="54">
        <f t="shared" si="74"/>
        <v>11.899999999999999</v>
      </c>
      <c r="O81" s="54">
        <f t="shared" si="75"/>
        <v>30.939999999999998</v>
      </c>
      <c r="P81" s="136"/>
      <c r="Q81" s="34">
        <v>0</v>
      </c>
      <c r="R81" s="32">
        <v>4</v>
      </c>
      <c r="S81" s="32">
        <v>5</v>
      </c>
      <c r="T81" s="32">
        <v>0</v>
      </c>
      <c r="U81" s="32">
        <v>4</v>
      </c>
      <c r="V81" s="32">
        <v>29</v>
      </c>
      <c r="W81" s="33">
        <f t="shared" si="76"/>
        <v>42</v>
      </c>
      <c r="X81" s="54">
        <f t="shared" si="77"/>
        <v>0</v>
      </c>
      <c r="Y81" s="54">
        <f t="shared" si="78"/>
        <v>8.7200000000000006</v>
      </c>
      <c r="Z81" s="54">
        <f t="shared" si="79"/>
        <v>10.9</v>
      </c>
      <c r="AA81" s="54">
        <f t="shared" si="80"/>
        <v>0</v>
      </c>
      <c r="AB81" s="54">
        <f t="shared" si="81"/>
        <v>8.7200000000000006</v>
      </c>
      <c r="AC81" s="54">
        <f t="shared" si="82"/>
        <v>63.220000000000006</v>
      </c>
      <c r="AD81" s="135">
        <f t="shared" si="83"/>
        <v>91.56</v>
      </c>
      <c r="AE81" s="34">
        <v>3</v>
      </c>
      <c r="AF81" s="32">
        <v>6</v>
      </c>
      <c r="AG81" s="32">
        <v>23</v>
      </c>
      <c r="AH81" s="32">
        <v>0</v>
      </c>
      <c r="AI81" s="32">
        <v>6</v>
      </c>
      <c r="AJ81" s="32">
        <v>36</v>
      </c>
      <c r="AK81" s="33">
        <f t="shared" si="84"/>
        <v>74</v>
      </c>
      <c r="AL81" s="54">
        <f t="shared" si="85"/>
        <v>4.6500000000000004</v>
      </c>
      <c r="AM81" s="54">
        <f t="shared" si="86"/>
        <v>9.3000000000000007</v>
      </c>
      <c r="AN81" s="54">
        <f t="shared" si="87"/>
        <v>35.65</v>
      </c>
      <c r="AO81" s="54">
        <f t="shared" si="88"/>
        <v>0</v>
      </c>
      <c r="AP81" s="54">
        <f t="shared" si="89"/>
        <v>9.3000000000000007</v>
      </c>
      <c r="AQ81" s="54">
        <f t="shared" si="90"/>
        <v>55.800000000000004</v>
      </c>
      <c r="AR81" s="135">
        <f t="shared" si="91"/>
        <v>114.70000000000002</v>
      </c>
      <c r="AS81" s="34">
        <v>0</v>
      </c>
      <c r="AT81" s="32">
        <v>7</v>
      </c>
      <c r="AU81" s="32">
        <v>11</v>
      </c>
      <c r="AV81" s="32">
        <v>0</v>
      </c>
      <c r="AW81" s="32">
        <v>2</v>
      </c>
      <c r="AX81" s="32">
        <v>36</v>
      </c>
      <c r="AY81" s="33">
        <f t="shared" si="92"/>
        <v>56</v>
      </c>
      <c r="AZ81" s="54">
        <f t="shared" si="93"/>
        <v>0</v>
      </c>
      <c r="BA81" s="54">
        <f t="shared" si="94"/>
        <v>8.5399999999999991</v>
      </c>
      <c r="BB81" s="54">
        <f t="shared" si="95"/>
        <v>13.42</v>
      </c>
      <c r="BC81" s="54">
        <f t="shared" si="96"/>
        <v>0</v>
      </c>
      <c r="BD81" s="54">
        <f t="shared" si="97"/>
        <v>2.44</v>
      </c>
      <c r="BE81" s="54">
        <f t="shared" si="98"/>
        <v>43.92</v>
      </c>
      <c r="BF81" s="135">
        <f t="shared" si="99"/>
        <v>68.320000000000007</v>
      </c>
      <c r="BG81" s="34">
        <v>1</v>
      </c>
      <c r="BH81" s="32">
        <v>2</v>
      </c>
      <c r="BI81" s="32">
        <v>9</v>
      </c>
      <c r="BJ81" s="32">
        <v>0</v>
      </c>
      <c r="BK81" s="32">
        <v>1</v>
      </c>
      <c r="BL81" s="32">
        <v>14</v>
      </c>
      <c r="BM81" s="33">
        <f t="shared" si="100"/>
        <v>27</v>
      </c>
      <c r="BN81" s="54">
        <f t="shared" si="101"/>
        <v>1.54</v>
      </c>
      <c r="BO81" s="54">
        <f t="shared" si="102"/>
        <v>3.08</v>
      </c>
      <c r="BP81" s="54">
        <f t="shared" si="103"/>
        <v>13.86</v>
      </c>
      <c r="BQ81" s="54">
        <f t="shared" si="104"/>
        <v>0</v>
      </c>
      <c r="BR81" s="54">
        <f t="shared" si="105"/>
        <v>1.54</v>
      </c>
      <c r="BS81" s="54">
        <f t="shared" si="106"/>
        <v>21.560000000000002</v>
      </c>
      <c r="BT81" s="135">
        <f t="shared" si="107"/>
        <v>41.58</v>
      </c>
      <c r="BU81" s="34">
        <v>0</v>
      </c>
      <c r="BV81" s="32">
        <v>3</v>
      </c>
      <c r="BW81" s="32">
        <v>11</v>
      </c>
      <c r="BX81" s="32">
        <v>1</v>
      </c>
      <c r="BY81" s="32">
        <v>2</v>
      </c>
      <c r="BZ81" s="32">
        <v>24</v>
      </c>
      <c r="CA81" s="33">
        <f t="shared" si="108"/>
        <v>41</v>
      </c>
      <c r="CB81" s="54">
        <f t="shared" si="109"/>
        <v>0</v>
      </c>
      <c r="CC81" s="54">
        <f t="shared" si="110"/>
        <v>3.4499999999999997</v>
      </c>
      <c r="CD81" s="54">
        <f t="shared" si="111"/>
        <v>12.649999999999999</v>
      </c>
      <c r="CE81" s="54">
        <f t="shared" si="112"/>
        <v>1.1499999999999999</v>
      </c>
      <c r="CF81" s="54">
        <f t="shared" si="113"/>
        <v>2.2999999999999998</v>
      </c>
      <c r="CG81" s="54">
        <f t="shared" si="114"/>
        <v>27.599999999999998</v>
      </c>
      <c r="CH81" s="135">
        <f t="shared" si="115"/>
        <v>47.149999999999991</v>
      </c>
      <c r="CI81" s="34">
        <v>0</v>
      </c>
      <c r="CJ81" s="32">
        <v>2</v>
      </c>
      <c r="CK81" s="32">
        <v>13</v>
      </c>
      <c r="CL81" s="32">
        <v>0</v>
      </c>
      <c r="CM81" s="32">
        <v>2</v>
      </c>
      <c r="CN81" s="32">
        <v>25</v>
      </c>
      <c r="CO81" s="36">
        <f t="shared" si="116"/>
        <v>42</v>
      </c>
      <c r="CP81" s="54">
        <f t="shared" si="117"/>
        <v>0</v>
      </c>
      <c r="CQ81" s="54">
        <f t="shared" si="118"/>
        <v>1.48</v>
      </c>
      <c r="CR81" s="54">
        <f t="shared" si="119"/>
        <v>9.6199999999999992</v>
      </c>
      <c r="CS81" s="54">
        <f t="shared" si="120"/>
        <v>0</v>
      </c>
      <c r="CT81" s="54">
        <f t="shared" si="121"/>
        <v>1.48</v>
      </c>
      <c r="CU81" s="54">
        <f t="shared" si="122"/>
        <v>18.5</v>
      </c>
      <c r="CV81" s="135">
        <f t="shared" si="123"/>
        <v>31.08</v>
      </c>
      <c r="CW81" s="24">
        <f t="shared" si="124"/>
        <v>189.21999999999997</v>
      </c>
      <c r="CX81" s="60">
        <f t="shared" si="125"/>
        <v>300.37000000000006</v>
      </c>
      <c r="CY81" s="61">
        <f t="shared" si="126"/>
        <v>7.34</v>
      </c>
      <c r="CZ81" s="61">
        <f t="shared" si="127"/>
        <v>77.010000000000019</v>
      </c>
      <c r="DA81" s="61">
        <f t="shared" si="128"/>
        <v>388.58000000000004</v>
      </c>
      <c r="DB81" s="52">
        <f t="shared" si="68"/>
        <v>472.93000000000006</v>
      </c>
    </row>
    <row r="82" spans="1:106" s="3" customFormat="1" ht="14.85" customHeight="1" x14ac:dyDescent="0.15">
      <c r="A82" s="30">
        <v>78</v>
      </c>
      <c r="B82" s="63" t="s">
        <v>188</v>
      </c>
      <c r="C82" s="34">
        <v>0</v>
      </c>
      <c r="D82" s="32">
        <v>3</v>
      </c>
      <c r="E82" s="32">
        <v>4</v>
      </c>
      <c r="F82" s="32">
        <v>0</v>
      </c>
      <c r="G82" s="32">
        <v>3</v>
      </c>
      <c r="H82" s="32">
        <v>23</v>
      </c>
      <c r="I82" s="33">
        <f t="shared" si="69"/>
        <v>33</v>
      </c>
      <c r="J82" s="54">
        <f t="shared" si="70"/>
        <v>0</v>
      </c>
      <c r="K82" s="54">
        <f t="shared" si="71"/>
        <v>7.14</v>
      </c>
      <c r="L82" s="54">
        <f t="shared" si="72"/>
        <v>9.52</v>
      </c>
      <c r="M82" s="54">
        <f t="shared" si="73"/>
        <v>0</v>
      </c>
      <c r="N82" s="54">
        <f t="shared" si="74"/>
        <v>7.14</v>
      </c>
      <c r="O82" s="54">
        <f t="shared" si="75"/>
        <v>54.739999999999995</v>
      </c>
      <c r="P82" s="136"/>
      <c r="Q82" s="34">
        <v>0</v>
      </c>
      <c r="R82" s="32">
        <v>1</v>
      </c>
      <c r="S82" s="32">
        <v>10</v>
      </c>
      <c r="T82" s="32">
        <v>0</v>
      </c>
      <c r="U82" s="32">
        <v>2</v>
      </c>
      <c r="V82" s="32">
        <v>25</v>
      </c>
      <c r="W82" s="33">
        <f t="shared" si="76"/>
        <v>38</v>
      </c>
      <c r="X82" s="54">
        <f t="shared" si="77"/>
        <v>0</v>
      </c>
      <c r="Y82" s="54">
        <f t="shared" si="78"/>
        <v>2.1800000000000002</v>
      </c>
      <c r="Z82" s="54">
        <f t="shared" si="79"/>
        <v>21.8</v>
      </c>
      <c r="AA82" s="54">
        <f t="shared" si="80"/>
        <v>0</v>
      </c>
      <c r="AB82" s="54">
        <f t="shared" si="81"/>
        <v>4.3600000000000003</v>
      </c>
      <c r="AC82" s="54">
        <f t="shared" si="82"/>
        <v>54.500000000000007</v>
      </c>
      <c r="AD82" s="135">
        <f t="shared" si="83"/>
        <v>82.84</v>
      </c>
      <c r="AE82" s="34">
        <v>2</v>
      </c>
      <c r="AF82" s="32">
        <v>2</v>
      </c>
      <c r="AG82" s="32">
        <v>28</v>
      </c>
      <c r="AH82" s="32">
        <v>1</v>
      </c>
      <c r="AI82" s="32">
        <v>2</v>
      </c>
      <c r="AJ82" s="32">
        <v>39</v>
      </c>
      <c r="AK82" s="33">
        <f t="shared" si="84"/>
        <v>74</v>
      </c>
      <c r="AL82" s="54">
        <f t="shared" si="85"/>
        <v>3.1</v>
      </c>
      <c r="AM82" s="54">
        <f t="shared" si="86"/>
        <v>3.1</v>
      </c>
      <c r="AN82" s="54">
        <f t="shared" si="87"/>
        <v>43.4</v>
      </c>
      <c r="AO82" s="54">
        <f t="shared" si="88"/>
        <v>1.55</v>
      </c>
      <c r="AP82" s="54">
        <f t="shared" si="89"/>
        <v>3.1</v>
      </c>
      <c r="AQ82" s="54">
        <f t="shared" si="90"/>
        <v>60.45</v>
      </c>
      <c r="AR82" s="135">
        <f t="shared" si="91"/>
        <v>114.7</v>
      </c>
      <c r="AS82" s="34">
        <v>0</v>
      </c>
      <c r="AT82" s="32">
        <v>4</v>
      </c>
      <c r="AU82" s="32">
        <v>15</v>
      </c>
      <c r="AV82" s="32">
        <v>1</v>
      </c>
      <c r="AW82" s="32">
        <v>4</v>
      </c>
      <c r="AX82" s="32">
        <v>19</v>
      </c>
      <c r="AY82" s="33">
        <f t="shared" si="92"/>
        <v>43</v>
      </c>
      <c r="AZ82" s="54">
        <f t="shared" si="93"/>
        <v>0</v>
      </c>
      <c r="BA82" s="54">
        <f t="shared" si="94"/>
        <v>4.88</v>
      </c>
      <c r="BB82" s="54">
        <f t="shared" si="95"/>
        <v>18.3</v>
      </c>
      <c r="BC82" s="54">
        <f t="shared" si="96"/>
        <v>1.22</v>
      </c>
      <c r="BD82" s="54">
        <f t="shared" si="97"/>
        <v>4.88</v>
      </c>
      <c r="BE82" s="54">
        <f t="shared" si="98"/>
        <v>23.18</v>
      </c>
      <c r="BF82" s="135">
        <f t="shared" si="99"/>
        <v>52.459999999999994</v>
      </c>
      <c r="BG82" s="34">
        <v>0</v>
      </c>
      <c r="BH82" s="32">
        <v>2</v>
      </c>
      <c r="BI82" s="32">
        <v>12</v>
      </c>
      <c r="BJ82" s="32">
        <v>0</v>
      </c>
      <c r="BK82" s="32">
        <v>2</v>
      </c>
      <c r="BL82" s="32">
        <v>15</v>
      </c>
      <c r="BM82" s="33">
        <f t="shared" si="100"/>
        <v>31</v>
      </c>
      <c r="BN82" s="54">
        <f t="shared" si="101"/>
        <v>0</v>
      </c>
      <c r="BO82" s="54">
        <f t="shared" si="102"/>
        <v>3.08</v>
      </c>
      <c r="BP82" s="54">
        <f t="shared" si="103"/>
        <v>18.48</v>
      </c>
      <c r="BQ82" s="54">
        <f t="shared" si="104"/>
        <v>0</v>
      </c>
      <c r="BR82" s="54">
        <f t="shared" si="105"/>
        <v>3.08</v>
      </c>
      <c r="BS82" s="54">
        <f t="shared" si="106"/>
        <v>23.1</v>
      </c>
      <c r="BT82" s="135">
        <f t="shared" si="107"/>
        <v>47.74</v>
      </c>
      <c r="BU82" s="34">
        <v>0</v>
      </c>
      <c r="BV82" s="32">
        <v>3</v>
      </c>
      <c r="BW82" s="32">
        <v>13</v>
      </c>
      <c r="BX82" s="32">
        <v>0</v>
      </c>
      <c r="BY82" s="32">
        <v>3</v>
      </c>
      <c r="BZ82" s="32">
        <v>9</v>
      </c>
      <c r="CA82" s="33">
        <f t="shared" si="108"/>
        <v>28</v>
      </c>
      <c r="CB82" s="54">
        <f t="shared" si="109"/>
        <v>0</v>
      </c>
      <c r="CC82" s="54">
        <f t="shared" si="110"/>
        <v>3.4499999999999997</v>
      </c>
      <c r="CD82" s="54">
        <f t="shared" si="111"/>
        <v>14.95</v>
      </c>
      <c r="CE82" s="54">
        <f t="shared" si="112"/>
        <v>0</v>
      </c>
      <c r="CF82" s="54">
        <f t="shared" si="113"/>
        <v>3.4499999999999997</v>
      </c>
      <c r="CG82" s="54">
        <f t="shared" si="114"/>
        <v>10.35</v>
      </c>
      <c r="CH82" s="135">
        <f t="shared" si="115"/>
        <v>32.199999999999996</v>
      </c>
      <c r="CI82" s="34">
        <v>0</v>
      </c>
      <c r="CJ82" s="32">
        <v>2</v>
      </c>
      <c r="CK82" s="32">
        <v>11</v>
      </c>
      <c r="CL82" s="32">
        <v>0</v>
      </c>
      <c r="CM82" s="32">
        <v>2</v>
      </c>
      <c r="CN82" s="32">
        <v>16</v>
      </c>
      <c r="CO82" s="36">
        <f t="shared" si="116"/>
        <v>31</v>
      </c>
      <c r="CP82" s="54">
        <f t="shared" si="117"/>
        <v>0</v>
      </c>
      <c r="CQ82" s="54">
        <f t="shared" si="118"/>
        <v>1.48</v>
      </c>
      <c r="CR82" s="54">
        <f t="shared" si="119"/>
        <v>8.14</v>
      </c>
      <c r="CS82" s="54">
        <f t="shared" si="120"/>
        <v>0</v>
      </c>
      <c r="CT82" s="54">
        <f t="shared" si="121"/>
        <v>1.48</v>
      </c>
      <c r="CU82" s="54">
        <f t="shared" si="122"/>
        <v>11.84</v>
      </c>
      <c r="CV82" s="135">
        <f t="shared" si="123"/>
        <v>22.94</v>
      </c>
      <c r="CW82" s="24">
        <f t="shared" si="124"/>
        <v>179.65999999999997</v>
      </c>
      <c r="CX82" s="60">
        <f t="shared" si="125"/>
        <v>268.41999999999996</v>
      </c>
      <c r="CY82" s="61">
        <f t="shared" si="126"/>
        <v>5.87</v>
      </c>
      <c r="CZ82" s="61">
        <f t="shared" si="127"/>
        <v>52.8</v>
      </c>
      <c r="DA82" s="61">
        <f t="shared" si="128"/>
        <v>372.75000000000006</v>
      </c>
      <c r="DB82" s="52">
        <f t="shared" si="68"/>
        <v>431.42000000000007</v>
      </c>
    </row>
    <row r="83" spans="1:106" s="3" customFormat="1" ht="14.85" customHeight="1" x14ac:dyDescent="0.15">
      <c r="A83" s="30">
        <v>79</v>
      </c>
      <c r="B83" s="63" t="s">
        <v>189</v>
      </c>
      <c r="C83" s="34">
        <v>0</v>
      </c>
      <c r="D83" s="32">
        <v>0</v>
      </c>
      <c r="E83" s="32">
        <v>7</v>
      </c>
      <c r="F83" s="32">
        <v>0</v>
      </c>
      <c r="G83" s="32">
        <v>3</v>
      </c>
      <c r="H83" s="32">
        <v>17</v>
      </c>
      <c r="I83" s="33">
        <f t="shared" si="69"/>
        <v>27</v>
      </c>
      <c r="J83" s="54">
        <f t="shared" si="70"/>
        <v>0</v>
      </c>
      <c r="K83" s="54">
        <f t="shared" si="71"/>
        <v>0</v>
      </c>
      <c r="L83" s="54">
        <f t="shared" si="72"/>
        <v>16.66</v>
      </c>
      <c r="M83" s="54">
        <f t="shared" si="73"/>
        <v>0</v>
      </c>
      <c r="N83" s="54">
        <f t="shared" si="74"/>
        <v>7.14</v>
      </c>
      <c r="O83" s="54">
        <f t="shared" si="75"/>
        <v>40.46</v>
      </c>
      <c r="P83" s="136"/>
      <c r="Q83" s="34">
        <v>0</v>
      </c>
      <c r="R83" s="32">
        <v>0</v>
      </c>
      <c r="S83" s="32">
        <v>2</v>
      </c>
      <c r="T83" s="32">
        <v>0</v>
      </c>
      <c r="U83" s="32">
        <v>2</v>
      </c>
      <c r="V83" s="32">
        <v>13</v>
      </c>
      <c r="W83" s="33">
        <f t="shared" si="76"/>
        <v>17</v>
      </c>
      <c r="X83" s="54">
        <f t="shared" si="77"/>
        <v>0</v>
      </c>
      <c r="Y83" s="54">
        <f t="shared" si="78"/>
        <v>0</v>
      </c>
      <c r="Z83" s="54">
        <f t="shared" si="79"/>
        <v>4.3600000000000003</v>
      </c>
      <c r="AA83" s="54">
        <f t="shared" si="80"/>
        <v>0</v>
      </c>
      <c r="AB83" s="54">
        <f t="shared" si="81"/>
        <v>4.3600000000000003</v>
      </c>
      <c r="AC83" s="54">
        <f t="shared" si="82"/>
        <v>28.340000000000003</v>
      </c>
      <c r="AD83" s="135">
        <f t="shared" si="83"/>
        <v>37.06</v>
      </c>
      <c r="AE83" s="34">
        <v>0</v>
      </c>
      <c r="AF83" s="32">
        <v>2</v>
      </c>
      <c r="AG83" s="32">
        <v>12</v>
      </c>
      <c r="AH83" s="32">
        <v>0</v>
      </c>
      <c r="AI83" s="32">
        <v>5</v>
      </c>
      <c r="AJ83" s="32">
        <v>23</v>
      </c>
      <c r="AK83" s="33">
        <f t="shared" si="84"/>
        <v>42</v>
      </c>
      <c r="AL83" s="54">
        <f t="shared" si="85"/>
        <v>0</v>
      </c>
      <c r="AM83" s="54">
        <f t="shared" si="86"/>
        <v>3.1</v>
      </c>
      <c r="AN83" s="54">
        <f t="shared" si="87"/>
        <v>18.600000000000001</v>
      </c>
      <c r="AO83" s="54">
        <f t="shared" si="88"/>
        <v>0</v>
      </c>
      <c r="AP83" s="54">
        <f t="shared" si="89"/>
        <v>7.75</v>
      </c>
      <c r="AQ83" s="54">
        <f t="shared" si="90"/>
        <v>35.65</v>
      </c>
      <c r="AR83" s="135">
        <f t="shared" si="91"/>
        <v>65.099999999999994</v>
      </c>
      <c r="AS83" s="34">
        <v>1</v>
      </c>
      <c r="AT83" s="32">
        <v>3</v>
      </c>
      <c r="AU83" s="32">
        <v>6</v>
      </c>
      <c r="AV83" s="32">
        <v>0</v>
      </c>
      <c r="AW83" s="32">
        <v>2</v>
      </c>
      <c r="AX83" s="32">
        <v>19</v>
      </c>
      <c r="AY83" s="33">
        <f t="shared" si="92"/>
        <v>31</v>
      </c>
      <c r="AZ83" s="54">
        <f t="shared" si="93"/>
        <v>1.22</v>
      </c>
      <c r="BA83" s="54">
        <f t="shared" si="94"/>
        <v>3.66</v>
      </c>
      <c r="BB83" s="54">
        <f t="shared" si="95"/>
        <v>7.32</v>
      </c>
      <c r="BC83" s="54">
        <f t="shared" si="96"/>
        <v>0</v>
      </c>
      <c r="BD83" s="54">
        <f t="shared" si="97"/>
        <v>2.44</v>
      </c>
      <c r="BE83" s="54">
        <f t="shared" si="98"/>
        <v>23.18</v>
      </c>
      <c r="BF83" s="135">
        <f t="shared" si="99"/>
        <v>37.82</v>
      </c>
      <c r="BG83" s="34">
        <v>0</v>
      </c>
      <c r="BH83" s="32">
        <v>1</v>
      </c>
      <c r="BI83" s="32">
        <v>10</v>
      </c>
      <c r="BJ83" s="32">
        <v>0</v>
      </c>
      <c r="BK83" s="32">
        <v>2</v>
      </c>
      <c r="BL83" s="32">
        <v>20</v>
      </c>
      <c r="BM83" s="33">
        <f t="shared" si="100"/>
        <v>33</v>
      </c>
      <c r="BN83" s="54">
        <f t="shared" si="101"/>
        <v>0</v>
      </c>
      <c r="BO83" s="54">
        <f t="shared" si="102"/>
        <v>1.54</v>
      </c>
      <c r="BP83" s="54">
        <f t="shared" si="103"/>
        <v>15.4</v>
      </c>
      <c r="BQ83" s="54">
        <f t="shared" si="104"/>
        <v>0</v>
      </c>
      <c r="BR83" s="54">
        <f t="shared" si="105"/>
        <v>3.08</v>
      </c>
      <c r="BS83" s="54">
        <f t="shared" si="106"/>
        <v>30.8</v>
      </c>
      <c r="BT83" s="135">
        <f t="shared" si="107"/>
        <v>50.820000000000007</v>
      </c>
      <c r="BU83" s="34">
        <v>0</v>
      </c>
      <c r="BV83" s="32">
        <v>2</v>
      </c>
      <c r="BW83" s="32">
        <v>11</v>
      </c>
      <c r="BX83" s="32">
        <v>2</v>
      </c>
      <c r="BY83" s="32">
        <v>2</v>
      </c>
      <c r="BZ83" s="32">
        <v>22</v>
      </c>
      <c r="CA83" s="33">
        <f t="shared" si="108"/>
        <v>39</v>
      </c>
      <c r="CB83" s="54">
        <f t="shared" si="109"/>
        <v>0</v>
      </c>
      <c r="CC83" s="54">
        <f t="shared" si="110"/>
        <v>2.2999999999999998</v>
      </c>
      <c r="CD83" s="54">
        <f t="shared" si="111"/>
        <v>12.649999999999999</v>
      </c>
      <c r="CE83" s="54">
        <f t="shared" si="112"/>
        <v>2.2999999999999998</v>
      </c>
      <c r="CF83" s="54">
        <f t="shared" si="113"/>
        <v>2.2999999999999998</v>
      </c>
      <c r="CG83" s="54">
        <f t="shared" si="114"/>
        <v>25.299999999999997</v>
      </c>
      <c r="CH83" s="135">
        <f t="shared" si="115"/>
        <v>44.849999999999994</v>
      </c>
      <c r="CI83" s="34">
        <v>0</v>
      </c>
      <c r="CJ83" s="32">
        <v>0</v>
      </c>
      <c r="CK83" s="32">
        <v>11</v>
      </c>
      <c r="CL83" s="32">
        <v>0</v>
      </c>
      <c r="CM83" s="32">
        <v>0</v>
      </c>
      <c r="CN83" s="32">
        <v>27</v>
      </c>
      <c r="CO83" s="36">
        <f t="shared" si="116"/>
        <v>38</v>
      </c>
      <c r="CP83" s="54">
        <f t="shared" si="117"/>
        <v>0</v>
      </c>
      <c r="CQ83" s="54">
        <f t="shared" si="118"/>
        <v>0</v>
      </c>
      <c r="CR83" s="54">
        <f t="shared" si="119"/>
        <v>8.14</v>
      </c>
      <c r="CS83" s="54">
        <f t="shared" si="120"/>
        <v>0</v>
      </c>
      <c r="CT83" s="54">
        <f t="shared" si="121"/>
        <v>0</v>
      </c>
      <c r="CU83" s="54">
        <f t="shared" si="122"/>
        <v>19.98</v>
      </c>
      <c r="CV83" s="135">
        <f t="shared" si="123"/>
        <v>28.12</v>
      </c>
      <c r="CW83" s="24">
        <f t="shared" si="124"/>
        <v>121.13000000000001</v>
      </c>
      <c r="CX83" s="60">
        <f t="shared" si="125"/>
        <v>233.08000000000007</v>
      </c>
      <c r="CY83" s="61">
        <f t="shared" si="126"/>
        <v>3.5199999999999996</v>
      </c>
      <c r="CZ83" s="61">
        <f t="shared" si="127"/>
        <v>37.669999999999995</v>
      </c>
      <c r="DA83" s="61">
        <f t="shared" si="128"/>
        <v>286.84000000000003</v>
      </c>
      <c r="DB83" s="52">
        <f t="shared" si="68"/>
        <v>328.03000000000003</v>
      </c>
    </row>
    <row r="84" spans="1:106" s="3" customFormat="1" ht="14.85" customHeight="1" x14ac:dyDescent="0.15">
      <c r="A84" s="30">
        <v>80</v>
      </c>
      <c r="B84" s="63" t="s">
        <v>190</v>
      </c>
      <c r="C84" s="34">
        <v>1</v>
      </c>
      <c r="D84" s="32">
        <v>2</v>
      </c>
      <c r="E84" s="32">
        <v>8</v>
      </c>
      <c r="F84" s="32">
        <v>0</v>
      </c>
      <c r="G84" s="32">
        <v>4</v>
      </c>
      <c r="H84" s="32">
        <v>26</v>
      </c>
      <c r="I84" s="33">
        <f t="shared" si="69"/>
        <v>41</v>
      </c>
      <c r="J84" s="54">
        <f t="shared" si="70"/>
        <v>2.38</v>
      </c>
      <c r="K84" s="54">
        <f t="shared" si="71"/>
        <v>4.76</v>
      </c>
      <c r="L84" s="54">
        <f t="shared" si="72"/>
        <v>19.04</v>
      </c>
      <c r="M84" s="54">
        <f t="shared" si="73"/>
        <v>0</v>
      </c>
      <c r="N84" s="54">
        <f t="shared" si="74"/>
        <v>9.52</v>
      </c>
      <c r="O84" s="54">
        <f t="shared" si="75"/>
        <v>61.879999999999995</v>
      </c>
      <c r="P84" s="136"/>
      <c r="Q84" s="34">
        <v>2</v>
      </c>
      <c r="R84" s="32">
        <v>0</v>
      </c>
      <c r="S84" s="32">
        <v>14</v>
      </c>
      <c r="T84" s="32">
        <v>0</v>
      </c>
      <c r="U84" s="32">
        <v>4</v>
      </c>
      <c r="V84" s="32">
        <v>20</v>
      </c>
      <c r="W84" s="33">
        <f t="shared" si="76"/>
        <v>40</v>
      </c>
      <c r="X84" s="54">
        <f t="shared" si="77"/>
        <v>4.3600000000000003</v>
      </c>
      <c r="Y84" s="54">
        <f t="shared" si="78"/>
        <v>0</v>
      </c>
      <c r="Z84" s="54">
        <f t="shared" si="79"/>
        <v>30.520000000000003</v>
      </c>
      <c r="AA84" s="54">
        <f t="shared" si="80"/>
        <v>0</v>
      </c>
      <c r="AB84" s="54">
        <f t="shared" si="81"/>
        <v>8.7200000000000006</v>
      </c>
      <c r="AC84" s="54">
        <f t="shared" si="82"/>
        <v>43.6</v>
      </c>
      <c r="AD84" s="135">
        <f t="shared" si="83"/>
        <v>87.2</v>
      </c>
      <c r="AE84" s="34">
        <v>3</v>
      </c>
      <c r="AF84" s="32">
        <v>8</v>
      </c>
      <c r="AG84" s="32">
        <v>26</v>
      </c>
      <c r="AH84" s="32">
        <v>1</v>
      </c>
      <c r="AI84" s="32">
        <v>6</v>
      </c>
      <c r="AJ84" s="32">
        <v>52</v>
      </c>
      <c r="AK84" s="33">
        <f t="shared" si="84"/>
        <v>96</v>
      </c>
      <c r="AL84" s="54">
        <f t="shared" si="85"/>
        <v>4.6500000000000004</v>
      </c>
      <c r="AM84" s="54">
        <f t="shared" si="86"/>
        <v>12.4</v>
      </c>
      <c r="AN84" s="54">
        <f t="shared" si="87"/>
        <v>40.300000000000004</v>
      </c>
      <c r="AO84" s="54">
        <f t="shared" si="88"/>
        <v>1.55</v>
      </c>
      <c r="AP84" s="54">
        <f t="shared" si="89"/>
        <v>9.3000000000000007</v>
      </c>
      <c r="AQ84" s="54">
        <f t="shared" si="90"/>
        <v>80.600000000000009</v>
      </c>
      <c r="AR84" s="135">
        <f t="shared" si="91"/>
        <v>148.80000000000001</v>
      </c>
      <c r="AS84" s="34">
        <v>0</v>
      </c>
      <c r="AT84" s="32">
        <v>7</v>
      </c>
      <c r="AU84" s="32">
        <v>14</v>
      </c>
      <c r="AV84" s="32">
        <v>0</v>
      </c>
      <c r="AW84" s="32">
        <v>4</v>
      </c>
      <c r="AX84" s="32">
        <v>44</v>
      </c>
      <c r="AY84" s="33">
        <f t="shared" si="92"/>
        <v>69</v>
      </c>
      <c r="AZ84" s="54">
        <f t="shared" si="93"/>
        <v>0</v>
      </c>
      <c r="BA84" s="54">
        <f t="shared" si="94"/>
        <v>8.5399999999999991</v>
      </c>
      <c r="BB84" s="54">
        <f t="shared" si="95"/>
        <v>17.079999999999998</v>
      </c>
      <c r="BC84" s="54">
        <f t="shared" si="96"/>
        <v>0</v>
      </c>
      <c r="BD84" s="54">
        <f t="shared" si="97"/>
        <v>4.88</v>
      </c>
      <c r="BE84" s="54">
        <f t="shared" si="98"/>
        <v>53.68</v>
      </c>
      <c r="BF84" s="135">
        <f t="shared" si="99"/>
        <v>84.179999999999993</v>
      </c>
      <c r="BG84" s="34">
        <v>0</v>
      </c>
      <c r="BH84" s="32">
        <v>1</v>
      </c>
      <c r="BI84" s="32">
        <v>19</v>
      </c>
      <c r="BJ84" s="32">
        <v>0</v>
      </c>
      <c r="BK84" s="32">
        <v>3</v>
      </c>
      <c r="BL84" s="32">
        <v>33</v>
      </c>
      <c r="BM84" s="33">
        <f t="shared" si="100"/>
        <v>56</v>
      </c>
      <c r="BN84" s="54">
        <f t="shared" si="101"/>
        <v>0</v>
      </c>
      <c r="BO84" s="54">
        <f t="shared" si="102"/>
        <v>1.54</v>
      </c>
      <c r="BP84" s="54">
        <f t="shared" si="103"/>
        <v>29.26</v>
      </c>
      <c r="BQ84" s="54">
        <f t="shared" si="104"/>
        <v>0</v>
      </c>
      <c r="BR84" s="54">
        <f t="shared" si="105"/>
        <v>4.62</v>
      </c>
      <c r="BS84" s="54">
        <f t="shared" si="106"/>
        <v>50.82</v>
      </c>
      <c r="BT84" s="135">
        <f t="shared" si="107"/>
        <v>86.240000000000009</v>
      </c>
      <c r="BU84" s="34">
        <v>0</v>
      </c>
      <c r="BV84" s="32">
        <v>4</v>
      </c>
      <c r="BW84" s="32">
        <v>11</v>
      </c>
      <c r="BX84" s="32">
        <v>0</v>
      </c>
      <c r="BY84" s="32">
        <v>2</v>
      </c>
      <c r="BZ84" s="32">
        <v>35</v>
      </c>
      <c r="CA84" s="33">
        <f t="shared" si="108"/>
        <v>52</v>
      </c>
      <c r="CB84" s="54">
        <f t="shared" si="109"/>
        <v>0</v>
      </c>
      <c r="CC84" s="54">
        <f t="shared" si="110"/>
        <v>4.5999999999999996</v>
      </c>
      <c r="CD84" s="54">
        <f t="shared" si="111"/>
        <v>12.649999999999999</v>
      </c>
      <c r="CE84" s="54">
        <f t="shared" si="112"/>
        <v>0</v>
      </c>
      <c r="CF84" s="54">
        <f t="shared" si="113"/>
        <v>2.2999999999999998</v>
      </c>
      <c r="CG84" s="54">
        <f t="shared" si="114"/>
        <v>40.25</v>
      </c>
      <c r="CH84" s="135">
        <f t="shared" si="115"/>
        <v>59.8</v>
      </c>
      <c r="CI84" s="34">
        <v>0</v>
      </c>
      <c r="CJ84" s="32">
        <v>6</v>
      </c>
      <c r="CK84" s="32">
        <v>13</v>
      </c>
      <c r="CL84" s="32">
        <v>0</v>
      </c>
      <c r="CM84" s="32">
        <v>2</v>
      </c>
      <c r="CN84" s="32">
        <v>37</v>
      </c>
      <c r="CO84" s="36">
        <f t="shared" si="116"/>
        <v>58</v>
      </c>
      <c r="CP84" s="54">
        <f t="shared" si="117"/>
        <v>0</v>
      </c>
      <c r="CQ84" s="54">
        <f t="shared" si="118"/>
        <v>4.4399999999999995</v>
      </c>
      <c r="CR84" s="54">
        <f t="shared" si="119"/>
        <v>9.6199999999999992</v>
      </c>
      <c r="CS84" s="54">
        <f t="shared" si="120"/>
        <v>0</v>
      </c>
      <c r="CT84" s="54">
        <f t="shared" si="121"/>
        <v>1.48</v>
      </c>
      <c r="CU84" s="54">
        <f t="shared" si="122"/>
        <v>27.38</v>
      </c>
      <c r="CV84" s="135">
        <f t="shared" si="123"/>
        <v>42.92</v>
      </c>
      <c r="CW84" s="24">
        <f t="shared" si="124"/>
        <v>213.28</v>
      </c>
      <c r="CX84" s="60">
        <f t="shared" si="125"/>
        <v>400.58000000000004</v>
      </c>
      <c r="CY84" s="61">
        <f t="shared" si="126"/>
        <v>12.940000000000001</v>
      </c>
      <c r="CZ84" s="61">
        <f t="shared" si="127"/>
        <v>77.099999999999994</v>
      </c>
      <c r="DA84" s="61">
        <f t="shared" si="128"/>
        <v>516.67999999999995</v>
      </c>
      <c r="DB84" s="52">
        <f t="shared" si="68"/>
        <v>606.71999999999991</v>
      </c>
    </row>
    <row r="85" spans="1:106" s="3" customFormat="1" ht="14.85" customHeight="1" x14ac:dyDescent="0.15">
      <c r="A85" s="30">
        <v>81</v>
      </c>
      <c r="B85" s="63" t="s">
        <v>191</v>
      </c>
      <c r="C85" s="34">
        <v>0</v>
      </c>
      <c r="D85" s="32">
        <v>2</v>
      </c>
      <c r="E85" s="32">
        <v>1</v>
      </c>
      <c r="F85" s="32">
        <v>0</v>
      </c>
      <c r="G85" s="32">
        <v>1</v>
      </c>
      <c r="H85" s="32">
        <v>21</v>
      </c>
      <c r="I85" s="33">
        <f t="shared" si="69"/>
        <v>25</v>
      </c>
      <c r="J85" s="54">
        <f t="shared" si="70"/>
        <v>0</v>
      </c>
      <c r="K85" s="54">
        <f t="shared" si="71"/>
        <v>4.76</v>
      </c>
      <c r="L85" s="54">
        <f t="shared" si="72"/>
        <v>2.38</v>
      </c>
      <c r="M85" s="54">
        <f t="shared" si="73"/>
        <v>0</v>
      </c>
      <c r="N85" s="54">
        <f t="shared" si="74"/>
        <v>2.38</v>
      </c>
      <c r="O85" s="54">
        <f t="shared" si="75"/>
        <v>49.98</v>
      </c>
      <c r="P85" s="136"/>
      <c r="Q85" s="34">
        <v>0</v>
      </c>
      <c r="R85" s="32">
        <v>0</v>
      </c>
      <c r="S85" s="32">
        <v>5</v>
      </c>
      <c r="T85" s="32">
        <v>0</v>
      </c>
      <c r="U85" s="32">
        <v>1</v>
      </c>
      <c r="V85" s="32">
        <v>15</v>
      </c>
      <c r="W85" s="33">
        <f t="shared" si="76"/>
        <v>21</v>
      </c>
      <c r="X85" s="54">
        <f t="shared" si="77"/>
        <v>0</v>
      </c>
      <c r="Y85" s="54">
        <f t="shared" si="78"/>
        <v>0</v>
      </c>
      <c r="Z85" s="54">
        <f t="shared" si="79"/>
        <v>10.9</v>
      </c>
      <c r="AA85" s="54">
        <f t="shared" si="80"/>
        <v>0</v>
      </c>
      <c r="AB85" s="54">
        <f t="shared" si="81"/>
        <v>2.1800000000000002</v>
      </c>
      <c r="AC85" s="54">
        <f t="shared" si="82"/>
        <v>32.700000000000003</v>
      </c>
      <c r="AD85" s="135">
        <f t="shared" si="83"/>
        <v>45.78</v>
      </c>
      <c r="AE85" s="34">
        <v>0</v>
      </c>
      <c r="AF85" s="32">
        <v>2</v>
      </c>
      <c r="AG85" s="32">
        <v>12</v>
      </c>
      <c r="AH85" s="32">
        <v>0</v>
      </c>
      <c r="AI85" s="32">
        <v>8</v>
      </c>
      <c r="AJ85" s="32">
        <v>16</v>
      </c>
      <c r="AK85" s="33">
        <f t="shared" si="84"/>
        <v>38</v>
      </c>
      <c r="AL85" s="54">
        <f t="shared" si="85"/>
        <v>0</v>
      </c>
      <c r="AM85" s="54">
        <f t="shared" si="86"/>
        <v>3.1</v>
      </c>
      <c r="AN85" s="54">
        <f t="shared" si="87"/>
        <v>18.600000000000001</v>
      </c>
      <c r="AO85" s="54">
        <f t="shared" si="88"/>
        <v>0</v>
      </c>
      <c r="AP85" s="54">
        <f t="shared" si="89"/>
        <v>12.4</v>
      </c>
      <c r="AQ85" s="54">
        <f t="shared" si="90"/>
        <v>24.8</v>
      </c>
      <c r="AR85" s="135">
        <f t="shared" si="91"/>
        <v>58.900000000000006</v>
      </c>
      <c r="AS85" s="34">
        <v>1</v>
      </c>
      <c r="AT85" s="32">
        <v>2</v>
      </c>
      <c r="AU85" s="32">
        <v>6</v>
      </c>
      <c r="AV85" s="32">
        <v>0</v>
      </c>
      <c r="AW85" s="32">
        <v>1</v>
      </c>
      <c r="AX85" s="32">
        <v>24</v>
      </c>
      <c r="AY85" s="33">
        <f t="shared" si="92"/>
        <v>34</v>
      </c>
      <c r="AZ85" s="54">
        <f t="shared" si="93"/>
        <v>1.22</v>
      </c>
      <c r="BA85" s="54">
        <f t="shared" si="94"/>
        <v>2.44</v>
      </c>
      <c r="BB85" s="54">
        <f t="shared" si="95"/>
        <v>7.32</v>
      </c>
      <c r="BC85" s="54">
        <f t="shared" si="96"/>
        <v>0</v>
      </c>
      <c r="BD85" s="54">
        <f t="shared" si="97"/>
        <v>1.22</v>
      </c>
      <c r="BE85" s="54">
        <f t="shared" si="98"/>
        <v>29.28</v>
      </c>
      <c r="BF85" s="135">
        <f t="shared" si="99"/>
        <v>41.480000000000004</v>
      </c>
      <c r="BG85" s="34">
        <v>0</v>
      </c>
      <c r="BH85" s="32">
        <v>2</v>
      </c>
      <c r="BI85" s="32">
        <v>15</v>
      </c>
      <c r="BJ85" s="32">
        <v>1</v>
      </c>
      <c r="BK85" s="32">
        <v>2</v>
      </c>
      <c r="BL85" s="32">
        <v>24</v>
      </c>
      <c r="BM85" s="33">
        <f t="shared" si="100"/>
        <v>44</v>
      </c>
      <c r="BN85" s="54">
        <f t="shared" si="101"/>
        <v>0</v>
      </c>
      <c r="BO85" s="54">
        <f t="shared" si="102"/>
        <v>3.08</v>
      </c>
      <c r="BP85" s="54">
        <f t="shared" si="103"/>
        <v>23.1</v>
      </c>
      <c r="BQ85" s="54">
        <f t="shared" si="104"/>
        <v>1.54</v>
      </c>
      <c r="BR85" s="54">
        <f t="shared" si="105"/>
        <v>3.08</v>
      </c>
      <c r="BS85" s="54">
        <f t="shared" si="106"/>
        <v>36.96</v>
      </c>
      <c r="BT85" s="135">
        <f t="shared" si="107"/>
        <v>67.759999999999991</v>
      </c>
      <c r="BU85" s="34">
        <v>0</v>
      </c>
      <c r="BV85" s="32">
        <v>0</v>
      </c>
      <c r="BW85" s="32">
        <v>6</v>
      </c>
      <c r="BX85" s="32">
        <v>0</v>
      </c>
      <c r="BY85" s="32">
        <v>2</v>
      </c>
      <c r="BZ85" s="32">
        <v>32</v>
      </c>
      <c r="CA85" s="33">
        <f t="shared" si="108"/>
        <v>40</v>
      </c>
      <c r="CB85" s="54">
        <f t="shared" si="109"/>
        <v>0</v>
      </c>
      <c r="CC85" s="54">
        <f t="shared" si="110"/>
        <v>0</v>
      </c>
      <c r="CD85" s="54">
        <f t="shared" si="111"/>
        <v>6.8999999999999995</v>
      </c>
      <c r="CE85" s="54">
        <f t="shared" si="112"/>
        <v>0</v>
      </c>
      <c r="CF85" s="54">
        <f t="shared" si="113"/>
        <v>2.2999999999999998</v>
      </c>
      <c r="CG85" s="54">
        <f t="shared" si="114"/>
        <v>36.799999999999997</v>
      </c>
      <c r="CH85" s="135">
        <f t="shared" si="115"/>
        <v>46</v>
      </c>
      <c r="CI85" s="34">
        <v>0</v>
      </c>
      <c r="CJ85" s="32">
        <v>2</v>
      </c>
      <c r="CK85" s="32">
        <v>8</v>
      </c>
      <c r="CL85" s="32">
        <v>2</v>
      </c>
      <c r="CM85" s="32">
        <v>1</v>
      </c>
      <c r="CN85" s="32">
        <v>34</v>
      </c>
      <c r="CO85" s="36">
        <f t="shared" si="116"/>
        <v>47</v>
      </c>
      <c r="CP85" s="54">
        <f t="shared" si="117"/>
        <v>0</v>
      </c>
      <c r="CQ85" s="54">
        <f t="shared" si="118"/>
        <v>1.48</v>
      </c>
      <c r="CR85" s="54">
        <f t="shared" si="119"/>
        <v>5.92</v>
      </c>
      <c r="CS85" s="54">
        <f t="shared" si="120"/>
        <v>1.48</v>
      </c>
      <c r="CT85" s="54">
        <f t="shared" si="121"/>
        <v>0.74</v>
      </c>
      <c r="CU85" s="54">
        <f t="shared" si="122"/>
        <v>25.16</v>
      </c>
      <c r="CV85" s="135">
        <f t="shared" si="123"/>
        <v>34.78</v>
      </c>
      <c r="CW85" s="24">
        <f t="shared" si="124"/>
        <v>119.76000000000002</v>
      </c>
      <c r="CX85" s="60">
        <f t="shared" si="125"/>
        <v>263</v>
      </c>
      <c r="CY85" s="61">
        <f t="shared" si="126"/>
        <v>4.24</v>
      </c>
      <c r="CZ85" s="61">
        <f t="shared" si="127"/>
        <v>39.159999999999997</v>
      </c>
      <c r="DA85" s="61">
        <f t="shared" si="128"/>
        <v>310.80000000000007</v>
      </c>
      <c r="DB85" s="52">
        <f t="shared" si="68"/>
        <v>354.20000000000005</v>
      </c>
    </row>
    <row r="86" spans="1:106" s="3" customFormat="1" ht="14.85" customHeight="1" x14ac:dyDescent="0.15">
      <c r="A86" s="30">
        <v>82</v>
      </c>
      <c r="B86" s="63" t="s">
        <v>192</v>
      </c>
      <c r="C86" s="34">
        <v>0</v>
      </c>
      <c r="D86" s="32">
        <v>1</v>
      </c>
      <c r="E86" s="32">
        <v>11</v>
      </c>
      <c r="F86" s="32">
        <v>0</v>
      </c>
      <c r="G86" s="32">
        <v>2</v>
      </c>
      <c r="H86" s="32">
        <v>19</v>
      </c>
      <c r="I86" s="33">
        <f t="shared" si="69"/>
        <v>33</v>
      </c>
      <c r="J86" s="54">
        <f t="shared" si="70"/>
        <v>0</v>
      </c>
      <c r="K86" s="54">
        <f t="shared" si="71"/>
        <v>2.38</v>
      </c>
      <c r="L86" s="54">
        <f t="shared" si="72"/>
        <v>26.18</v>
      </c>
      <c r="M86" s="54">
        <f t="shared" si="73"/>
        <v>0</v>
      </c>
      <c r="N86" s="54">
        <f t="shared" si="74"/>
        <v>4.76</v>
      </c>
      <c r="O86" s="54">
        <f t="shared" si="75"/>
        <v>45.22</v>
      </c>
      <c r="P86" s="136"/>
      <c r="Q86" s="34">
        <v>0</v>
      </c>
      <c r="R86" s="32">
        <v>2</v>
      </c>
      <c r="S86" s="32">
        <v>8</v>
      </c>
      <c r="T86" s="32">
        <v>3</v>
      </c>
      <c r="U86" s="32">
        <v>5</v>
      </c>
      <c r="V86" s="32">
        <v>32</v>
      </c>
      <c r="W86" s="33">
        <f t="shared" si="76"/>
        <v>50</v>
      </c>
      <c r="X86" s="54">
        <f t="shared" si="77"/>
        <v>0</v>
      </c>
      <c r="Y86" s="54">
        <f t="shared" si="78"/>
        <v>4.3600000000000003</v>
      </c>
      <c r="Z86" s="54">
        <f t="shared" si="79"/>
        <v>17.440000000000001</v>
      </c>
      <c r="AA86" s="54">
        <f t="shared" si="80"/>
        <v>6.5400000000000009</v>
      </c>
      <c r="AB86" s="54">
        <f t="shared" si="81"/>
        <v>10.9</v>
      </c>
      <c r="AC86" s="54">
        <f t="shared" si="82"/>
        <v>69.760000000000005</v>
      </c>
      <c r="AD86" s="135">
        <f t="shared" si="83"/>
        <v>109</v>
      </c>
      <c r="AE86" s="34">
        <v>1</v>
      </c>
      <c r="AF86" s="32">
        <v>5</v>
      </c>
      <c r="AG86" s="32">
        <v>17</v>
      </c>
      <c r="AH86" s="32">
        <v>0</v>
      </c>
      <c r="AI86" s="32">
        <v>2</v>
      </c>
      <c r="AJ86" s="32">
        <v>47</v>
      </c>
      <c r="AK86" s="33">
        <f t="shared" si="84"/>
        <v>72</v>
      </c>
      <c r="AL86" s="54">
        <f t="shared" si="85"/>
        <v>1.55</v>
      </c>
      <c r="AM86" s="54">
        <f t="shared" si="86"/>
        <v>7.75</v>
      </c>
      <c r="AN86" s="54">
        <f t="shared" si="87"/>
        <v>26.35</v>
      </c>
      <c r="AO86" s="54">
        <f t="shared" si="88"/>
        <v>0</v>
      </c>
      <c r="AP86" s="54">
        <f t="shared" si="89"/>
        <v>3.1</v>
      </c>
      <c r="AQ86" s="54">
        <f t="shared" si="90"/>
        <v>72.850000000000009</v>
      </c>
      <c r="AR86" s="135">
        <f t="shared" si="91"/>
        <v>111.60000000000002</v>
      </c>
      <c r="AS86" s="34">
        <v>0</v>
      </c>
      <c r="AT86" s="32">
        <v>1</v>
      </c>
      <c r="AU86" s="32">
        <v>25</v>
      </c>
      <c r="AV86" s="32">
        <v>0</v>
      </c>
      <c r="AW86" s="32">
        <v>10</v>
      </c>
      <c r="AX86" s="32">
        <v>39</v>
      </c>
      <c r="AY86" s="33">
        <f t="shared" si="92"/>
        <v>75</v>
      </c>
      <c r="AZ86" s="54">
        <f t="shared" si="93"/>
        <v>0</v>
      </c>
      <c r="BA86" s="54">
        <f t="shared" si="94"/>
        <v>1.22</v>
      </c>
      <c r="BB86" s="54">
        <f t="shared" si="95"/>
        <v>30.5</v>
      </c>
      <c r="BC86" s="54">
        <f t="shared" si="96"/>
        <v>0</v>
      </c>
      <c r="BD86" s="54">
        <f t="shared" si="97"/>
        <v>12.2</v>
      </c>
      <c r="BE86" s="54">
        <f t="shared" si="98"/>
        <v>47.58</v>
      </c>
      <c r="BF86" s="135">
        <f t="shared" si="99"/>
        <v>91.5</v>
      </c>
      <c r="BG86" s="34">
        <v>0</v>
      </c>
      <c r="BH86" s="32">
        <v>3</v>
      </c>
      <c r="BI86" s="32">
        <v>16</v>
      </c>
      <c r="BJ86" s="32">
        <v>1</v>
      </c>
      <c r="BK86" s="32">
        <v>0</v>
      </c>
      <c r="BL86" s="32">
        <v>30</v>
      </c>
      <c r="BM86" s="33">
        <f t="shared" si="100"/>
        <v>50</v>
      </c>
      <c r="BN86" s="54">
        <f t="shared" si="101"/>
        <v>0</v>
      </c>
      <c r="BO86" s="54">
        <f t="shared" si="102"/>
        <v>4.62</v>
      </c>
      <c r="BP86" s="54">
        <f t="shared" si="103"/>
        <v>24.64</v>
      </c>
      <c r="BQ86" s="54">
        <f t="shared" si="104"/>
        <v>1.54</v>
      </c>
      <c r="BR86" s="54">
        <f t="shared" si="105"/>
        <v>0</v>
      </c>
      <c r="BS86" s="54">
        <f t="shared" si="106"/>
        <v>46.2</v>
      </c>
      <c r="BT86" s="135">
        <f t="shared" si="107"/>
        <v>77</v>
      </c>
      <c r="BU86" s="34">
        <v>2</v>
      </c>
      <c r="BV86" s="32">
        <v>0</v>
      </c>
      <c r="BW86" s="32">
        <v>9</v>
      </c>
      <c r="BX86" s="32">
        <v>1</v>
      </c>
      <c r="BY86" s="32">
        <v>6</v>
      </c>
      <c r="BZ86" s="32">
        <v>26</v>
      </c>
      <c r="CA86" s="33">
        <f t="shared" si="108"/>
        <v>44</v>
      </c>
      <c r="CB86" s="54">
        <f t="shared" si="109"/>
        <v>2.2999999999999998</v>
      </c>
      <c r="CC86" s="54">
        <f t="shared" si="110"/>
        <v>0</v>
      </c>
      <c r="CD86" s="54">
        <f t="shared" si="111"/>
        <v>10.35</v>
      </c>
      <c r="CE86" s="54">
        <f t="shared" si="112"/>
        <v>1.1499999999999999</v>
      </c>
      <c r="CF86" s="54">
        <f t="shared" si="113"/>
        <v>6.8999999999999995</v>
      </c>
      <c r="CG86" s="54">
        <f t="shared" si="114"/>
        <v>29.9</v>
      </c>
      <c r="CH86" s="135">
        <f t="shared" si="115"/>
        <v>50.599999999999994</v>
      </c>
      <c r="CI86" s="34">
        <v>1</v>
      </c>
      <c r="CJ86" s="32">
        <v>6</v>
      </c>
      <c r="CK86" s="32">
        <v>10</v>
      </c>
      <c r="CL86" s="32">
        <v>1</v>
      </c>
      <c r="CM86" s="32">
        <v>3</v>
      </c>
      <c r="CN86" s="32">
        <v>32</v>
      </c>
      <c r="CO86" s="36">
        <f t="shared" si="116"/>
        <v>53</v>
      </c>
      <c r="CP86" s="54">
        <f t="shared" si="117"/>
        <v>0.74</v>
      </c>
      <c r="CQ86" s="54">
        <f t="shared" si="118"/>
        <v>4.4399999999999995</v>
      </c>
      <c r="CR86" s="54">
        <f t="shared" si="119"/>
        <v>7.4</v>
      </c>
      <c r="CS86" s="54">
        <f t="shared" si="120"/>
        <v>0.74</v>
      </c>
      <c r="CT86" s="54">
        <f t="shared" si="121"/>
        <v>2.2199999999999998</v>
      </c>
      <c r="CU86" s="54">
        <f t="shared" si="122"/>
        <v>23.68</v>
      </c>
      <c r="CV86" s="135">
        <f t="shared" si="123"/>
        <v>39.22</v>
      </c>
      <c r="CW86" s="24">
        <f t="shared" si="124"/>
        <v>205.54000000000002</v>
      </c>
      <c r="CX86" s="60">
        <f t="shared" si="125"/>
        <v>385.23999999999995</v>
      </c>
      <c r="CY86" s="61">
        <f t="shared" si="126"/>
        <v>14.560000000000004</v>
      </c>
      <c r="CZ86" s="61">
        <f t="shared" si="127"/>
        <v>64.849999999999994</v>
      </c>
      <c r="DA86" s="61">
        <f t="shared" si="128"/>
        <v>478.04999999999995</v>
      </c>
      <c r="DB86" s="52">
        <f t="shared" si="68"/>
        <v>557.45999999999992</v>
      </c>
    </row>
    <row r="87" spans="1:106" s="3" customFormat="1" ht="14.85" customHeight="1" x14ac:dyDescent="0.15">
      <c r="A87" s="30">
        <v>83</v>
      </c>
      <c r="B87" s="63" t="s">
        <v>193</v>
      </c>
      <c r="C87" s="34">
        <v>0</v>
      </c>
      <c r="D87" s="32">
        <v>1</v>
      </c>
      <c r="E87" s="32">
        <v>13</v>
      </c>
      <c r="F87" s="32">
        <v>1</v>
      </c>
      <c r="G87" s="32">
        <v>6</v>
      </c>
      <c r="H87" s="32">
        <v>25</v>
      </c>
      <c r="I87" s="33">
        <f t="shared" si="69"/>
        <v>46</v>
      </c>
      <c r="J87" s="54">
        <f t="shared" si="70"/>
        <v>0</v>
      </c>
      <c r="K87" s="54">
        <f t="shared" si="71"/>
        <v>2.38</v>
      </c>
      <c r="L87" s="54">
        <f t="shared" si="72"/>
        <v>30.939999999999998</v>
      </c>
      <c r="M87" s="54">
        <f t="shared" si="73"/>
        <v>2.38</v>
      </c>
      <c r="N87" s="54">
        <f t="shared" si="74"/>
        <v>14.28</v>
      </c>
      <c r="O87" s="54">
        <f t="shared" si="75"/>
        <v>59.5</v>
      </c>
      <c r="P87" s="136"/>
      <c r="Q87" s="34">
        <v>0</v>
      </c>
      <c r="R87" s="32">
        <v>6</v>
      </c>
      <c r="S87" s="32">
        <v>8</v>
      </c>
      <c r="T87" s="32">
        <v>1</v>
      </c>
      <c r="U87" s="32">
        <v>5</v>
      </c>
      <c r="V87" s="32">
        <v>34</v>
      </c>
      <c r="W87" s="33">
        <f t="shared" si="76"/>
        <v>54</v>
      </c>
      <c r="X87" s="54">
        <f t="shared" si="77"/>
        <v>0</v>
      </c>
      <c r="Y87" s="54">
        <f t="shared" si="78"/>
        <v>13.080000000000002</v>
      </c>
      <c r="Z87" s="54">
        <f t="shared" si="79"/>
        <v>17.440000000000001</v>
      </c>
      <c r="AA87" s="54">
        <f t="shared" si="80"/>
        <v>2.1800000000000002</v>
      </c>
      <c r="AB87" s="54">
        <f t="shared" si="81"/>
        <v>10.9</v>
      </c>
      <c r="AC87" s="54">
        <f t="shared" si="82"/>
        <v>74.12</v>
      </c>
      <c r="AD87" s="135">
        <f t="shared" si="83"/>
        <v>117.72</v>
      </c>
      <c r="AE87" s="34">
        <v>1</v>
      </c>
      <c r="AF87" s="32">
        <v>5</v>
      </c>
      <c r="AG87" s="32">
        <v>33</v>
      </c>
      <c r="AH87" s="32">
        <v>2</v>
      </c>
      <c r="AI87" s="32">
        <v>5</v>
      </c>
      <c r="AJ87" s="32">
        <v>51</v>
      </c>
      <c r="AK87" s="33">
        <f t="shared" si="84"/>
        <v>97</v>
      </c>
      <c r="AL87" s="54">
        <f t="shared" si="85"/>
        <v>1.55</v>
      </c>
      <c r="AM87" s="54">
        <f t="shared" si="86"/>
        <v>7.75</v>
      </c>
      <c r="AN87" s="54">
        <f t="shared" si="87"/>
        <v>51.15</v>
      </c>
      <c r="AO87" s="54">
        <f t="shared" si="88"/>
        <v>3.1</v>
      </c>
      <c r="AP87" s="54">
        <f t="shared" si="89"/>
        <v>7.75</v>
      </c>
      <c r="AQ87" s="54">
        <f t="shared" si="90"/>
        <v>79.05</v>
      </c>
      <c r="AR87" s="135">
        <f t="shared" si="91"/>
        <v>150.35000000000002</v>
      </c>
      <c r="AS87" s="34">
        <v>0</v>
      </c>
      <c r="AT87" s="32">
        <v>9</v>
      </c>
      <c r="AU87" s="32">
        <v>22</v>
      </c>
      <c r="AV87" s="32">
        <v>2</v>
      </c>
      <c r="AW87" s="32">
        <v>7</v>
      </c>
      <c r="AX87" s="32">
        <v>53</v>
      </c>
      <c r="AY87" s="33">
        <f t="shared" si="92"/>
        <v>93</v>
      </c>
      <c r="AZ87" s="54">
        <f t="shared" si="93"/>
        <v>0</v>
      </c>
      <c r="BA87" s="54">
        <f t="shared" si="94"/>
        <v>10.98</v>
      </c>
      <c r="BB87" s="54">
        <f t="shared" si="95"/>
        <v>26.84</v>
      </c>
      <c r="BC87" s="54">
        <f t="shared" si="96"/>
        <v>2.44</v>
      </c>
      <c r="BD87" s="54">
        <f t="shared" si="97"/>
        <v>8.5399999999999991</v>
      </c>
      <c r="BE87" s="54">
        <f t="shared" si="98"/>
        <v>64.66</v>
      </c>
      <c r="BF87" s="135">
        <f t="shared" si="99"/>
        <v>113.46</v>
      </c>
      <c r="BG87" s="34">
        <v>2</v>
      </c>
      <c r="BH87" s="32">
        <v>3</v>
      </c>
      <c r="BI87" s="32">
        <v>17</v>
      </c>
      <c r="BJ87" s="32">
        <v>2</v>
      </c>
      <c r="BK87" s="32">
        <v>0</v>
      </c>
      <c r="BL87" s="32">
        <v>50</v>
      </c>
      <c r="BM87" s="33">
        <f t="shared" si="100"/>
        <v>74</v>
      </c>
      <c r="BN87" s="54">
        <f t="shared" si="101"/>
        <v>3.08</v>
      </c>
      <c r="BO87" s="54">
        <f t="shared" si="102"/>
        <v>4.62</v>
      </c>
      <c r="BP87" s="54">
        <f t="shared" si="103"/>
        <v>26.18</v>
      </c>
      <c r="BQ87" s="54">
        <f t="shared" si="104"/>
        <v>3.08</v>
      </c>
      <c r="BR87" s="54">
        <f t="shared" si="105"/>
        <v>0</v>
      </c>
      <c r="BS87" s="54">
        <f t="shared" si="106"/>
        <v>77</v>
      </c>
      <c r="BT87" s="135">
        <f t="shared" si="107"/>
        <v>113.96000000000001</v>
      </c>
      <c r="BU87" s="34">
        <v>0</v>
      </c>
      <c r="BV87" s="32">
        <v>3</v>
      </c>
      <c r="BW87" s="32">
        <v>20</v>
      </c>
      <c r="BX87" s="32">
        <v>1</v>
      </c>
      <c r="BY87" s="32">
        <v>3</v>
      </c>
      <c r="BZ87" s="32">
        <v>41</v>
      </c>
      <c r="CA87" s="33">
        <f t="shared" si="108"/>
        <v>68</v>
      </c>
      <c r="CB87" s="54">
        <f t="shared" si="109"/>
        <v>0</v>
      </c>
      <c r="CC87" s="54">
        <f t="shared" si="110"/>
        <v>3.4499999999999997</v>
      </c>
      <c r="CD87" s="54">
        <f t="shared" si="111"/>
        <v>23</v>
      </c>
      <c r="CE87" s="54">
        <f t="shared" si="112"/>
        <v>1.1499999999999999</v>
      </c>
      <c r="CF87" s="54">
        <f t="shared" si="113"/>
        <v>3.4499999999999997</v>
      </c>
      <c r="CG87" s="54">
        <f t="shared" si="114"/>
        <v>47.15</v>
      </c>
      <c r="CH87" s="135">
        <f t="shared" si="115"/>
        <v>78.199999999999989</v>
      </c>
      <c r="CI87" s="34">
        <v>1</v>
      </c>
      <c r="CJ87" s="32">
        <v>10</v>
      </c>
      <c r="CK87" s="32">
        <v>14</v>
      </c>
      <c r="CL87" s="32">
        <v>0</v>
      </c>
      <c r="CM87" s="32">
        <v>5</v>
      </c>
      <c r="CN87" s="32">
        <v>51</v>
      </c>
      <c r="CO87" s="36">
        <f t="shared" si="116"/>
        <v>81</v>
      </c>
      <c r="CP87" s="54">
        <f t="shared" si="117"/>
        <v>0.74</v>
      </c>
      <c r="CQ87" s="54">
        <f t="shared" si="118"/>
        <v>7.4</v>
      </c>
      <c r="CR87" s="54">
        <f t="shared" si="119"/>
        <v>10.36</v>
      </c>
      <c r="CS87" s="54">
        <f t="shared" si="120"/>
        <v>0</v>
      </c>
      <c r="CT87" s="54">
        <f t="shared" si="121"/>
        <v>3.7</v>
      </c>
      <c r="CU87" s="54">
        <f t="shared" si="122"/>
        <v>37.74</v>
      </c>
      <c r="CV87" s="135">
        <f t="shared" si="123"/>
        <v>59.94</v>
      </c>
      <c r="CW87" s="24">
        <f t="shared" si="124"/>
        <v>259.98</v>
      </c>
      <c r="CX87" s="60">
        <f t="shared" si="125"/>
        <v>502.1699999999999</v>
      </c>
      <c r="CY87" s="61">
        <f t="shared" si="126"/>
        <v>19.7</v>
      </c>
      <c r="CZ87" s="61">
        <f t="shared" si="127"/>
        <v>98.280000000000015</v>
      </c>
      <c r="DA87" s="61">
        <f t="shared" si="128"/>
        <v>625.12999999999988</v>
      </c>
      <c r="DB87" s="52">
        <f t="shared" si="68"/>
        <v>743.1099999999999</v>
      </c>
    </row>
    <row r="88" spans="1:106" s="3" customFormat="1" ht="14.85" customHeight="1" x14ac:dyDescent="0.15">
      <c r="A88" s="30">
        <v>84</v>
      </c>
      <c r="B88" s="63" t="s">
        <v>194</v>
      </c>
      <c r="C88" s="34">
        <v>0</v>
      </c>
      <c r="D88" s="32">
        <v>0</v>
      </c>
      <c r="E88" s="32">
        <v>8</v>
      </c>
      <c r="F88" s="32">
        <v>0</v>
      </c>
      <c r="G88" s="32">
        <v>5</v>
      </c>
      <c r="H88" s="32">
        <v>20</v>
      </c>
      <c r="I88" s="33">
        <f t="shared" si="69"/>
        <v>33</v>
      </c>
      <c r="J88" s="54">
        <f t="shared" si="70"/>
        <v>0</v>
      </c>
      <c r="K88" s="54">
        <f t="shared" si="71"/>
        <v>0</v>
      </c>
      <c r="L88" s="54">
        <f t="shared" si="72"/>
        <v>19.04</v>
      </c>
      <c r="M88" s="54">
        <f t="shared" si="73"/>
        <v>0</v>
      </c>
      <c r="N88" s="54">
        <f t="shared" si="74"/>
        <v>11.899999999999999</v>
      </c>
      <c r="O88" s="54">
        <f t="shared" si="75"/>
        <v>47.599999999999994</v>
      </c>
      <c r="P88" s="136"/>
      <c r="Q88" s="34">
        <v>0</v>
      </c>
      <c r="R88" s="32">
        <v>1</v>
      </c>
      <c r="S88" s="32">
        <v>7</v>
      </c>
      <c r="T88" s="32">
        <v>0</v>
      </c>
      <c r="U88" s="32">
        <v>8</v>
      </c>
      <c r="V88" s="32">
        <v>21</v>
      </c>
      <c r="W88" s="33">
        <f t="shared" si="76"/>
        <v>37</v>
      </c>
      <c r="X88" s="54">
        <f t="shared" si="77"/>
        <v>0</v>
      </c>
      <c r="Y88" s="54">
        <f t="shared" si="78"/>
        <v>2.1800000000000002</v>
      </c>
      <c r="Z88" s="54">
        <f t="shared" si="79"/>
        <v>15.260000000000002</v>
      </c>
      <c r="AA88" s="54">
        <f t="shared" si="80"/>
        <v>0</v>
      </c>
      <c r="AB88" s="54">
        <f t="shared" si="81"/>
        <v>17.440000000000001</v>
      </c>
      <c r="AC88" s="54">
        <f t="shared" si="82"/>
        <v>45.78</v>
      </c>
      <c r="AD88" s="135">
        <f t="shared" si="83"/>
        <v>80.66</v>
      </c>
      <c r="AE88" s="34">
        <v>0</v>
      </c>
      <c r="AF88" s="32">
        <v>4</v>
      </c>
      <c r="AG88" s="32">
        <v>29</v>
      </c>
      <c r="AH88" s="32">
        <v>1</v>
      </c>
      <c r="AI88" s="32">
        <v>7</v>
      </c>
      <c r="AJ88" s="32">
        <v>54</v>
      </c>
      <c r="AK88" s="33">
        <f t="shared" si="84"/>
        <v>95</v>
      </c>
      <c r="AL88" s="54">
        <f t="shared" si="85"/>
        <v>0</v>
      </c>
      <c r="AM88" s="54">
        <f t="shared" si="86"/>
        <v>6.2</v>
      </c>
      <c r="AN88" s="54">
        <f t="shared" si="87"/>
        <v>44.95</v>
      </c>
      <c r="AO88" s="54">
        <f t="shared" si="88"/>
        <v>1.55</v>
      </c>
      <c r="AP88" s="54">
        <f t="shared" si="89"/>
        <v>10.85</v>
      </c>
      <c r="AQ88" s="54">
        <f t="shared" si="90"/>
        <v>83.7</v>
      </c>
      <c r="AR88" s="135">
        <f t="shared" si="91"/>
        <v>147.25</v>
      </c>
      <c r="AS88" s="34">
        <v>1</v>
      </c>
      <c r="AT88" s="32">
        <v>4</v>
      </c>
      <c r="AU88" s="32">
        <v>13</v>
      </c>
      <c r="AV88" s="32">
        <v>0</v>
      </c>
      <c r="AW88" s="32">
        <v>4</v>
      </c>
      <c r="AX88" s="32">
        <v>38</v>
      </c>
      <c r="AY88" s="33">
        <f t="shared" si="92"/>
        <v>60</v>
      </c>
      <c r="AZ88" s="54">
        <f t="shared" si="93"/>
        <v>1.22</v>
      </c>
      <c r="BA88" s="54">
        <f t="shared" si="94"/>
        <v>4.88</v>
      </c>
      <c r="BB88" s="54">
        <f t="shared" si="95"/>
        <v>15.86</v>
      </c>
      <c r="BC88" s="54">
        <f t="shared" si="96"/>
        <v>0</v>
      </c>
      <c r="BD88" s="54">
        <f t="shared" si="97"/>
        <v>4.88</v>
      </c>
      <c r="BE88" s="54">
        <f t="shared" si="98"/>
        <v>46.36</v>
      </c>
      <c r="BF88" s="135">
        <f t="shared" si="99"/>
        <v>73.2</v>
      </c>
      <c r="BG88" s="34">
        <v>1</v>
      </c>
      <c r="BH88" s="32">
        <v>4</v>
      </c>
      <c r="BI88" s="32">
        <v>14</v>
      </c>
      <c r="BJ88" s="32">
        <v>0</v>
      </c>
      <c r="BK88" s="32">
        <v>1</v>
      </c>
      <c r="BL88" s="32">
        <v>43</v>
      </c>
      <c r="BM88" s="33">
        <f t="shared" si="100"/>
        <v>63</v>
      </c>
      <c r="BN88" s="54">
        <f t="shared" si="101"/>
        <v>1.54</v>
      </c>
      <c r="BO88" s="54">
        <f t="shared" si="102"/>
        <v>6.16</v>
      </c>
      <c r="BP88" s="54">
        <f t="shared" si="103"/>
        <v>21.560000000000002</v>
      </c>
      <c r="BQ88" s="54">
        <f t="shared" si="104"/>
        <v>0</v>
      </c>
      <c r="BR88" s="54">
        <f t="shared" si="105"/>
        <v>1.54</v>
      </c>
      <c r="BS88" s="54">
        <f t="shared" si="106"/>
        <v>66.22</v>
      </c>
      <c r="BT88" s="135">
        <f t="shared" si="107"/>
        <v>97.02</v>
      </c>
      <c r="BU88" s="34">
        <v>0</v>
      </c>
      <c r="BV88" s="32">
        <v>5</v>
      </c>
      <c r="BW88" s="32">
        <v>6</v>
      </c>
      <c r="BX88" s="32">
        <v>1</v>
      </c>
      <c r="BY88" s="32">
        <v>1</v>
      </c>
      <c r="BZ88" s="32">
        <v>32</v>
      </c>
      <c r="CA88" s="33">
        <f t="shared" si="108"/>
        <v>45</v>
      </c>
      <c r="CB88" s="54">
        <f t="shared" si="109"/>
        <v>0</v>
      </c>
      <c r="CC88" s="54">
        <f t="shared" si="110"/>
        <v>5.75</v>
      </c>
      <c r="CD88" s="54">
        <f t="shared" si="111"/>
        <v>6.8999999999999995</v>
      </c>
      <c r="CE88" s="54">
        <f t="shared" si="112"/>
        <v>1.1499999999999999</v>
      </c>
      <c r="CF88" s="54">
        <f t="shared" si="113"/>
        <v>1.1499999999999999</v>
      </c>
      <c r="CG88" s="54">
        <f t="shared" si="114"/>
        <v>36.799999999999997</v>
      </c>
      <c r="CH88" s="135">
        <f t="shared" si="115"/>
        <v>51.75</v>
      </c>
      <c r="CI88" s="34">
        <v>0</v>
      </c>
      <c r="CJ88" s="32">
        <v>3</v>
      </c>
      <c r="CK88" s="32">
        <v>17</v>
      </c>
      <c r="CL88" s="32">
        <v>0</v>
      </c>
      <c r="CM88" s="32">
        <v>2</v>
      </c>
      <c r="CN88" s="32">
        <v>43</v>
      </c>
      <c r="CO88" s="36">
        <f t="shared" si="116"/>
        <v>65</v>
      </c>
      <c r="CP88" s="54">
        <f t="shared" si="117"/>
        <v>0</v>
      </c>
      <c r="CQ88" s="54">
        <f t="shared" si="118"/>
        <v>2.2199999999999998</v>
      </c>
      <c r="CR88" s="54">
        <f t="shared" si="119"/>
        <v>12.58</v>
      </c>
      <c r="CS88" s="54">
        <f t="shared" si="120"/>
        <v>0</v>
      </c>
      <c r="CT88" s="54">
        <f t="shared" si="121"/>
        <v>1.48</v>
      </c>
      <c r="CU88" s="54">
        <f t="shared" si="122"/>
        <v>31.82</v>
      </c>
      <c r="CV88" s="135">
        <f t="shared" si="123"/>
        <v>48.1</v>
      </c>
      <c r="CW88" s="24">
        <f t="shared" si="124"/>
        <v>178.20000000000002</v>
      </c>
      <c r="CX88" s="60">
        <f t="shared" si="125"/>
        <v>410.22</v>
      </c>
      <c r="CY88" s="61">
        <f t="shared" si="126"/>
        <v>5.4600000000000009</v>
      </c>
      <c r="CZ88" s="61">
        <f t="shared" si="127"/>
        <v>76.630000000000024</v>
      </c>
      <c r="DA88" s="61">
        <f t="shared" si="128"/>
        <v>494.43</v>
      </c>
      <c r="DB88" s="52">
        <f t="shared" si="68"/>
        <v>576.52</v>
      </c>
    </row>
    <row r="89" spans="1:106" s="3" customFormat="1" ht="14.85" customHeight="1" x14ac:dyDescent="0.15">
      <c r="A89" s="30">
        <v>85</v>
      </c>
      <c r="B89" s="63" t="s">
        <v>92</v>
      </c>
      <c r="C89" s="34">
        <v>0</v>
      </c>
      <c r="D89" s="32">
        <v>2</v>
      </c>
      <c r="E89" s="32">
        <v>3</v>
      </c>
      <c r="F89" s="32">
        <v>1</v>
      </c>
      <c r="G89" s="32">
        <v>0</v>
      </c>
      <c r="H89" s="32">
        <v>8</v>
      </c>
      <c r="I89" s="33">
        <f t="shared" si="69"/>
        <v>14</v>
      </c>
      <c r="J89" s="54">
        <f t="shared" si="70"/>
        <v>0</v>
      </c>
      <c r="K89" s="54">
        <f t="shared" si="71"/>
        <v>4.76</v>
      </c>
      <c r="L89" s="54">
        <f t="shared" si="72"/>
        <v>7.14</v>
      </c>
      <c r="M89" s="54">
        <f t="shared" si="73"/>
        <v>2.38</v>
      </c>
      <c r="N89" s="54">
        <f t="shared" si="74"/>
        <v>0</v>
      </c>
      <c r="O89" s="54">
        <f t="shared" si="75"/>
        <v>19.04</v>
      </c>
      <c r="P89" s="136"/>
      <c r="Q89" s="34">
        <v>1</v>
      </c>
      <c r="R89" s="32">
        <v>1</v>
      </c>
      <c r="S89" s="32">
        <v>4</v>
      </c>
      <c r="T89" s="32">
        <v>0</v>
      </c>
      <c r="U89" s="32">
        <v>7</v>
      </c>
      <c r="V89" s="32">
        <v>16</v>
      </c>
      <c r="W89" s="33">
        <f t="shared" si="76"/>
        <v>29</v>
      </c>
      <c r="X89" s="54">
        <f t="shared" si="77"/>
        <v>2.1800000000000002</v>
      </c>
      <c r="Y89" s="54">
        <f t="shared" si="78"/>
        <v>2.1800000000000002</v>
      </c>
      <c r="Z89" s="54">
        <f t="shared" si="79"/>
        <v>8.7200000000000006</v>
      </c>
      <c r="AA89" s="54">
        <f t="shared" si="80"/>
        <v>0</v>
      </c>
      <c r="AB89" s="54">
        <f t="shared" si="81"/>
        <v>15.260000000000002</v>
      </c>
      <c r="AC89" s="54">
        <f t="shared" si="82"/>
        <v>34.880000000000003</v>
      </c>
      <c r="AD89" s="135">
        <f t="shared" si="83"/>
        <v>63.220000000000006</v>
      </c>
      <c r="AE89" s="34">
        <v>0</v>
      </c>
      <c r="AF89" s="32">
        <v>6</v>
      </c>
      <c r="AG89" s="32">
        <v>13</v>
      </c>
      <c r="AH89" s="32">
        <v>1</v>
      </c>
      <c r="AI89" s="32">
        <v>5</v>
      </c>
      <c r="AJ89" s="32">
        <v>16</v>
      </c>
      <c r="AK89" s="33">
        <f t="shared" si="84"/>
        <v>41</v>
      </c>
      <c r="AL89" s="54">
        <f t="shared" si="85"/>
        <v>0</v>
      </c>
      <c r="AM89" s="54">
        <f t="shared" si="86"/>
        <v>9.3000000000000007</v>
      </c>
      <c r="AN89" s="54">
        <f t="shared" si="87"/>
        <v>20.150000000000002</v>
      </c>
      <c r="AO89" s="54">
        <f t="shared" si="88"/>
        <v>1.55</v>
      </c>
      <c r="AP89" s="54">
        <f t="shared" si="89"/>
        <v>7.75</v>
      </c>
      <c r="AQ89" s="54">
        <f t="shared" si="90"/>
        <v>24.8</v>
      </c>
      <c r="AR89" s="135">
        <f t="shared" si="91"/>
        <v>63.55</v>
      </c>
      <c r="AS89" s="34">
        <v>1</v>
      </c>
      <c r="AT89" s="32">
        <v>4</v>
      </c>
      <c r="AU89" s="32">
        <v>11</v>
      </c>
      <c r="AV89" s="32">
        <v>0</v>
      </c>
      <c r="AW89" s="32">
        <v>2</v>
      </c>
      <c r="AX89" s="32">
        <v>10</v>
      </c>
      <c r="AY89" s="33">
        <f t="shared" si="92"/>
        <v>28</v>
      </c>
      <c r="AZ89" s="54">
        <f t="shared" si="93"/>
        <v>1.22</v>
      </c>
      <c r="BA89" s="54">
        <f t="shared" si="94"/>
        <v>4.88</v>
      </c>
      <c r="BB89" s="54">
        <f t="shared" si="95"/>
        <v>13.42</v>
      </c>
      <c r="BC89" s="54">
        <f t="shared" si="96"/>
        <v>0</v>
      </c>
      <c r="BD89" s="54">
        <f t="shared" si="97"/>
        <v>2.44</v>
      </c>
      <c r="BE89" s="54">
        <f t="shared" si="98"/>
        <v>12.2</v>
      </c>
      <c r="BF89" s="135">
        <f t="shared" si="99"/>
        <v>34.159999999999997</v>
      </c>
      <c r="BG89" s="34">
        <v>0</v>
      </c>
      <c r="BH89" s="32">
        <v>6</v>
      </c>
      <c r="BI89" s="32">
        <v>9</v>
      </c>
      <c r="BJ89" s="32">
        <v>0</v>
      </c>
      <c r="BK89" s="32">
        <v>2</v>
      </c>
      <c r="BL89" s="32">
        <v>19</v>
      </c>
      <c r="BM89" s="33">
        <f t="shared" si="100"/>
        <v>36</v>
      </c>
      <c r="BN89" s="54">
        <f t="shared" si="101"/>
        <v>0</v>
      </c>
      <c r="BO89" s="54">
        <f t="shared" si="102"/>
        <v>9.24</v>
      </c>
      <c r="BP89" s="54">
        <f t="shared" si="103"/>
        <v>13.86</v>
      </c>
      <c r="BQ89" s="54">
        <f t="shared" si="104"/>
        <v>0</v>
      </c>
      <c r="BR89" s="54">
        <f t="shared" si="105"/>
        <v>3.08</v>
      </c>
      <c r="BS89" s="54">
        <f t="shared" si="106"/>
        <v>29.26</v>
      </c>
      <c r="BT89" s="135">
        <f t="shared" si="107"/>
        <v>55.44</v>
      </c>
      <c r="BU89" s="34">
        <v>1</v>
      </c>
      <c r="BV89" s="32">
        <v>1</v>
      </c>
      <c r="BW89" s="32">
        <v>7</v>
      </c>
      <c r="BX89" s="32">
        <v>0</v>
      </c>
      <c r="BY89" s="32">
        <v>1</v>
      </c>
      <c r="BZ89" s="32">
        <v>12</v>
      </c>
      <c r="CA89" s="33">
        <f t="shared" si="108"/>
        <v>22</v>
      </c>
      <c r="CB89" s="54">
        <f t="shared" si="109"/>
        <v>1.1499999999999999</v>
      </c>
      <c r="CC89" s="54">
        <f t="shared" si="110"/>
        <v>1.1499999999999999</v>
      </c>
      <c r="CD89" s="54">
        <f t="shared" si="111"/>
        <v>8.0499999999999989</v>
      </c>
      <c r="CE89" s="54">
        <f t="shared" si="112"/>
        <v>0</v>
      </c>
      <c r="CF89" s="54">
        <f t="shared" si="113"/>
        <v>1.1499999999999999</v>
      </c>
      <c r="CG89" s="54">
        <f t="shared" si="114"/>
        <v>13.799999999999999</v>
      </c>
      <c r="CH89" s="135">
        <f t="shared" si="115"/>
        <v>25.299999999999997</v>
      </c>
      <c r="CI89" s="34">
        <v>1</v>
      </c>
      <c r="CJ89" s="32">
        <v>2</v>
      </c>
      <c r="CK89" s="32">
        <v>11</v>
      </c>
      <c r="CL89" s="32">
        <v>0</v>
      </c>
      <c r="CM89" s="32">
        <v>9</v>
      </c>
      <c r="CN89" s="32">
        <v>27</v>
      </c>
      <c r="CO89" s="36">
        <f t="shared" si="116"/>
        <v>50</v>
      </c>
      <c r="CP89" s="54">
        <f t="shared" si="117"/>
        <v>0.74</v>
      </c>
      <c r="CQ89" s="54">
        <f t="shared" si="118"/>
        <v>1.48</v>
      </c>
      <c r="CR89" s="54">
        <f t="shared" si="119"/>
        <v>8.14</v>
      </c>
      <c r="CS89" s="54">
        <f t="shared" si="120"/>
        <v>0</v>
      </c>
      <c r="CT89" s="54">
        <f t="shared" si="121"/>
        <v>6.66</v>
      </c>
      <c r="CU89" s="54">
        <f t="shared" si="122"/>
        <v>19.98</v>
      </c>
      <c r="CV89" s="135">
        <f t="shared" si="123"/>
        <v>37</v>
      </c>
      <c r="CW89" s="24">
        <f t="shared" si="124"/>
        <v>129.66</v>
      </c>
      <c r="CX89" s="60">
        <f t="shared" si="125"/>
        <v>194.23</v>
      </c>
      <c r="CY89" s="61">
        <f t="shared" si="126"/>
        <v>9.2200000000000006</v>
      </c>
      <c r="CZ89" s="61">
        <f t="shared" si="127"/>
        <v>69.33</v>
      </c>
      <c r="DA89" s="61">
        <f t="shared" si="128"/>
        <v>233.43999999999997</v>
      </c>
      <c r="DB89" s="52">
        <f t="shared" si="68"/>
        <v>311.98999999999995</v>
      </c>
    </row>
    <row r="90" spans="1:106" s="3" customFormat="1" ht="14.85" customHeight="1" x14ac:dyDescent="0.15">
      <c r="A90" s="30">
        <v>86</v>
      </c>
      <c r="B90" s="63" t="s">
        <v>195</v>
      </c>
      <c r="C90" s="34">
        <v>0</v>
      </c>
      <c r="D90" s="32">
        <v>0</v>
      </c>
      <c r="E90" s="32">
        <v>5</v>
      </c>
      <c r="F90" s="32">
        <v>0</v>
      </c>
      <c r="G90" s="32">
        <v>1</v>
      </c>
      <c r="H90" s="32">
        <v>5</v>
      </c>
      <c r="I90" s="33">
        <f t="shared" si="69"/>
        <v>11</v>
      </c>
      <c r="J90" s="54">
        <f t="shared" si="70"/>
        <v>0</v>
      </c>
      <c r="K90" s="54">
        <f t="shared" si="71"/>
        <v>0</v>
      </c>
      <c r="L90" s="54">
        <f t="shared" si="72"/>
        <v>11.899999999999999</v>
      </c>
      <c r="M90" s="54">
        <f t="shared" si="73"/>
        <v>0</v>
      </c>
      <c r="N90" s="54">
        <f t="shared" si="74"/>
        <v>2.38</v>
      </c>
      <c r="O90" s="54">
        <f t="shared" si="75"/>
        <v>11.899999999999999</v>
      </c>
      <c r="P90" s="136"/>
      <c r="Q90" s="34">
        <v>1</v>
      </c>
      <c r="R90" s="32">
        <v>0</v>
      </c>
      <c r="S90" s="32">
        <v>1</v>
      </c>
      <c r="T90" s="32">
        <v>0</v>
      </c>
      <c r="U90" s="32">
        <v>3</v>
      </c>
      <c r="V90" s="32">
        <v>14</v>
      </c>
      <c r="W90" s="33">
        <f t="shared" si="76"/>
        <v>19</v>
      </c>
      <c r="X90" s="54">
        <f t="shared" si="77"/>
        <v>2.1800000000000002</v>
      </c>
      <c r="Y90" s="54">
        <f t="shared" si="78"/>
        <v>0</v>
      </c>
      <c r="Z90" s="54">
        <f t="shared" si="79"/>
        <v>2.1800000000000002</v>
      </c>
      <c r="AA90" s="54">
        <f t="shared" si="80"/>
        <v>0</v>
      </c>
      <c r="AB90" s="54">
        <f t="shared" si="81"/>
        <v>6.5400000000000009</v>
      </c>
      <c r="AC90" s="54">
        <f t="shared" si="82"/>
        <v>30.520000000000003</v>
      </c>
      <c r="AD90" s="135">
        <f t="shared" si="83"/>
        <v>41.42</v>
      </c>
      <c r="AE90" s="34">
        <v>0</v>
      </c>
      <c r="AF90" s="32">
        <v>3</v>
      </c>
      <c r="AG90" s="32">
        <v>10</v>
      </c>
      <c r="AH90" s="32">
        <v>0</v>
      </c>
      <c r="AI90" s="32">
        <v>0</v>
      </c>
      <c r="AJ90" s="32">
        <v>21</v>
      </c>
      <c r="AK90" s="33">
        <f t="shared" si="84"/>
        <v>34</v>
      </c>
      <c r="AL90" s="54">
        <f t="shared" si="85"/>
        <v>0</v>
      </c>
      <c r="AM90" s="54">
        <f t="shared" si="86"/>
        <v>4.6500000000000004</v>
      </c>
      <c r="AN90" s="54">
        <f t="shared" si="87"/>
        <v>15.5</v>
      </c>
      <c r="AO90" s="54">
        <f t="shared" si="88"/>
        <v>0</v>
      </c>
      <c r="AP90" s="54">
        <f t="shared" si="89"/>
        <v>0</v>
      </c>
      <c r="AQ90" s="54">
        <f t="shared" si="90"/>
        <v>32.550000000000004</v>
      </c>
      <c r="AR90" s="135">
        <f t="shared" si="91"/>
        <v>52.7</v>
      </c>
      <c r="AS90" s="34">
        <v>0</v>
      </c>
      <c r="AT90" s="32">
        <v>1</v>
      </c>
      <c r="AU90" s="32">
        <v>5</v>
      </c>
      <c r="AV90" s="32">
        <v>0</v>
      </c>
      <c r="AW90" s="32">
        <v>0</v>
      </c>
      <c r="AX90" s="32">
        <v>18</v>
      </c>
      <c r="AY90" s="33">
        <f t="shared" si="92"/>
        <v>24</v>
      </c>
      <c r="AZ90" s="54">
        <f t="shared" si="93"/>
        <v>0</v>
      </c>
      <c r="BA90" s="54">
        <f t="shared" si="94"/>
        <v>1.22</v>
      </c>
      <c r="BB90" s="54">
        <f t="shared" si="95"/>
        <v>6.1</v>
      </c>
      <c r="BC90" s="54">
        <f t="shared" si="96"/>
        <v>0</v>
      </c>
      <c r="BD90" s="54">
        <f t="shared" si="97"/>
        <v>0</v>
      </c>
      <c r="BE90" s="54">
        <f t="shared" si="98"/>
        <v>21.96</v>
      </c>
      <c r="BF90" s="135">
        <f t="shared" si="99"/>
        <v>29.28</v>
      </c>
      <c r="BG90" s="34">
        <v>0</v>
      </c>
      <c r="BH90" s="32">
        <v>0</v>
      </c>
      <c r="BI90" s="32">
        <v>15</v>
      </c>
      <c r="BJ90" s="32">
        <v>0</v>
      </c>
      <c r="BK90" s="32">
        <v>0</v>
      </c>
      <c r="BL90" s="32">
        <v>13</v>
      </c>
      <c r="BM90" s="33">
        <f t="shared" si="100"/>
        <v>28</v>
      </c>
      <c r="BN90" s="54">
        <f t="shared" si="101"/>
        <v>0</v>
      </c>
      <c r="BO90" s="54">
        <f t="shared" si="102"/>
        <v>0</v>
      </c>
      <c r="BP90" s="54">
        <f t="shared" si="103"/>
        <v>23.1</v>
      </c>
      <c r="BQ90" s="54">
        <f t="shared" si="104"/>
        <v>0</v>
      </c>
      <c r="BR90" s="54">
        <f t="shared" si="105"/>
        <v>0</v>
      </c>
      <c r="BS90" s="54">
        <f t="shared" si="106"/>
        <v>20.02</v>
      </c>
      <c r="BT90" s="135">
        <f t="shared" si="107"/>
        <v>43.120000000000005</v>
      </c>
      <c r="BU90" s="34">
        <v>0</v>
      </c>
      <c r="BV90" s="32">
        <v>0</v>
      </c>
      <c r="BW90" s="32">
        <v>7</v>
      </c>
      <c r="BX90" s="32">
        <v>0</v>
      </c>
      <c r="BY90" s="32">
        <v>0</v>
      </c>
      <c r="BZ90" s="32">
        <v>14</v>
      </c>
      <c r="CA90" s="33">
        <f t="shared" si="108"/>
        <v>21</v>
      </c>
      <c r="CB90" s="54">
        <f t="shared" si="109"/>
        <v>0</v>
      </c>
      <c r="CC90" s="54">
        <f t="shared" si="110"/>
        <v>0</v>
      </c>
      <c r="CD90" s="54">
        <f t="shared" si="111"/>
        <v>8.0499999999999989</v>
      </c>
      <c r="CE90" s="54">
        <f t="shared" si="112"/>
        <v>0</v>
      </c>
      <c r="CF90" s="54">
        <f t="shared" si="113"/>
        <v>0</v>
      </c>
      <c r="CG90" s="54">
        <f t="shared" si="114"/>
        <v>16.099999999999998</v>
      </c>
      <c r="CH90" s="135">
        <f t="shared" si="115"/>
        <v>24.15</v>
      </c>
      <c r="CI90" s="34">
        <v>0</v>
      </c>
      <c r="CJ90" s="32">
        <v>0</v>
      </c>
      <c r="CK90" s="32">
        <v>8</v>
      </c>
      <c r="CL90" s="32">
        <v>0</v>
      </c>
      <c r="CM90" s="32">
        <v>0</v>
      </c>
      <c r="CN90" s="32">
        <v>14</v>
      </c>
      <c r="CO90" s="36">
        <f t="shared" si="116"/>
        <v>22</v>
      </c>
      <c r="CP90" s="54">
        <f t="shared" si="117"/>
        <v>0</v>
      </c>
      <c r="CQ90" s="54">
        <f t="shared" si="118"/>
        <v>0</v>
      </c>
      <c r="CR90" s="54">
        <f t="shared" si="119"/>
        <v>5.92</v>
      </c>
      <c r="CS90" s="54">
        <f t="shared" si="120"/>
        <v>0</v>
      </c>
      <c r="CT90" s="54">
        <f t="shared" si="121"/>
        <v>0</v>
      </c>
      <c r="CU90" s="54">
        <f t="shared" si="122"/>
        <v>10.36</v>
      </c>
      <c r="CV90" s="135">
        <f t="shared" si="123"/>
        <v>16.28</v>
      </c>
      <c r="CW90" s="24">
        <f t="shared" si="124"/>
        <v>92.699999999999989</v>
      </c>
      <c r="CX90" s="60">
        <f t="shared" si="125"/>
        <v>152.33000000000004</v>
      </c>
      <c r="CY90" s="61">
        <f t="shared" si="126"/>
        <v>2.1800000000000002</v>
      </c>
      <c r="CZ90" s="61">
        <f t="shared" si="127"/>
        <v>14.790000000000003</v>
      </c>
      <c r="DA90" s="61">
        <f t="shared" si="128"/>
        <v>216.16000000000003</v>
      </c>
      <c r="DB90" s="52">
        <f t="shared" si="68"/>
        <v>233.13000000000002</v>
      </c>
    </row>
    <row r="91" spans="1:106" s="3" customFormat="1" ht="14.85" customHeight="1" x14ac:dyDescent="0.15">
      <c r="A91" s="30">
        <v>87</v>
      </c>
      <c r="B91" s="62" t="s">
        <v>196</v>
      </c>
      <c r="C91" s="34">
        <v>0</v>
      </c>
      <c r="D91" s="32">
        <v>0</v>
      </c>
      <c r="E91" s="32">
        <v>5</v>
      </c>
      <c r="F91" s="32">
        <v>0</v>
      </c>
      <c r="G91" s="32">
        <v>2</v>
      </c>
      <c r="H91" s="32">
        <v>6</v>
      </c>
      <c r="I91" s="33">
        <f t="shared" si="69"/>
        <v>13</v>
      </c>
      <c r="J91" s="54">
        <f t="shared" si="70"/>
        <v>0</v>
      </c>
      <c r="K91" s="54">
        <f t="shared" si="71"/>
        <v>0</v>
      </c>
      <c r="L91" s="54">
        <f t="shared" si="72"/>
        <v>11.899999999999999</v>
      </c>
      <c r="M91" s="54">
        <f t="shared" si="73"/>
        <v>0</v>
      </c>
      <c r="N91" s="54">
        <f t="shared" si="74"/>
        <v>4.76</v>
      </c>
      <c r="O91" s="54">
        <f t="shared" si="75"/>
        <v>14.28</v>
      </c>
      <c r="P91" s="136"/>
      <c r="Q91" s="34">
        <v>1</v>
      </c>
      <c r="R91" s="32">
        <v>1</v>
      </c>
      <c r="S91" s="32">
        <v>3</v>
      </c>
      <c r="T91" s="32">
        <v>0</v>
      </c>
      <c r="U91" s="32">
        <v>1</v>
      </c>
      <c r="V91" s="32">
        <v>13</v>
      </c>
      <c r="W91" s="33">
        <f t="shared" si="76"/>
        <v>19</v>
      </c>
      <c r="X91" s="54">
        <f t="shared" si="77"/>
        <v>2.1800000000000002</v>
      </c>
      <c r="Y91" s="54">
        <f t="shared" si="78"/>
        <v>2.1800000000000002</v>
      </c>
      <c r="Z91" s="54">
        <f t="shared" si="79"/>
        <v>6.5400000000000009</v>
      </c>
      <c r="AA91" s="54">
        <f t="shared" si="80"/>
        <v>0</v>
      </c>
      <c r="AB91" s="54">
        <f t="shared" si="81"/>
        <v>2.1800000000000002</v>
      </c>
      <c r="AC91" s="54">
        <f t="shared" si="82"/>
        <v>28.340000000000003</v>
      </c>
      <c r="AD91" s="135">
        <f t="shared" si="83"/>
        <v>41.42</v>
      </c>
      <c r="AE91" s="34">
        <v>1</v>
      </c>
      <c r="AF91" s="32">
        <v>1</v>
      </c>
      <c r="AG91" s="32">
        <v>4</v>
      </c>
      <c r="AH91" s="32">
        <v>0</v>
      </c>
      <c r="AI91" s="32">
        <v>0</v>
      </c>
      <c r="AJ91" s="32">
        <v>17</v>
      </c>
      <c r="AK91" s="33">
        <f t="shared" si="84"/>
        <v>23</v>
      </c>
      <c r="AL91" s="54">
        <f t="shared" si="85"/>
        <v>1.55</v>
      </c>
      <c r="AM91" s="54">
        <f t="shared" si="86"/>
        <v>1.55</v>
      </c>
      <c r="AN91" s="54">
        <f t="shared" si="87"/>
        <v>6.2</v>
      </c>
      <c r="AO91" s="54">
        <f t="shared" si="88"/>
        <v>0</v>
      </c>
      <c r="AP91" s="54">
        <f t="shared" si="89"/>
        <v>0</v>
      </c>
      <c r="AQ91" s="54">
        <f t="shared" si="90"/>
        <v>26.35</v>
      </c>
      <c r="AR91" s="135">
        <f t="shared" si="91"/>
        <v>35.650000000000006</v>
      </c>
      <c r="AS91" s="34">
        <v>0</v>
      </c>
      <c r="AT91" s="32">
        <v>0</v>
      </c>
      <c r="AU91" s="32">
        <v>10</v>
      </c>
      <c r="AV91" s="32">
        <v>0</v>
      </c>
      <c r="AW91" s="32">
        <v>1</v>
      </c>
      <c r="AX91" s="32">
        <v>15</v>
      </c>
      <c r="AY91" s="33">
        <f t="shared" si="92"/>
        <v>26</v>
      </c>
      <c r="AZ91" s="54">
        <f t="shared" si="93"/>
        <v>0</v>
      </c>
      <c r="BA91" s="54">
        <f t="shared" si="94"/>
        <v>0</v>
      </c>
      <c r="BB91" s="54">
        <f t="shared" si="95"/>
        <v>12.2</v>
      </c>
      <c r="BC91" s="54">
        <f t="shared" si="96"/>
        <v>0</v>
      </c>
      <c r="BD91" s="54">
        <f t="shared" si="97"/>
        <v>1.22</v>
      </c>
      <c r="BE91" s="54">
        <f t="shared" si="98"/>
        <v>18.3</v>
      </c>
      <c r="BF91" s="135">
        <f t="shared" si="99"/>
        <v>31.72</v>
      </c>
      <c r="BG91" s="34">
        <v>0</v>
      </c>
      <c r="BH91" s="32">
        <v>0</v>
      </c>
      <c r="BI91" s="32">
        <v>11</v>
      </c>
      <c r="BJ91" s="32">
        <v>0</v>
      </c>
      <c r="BK91" s="32">
        <v>0</v>
      </c>
      <c r="BL91" s="32">
        <v>13</v>
      </c>
      <c r="BM91" s="33">
        <f t="shared" si="100"/>
        <v>24</v>
      </c>
      <c r="BN91" s="54">
        <f t="shared" si="101"/>
        <v>0</v>
      </c>
      <c r="BO91" s="54">
        <f t="shared" si="102"/>
        <v>0</v>
      </c>
      <c r="BP91" s="54">
        <f t="shared" si="103"/>
        <v>16.940000000000001</v>
      </c>
      <c r="BQ91" s="54">
        <f t="shared" si="104"/>
        <v>0</v>
      </c>
      <c r="BR91" s="54">
        <f t="shared" si="105"/>
        <v>0</v>
      </c>
      <c r="BS91" s="54">
        <f t="shared" si="106"/>
        <v>20.02</v>
      </c>
      <c r="BT91" s="135">
        <f t="shared" si="107"/>
        <v>36.96</v>
      </c>
      <c r="BU91" s="34">
        <v>0</v>
      </c>
      <c r="BV91" s="32">
        <v>1</v>
      </c>
      <c r="BW91" s="32">
        <v>10</v>
      </c>
      <c r="BX91" s="32">
        <v>0</v>
      </c>
      <c r="BY91" s="32">
        <v>1</v>
      </c>
      <c r="BZ91" s="32">
        <v>19</v>
      </c>
      <c r="CA91" s="33">
        <f t="shared" si="108"/>
        <v>31</v>
      </c>
      <c r="CB91" s="54">
        <f t="shared" si="109"/>
        <v>0</v>
      </c>
      <c r="CC91" s="54">
        <f t="shared" si="110"/>
        <v>1.1499999999999999</v>
      </c>
      <c r="CD91" s="54">
        <f t="shared" si="111"/>
        <v>11.5</v>
      </c>
      <c r="CE91" s="54">
        <f t="shared" si="112"/>
        <v>0</v>
      </c>
      <c r="CF91" s="54">
        <f t="shared" si="113"/>
        <v>1.1499999999999999</v>
      </c>
      <c r="CG91" s="54">
        <f t="shared" si="114"/>
        <v>21.849999999999998</v>
      </c>
      <c r="CH91" s="135">
        <f t="shared" si="115"/>
        <v>35.65</v>
      </c>
      <c r="CI91" s="34">
        <v>1</v>
      </c>
      <c r="CJ91" s="32">
        <v>1</v>
      </c>
      <c r="CK91" s="32">
        <v>4</v>
      </c>
      <c r="CL91" s="32">
        <v>0</v>
      </c>
      <c r="CM91" s="32">
        <v>5</v>
      </c>
      <c r="CN91" s="32">
        <v>17</v>
      </c>
      <c r="CO91" s="36">
        <f t="shared" si="116"/>
        <v>28</v>
      </c>
      <c r="CP91" s="54">
        <f t="shared" si="117"/>
        <v>0.74</v>
      </c>
      <c r="CQ91" s="54">
        <f t="shared" si="118"/>
        <v>0.74</v>
      </c>
      <c r="CR91" s="54">
        <f t="shared" si="119"/>
        <v>2.96</v>
      </c>
      <c r="CS91" s="54">
        <f t="shared" si="120"/>
        <v>0</v>
      </c>
      <c r="CT91" s="54">
        <f t="shared" si="121"/>
        <v>3.7</v>
      </c>
      <c r="CU91" s="54">
        <f t="shared" si="122"/>
        <v>12.58</v>
      </c>
      <c r="CV91" s="135">
        <f t="shared" si="123"/>
        <v>20.72</v>
      </c>
      <c r="CW91" s="24">
        <f t="shared" si="124"/>
        <v>106.88999999999997</v>
      </c>
      <c r="CX91" s="60">
        <f t="shared" si="125"/>
        <v>154.72999999999999</v>
      </c>
      <c r="CY91" s="61">
        <f t="shared" si="126"/>
        <v>4.4700000000000006</v>
      </c>
      <c r="CZ91" s="61">
        <f t="shared" si="127"/>
        <v>18.630000000000003</v>
      </c>
      <c r="DA91" s="61">
        <f t="shared" si="128"/>
        <v>209.96000000000004</v>
      </c>
      <c r="DB91" s="52">
        <f t="shared" si="68"/>
        <v>233.06000000000003</v>
      </c>
    </row>
    <row r="92" spans="1:106" s="3" customFormat="1" ht="14.85" customHeight="1" x14ac:dyDescent="0.15">
      <c r="A92" s="30">
        <v>88</v>
      </c>
      <c r="B92" s="62" t="s">
        <v>197</v>
      </c>
      <c r="C92" s="34">
        <v>0</v>
      </c>
      <c r="D92" s="32">
        <v>2</v>
      </c>
      <c r="E92" s="32">
        <v>10</v>
      </c>
      <c r="F92" s="32">
        <v>0</v>
      </c>
      <c r="G92" s="32">
        <v>0</v>
      </c>
      <c r="H92" s="32">
        <v>16</v>
      </c>
      <c r="I92" s="33">
        <f t="shared" si="69"/>
        <v>28</v>
      </c>
      <c r="J92" s="54">
        <f t="shared" si="70"/>
        <v>0</v>
      </c>
      <c r="K92" s="54">
        <f t="shared" si="71"/>
        <v>4.76</v>
      </c>
      <c r="L92" s="54">
        <f t="shared" si="72"/>
        <v>23.799999999999997</v>
      </c>
      <c r="M92" s="54">
        <f t="shared" si="73"/>
        <v>0</v>
      </c>
      <c r="N92" s="54">
        <f t="shared" si="74"/>
        <v>0</v>
      </c>
      <c r="O92" s="54">
        <f t="shared" si="75"/>
        <v>38.08</v>
      </c>
      <c r="P92" s="136"/>
      <c r="Q92" s="34">
        <v>0</v>
      </c>
      <c r="R92" s="32">
        <v>1</v>
      </c>
      <c r="S92" s="32">
        <v>4</v>
      </c>
      <c r="T92" s="32">
        <v>0</v>
      </c>
      <c r="U92" s="32">
        <v>5</v>
      </c>
      <c r="V92" s="32">
        <v>22</v>
      </c>
      <c r="W92" s="33">
        <f t="shared" si="76"/>
        <v>32</v>
      </c>
      <c r="X92" s="54">
        <f t="shared" si="77"/>
        <v>0</v>
      </c>
      <c r="Y92" s="54">
        <f t="shared" si="78"/>
        <v>2.1800000000000002</v>
      </c>
      <c r="Z92" s="54">
        <f t="shared" si="79"/>
        <v>8.7200000000000006</v>
      </c>
      <c r="AA92" s="54">
        <f t="shared" si="80"/>
        <v>0</v>
      </c>
      <c r="AB92" s="54">
        <f t="shared" si="81"/>
        <v>10.9</v>
      </c>
      <c r="AC92" s="54">
        <f t="shared" si="82"/>
        <v>47.96</v>
      </c>
      <c r="AD92" s="135">
        <f t="shared" si="83"/>
        <v>69.760000000000005</v>
      </c>
      <c r="AE92" s="34">
        <v>1</v>
      </c>
      <c r="AF92" s="32">
        <v>4</v>
      </c>
      <c r="AG92" s="32">
        <v>18</v>
      </c>
      <c r="AH92" s="32">
        <v>0</v>
      </c>
      <c r="AI92" s="32">
        <v>2</v>
      </c>
      <c r="AJ92" s="32">
        <v>34</v>
      </c>
      <c r="AK92" s="33">
        <f t="shared" si="84"/>
        <v>59</v>
      </c>
      <c r="AL92" s="54">
        <f t="shared" si="85"/>
        <v>1.55</v>
      </c>
      <c r="AM92" s="54">
        <f t="shared" si="86"/>
        <v>6.2</v>
      </c>
      <c r="AN92" s="54">
        <f t="shared" si="87"/>
        <v>27.900000000000002</v>
      </c>
      <c r="AO92" s="54">
        <f t="shared" si="88"/>
        <v>0</v>
      </c>
      <c r="AP92" s="54">
        <f t="shared" si="89"/>
        <v>3.1</v>
      </c>
      <c r="AQ92" s="54">
        <f t="shared" si="90"/>
        <v>52.7</v>
      </c>
      <c r="AR92" s="135">
        <f t="shared" si="91"/>
        <v>91.450000000000017</v>
      </c>
      <c r="AS92" s="34">
        <v>0</v>
      </c>
      <c r="AT92" s="32">
        <v>5</v>
      </c>
      <c r="AU92" s="32">
        <v>9</v>
      </c>
      <c r="AV92" s="32">
        <v>1</v>
      </c>
      <c r="AW92" s="32">
        <v>8</v>
      </c>
      <c r="AX92" s="32">
        <v>27</v>
      </c>
      <c r="AY92" s="33">
        <f t="shared" si="92"/>
        <v>50</v>
      </c>
      <c r="AZ92" s="54">
        <f t="shared" si="93"/>
        <v>0</v>
      </c>
      <c r="BA92" s="54">
        <f t="shared" si="94"/>
        <v>6.1</v>
      </c>
      <c r="BB92" s="54">
        <f t="shared" si="95"/>
        <v>10.98</v>
      </c>
      <c r="BC92" s="54">
        <f t="shared" si="96"/>
        <v>1.22</v>
      </c>
      <c r="BD92" s="54">
        <f t="shared" si="97"/>
        <v>9.76</v>
      </c>
      <c r="BE92" s="54">
        <f t="shared" si="98"/>
        <v>32.94</v>
      </c>
      <c r="BF92" s="135">
        <f t="shared" si="99"/>
        <v>60.999999999999993</v>
      </c>
      <c r="BG92" s="34">
        <v>1</v>
      </c>
      <c r="BH92" s="32">
        <v>4</v>
      </c>
      <c r="BI92" s="32">
        <v>12</v>
      </c>
      <c r="BJ92" s="32">
        <v>0</v>
      </c>
      <c r="BK92" s="32">
        <v>1</v>
      </c>
      <c r="BL92" s="32">
        <v>20</v>
      </c>
      <c r="BM92" s="33">
        <f t="shared" si="100"/>
        <v>38</v>
      </c>
      <c r="BN92" s="54">
        <f t="shared" si="101"/>
        <v>1.54</v>
      </c>
      <c r="BO92" s="54">
        <f t="shared" si="102"/>
        <v>6.16</v>
      </c>
      <c r="BP92" s="54">
        <f t="shared" si="103"/>
        <v>18.48</v>
      </c>
      <c r="BQ92" s="54">
        <f t="shared" si="104"/>
        <v>0</v>
      </c>
      <c r="BR92" s="54">
        <f t="shared" si="105"/>
        <v>1.54</v>
      </c>
      <c r="BS92" s="54">
        <f t="shared" si="106"/>
        <v>30.8</v>
      </c>
      <c r="BT92" s="135">
        <f t="shared" si="107"/>
        <v>58.519999999999996</v>
      </c>
      <c r="BU92" s="34">
        <v>0</v>
      </c>
      <c r="BV92" s="32">
        <v>3</v>
      </c>
      <c r="BW92" s="32">
        <v>16</v>
      </c>
      <c r="BX92" s="32">
        <v>0</v>
      </c>
      <c r="BY92" s="32">
        <v>0</v>
      </c>
      <c r="BZ92" s="32">
        <v>26</v>
      </c>
      <c r="CA92" s="33">
        <f t="shared" si="108"/>
        <v>45</v>
      </c>
      <c r="CB92" s="54">
        <f t="shared" si="109"/>
        <v>0</v>
      </c>
      <c r="CC92" s="54">
        <f t="shared" si="110"/>
        <v>3.4499999999999997</v>
      </c>
      <c r="CD92" s="54">
        <f t="shared" si="111"/>
        <v>18.399999999999999</v>
      </c>
      <c r="CE92" s="54">
        <f t="shared" si="112"/>
        <v>0</v>
      </c>
      <c r="CF92" s="54">
        <f t="shared" si="113"/>
        <v>0</v>
      </c>
      <c r="CG92" s="54">
        <f t="shared" si="114"/>
        <v>29.9</v>
      </c>
      <c r="CH92" s="135">
        <f t="shared" si="115"/>
        <v>51.75</v>
      </c>
      <c r="CI92" s="34">
        <v>3</v>
      </c>
      <c r="CJ92" s="32">
        <v>1</v>
      </c>
      <c r="CK92" s="32">
        <v>10</v>
      </c>
      <c r="CL92" s="32">
        <v>0</v>
      </c>
      <c r="CM92" s="32">
        <v>3</v>
      </c>
      <c r="CN92" s="32">
        <v>26</v>
      </c>
      <c r="CO92" s="36">
        <f t="shared" si="116"/>
        <v>43</v>
      </c>
      <c r="CP92" s="54">
        <f t="shared" si="117"/>
        <v>2.2199999999999998</v>
      </c>
      <c r="CQ92" s="54">
        <f t="shared" si="118"/>
        <v>0.74</v>
      </c>
      <c r="CR92" s="54">
        <f t="shared" si="119"/>
        <v>7.4</v>
      </c>
      <c r="CS92" s="54">
        <f t="shared" si="120"/>
        <v>0</v>
      </c>
      <c r="CT92" s="54">
        <f t="shared" si="121"/>
        <v>2.2199999999999998</v>
      </c>
      <c r="CU92" s="54">
        <f t="shared" si="122"/>
        <v>19.239999999999998</v>
      </c>
      <c r="CV92" s="135">
        <f t="shared" si="123"/>
        <v>31.819999999999997</v>
      </c>
      <c r="CW92" s="24">
        <f t="shared" si="124"/>
        <v>181.52</v>
      </c>
      <c r="CX92" s="60">
        <f t="shared" si="125"/>
        <v>280.36</v>
      </c>
      <c r="CY92" s="61">
        <f t="shared" si="126"/>
        <v>6.53</v>
      </c>
      <c r="CZ92" s="61">
        <f t="shared" si="127"/>
        <v>57.11</v>
      </c>
      <c r="DA92" s="61">
        <f t="shared" si="128"/>
        <v>367.29999999999995</v>
      </c>
      <c r="DB92" s="52">
        <f t="shared" si="68"/>
        <v>430.93999999999994</v>
      </c>
    </row>
    <row r="93" spans="1:106" s="3" customFormat="1" ht="14.85" customHeight="1" x14ac:dyDescent="0.15">
      <c r="A93" s="30">
        <v>89</v>
      </c>
      <c r="B93" s="62" t="s">
        <v>198</v>
      </c>
      <c r="C93" s="34">
        <v>1</v>
      </c>
      <c r="D93" s="32">
        <v>8</v>
      </c>
      <c r="E93" s="32">
        <v>4</v>
      </c>
      <c r="F93" s="32">
        <v>0</v>
      </c>
      <c r="G93" s="32">
        <v>1</v>
      </c>
      <c r="H93" s="32">
        <v>8</v>
      </c>
      <c r="I93" s="33">
        <f t="shared" si="69"/>
        <v>22</v>
      </c>
      <c r="J93" s="54">
        <f t="shared" si="70"/>
        <v>2.38</v>
      </c>
      <c r="K93" s="54">
        <f t="shared" si="71"/>
        <v>19.04</v>
      </c>
      <c r="L93" s="54">
        <f t="shared" si="72"/>
        <v>9.52</v>
      </c>
      <c r="M93" s="54">
        <f t="shared" si="73"/>
        <v>0</v>
      </c>
      <c r="N93" s="54">
        <f t="shared" si="74"/>
        <v>2.38</v>
      </c>
      <c r="O93" s="54">
        <f t="shared" si="75"/>
        <v>19.04</v>
      </c>
      <c r="P93" s="136"/>
      <c r="Q93" s="34">
        <v>1</v>
      </c>
      <c r="R93" s="32">
        <v>2</v>
      </c>
      <c r="S93" s="32">
        <v>9</v>
      </c>
      <c r="T93" s="32">
        <v>1</v>
      </c>
      <c r="U93" s="32">
        <v>3</v>
      </c>
      <c r="V93" s="32">
        <v>19</v>
      </c>
      <c r="W93" s="33">
        <f t="shared" si="76"/>
        <v>35</v>
      </c>
      <c r="X93" s="54">
        <f t="shared" si="77"/>
        <v>2.1800000000000002</v>
      </c>
      <c r="Y93" s="54">
        <f t="shared" si="78"/>
        <v>4.3600000000000003</v>
      </c>
      <c r="Z93" s="54">
        <f t="shared" si="79"/>
        <v>19.62</v>
      </c>
      <c r="AA93" s="54">
        <f t="shared" si="80"/>
        <v>2.1800000000000002</v>
      </c>
      <c r="AB93" s="54">
        <f t="shared" si="81"/>
        <v>6.5400000000000009</v>
      </c>
      <c r="AC93" s="54">
        <f t="shared" si="82"/>
        <v>41.42</v>
      </c>
      <c r="AD93" s="135">
        <f t="shared" si="83"/>
        <v>76.300000000000011</v>
      </c>
      <c r="AE93" s="34">
        <v>0</v>
      </c>
      <c r="AF93" s="32">
        <v>3</v>
      </c>
      <c r="AG93" s="32">
        <v>18</v>
      </c>
      <c r="AH93" s="32">
        <v>1</v>
      </c>
      <c r="AI93" s="32">
        <v>3</v>
      </c>
      <c r="AJ93" s="32">
        <v>34</v>
      </c>
      <c r="AK93" s="33">
        <f t="shared" si="84"/>
        <v>59</v>
      </c>
      <c r="AL93" s="54">
        <f t="shared" si="85"/>
        <v>0</v>
      </c>
      <c r="AM93" s="54">
        <f t="shared" si="86"/>
        <v>4.6500000000000004</v>
      </c>
      <c r="AN93" s="54">
        <f t="shared" si="87"/>
        <v>27.900000000000002</v>
      </c>
      <c r="AO93" s="54">
        <f t="shared" si="88"/>
        <v>1.55</v>
      </c>
      <c r="AP93" s="54">
        <f t="shared" si="89"/>
        <v>4.6500000000000004</v>
      </c>
      <c r="AQ93" s="54">
        <f t="shared" si="90"/>
        <v>52.7</v>
      </c>
      <c r="AR93" s="135">
        <f t="shared" si="91"/>
        <v>91.45</v>
      </c>
      <c r="AS93" s="34">
        <v>2</v>
      </c>
      <c r="AT93" s="32">
        <v>5</v>
      </c>
      <c r="AU93" s="32">
        <v>14</v>
      </c>
      <c r="AV93" s="32">
        <v>1</v>
      </c>
      <c r="AW93" s="32">
        <v>2</v>
      </c>
      <c r="AX93" s="32">
        <v>32</v>
      </c>
      <c r="AY93" s="33">
        <f t="shared" si="92"/>
        <v>56</v>
      </c>
      <c r="AZ93" s="54">
        <f t="shared" si="93"/>
        <v>2.44</v>
      </c>
      <c r="BA93" s="54">
        <f t="shared" si="94"/>
        <v>6.1</v>
      </c>
      <c r="BB93" s="54">
        <f t="shared" si="95"/>
        <v>17.079999999999998</v>
      </c>
      <c r="BC93" s="54">
        <f t="shared" si="96"/>
        <v>1.22</v>
      </c>
      <c r="BD93" s="54">
        <f t="shared" si="97"/>
        <v>2.44</v>
      </c>
      <c r="BE93" s="54">
        <f t="shared" si="98"/>
        <v>39.04</v>
      </c>
      <c r="BF93" s="135">
        <f t="shared" si="99"/>
        <v>68.319999999999993</v>
      </c>
      <c r="BG93" s="34">
        <v>0</v>
      </c>
      <c r="BH93" s="32">
        <v>4</v>
      </c>
      <c r="BI93" s="32">
        <v>7</v>
      </c>
      <c r="BJ93" s="32">
        <v>0</v>
      </c>
      <c r="BK93" s="32">
        <v>0</v>
      </c>
      <c r="BL93" s="32">
        <v>16</v>
      </c>
      <c r="BM93" s="33">
        <f t="shared" si="100"/>
        <v>27</v>
      </c>
      <c r="BN93" s="54">
        <f t="shared" si="101"/>
        <v>0</v>
      </c>
      <c r="BO93" s="54">
        <f t="shared" si="102"/>
        <v>6.16</v>
      </c>
      <c r="BP93" s="54">
        <f t="shared" si="103"/>
        <v>10.780000000000001</v>
      </c>
      <c r="BQ93" s="54">
        <f t="shared" si="104"/>
        <v>0</v>
      </c>
      <c r="BR93" s="54">
        <f t="shared" si="105"/>
        <v>0</v>
      </c>
      <c r="BS93" s="54">
        <f t="shared" si="106"/>
        <v>24.64</v>
      </c>
      <c r="BT93" s="135">
        <f t="shared" si="107"/>
        <v>41.58</v>
      </c>
      <c r="BU93" s="34">
        <v>1</v>
      </c>
      <c r="BV93" s="32">
        <v>3</v>
      </c>
      <c r="BW93" s="32">
        <v>11</v>
      </c>
      <c r="BX93" s="32">
        <v>0</v>
      </c>
      <c r="BY93" s="32">
        <v>2</v>
      </c>
      <c r="BZ93" s="32">
        <v>23</v>
      </c>
      <c r="CA93" s="33">
        <f t="shared" si="108"/>
        <v>40</v>
      </c>
      <c r="CB93" s="54">
        <f t="shared" si="109"/>
        <v>1.1499999999999999</v>
      </c>
      <c r="CC93" s="54">
        <f t="shared" si="110"/>
        <v>3.4499999999999997</v>
      </c>
      <c r="CD93" s="54">
        <f t="shared" si="111"/>
        <v>12.649999999999999</v>
      </c>
      <c r="CE93" s="54">
        <f t="shared" si="112"/>
        <v>0</v>
      </c>
      <c r="CF93" s="54">
        <f t="shared" si="113"/>
        <v>2.2999999999999998</v>
      </c>
      <c r="CG93" s="54">
        <f t="shared" si="114"/>
        <v>26.45</v>
      </c>
      <c r="CH93" s="135">
        <f t="shared" si="115"/>
        <v>46</v>
      </c>
      <c r="CI93" s="34">
        <v>1</v>
      </c>
      <c r="CJ93" s="32">
        <v>4</v>
      </c>
      <c r="CK93" s="32">
        <v>13</v>
      </c>
      <c r="CL93" s="32">
        <v>0</v>
      </c>
      <c r="CM93" s="32">
        <v>3</v>
      </c>
      <c r="CN93" s="32">
        <v>30</v>
      </c>
      <c r="CO93" s="36">
        <f t="shared" si="116"/>
        <v>51</v>
      </c>
      <c r="CP93" s="54">
        <f t="shared" si="117"/>
        <v>0.74</v>
      </c>
      <c r="CQ93" s="54">
        <f t="shared" si="118"/>
        <v>2.96</v>
      </c>
      <c r="CR93" s="54">
        <f t="shared" si="119"/>
        <v>9.6199999999999992</v>
      </c>
      <c r="CS93" s="54">
        <f t="shared" si="120"/>
        <v>0</v>
      </c>
      <c r="CT93" s="54">
        <f t="shared" si="121"/>
        <v>2.2199999999999998</v>
      </c>
      <c r="CU93" s="54">
        <f t="shared" si="122"/>
        <v>22.2</v>
      </c>
      <c r="CV93" s="135">
        <f t="shared" si="123"/>
        <v>37.739999999999995</v>
      </c>
      <c r="CW93" s="24">
        <f t="shared" si="124"/>
        <v>172.3</v>
      </c>
      <c r="CX93" s="60">
        <f t="shared" si="125"/>
        <v>250.97</v>
      </c>
      <c r="CY93" s="61">
        <f t="shared" si="126"/>
        <v>13.840000000000002</v>
      </c>
      <c r="CZ93" s="61">
        <f t="shared" si="127"/>
        <v>67.249999999999986</v>
      </c>
      <c r="DA93" s="61">
        <f t="shared" si="128"/>
        <v>332.65999999999991</v>
      </c>
      <c r="DB93" s="52">
        <f t="shared" si="68"/>
        <v>413.74999999999989</v>
      </c>
    </row>
    <row r="94" spans="1:106" s="3" customFormat="1" ht="14.85" customHeight="1" x14ac:dyDescent="0.15">
      <c r="A94" s="30">
        <v>90</v>
      </c>
      <c r="B94" s="63" t="s">
        <v>199</v>
      </c>
      <c r="C94" s="34">
        <v>0</v>
      </c>
      <c r="D94" s="32">
        <v>2</v>
      </c>
      <c r="E94" s="32">
        <v>2</v>
      </c>
      <c r="F94" s="32">
        <v>0</v>
      </c>
      <c r="G94" s="32">
        <v>2</v>
      </c>
      <c r="H94" s="32">
        <v>16</v>
      </c>
      <c r="I94" s="33">
        <f t="shared" si="69"/>
        <v>22</v>
      </c>
      <c r="J94" s="54">
        <f t="shared" si="70"/>
        <v>0</v>
      </c>
      <c r="K94" s="54">
        <f t="shared" si="71"/>
        <v>4.76</v>
      </c>
      <c r="L94" s="54">
        <f t="shared" si="72"/>
        <v>4.76</v>
      </c>
      <c r="M94" s="54">
        <f t="shared" si="73"/>
        <v>0</v>
      </c>
      <c r="N94" s="54">
        <f t="shared" si="74"/>
        <v>4.76</v>
      </c>
      <c r="O94" s="54">
        <f t="shared" si="75"/>
        <v>38.08</v>
      </c>
      <c r="P94" s="136"/>
      <c r="Q94" s="34">
        <v>0</v>
      </c>
      <c r="R94" s="32">
        <v>0</v>
      </c>
      <c r="S94" s="32">
        <v>5</v>
      </c>
      <c r="T94" s="32">
        <v>0</v>
      </c>
      <c r="U94" s="32">
        <v>1</v>
      </c>
      <c r="V94" s="32">
        <v>8</v>
      </c>
      <c r="W94" s="33">
        <f t="shared" si="76"/>
        <v>14</v>
      </c>
      <c r="X94" s="54">
        <f t="shared" si="77"/>
        <v>0</v>
      </c>
      <c r="Y94" s="54">
        <f t="shared" si="78"/>
        <v>0</v>
      </c>
      <c r="Z94" s="54">
        <f t="shared" si="79"/>
        <v>10.9</v>
      </c>
      <c r="AA94" s="54">
        <f t="shared" si="80"/>
        <v>0</v>
      </c>
      <c r="AB94" s="54">
        <f t="shared" si="81"/>
        <v>2.1800000000000002</v>
      </c>
      <c r="AC94" s="54">
        <f t="shared" si="82"/>
        <v>17.440000000000001</v>
      </c>
      <c r="AD94" s="135">
        <f t="shared" si="83"/>
        <v>30.520000000000003</v>
      </c>
      <c r="AE94" s="34">
        <v>1</v>
      </c>
      <c r="AF94" s="32">
        <v>1</v>
      </c>
      <c r="AG94" s="32">
        <v>14</v>
      </c>
      <c r="AH94" s="32">
        <v>1</v>
      </c>
      <c r="AI94" s="32">
        <v>1</v>
      </c>
      <c r="AJ94" s="32">
        <v>17</v>
      </c>
      <c r="AK94" s="33">
        <f t="shared" si="84"/>
        <v>35</v>
      </c>
      <c r="AL94" s="54">
        <f t="shared" si="85"/>
        <v>1.55</v>
      </c>
      <c r="AM94" s="54">
        <f t="shared" si="86"/>
        <v>1.55</v>
      </c>
      <c r="AN94" s="54">
        <f t="shared" si="87"/>
        <v>21.7</v>
      </c>
      <c r="AO94" s="54">
        <f t="shared" si="88"/>
        <v>1.55</v>
      </c>
      <c r="AP94" s="54">
        <f t="shared" si="89"/>
        <v>1.55</v>
      </c>
      <c r="AQ94" s="54">
        <f t="shared" si="90"/>
        <v>26.35</v>
      </c>
      <c r="AR94" s="135">
        <f t="shared" si="91"/>
        <v>54.25</v>
      </c>
      <c r="AS94" s="34">
        <v>0</v>
      </c>
      <c r="AT94" s="32">
        <v>0</v>
      </c>
      <c r="AU94" s="32">
        <v>5</v>
      </c>
      <c r="AV94" s="32">
        <v>1</v>
      </c>
      <c r="AW94" s="32">
        <v>0</v>
      </c>
      <c r="AX94" s="32">
        <v>12</v>
      </c>
      <c r="AY94" s="33">
        <f t="shared" si="92"/>
        <v>18</v>
      </c>
      <c r="AZ94" s="54">
        <f t="shared" si="93"/>
        <v>0</v>
      </c>
      <c r="BA94" s="54">
        <f t="shared" si="94"/>
        <v>0</v>
      </c>
      <c r="BB94" s="54">
        <f t="shared" si="95"/>
        <v>6.1</v>
      </c>
      <c r="BC94" s="54">
        <f t="shared" si="96"/>
        <v>1.22</v>
      </c>
      <c r="BD94" s="54">
        <f t="shared" si="97"/>
        <v>0</v>
      </c>
      <c r="BE94" s="54">
        <f t="shared" si="98"/>
        <v>14.64</v>
      </c>
      <c r="BF94" s="135">
        <f t="shared" si="99"/>
        <v>21.96</v>
      </c>
      <c r="BG94" s="34">
        <v>3</v>
      </c>
      <c r="BH94" s="32">
        <v>1</v>
      </c>
      <c r="BI94" s="32">
        <v>12</v>
      </c>
      <c r="BJ94" s="32">
        <v>0</v>
      </c>
      <c r="BK94" s="32">
        <v>0</v>
      </c>
      <c r="BL94" s="32">
        <v>21</v>
      </c>
      <c r="BM94" s="33">
        <f t="shared" si="100"/>
        <v>37</v>
      </c>
      <c r="BN94" s="54">
        <f t="shared" si="101"/>
        <v>4.62</v>
      </c>
      <c r="BO94" s="54">
        <f t="shared" si="102"/>
        <v>1.54</v>
      </c>
      <c r="BP94" s="54">
        <f t="shared" si="103"/>
        <v>18.48</v>
      </c>
      <c r="BQ94" s="54">
        <f t="shared" si="104"/>
        <v>0</v>
      </c>
      <c r="BR94" s="54">
        <f t="shared" si="105"/>
        <v>0</v>
      </c>
      <c r="BS94" s="54">
        <f t="shared" si="106"/>
        <v>32.340000000000003</v>
      </c>
      <c r="BT94" s="135">
        <f t="shared" si="107"/>
        <v>56.980000000000004</v>
      </c>
      <c r="BU94" s="34">
        <v>1</v>
      </c>
      <c r="BV94" s="32">
        <v>2</v>
      </c>
      <c r="BW94" s="32">
        <v>4</v>
      </c>
      <c r="BX94" s="32">
        <v>1</v>
      </c>
      <c r="BY94" s="32">
        <v>1</v>
      </c>
      <c r="BZ94" s="32">
        <v>16</v>
      </c>
      <c r="CA94" s="33">
        <f t="shared" si="108"/>
        <v>25</v>
      </c>
      <c r="CB94" s="54">
        <f t="shared" si="109"/>
        <v>1.1499999999999999</v>
      </c>
      <c r="CC94" s="54">
        <f t="shared" si="110"/>
        <v>2.2999999999999998</v>
      </c>
      <c r="CD94" s="54">
        <f t="shared" si="111"/>
        <v>4.5999999999999996</v>
      </c>
      <c r="CE94" s="54">
        <f t="shared" si="112"/>
        <v>1.1499999999999999</v>
      </c>
      <c r="CF94" s="54">
        <f t="shared" si="113"/>
        <v>1.1499999999999999</v>
      </c>
      <c r="CG94" s="54">
        <f t="shared" si="114"/>
        <v>18.399999999999999</v>
      </c>
      <c r="CH94" s="135">
        <f t="shared" si="115"/>
        <v>28.75</v>
      </c>
      <c r="CI94" s="34">
        <v>2</v>
      </c>
      <c r="CJ94" s="32">
        <v>1</v>
      </c>
      <c r="CK94" s="32">
        <v>5</v>
      </c>
      <c r="CL94" s="32">
        <v>0</v>
      </c>
      <c r="CM94" s="32">
        <v>3</v>
      </c>
      <c r="CN94" s="32">
        <v>22</v>
      </c>
      <c r="CO94" s="36">
        <f t="shared" si="116"/>
        <v>33</v>
      </c>
      <c r="CP94" s="54">
        <f t="shared" si="117"/>
        <v>1.48</v>
      </c>
      <c r="CQ94" s="54">
        <f t="shared" si="118"/>
        <v>0.74</v>
      </c>
      <c r="CR94" s="54">
        <f t="shared" si="119"/>
        <v>3.7</v>
      </c>
      <c r="CS94" s="54">
        <f t="shared" si="120"/>
        <v>0</v>
      </c>
      <c r="CT94" s="54">
        <f t="shared" si="121"/>
        <v>2.2199999999999998</v>
      </c>
      <c r="CU94" s="54">
        <f t="shared" si="122"/>
        <v>16.28</v>
      </c>
      <c r="CV94" s="135">
        <f t="shared" si="123"/>
        <v>24.42</v>
      </c>
      <c r="CW94" s="24">
        <f t="shared" si="124"/>
        <v>108.97</v>
      </c>
      <c r="CX94" s="60">
        <f t="shared" si="125"/>
        <v>179.31000000000003</v>
      </c>
      <c r="CY94" s="61">
        <f t="shared" si="126"/>
        <v>12.720000000000002</v>
      </c>
      <c r="CZ94" s="61">
        <f t="shared" si="127"/>
        <v>22.749999999999996</v>
      </c>
      <c r="DA94" s="61">
        <f t="shared" si="128"/>
        <v>233.76999999999995</v>
      </c>
      <c r="DB94" s="41">
        <f t="shared" si="68"/>
        <v>269.23999999999995</v>
      </c>
    </row>
    <row r="95" spans="1:106" s="3" customFormat="1" ht="14.85" customHeight="1" x14ac:dyDescent="0.15">
      <c r="A95" s="30">
        <v>91</v>
      </c>
      <c r="B95" s="63" t="s">
        <v>200</v>
      </c>
      <c r="C95" s="34">
        <v>2</v>
      </c>
      <c r="D95" s="32">
        <v>1</v>
      </c>
      <c r="E95" s="32">
        <v>5</v>
      </c>
      <c r="F95" s="32">
        <v>0</v>
      </c>
      <c r="G95" s="32">
        <v>1</v>
      </c>
      <c r="H95" s="32">
        <v>9</v>
      </c>
      <c r="I95" s="33">
        <f t="shared" si="69"/>
        <v>18</v>
      </c>
      <c r="J95" s="54">
        <f t="shared" si="70"/>
        <v>4.76</v>
      </c>
      <c r="K95" s="54">
        <f t="shared" si="71"/>
        <v>2.38</v>
      </c>
      <c r="L95" s="54">
        <f t="shared" si="72"/>
        <v>11.899999999999999</v>
      </c>
      <c r="M95" s="54">
        <f t="shared" si="73"/>
        <v>0</v>
      </c>
      <c r="N95" s="54">
        <f t="shared" si="74"/>
        <v>2.38</v>
      </c>
      <c r="O95" s="54">
        <f t="shared" si="75"/>
        <v>21.419999999999998</v>
      </c>
      <c r="P95" s="136"/>
      <c r="Q95" s="34">
        <v>1</v>
      </c>
      <c r="R95" s="32">
        <v>1</v>
      </c>
      <c r="S95" s="32">
        <v>3</v>
      </c>
      <c r="T95" s="32">
        <v>1</v>
      </c>
      <c r="U95" s="32">
        <v>1</v>
      </c>
      <c r="V95" s="32">
        <v>18</v>
      </c>
      <c r="W95" s="33">
        <f t="shared" si="76"/>
        <v>25</v>
      </c>
      <c r="X95" s="54">
        <f t="shared" si="77"/>
        <v>2.1800000000000002</v>
      </c>
      <c r="Y95" s="54">
        <f t="shared" si="78"/>
        <v>2.1800000000000002</v>
      </c>
      <c r="Z95" s="54">
        <f t="shared" si="79"/>
        <v>6.5400000000000009</v>
      </c>
      <c r="AA95" s="54">
        <f t="shared" si="80"/>
        <v>2.1800000000000002</v>
      </c>
      <c r="AB95" s="54">
        <f t="shared" si="81"/>
        <v>2.1800000000000002</v>
      </c>
      <c r="AC95" s="54">
        <f t="shared" si="82"/>
        <v>39.24</v>
      </c>
      <c r="AD95" s="135">
        <f t="shared" si="83"/>
        <v>54.5</v>
      </c>
      <c r="AE95" s="34">
        <v>0</v>
      </c>
      <c r="AF95" s="32">
        <v>2</v>
      </c>
      <c r="AG95" s="32">
        <v>10</v>
      </c>
      <c r="AH95" s="32">
        <v>0</v>
      </c>
      <c r="AI95" s="32">
        <v>2</v>
      </c>
      <c r="AJ95" s="32">
        <v>27</v>
      </c>
      <c r="AK95" s="33">
        <f t="shared" si="84"/>
        <v>41</v>
      </c>
      <c r="AL95" s="54">
        <f t="shared" si="85"/>
        <v>0</v>
      </c>
      <c r="AM95" s="54">
        <f t="shared" si="86"/>
        <v>3.1</v>
      </c>
      <c r="AN95" s="54">
        <f t="shared" si="87"/>
        <v>15.5</v>
      </c>
      <c r="AO95" s="54">
        <f t="shared" si="88"/>
        <v>0</v>
      </c>
      <c r="AP95" s="54">
        <f t="shared" si="89"/>
        <v>3.1</v>
      </c>
      <c r="AQ95" s="54">
        <f t="shared" si="90"/>
        <v>41.85</v>
      </c>
      <c r="AR95" s="135">
        <f t="shared" si="91"/>
        <v>63.550000000000004</v>
      </c>
      <c r="AS95" s="34">
        <v>2</v>
      </c>
      <c r="AT95" s="32">
        <v>1</v>
      </c>
      <c r="AU95" s="32">
        <v>13</v>
      </c>
      <c r="AV95" s="32">
        <v>0</v>
      </c>
      <c r="AW95" s="32">
        <v>2</v>
      </c>
      <c r="AX95" s="32">
        <v>32</v>
      </c>
      <c r="AY95" s="33">
        <f t="shared" si="92"/>
        <v>50</v>
      </c>
      <c r="AZ95" s="54">
        <f t="shared" si="93"/>
        <v>2.44</v>
      </c>
      <c r="BA95" s="54">
        <f t="shared" si="94"/>
        <v>1.22</v>
      </c>
      <c r="BB95" s="54">
        <f t="shared" si="95"/>
        <v>15.86</v>
      </c>
      <c r="BC95" s="54">
        <f t="shared" si="96"/>
        <v>0</v>
      </c>
      <c r="BD95" s="54">
        <f t="shared" si="97"/>
        <v>2.44</v>
      </c>
      <c r="BE95" s="54">
        <f t="shared" si="98"/>
        <v>39.04</v>
      </c>
      <c r="BF95" s="135">
        <f t="shared" si="99"/>
        <v>61</v>
      </c>
      <c r="BG95" s="34">
        <v>0</v>
      </c>
      <c r="BH95" s="32">
        <v>3</v>
      </c>
      <c r="BI95" s="32">
        <v>11</v>
      </c>
      <c r="BJ95" s="32">
        <v>0</v>
      </c>
      <c r="BK95" s="32">
        <v>1</v>
      </c>
      <c r="BL95" s="32">
        <v>26</v>
      </c>
      <c r="BM95" s="33">
        <f t="shared" si="100"/>
        <v>41</v>
      </c>
      <c r="BN95" s="54">
        <f t="shared" si="101"/>
        <v>0</v>
      </c>
      <c r="BO95" s="54">
        <f t="shared" si="102"/>
        <v>4.62</v>
      </c>
      <c r="BP95" s="54">
        <f t="shared" si="103"/>
        <v>16.940000000000001</v>
      </c>
      <c r="BQ95" s="54">
        <f t="shared" si="104"/>
        <v>0</v>
      </c>
      <c r="BR95" s="54">
        <f t="shared" si="105"/>
        <v>1.54</v>
      </c>
      <c r="BS95" s="54">
        <f t="shared" si="106"/>
        <v>40.04</v>
      </c>
      <c r="BT95" s="135">
        <f t="shared" si="107"/>
        <v>63.14</v>
      </c>
      <c r="BU95" s="34">
        <v>1</v>
      </c>
      <c r="BV95" s="32">
        <v>3</v>
      </c>
      <c r="BW95" s="32">
        <v>19</v>
      </c>
      <c r="BX95" s="32">
        <v>0</v>
      </c>
      <c r="BY95" s="32">
        <v>0</v>
      </c>
      <c r="BZ95" s="32">
        <v>20</v>
      </c>
      <c r="CA95" s="33">
        <f t="shared" si="108"/>
        <v>43</v>
      </c>
      <c r="CB95" s="54">
        <f t="shared" si="109"/>
        <v>1.1499999999999999</v>
      </c>
      <c r="CC95" s="54">
        <f t="shared" si="110"/>
        <v>3.4499999999999997</v>
      </c>
      <c r="CD95" s="54">
        <f t="shared" si="111"/>
        <v>21.849999999999998</v>
      </c>
      <c r="CE95" s="54">
        <f t="shared" si="112"/>
        <v>0</v>
      </c>
      <c r="CF95" s="54">
        <f t="shared" si="113"/>
        <v>0</v>
      </c>
      <c r="CG95" s="54">
        <f t="shared" si="114"/>
        <v>23</v>
      </c>
      <c r="CH95" s="135">
        <f t="shared" si="115"/>
        <v>49.449999999999996</v>
      </c>
      <c r="CI95" s="34">
        <v>0</v>
      </c>
      <c r="CJ95" s="32">
        <v>1</v>
      </c>
      <c r="CK95" s="32">
        <v>13</v>
      </c>
      <c r="CL95" s="32">
        <v>0</v>
      </c>
      <c r="CM95" s="32">
        <v>2</v>
      </c>
      <c r="CN95" s="32">
        <v>29</v>
      </c>
      <c r="CO95" s="36">
        <f t="shared" si="116"/>
        <v>45</v>
      </c>
      <c r="CP95" s="54">
        <f t="shared" si="117"/>
        <v>0</v>
      </c>
      <c r="CQ95" s="54">
        <f t="shared" si="118"/>
        <v>0.74</v>
      </c>
      <c r="CR95" s="54">
        <f t="shared" si="119"/>
        <v>9.6199999999999992</v>
      </c>
      <c r="CS95" s="54">
        <f t="shared" si="120"/>
        <v>0</v>
      </c>
      <c r="CT95" s="54">
        <f t="shared" si="121"/>
        <v>1.48</v>
      </c>
      <c r="CU95" s="54">
        <f t="shared" si="122"/>
        <v>21.46</v>
      </c>
      <c r="CV95" s="135">
        <f t="shared" si="123"/>
        <v>33.299999999999997</v>
      </c>
      <c r="CW95" s="24">
        <f t="shared" si="124"/>
        <v>138.33000000000001</v>
      </c>
      <c r="CX95" s="60">
        <f t="shared" si="125"/>
        <v>241.34999999999997</v>
      </c>
      <c r="CY95" s="61">
        <f t="shared" si="126"/>
        <v>12.709999999999999</v>
      </c>
      <c r="CZ95" s="61">
        <f t="shared" si="127"/>
        <v>30.81</v>
      </c>
      <c r="DA95" s="61">
        <f t="shared" si="128"/>
        <v>324.26</v>
      </c>
      <c r="DB95" s="41">
        <f t="shared" si="68"/>
        <v>367.78</v>
      </c>
    </row>
    <row r="96" spans="1:106" s="3" customFormat="1" ht="14.85" customHeight="1" x14ac:dyDescent="0.15">
      <c r="A96" s="30">
        <v>92</v>
      </c>
      <c r="B96" s="63" t="s">
        <v>204</v>
      </c>
      <c r="C96" s="34">
        <v>0</v>
      </c>
      <c r="D96" s="32">
        <v>2</v>
      </c>
      <c r="E96" s="32">
        <v>3</v>
      </c>
      <c r="F96" s="32">
        <v>0</v>
      </c>
      <c r="G96" s="32">
        <v>2</v>
      </c>
      <c r="H96" s="32">
        <v>9</v>
      </c>
      <c r="I96" s="33">
        <f t="shared" si="69"/>
        <v>16</v>
      </c>
      <c r="J96" s="54">
        <f t="shared" si="70"/>
        <v>0</v>
      </c>
      <c r="K96" s="54">
        <f t="shared" si="71"/>
        <v>4.76</v>
      </c>
      <c r="L96" s="54">
        <f t="shared" si="72"/>
        <v>7.14</v>
      </c>
      <c r="M96" s="54">
        <f t="shared" si="73"/>
        <v>0</v>
      </c>
      <c r="N96" s="54">
        <f t="shared" si="74"/>
        <v>4.76</v>
      </c>
      <c r="O96" s="54">
        <f t="shared" si="75"/>
        <v>21.419999999999998</v>
      </c>
      <c r="P96" s="136"/>
      <c r="Q96" s="34">
        <v>1</v>
      </c>
      <c r="R96" s="32">
        <v>1</v>
      </c>
      <c r="S96" s="32">
        <v>5</v>
      </c>
      <c r="T96" s="32">
        <v>0</v>
      </c>
      <c r="U96" s="32">
        <v>2</v>
      </c>
      <c r="V96" s="32">
        <v>15</v>
      </c>
      <c r="W96" s="33">
        <f t="shared" si="76"/>
        <v>24</v>
      </c>
      <c r="X96" s="54">
        <f t="shared" si="77"/>
        <v>2.1800000000000002</v>
      </c>
      <c r="Y96" s="54">
        <f t="shared" si="78"/>
        <v>2.1800000000000002</v>
      </c>
      <c r="Z96" s="54">
        <f t="shared" si="79"/>
        <v>10.9</v>
      </c>
      <c r="AA96" s="54">
        <f t="shared" si="80"/>
        <v>0</v>
      </c>
      <c r="AB96" s="54">
        <f t="shared" si="81"/>
        <v>4.3600000000000003</v>
      </c>
      <c r="AC96" s="54">
        <f t="shared" si="82"/>
        <v>32.700000000000003</v>
      </c>
      <c r="AD96" s="135">
        <f t="shared" si="83"/>
        <v>52.320000000000007</v>
      </c>
      <c r="AE96" s="34">
        <v>0</v>
      </c>
      <c r="AF96" s="32">
        <v>6</v>
      </c>
      <c r="AG96" s="32">
        <v>5</v>
      </c>
      <c r="AH96" s="32">
        <v>0</v>
      </c>
      <c r="AI96" s="32">
        <v>4</v>
      </c>
      <c r="AJ96" s="32">
        <v>29</v>
      </c>
      <c r="AK96" s="33">
        <f t="shared" si="84"/>
        <v>44</v>
      </c>
      <c r="AL96" s="54">
        <f t="shared" si="85"/>
        <v>0</v>
      </c>
      <c r="AM96" s="54">
        <f t="shared" si="86"/>
        <v>9.3000000000000007</v>
      </c>
      <c r="AN96" s="54">
        <f t="shared" si="87"/>
        <v>7.75</v>
      </c>
      <c r="AO96" s="54">
        <f t="shared" si="88"/>
        <v>0</v>
      </c>
      <c r="AP96" s="54">
        <f t="shared" si="89"/>
        <v>6.2</v>
      </c>
      <c r="AQ96" s="54">
        <f t="shared" si="90"/>
        <v>44.95</v>
      </c>
      <c r="AR96" s="135">
        <f t="shared" si="91"/>
        <v>68.2</v>
      </c>
      <c r="AS96" s="34">
        <v>0</v>
      </c>
      <c r="AT96" s="32">
        <v>1</v>
      </c>
      <c r="AU96" s="32">
        <v>13</v>
      </c>
      <c r="AV96" s="32">
        <v>1</v>
      </c>
      <c r="AW96" s="32">
        <v>5</v>
      </c>
      <c r="AX96" s="32">
        <v>23</v>
      </c>
      <c r="AY96" s="33">
        <f t="shared" si="92"/>
        <v>43</v>
      </c>
      <c r="AZ96" s="54">
        <f t="shared" si="93"/>
        <v>0</v>
      </c>
      <c r="BA96" s="54">
        <f t="shared" si="94"/>
        <v>1.22</v>
      </c>
      <c r="BB96" s="54">
        <f t="shared" si="95"/>
        <v>15.86</v>
      </c>
      <c r="BC96" s="54">
        <f t="shared" si="96"/>
        <v>1.22</v>
      </c>
      <c r="BD96" s="54">
        <f t="shared" si="97"/>
        <v>6.1</v>
      </c>
      <c r="BE96" s="54">
        <f t="shared" si="98"/>
        <v>28.06</v>
      </c>
      <c r="BF96" s="135">
        <f t="shared" si="99"/>
        <v>52.459999999999994</v>
      </c>
      <c r="BG96" s="34">
        <v>0</v>
      </c>
      <c r="BH96" s="32">
        <v>0</v>
      </c>
      <c r="BI96" s="32">
        <v>5</v>
      </c>
      <c r="BJ96" s="32">
        <v>1</v>
      </c>
      <c r="BK96" s="32">
        <v>7</v>
      </c>
      <c r="BL96" s="32">
        <v>18</v>
      </c>
      <c r="BM96" s="33">
        <f t="shared" si="100"/>
        <v>31</v>
      </c>
      <c r="BN96" s="54">
        <f t="shared" si="101"/>
        <v>0</v>
      </c>
      <c r="BO96" s="54">
        <f t="shared" si="102"/>
        <v>0</v>
      </c>
      <c r="BP96" s="54">
        <f t="shared" si="103"/>
        <v>7.7</v>
      </c>
      <c r="BQ96" s="54">
        <f t="shared" si="104"/>
        <v>1.54</v>
      </c>
      <c r="BR96" s="54">
        <f t="shared" si="105"/>
        <v>10.780000000000001</v>
      </c>
      <c r="BS96" s="54">
        <f t="shared" si="106"/>
        <v>27.72</v>
      </c>
      <c r="BT96" s="135">
        <f t="shared" si="107"/>
        <v>47.74</v>
      </c>
      <c r="BU96" s="34">
        <v>0</v>
      </c>
      <c r="BV96" s="32">
        <v>0</v>
      </c>
      <c r="BW96" s="32">
        <v>6</v>
      </c>
      <c r="BX96" s="32">
        <v>0</v>
      </c>
      <c r="BY96" s="32">
        <v>3</v>
      </c>
      <c r="BZ96" s="32">
        <v>14</v>
      </c>
      <c r="CA96" s="33">
        <f t="shared" si="108"/>
        <v>23</v>
      </c>
      <c r="CB96" s="54">
        <f t="shared" si="109"/>
        <v>0</v>
      </c>
      <c r="CC96" s="54">
        <f t="shared" si="110"/>
        <v>0</v>
      </c>
      <c r="CD96" s="54">
        <f t="shared" si="111"/>
        <v>6.8999999999999995</v>
      </c>
      <c r="CE96" s="54">
        <f t="shared" si="112"/>
        <v>0</v>
      </c>
      <c r="CF96" s="54">
        <f t="shared" si="113"/>
        <v>3.4499999999999997</v>
      </c>
      <c r="CG96" s="54">
        <f t="shared" si="114"/>
        <v>16.099999999999998</v>
      </c>
      <c r="CH96" s="135">
        <f t="shared" si="115"/>
        <v>26.449999999999996</v>
      </c>
      <c r="CI96" s="34">
        <v>1</v>
      </c>
      <c r="CJ96" s="32">
        <v>0</v>
      </c>
      <c r="CK96" s="32">
        <v>9</v>
      </c>
      <c r="CL96" s="32">
        <v>0</v>
      </c>
      <c r="CM96" s="32">
        <v>3</v>
      </c>
      <c r="CN96" s="32">
        <v>40</v>
      </c>
      <c r="CO96" s="36">
        <f t="shared" si="116"/>
        <v>53</v>
      </c>
      <c r="CP96" s="54">
        <f t="shared" si="117"/>
        <v>0.74</v>
      </c>
      <c r="CQ96" s="54">
        <f t="shared" si="118"/>
        <v>0</v>
      </c>
      <c r="CR96" s="54">
        <f t="shared" si="119"/>
        <v>6.66</v>
      </c>
      <c r="CS96" s="54">
        <f t="shared" si="120"/>
        <v>0</v>
      </c>
      <c r="CT96" s="54">
        <f t="shared" si="121"/>
        <v>2.2199999999999998</v>
      </c>
      <c r="CU96" s="54">
        <f t="shared" si="122"/>
        <v>29.6</v>
      </c>
      <c r="CV96" s="135">
        <f t="shared" si="123"/>
        <v>39.22</v>
      </c>
      <c r="CW96" s="24">
        <f t="shared" si="124"/>
        <v>85.67</v>
      </c>
      <c r="CX96" s="60">
        <f t="shared" si="125"/>
        <v>241.17999999999995</v>
      </c>
      <c r="CY96" s="61">
        <f t="shared" si="126"/>
        <v>5.6800000000000006</v>
      </c>
      <c r="CZ96" s="61">
        <f t="shared" si="127"/>
        <v>55.330000000000005</v>
      </c>
      <c r="DA96" s="61">
        <f t="shared" si="128"/>
        <v>263.45999999999998</v>
      </c>
      <c r="DB96" s="41">
        <f t="shared" si="68"/>
        <v>324.46999999999997</v>
      </c>
    </row>
    <row r="97" spans="1:106" s="3" customFormat="1" ht="14.85" customHeight="1" x14ac:dyDescent="0.15">
      <c r="A97" s="30">
        <v>98</v>
      </c>
      <c r="B97" s="63" t="s">
        <v>61</v>
      </c>
      <c r="C97" s="34">
        <v>0</v>
      </c>
      <c r="D97" s="32">
        <v>0</v>
      </c>
      <c r="E97" s="32">
        <v>1</v>
      </c>
      <c r="F97" s="32">
        <v>0</v>
      </c>
      <c r="G97" s="32">
        <v>0</v>
      </c>
      <c r="H97" s="32">
        <v>4</v>
      </c>
      <c r="I97" s="33">
        <f t="shared" si="69"/>
        <v>5</v>
      </c>
      <c r="J97" s="54">
        <f t="shared" si="70"/>
        <v>0</v>
      </c>
      <c r="K97" s="54">
        <f t="shared" si="71"/>
        <v>0</v>
      </c>
      <c r="L97" s="54">
        <f t="shared" si="72"/>
        <v>2.38</v>
      </c>
      <c r="M97" s="54">
        <f t="shared" si="73"/>
        <v>0</v>
      </c>
      <c r="N97" s="54">
        <f t="shared" si="74"/>
        <v>0</v>
      </c>
      <c r="O97" s="54">
        <f t="shared" si="75"/>
        <v>9.52</v>
      </c>
      <c r="P97" s="136"/>
      <c r="Q97" s="34">
        <v>0</v>
      </c>
      <c r="R97" s="32">
        <v>0</v>
      </c>
      <c r="S97" s="32">
        <v>1</v>
      </c>
      <c r="T97" s="32">
        <v>0</v>
      </c>
      <c r="U97" s="32">
        <v>0</v>
      </c>
      <c r="V97" s="32">
        <v>4</v>
      </c>
      <c r="W97" s="33">
        <f t="shared" si="76"/>
        <v>5</v>
      </c>
      <c r="X97" s="54">
        <f t="shared" si="77"/>
        <v>0</v>
      </c>
      <c r="Y97" s="54">
        <f t="shared" si="78"/>
        <v>0</v>
      </c>
      <c r="Z97" s="54">
        <f t="shared" si="79"/>
        <v>2.1800000000000002</v>
      </c>
      <c r="AA97" s="54">
        <f t="shared" si="80"/>
        <v>0</v>
      </c>
      <c r="AB97" s="54">
        <f t="shared" si="81"/>
        <v>0</v>
      </c>
      <c r="AC97" s="54">
        <f t="shared" si="82"/>
        <v>8.7200000000000006</v>
      </c>
      <c r="AD97" s="135">
        <f t="shared" si="83"/>
        <v>10.9</v>
      </c>
      <c r="AE97" s="34">
        <v>0</v>
      </c>
      <c r="AF97" s="32">
        <v>0</v>
      </c>
      <c r="AG97" s="32">
        <v>3</v>
      </c>
      <c r="AH97" s="32">
        <v>0</v>
      </c>
      <c r="AI97" s="32">
        <v>0</v>
      </c>
      <c r="AJ97" s="32">
        <v>14</v>
      </c>
      <c r="AK97" s="33">
        <f t="shared" si="84"/>
        <v>17</v>
      </c>
      <c r="AL97" s="54">
        <f t="shared" si="85"/>
        <v>0</v>
      </c>
      <c r="AM97" s="54">
        <f t="shared" si="86"/>
        <v>0</v>
      </c>
      <c r="AN97" s="54">
        <f t="shared" si="87"/>
        <v>4.6500000000000004</v>
      </c>
      <c r="AO97" s="54">
        <f t="shared" si="88"/>
        <v>0</v>
      </c>
      <c r="AP97" s="54">
        <f t="shared" si="89"/>
        <v>0</v>
      </c>
      <c r="AQ97" s="54">
        <f t="shared" si="90"/>
        <v>21.7</v>
      </c>
      <c r="AR97" s="135">
        <f t="shared" si="91"/>
        <v>26.35</v>
      </c>
      <c r="AS97" s="34">
        <v>0</v>
      </c>
      <c r="AT97" s="32">
        <v>1</v>
      </c>
      <c r="AU97" s="32">
        <v>1</v>
      </c>
      <c r="AV97" s="32">
        <v>0</v>
      </c>
      <c r="AW97" s="32">
        <v>0</v>
      </c>
      <c r="AX97" s="32">
        <v>18</v>
      </c>
      <c r="AY97" s="33">
        <f t="shared" si="92"/>
        <v>20</v>
      </c>
      <c r="AZ97" s="54">
        <f t="shared" si="93"/>
        <v>0</v>
      </c>
      <c r="BA97" s="54">
        <f t="shared" si="94"/>
        <v>1.22</v>
      </c>
      <c r="BB97" s="54">
        <f t="shared" si="95"/>
        <v>1.22</v>
      </c>
      <c r="BC97" s="54">
        <f t="shared" si="96"/>
        <v>0</v>
      </c>
      <c r="BD97" s="54">
        <f t="shared" si="97"/>
        <v>0</v>
      </c>
      <c r="BE97" s="54">
        <f t="shared" si="98"/>
        <v>21.96</v>
      </c>
      <c r="BF97" s="135">
        <f t="shared" si="99"/>
        <v>24.400000000000002</v>
      </c>
      <c r="BG97" s="34">
        <v>0</v>
      </c>
      <c r="BH97" s="32">
        <v>0</v>
      </c>
      <c r="BI97" s="32">
        <v>3</v>
      </c>
      <c r="BJ97" s="32">
        <v>0</v>
      </c>
      <c r="BK97" s="32">
        <v>2</v>
      </c>
      <c r="BL97" s="32">
        <v>13</v>
      </c>
      <c r="BM97" s="33">
        <f t="shared" si="100"/>
        <v>18</v>
      </c>
      <c r="BN97" s="54">
        <f t="shared" si="101"/>
        <v>0</v>
      </c>
      <c r="BO97" s="54">
        <f t="shared" si="102"/>
        <v>0</v>
      </c>
      <c r="BP97" s="54">
        <f t="shared" si="103"/>
        <v>4.62</v>
      </c>
      <c r="BQ97" s="54">
        <f t="shared" si="104"/>
        <v>0</v>
      </c>
      <c r="BR97" s="54">
        <f t="shared" si="105"/>
        <v>3.08</v>
      </c>
      <c r="BS97" s="54">
        <f t="shared" si="106"/>
        <v>20.02</v>
      </c>
      <c r="BT97" s="135">
        <f t="shared" si="107"/>
        <v>27.72</v>
      </c>
      <c r="BU97" s="34">
        <v>0</v>
      </c>
      <c r="BV97" s="32">
        <v>3</v>
      </c>
      <c r="BW97" s="32">
        <v>3</v>
      </c>
      <c r="BX97" s="32">
        <v>0</v>
      </c>
      <c r="BY97" s="32">
        <v>0</v>
      </c>
      <c r="BZ97" s="32">
        <v>11</v>
      </c>
      <c r="CA97" s="33">
        <f t="shared" si="108"/>
        <v>17</v>
      </c>
      <c r="CB97" s="54">
        <f t="shared" si="109"/>
        <v>0</v>
      </c>
      <c r="CC97" s="54">
        <f t="shared" si="110"/>
        <v>3.4499999999999997</v>
      </c>
      <c r="CD97" s="54">
        <f t="shared" si="111"/>
        <v>3.4499999999999997</v>
      </c>
      <c r="CE97" s="54">
        <f t="shared" si="112"/>
        <v>0</v>
      </c>
      <c r="CF97" s="54">
        <f t="shared" si="113"/>
        <v>0</v>
      </c>
      <c r="CG97" s="54">
        <f t="shared" si="114"/>
        <v>12.649999999999999</v>
      </c>
      <c r="CH97" s="135">
        <f t="shared" si="115"/>
        <v>19.549999999999997</v>
      </c>
      <c r="CI97" s="34">
        <v>0</v>
      </c>
      <c r="CJ97" s="32">
        <v>1</v>
      </c>
      <c r="CK97" s="32">
        <v>6</v>
      </c>
      <c r="CL97" s="32">
        <v>0</v>
      </c>
      <c r="CM97" s="32">
        <v>0</v>
      </c>
      <c r="CN97" s="32">
        <v>40</v>
      </c>
      <c r="CO97" s="36">
        <f t="shared" si="116"/>
        <v>47</v>
      </c>
      <c r="CP97" s="54">
        <f t="shared" si="117"/>
        <v>0</v>
      </c>
      <c r="CQ97" s="54">
        <f t="shared" si="118"/>
        <v>0.74</v>
      </c>
      <c r="CR97" s="54">
        <f t="shared" si="119"/>
        <v>4.4399999999999995</v>
      </c>
      <c r="CS97" s="54">
        <f t="shared" si="120"/>
        <v>0</v>
      </c>
      <c r="CT97" s="54">
        <f t="shared" si="121"/>
        <v>0</v>
      </c>
      <c r="CU97" s="54">
        <f t="shared" si="122"/>
        <v>29.6</v>
      </c>
      <c r="CV97" s="135">
        <f t="shared" si="123"/>
        <v>34.78</v>
      </c>
      <c r="CW97" s="24">
        <f t="shared" si="124"/>
        <v>28.35</v>
      </c>
      <c r="CX97" s="60">
        <f t="shared" si="125"/>
        <v>127.25</v>
      </c>
      <c r="CY97" s="61">
        <f t="shared" si="126"/>
        <v>0</v>
      </c>
      <c r="CZ97" s="61">
        <f t="shared" si="127"/>
        <v>8.49</v>
      </c>
      <c r="DA97" s="61">
        <f t="shared" si="128"/>
        <v>147.11000000000001</v>
      </c>
      <c r="DB97" s="52">
        <f t="shared" si="68"/>
        <v>155.60000000000002</v>
      </c>
    </row>
    <row r="98" spans="1:106" s="3" customFormat="1" ht="14.85" customHeight="1" x14ac:dyDescent="0.15">
      <c r="A98" s="30">
        <v>99</v>
      </c>
      <c r="B98" s="63" t="s">
        <v>62</v>
      </c>
      <c r="C98" s="34"/>
      <c r="D98" s="32"/>
      <c r="E98" s="32"/>
      <c r="F98" s="32"/>
      <c r="G98" s="32"/>
      <c r="H98" s="32"/>
      <c r="I98" s="45"/>
      <c r="J98" s="54">
        <f t="shared" si="70"/>
        <v>0</v>
      </c>
      <c r="K98" s="54">
        <f t="shared" si="71"/>
        <v>0</v>
      </c>
      <c r="L98" s="54">
        <f t="shared" si="72"/>
        <v>0</v>
      </c>
      <c r="M98" s="54">
        <f t="shared" si="73"/>
        <v>0</v>
      </c>
      <c r="N98" s="54">
        <f t="shared" si="74"/>
        <v>0</v>
      </c>
      <c r="O98" s="54">
        <f t="shared" si="75"/>
        <v>0</v>
      </c>
      <c r="P98" s="137"/>
      <c r="Q98" s="34"/>
      <c r="R98" s="32"/>
      <c r="S98" s="32"/>
      <c r="T98" s="32"/>
      <c r="U98" s="32"/>
      <c r="V98" s="32"/>
      <c r="W98" s="45"/>
      <c r="X98" s="54">
        <f t="shared" si="77"/>
        <v>0</v>
      </c>
      <c r="Y98" s="54">
        <f t="shared" si="78"/>
        <v>0</v>
      </c>
      <c r="Z98" s="54">
        <f t="shared" si="79"/>
        <v>0</v>
      </c>
      <c r="AA98" s="54">
        <f t="shared" si="80"/>
        <v>0</v>
      </c>
      <c r="AB98" s="54">
        <f t="shared" si="81"/>
        <v>0</v>
      </c>
      <c r="AC98" s="54">
        <f t="shared" si="82"/>
        <v>0</v>
      </c>
      <c r="AD98" s="135">
        <f t="shared" si="83"/>
        <v>0</v>
      </c>
      <c r="AE98" s="34"/>
      <c r="AF98" s="32"/>
      <c r="AG98" s="32"/>
      <c r="AH98" s="32"/>
      <c r="AI98" s="32"/>
      <c r="AJ98" s="32"/>
      <c r="AK98" s="45"/>
      <c r="AL98" s="54">
        <f t="shared" si="85"/>
        <v>0</v>
      </c>
      <c r="AM98" s="54">
        <f t="shared" si="86"/>
        <v>0</v>
      </c>
      <c r="AN98" s="54">
        <f t="shared" si="87"/>
        <v>0</v>
      </c>
      <c r="AO98" s="54">
        <f t="shared" si="88"/>
        <v>0</v>
      </c>
      <c r="AP98" s="54">
        <f t="shared" si="89"/>
        <v>0</v>
      </c>
      <c r="AQ98" s="54">
        <f t="shared" si="90"/>
        <v>0</v>
      </c>
      <c r="AR98" s="135">
        <f t="shared" si="91"/>
        <v>0</v>
      </c>
      <c r="AS98" s="34"/>
      <c r="AT98" s="32"/>
      <c r="AU98" s="32"/>
      <c r="AV98" s="32"/>
      <c r="AW98" s="32"/>
      <c r="AX98" s="32"/>
      <c r="AY98" s="45"/>
      <c r="AZ98" s="54">
        <f t="shared" si="93"/>
        <v>0</v>
      </c>
      <c r="BA98" s="54">
        <f t="shared" si="94"/>
        <v>0</v>
      </c>
      <c r="BB98" s="54">
        <f t="shared" si="95"/>
        <v>0</v>
      </c>
      <c r="BC98" s="54">
        <f t="shared" si="96"/>
        <v>0</v>
      </c>
      <c r="BD98" s="54">
        <f t="shared" si="97"/>
        <v>0</v>
      </c>
      <c r="BE98" s="54">
        <f t="shared" si="98"/>
        <v>0</v>
      </c>
      <c r="BF98" s="135">
        <f t="shared" si="99"/>
        <v>0</v>
      </c>
      <c r="BG98" s="66"/>
      <c r="BH98" s="65"/>
      <c r="BI98" s="65"/>
      <c r="BJ98" s="65"/>
      <c r="BK98" s="65"/>
      <c r="BL98" s="65"/>
      <c r="BM98" s="45"/>
      <c r="BN98" s="54">
        <f t="shared" si="101"/>
        <v>0</v>
      </c>
      <c r="BO98" s="54">
        <f t="shared" si="102"/>
        <v>0</v>
      </c>
      <c r="BP98" s="54">
        <f t="shared" si="103"/>
        <v>0</v>
      </c>
      <c r="BQ98" s="54">
        <f t="shared" si="104"/>
        <v>0</v>
      </c>
      <c r="BR98" s="54">
        <f t="shared" si="105"/>
        <v>0</v>
      </c>
      <c r="BS98" s="54">
        <f t="shared" si="106"/>
        <v>0</v>
      </c>
      <c r="BT98" s="135">
        <f t="shared" si="107"/>
        <v>0</v>
      </c>
      <c r="BU98" s="66"/>
      <c r="BV98" s="65"/>
      <c r="BW98" s="65"/>
      <c r="BX98" s="65"/>
      <c r="BY98" s="65"/>
      <c r="BZ98" s="65"/>
      <c r="CA98" s="45"/>
      <c r="CB98" s="54">
        <f t="shared" si="109"/>
        <v>0</v>
      </c>
      <c r="CC98" s="54">
        <f t="shared" si="110"/>
        <v>0</v>
      </c>
      <c r="CD98" s="54">
        <f t="shared" si="111"/>
        <v>0</v>
      </c>
      <c r="CE98" s="54">
        <f t="shared" si="112"/>
        <v>0</v>
      </c>
      <c r="CF98" s="54">
        <f t="shared" si="113"/>
        <v>0</v>
      </c>
      <c r="CG98" s="54">
        <f t="shared" si="114"/>
        <v>0</v>
      </c>
      <c r="CH98" s="135">
        <f t="shared" si="115"/>
        <v>0</v>
      </c>
      <c r="CI98" s="66"/>
      <c r="CJ98" s="65"/>
      <c r="CK98" s="65"/>
      <c r="CL98" s="65"/>
      <c r="CM98" s="65"/>
      <c r="CN98" s="65"/>
      <c r="CO98" s="47"/>
      <c r="CP98" s="54">
        <f t="shared" si="117"/>
        <v>0</v>
      </c>
      <c r="CQ98" s="54">
        <f t="shared" si="118"/>
        <v>0</v>
      </c>
      <c r="CR98" s="54">
        <f t="shared" si="119"/>
        <v>0</v>
      </c>
      <c r="CS98" s="54">
        <f t="shared" si="120"/>
        <v>0</v>
      </c>
      <c r="CT98" s="54">
        <f t="shared" si="121"/>
        <v>0</v>
      </c>
      <c r="CU98" s="54">
        <f t="shared" si="122"/>
        <v>0</v>
      </c>
      <c r="CV98" s="135">
        <f t="shared" si="123"/>
        <v>0</v>
      </c>
      <c r="CW98" s="24">
        <f t="shared" si="124"/>
        <v>3360.56</v>
      </c>
      <c r="CX98" s="60">
        <f t="shared" si="125"/>
        <v>0</v>
      </c>
      <c r="CY98" s="61">
        <f t="shared" si="126"/>
        <v>0</v>
      </c>
      <c r="CZ98" s="61">
        <f t="shared" si="127"/>
        <v>0</v>
      </c>
      <c r="DA98" s="61">
        <f t="shared" si="128"/>
        <v>0</v>
      </c>
      <c r="DB98" s="52">
        <f t="shared" si="68"/>
        <v>0</v>
      </c>
    </row>
    <row r="99" spans="1:106" s="3" customFormat="1" ht="14.85" customHeight="1" x14ac:dyDescent="0.15">
      <c r="A99" s="147" t="s">
        <v>29</v>
      </c>
      <c r="B99" s="148"/>
      <c r="C99" s="68">
        <f t="shared" ref="C99:P99" si="129">SUM(C5:C98)</f>
        <v>38</v>
      </c>
      <c r="D99" s="69">
        <f t="shared" si="129"/>
        <v>281</v>
      </c>
      <c r="E99" s="69">
        <f t="shared" si="129"/>
        <v>1093</v>
      </c>
      <c r="F99" s="69">
        <f t="shared" si="129"/>
        <v>38</v>
      </c>
      <c r="G99" s="69">
        <f t="shared" si="129"/>
        <v>390</v>
      </c>
      <c r="H99" s="69">
        <f t="shared" si="129"/>
        <v>2759</v>
      </c>
      <c r="I99" s="70">
        <f>SUM(C99:H99)</f>
        <v>4599</v>
      </c>
      <c r="J99" s="68">
        <f t="shared" si="129"/>
        <v>90.440000000000012</v>
      </c>
      <c r="K99" s="68">
        <f t="shared" si="129"/>
        <v>668.7799999999994</v>
      </c>
      <c r="L99" s="68">
        <f t="shared" si="129"/>
        <v>2601.3400000000006</v>
      </c>
      <c r="M99" s="68">
        <f t="shared" si="129"/>
        <v>90.439999999999984</v>
      </c>
      <c r="N99" s="68">
        <f t="shared" si="129"/>
        <v>928.19999999999902</v>
      </c>
      <c r="O99" s="68">
        <f t="shared" si="129"/>
        <v>6566.4199999999964</v>
      </c>
      <c r="P99" s="68">
        <f t="shared" si="129"/>
        <v>0</v>
      </c>
      <c r="Q99" s="68">
        <f t="shared" ref="Q99:AD99" si="130">SUM(Q5:Q98)</f>
        <v>34</v>
      </c>
      <c r="R99" s="69">
        <f t="shared" si="130"/>
        <v>210</v>
      </c>
      <c r="S99" s="69">
        <f t="shared" si="130"/>
        <v>721</v>
      </c>
      <c r="T99" s="69">
        <f t="shared" si="130"/>
        <v>38</v>
      </c>
      <c r="U99" s="69">
        <f t="shared" si="130"/>
        <v>340</v>
      </c>
      <c r="V99" s="69">
        <f t="shared" si="130"/>
        <v>2321</v>
      </c>
      <c r="W99" s="70">
        <f>SUM(Q99:V99)</f>
        <v>3664</v>
      </c>
      <c r="X99" s="68">
        <f t="shared" si="130"/>
        <v>74.120000000000033</v>
      </c>
      <c r="Y99" s="68">
        <f t="shared" si="130"/>
        <v>457.80000000000047</v>
      </c>
      <c r="Z99" s="68">
        <f t="shared" si="130"/>
        <v>1571.7800000000004</v>
      </c>
      <c r="AA99" s="68">
        <f t="shared" si="130"/>
        <v>82.840000000000032</v>
      </c>
      <c r="AB99" s="68">
        <f t="shared" si="130"/>
        <v>741.2</v>
      </c>
      <c r="AC99" s="68">
        <f t="shared" si="130"/>
        <v>5059.7800000000016</v>
      </c>
      <c r="AD99" s="68">
        <f t="shared" si="130"/>
        <v>7987.5199999999986</v>
      </c>
      <c r="AE99" s="68">
        <f t="shared" ref="AE99:AJ99" si="131">SUM(AE5:AE98)</f>
        <v>81</v>
      </c>
      <c r="AF99" s="69">
        <f t="shared" si="131"/>
        <v>481</v>
      </c>
      <c r="AG99" s="69">
        <f t="shared" si="131"/>
        <v>1951</v>
      </c>
      <c r="AH99" s="69">
        <f t="shared" si="131"/>
        <v>78</v>
      </c>
      <c r="AI99" s="69">
        <f t="shared" si="131"/>
        <v>452</v>
      </c>
      <c r="AJ99" s="69">
        <f t="shared" si="131"/>
        <v>4254</v>
      </c>
      <c r="AK99" s="70">
        <f>SUM(AE99:AJ99)</f>
        <v>7297</v>
      </c>
      <c r="AL99" s="138">
        <f>SUM(AL5:AL98)</f>
        <v>125.54999999999994</v>
      </c>
      <c r="AM99" s="138">
        <f t="shared" ref="AM99:AR99" si="132">SUM(AM5:AM98)</f>
        <v>745.55</v>
      </c>
      <c r="AN99" s="138">
        <f t="shared" si="132"/>
        <v>3024.0499999999997</v>
      </c>
      <c r="AO99" s="138">
        <f t="shared" si="132"/>
        <v>120.89999999999991</v>
      </c>
      <c r="AP99" s="138">
        <f t="shared" si="132"/>
        <v>700.60000000000014</v>
      </c>
      <c r="AQ99" s="138">
        <f t="shared" si="132"/>
        <v>6593.7000000000035</v>
      </c>
      <c r="AR99" s="138">
        <f t="shared" si="132"/>
        <v>11310.35</v>
      </c>
      <c r="AS99" s="68">
        <f t="shared" ref="AS99:AX99" si="133">SUM(AS5:AS98)</f>
        <v>71</v>
      </c>
      <c r="AT99" s="69">
        <f t="shared" si="133"/>
        <v>368</v>
      </c>
      <c r="AU99" s="69">
        <f t="shared" si="133"/>
        <v>1392</v>
      </c>
      <c r="AV99" s="69">
        <f t="shared" si="133"/>
        <v>74</v>
      </c>
      <c r="AW99" s="69">
        <f t="shared" si="133"/>
        <v>329</v>
      </c>
      <c r="AX99" s="69">
        <f t="shared" si="133"/>
        <v>2941</v>
      </c>
      <c r="AY99" s="70">
        <f>SUM(AS99:AX99)</f>
        <v>5175</v>
      </c>
      <c r="AZ99" s="138">
        <f>SUM(AZ5:AZ98)</f>
        <v>86.619999999999948</v>
      </c>
      <c r="BA99" s="138">
        <f t="shared" ref="BA99:BF99" si="134">SUM(BA5:BA98)</f>
        <v>448.96000000000032</v>
      </c>
      <c r="BB99" s="138">
        <f t="shared" si="134"/>
        <v>1698.2399999999991</v>
      </c>
      <c r="BC99" s="138">
        <f t="shared" si="134"/>
        <v>90.279999999999959</v>
      </c>
      <c r="BD99" s="138">
        <f t="shared" si="134"/>
        <v>401.38</v>
      </c>
      <c r="BE99" s="138">
        <f t="shared" si="134"/>
        <v>3588.02</v>
      </c>
      <c r="BF99" s="138">
        <f t="shared" si="134"/>
        <v>6313.5000000000027</v>
      </c>
      <c r="BG99" s="68">
        <f t="shared" ref="BG99:BL99" si="135">SUM(BG5:BG98)</f>
        <v>50</v>
      </c>
      <c r="BH99" s="69">
        <f t="shared" si="135"/>
        <v>255</v>
      </c>
      <c r="BI99" s="69">
        <f t="shared" si="135"/>
        <v>1130</v>
      </c>
      <c r="BJ99" s="69">
        <f t="shared" si="135"/>
        <v>34</v>
      </c>
      <c r="BK99" s="69">
        <f t="shared" si="135"/>
        <v>196</v>
      </c>
      <c r="BL99" s="69">
        <f t="shared" si="135"/>
        <v>2487</v>
      </c>
      <c r="BM99" s="70">
        <f>SUM(BG99:BL99)</f>
        <v>4152</v>
      </c>
      <c r="BN99" s="138">
        <f>SUM(BN5:BN98)</f>
        <v>77</v>
      </c>
      <c r="BO99" s="138">
        <f t="shared" ref="BO99:BT99" si="136">SUM(BO5:BO98)</f>
        <v>392.70000000000016</v>
      </c>
      <c r="BP99" s="138">
        <f t="shared" si="136"/>
        <v>1740.2000000000003</v>
      </c>
      <c r="BQ99" s="138">
        <f t="shared" si="136"/>
        <v>52.359999999999985</v>
      </c>
      <c r="BR99" s="138">
        <f t="shared" si="136"/>
        <v>301.83999999999986</v>
      </c>
      <c r="BS99" s="138">
        <f t="shared" si="136"/>
        <v>3829.9800000000005</v>
      </c>
      <c r="BT99" s="138">
        <f t="shared" si="136"/>
        <v>6394.0800000000017</v>
      </c>
      <c r="BU99" s="68">
        <f t="shared" ref="BU99:BZ99" si="137">SUM(BU5:BU98)</f>
        <v>47</v>
      </c>
      <c r="BV99" s="69">
        <f t="shared" si="137"/>
        <v>275</v>
      </c>
      <c r="BW99" s="69">
        <f t="shared" si="137"/>
        <v>1217</v>
      </c>
      <c r="BX99" s="69">
        <f t="shared" si="137"/>
        <v>49</v>
      </c>
      <c r="BY99" s="69">
        <f t="shared" si="137"/>
        <v>219</v>
      </c>
      <c r="BZ99" s="69">
        <f t="shared" si="137"/>
        <v>2977</v>
      </c>
      <c r="CA99" s="70">
        <f>SUM(BU99:BZ99)</f>
        <v>4784</v>
      </c>
      <c r="CB99" s="138">
        <f>SUM(CB5:CB98)</f>
        <v>54.049999999999976</v>
      </c>
      <c r="CC99" s="138">
        <f t="shared" ref="CC99:CH99" si="138">SUM(CC5:CC98)</f>
        <v>316.25</v>
      </c>
      <c r="CD99" s="138">
        <f t="shared" si="138"/>
        <v>1399.5500000000006</v>
      </c>
      <c r="CE99" s="138">
        <f t="shared" si="138"/>
        <v>56.349999999999973</v>
      </c>
      <c r="CF99" s="138">
        <f t="shared" si="138"/>
        <v>251.85000000000011</v>
      </c>
      <c r="CG99" s="138">
        <f t="shared" si="138"/>
        <v>3423.5499999999997</v>
      </c>
      <c r="CH99" s="138">
        <f t="shared" si="138"/>
        <v>5501.5999999999995</v>
      </c>
      <c r="CI99" s="71">
        <f t="shared" ref="CI99:CN99" si="139">SUM(CI5:CI98)</f>
        <v>57</v>
      </c>
      <c r="CJ99" s="69">
        <f t="shared" si="139"/>
        <v>276</v>
      </c>
      <c r="CK99" s="69">
        <f t="shared" si="139"/>
        <v>1005</v>
      </c>
      <c r="CL99" s="69">
        <f t="shared" si="139"/>
        <v>32</v>
      </c>
      <c r="CM99" s="69">
        <f t="shared" si="139"/>
        <v>259</v>
      </c>
      <c r="CN99" s="69">
        <f t="shared" si="139"/>
        <v>2961</v>
      </c>
      <c r="CO99" s="72">
        <f>SUM(CI99:CN99)</f>
        <v>4590</v>
      </c>
      <c r="CP99" s="139">
        <f>SUM(CP5:CP98)</f>
        <v>42.179999999999993</v>
      </c>
      <c r="CQ99" s="139">
        <f t="shared" ref="CQ99:CV99" si="140">SUM(CQ5:CQ98)</f>
        <v>204.23999999999992</v>
      </c>
      <c r="CR99" s="139">
        <f t="shared" si="140"/>
        <v>743.7</v>
      </c>
      <c r="CS99" s="139">
        <f t="shared" si="140"/>
        <v>23.679999999999993</v>
      </c>
      <c r="CT99" s="139">
        <f t="shared" si="140"/>
        <v>191.65999999999983</v>
      </c>
      <c r="CU99" s="139">
        <f t="shared" si="140"/>
        <v>2191.14</v>
      </c>
      <c r="CV99" s="139">
        <f t="shared" si="140"/>
        <v>3396.6</v>
      </c>
      <c r="CW99" s="73">
        <f>SUM(CW5:CW98)</f>
        <v>23258.039999999997</v>
      </c>
      <c r="CX99" s="74">
        <f>SUM(CX5:CX98)</f>
        <v>35286.17000000002</v>
      </c>
      <c r="CY99" s="75">
        <f>SUM(CY5:CY98)</f>
        <v>1066.81</v>
      </c>
      <c r="CZ99" s="76">
        <f>SUM(CZ5:CZ98)</f>
        <v>6751.01</v>
      </c>
      <c r="DA99" s="74">
        <f>SUM(DA5:DA98)</f>
        <v>44031.450000000012</v>
      </c>
      <c r="DB99" s="77">
        <f>SUM(CY99:DA99)</f>
        <v>51849.270000000011</v>
      </c>
    </row>
    <row r="100" spans="1:106" s="3" customFormat="1" x14ac:dyDescent="0.15">
      <c r="C100" s="131">
        <f>I101*C99/I99</f>
        <v>90.591867797347248</v>
      </c>
      <c r="D100" s="131">
        <f>I101*D99/I99</f>
        <v>669.90302239617313</v>
      </c>
      <c r="E100" s="131">
        <f>I101*E99/I99</f>
        <v>2605.708197434225</v>
      </c>
      <c r="F100" s="131">
        <f>I101*F99/I99</f>
        <v>90.591867797347248</v>
      </c>
      <c r="G100" s="3">
        <f>I101*G99/I99</f>
        <v>929.75864318330071</v>
      </c>
      <c r="H100" s="3">
        <f>I101*H99/I99</f>
        <v>6577.4464013916067</v>
      </c>
      <c r="I100" s="131">
        <f>SUM(C100:H100)</f>
        <v>10964</v>
      </c>
      <c r="J100" s="131"/>
      <c r="K100" s="131"/>
      <c r="L100" s="131"/>
      <c r="M100" s="131"/>
      <c r="N100" s="131"/>
      <c r="O100" s="131"/>
      <c r="P100" s="131"/>
      <c r="Q100" s="131">
        <f>W101*Q99/W99</f>
        <v>74.207969432314414</v>
      </c>
      <c r="R100" s="131">
        <f>W101*R99/W99</f>
        <v>458.34334061135371</v>
      </c>
      <c r="S100" s="3">
        <f>W101*S99/W99</f>
        <v>1573.6454694323145</v>
      </c>
      <c r="T100" s="131">
        <f>W101*T99/W99</f>
        <v>82.938318777292579</v>
      </c>
      <c r="U100" s="3">
        <f>W101*U99/W99</f>
        <v>742.07969432314405</v>
      </c>
      <c r="V100" s="3">
        <f>W101*V99/W99</f>
        <v>5065.7852074235807</v>
      </c>
      <c r="W100" s="131">
        <f>SUM(Q100:V100)</f>
        <v>7997</v>
      </c>
      <c r="X100" s="131"/>
      <c r="Y100" s="131"/>
      <c r="Z100" s="131"/>
      <c r="AA100" s="131"/>
      <c r="AB100" s="131"/>
      <c r="AC100" s="131"/>
      <c r="AD100" s="131"/>
      <c r="AE100" s="131">
        <f>AK101*AE99/AK99</f>
        <v>125.53501438947512</v>
      </c>
      <c r="AF100" s="131">
        <f>AK101*AF99/AK99</f>
        <v>745.46101137453752</v>
      </c>
      <c r="AG100" s="3">
        <f>AK101*AG99/AK99</f>
        <v>3023.6890502946417</v>
      </c>
      <c r="AH100" s="131">
        <f>AK101*AH99/AK99</f>
        <v>120.88556941208716</v>
      </c>
      <c r="AI100" s="3">
        <f>AK101*AI99/AK99</f>
        <v>700.51637659312041</v>
      </c>
      <c r="AJ100" s="3">
        <f>AK101*AJ99/AK99</f>
        <v>6592.9129779361383</v>
      </c>
      <c r="AK100" s="131">
        <f>SUM(AE100:AJ100)</f>
        <v>11309</v>
      </c>
      <c r="AL100" s="131"/>
      <c r="AM100" s="131"/>
      <c r="AN100" s="131"/>
      <c r="AO100" s="131"/>
      <c r="AP100" s="131"/>
      <c r="AQ100" s="131"/>
      <c r="AR100" s="131"/>
      <c r="AS100" s="131">
        <f>AY101*AS99/AY99</f>
        <v>86.887536231884056</v>
      </c>
      <c r="AT100" s="131">
        <f>AY101*AT99/AY99</f>
        <v>450.34666666666669</v>
      </c>
      <c r="AU100" s="3">
        <f>AY101*AU99/AY99</f>
        <v>1703.4852173913043</v>
      </c>
      <c r="AV100" s="131">
        <f>AY101*AV99/AY99</f>
        <v>90.55884057971015</v>
      </c>
      <c r="AW100" s="3">
        <f>AY101*AW99/AY99</f>
        <v>402.61971014492752</v>
      </c>
      <c r="AX100" s="3">
        <f>AY101*AX99/AY99</f>
        <v>3599.1020289855073</v>
      </c>
      <c r="AY100" s="131">
        <f>SUM(AS100:AX100)</f>
        <v>6333</v>
      </c>
      <c r="AZ100" s="131"/>
      <c r="BA100" s="131"/>
      <c r="BB100" s="131"/>
      <c r="BC100" s="131"/>
      <c r="BD100" s="131"/>
      <c r="BE100" s="131"/>
      <c r="BF100" s="131"/>
      <c r="BG100" s="131">
        <f>BM101*BG99/BM99</f>
        <v>77.227842003853567</v>
      </c>
      <c r="BH100" s="131">
        <f>BM101*BH99/BM99</f>
        <v>393.86199421965318</v>
      </c>
      <c r="BI100" s="3">
        <f>BM101*BI99/BM99</f>
        <v>1745.3492292870906</v>
      </c>
      <c r="BJ100" s="131">
        <f>BM101*BJ99/BM99</f>
        <v>52.514932562620423</v>
      </c>
      <c r="BK100" s="3">
        <f>BM101*BK99/BM99</f>
        <v>302.73314065510596</v>
      </c>
      <c r="BL100" s="3">
        <f>BM101*BL99/BM99</f>
        <v>3841.3128612716764</v>
      </c>
      <c r="BM100" s="131">
        <f>SUM(BG100:BL100)</f>
        <v>6413</v>
      </c>
      <c r="BN100" s="131"/>
      <c r="BO100" s="131"/>
      <c r="BP100" s="131"/>
      <c r="BQ100" s="131"/>
      <c r="BR100" s="131"/>
      <c r="BS100" s="131"/>
      <c r="BT100" s="131"/>
      <c r="BU100" s="131">
        <f>CA101*BU99/CA99</f>
        <v>54.103051839464882</v>
      </c>
      <c r="BV100" s="131">
        <f>CA101*BV99/CA99</f>
        <v>316.56040969899664</v>
      </c>
      <c r="BW100" s="3">
        <f>CA101*BW99/CA99</f>
        <v>1400.923704013378</v>
      </c>
      <c r="BX100" s="131">
        <f>CA101*BX99/CA99</f>
        <v>56.405309364548494</v>
      </c>
      <c r="BY100" s="3">
        <f>CA101*BY99/CA99</f>
        <v>252.09719899665552</v>
      </c>
      <c r="BZ100" s="3">
        <f>CA101*BZ99/CA99</f>
        <v>3426.9103260869565</v>
      </c>
      <c r="CA100" s="131">
        <f>SUM(BU100:BZ100)</f>
        <v>5507</v>
      </c>
      <c r="CB100" s="131"/>
      <c r="CC100" s="131"/>
      <c r="CD100" s="131"/>
      <c r="CE100" s="131"/>
      <c r="CF100" s="131"/>
      <c r="CG100" s="131"/>
      <c r="CH100" s="131"/>
      <c r="CI100" s="131">
        <f>CO101*CI99/CO99</f>
        <v>42.458169934640523</v>
      </c>
      <c r="CJ100" s="131">
        <f>CO101*CJ99/CO99</f>
        <v>205.58692810457515</v>
      </c>
      <c r="CK100" s="3">
        <f>CO101*CK99/CO99</f>
        <v>748.60457516339875</v>
      </c>
      <c r="CL100" s="131">
        <f>CO101*CL99/CO99</f>
        <v>23.836165577342047</v>
      </c>
      <c r="CM100" s="3">
        <f>CO101*CM99/CO99</f>
        <v>192.9239651416122</v>
      </c>
      <c r="CN100" s="3">
        <f>CO101*CN99/CO99</f>
        <v>2205.5901960784313</v>
      </c>
      <c r="CO100" s="131">
        <f>SUM(CI100:CN100)</f>
        <v>3419</v>
      </c>
      <c r="CP100" s="131"/>
      <c r="CQ100" s="131"/>
      <c r="CR100" s="131"/>
      <c r="CS100" s="131"/>
      <c r="CT100" s="131"/>
      <c r="CU100" s="131"/>
      <c r="CV100" s="131"/>
    </row>
    <row r="101" spans="1:106" s="3" customFormat="1" x14ac:dyDescent="0.15">
      <c r="I101" s="3">
        <v>10964</v>
      </c>
      <c r="W101" s="3">
        <v>7997</v>
      </c>
      <c r="AK101" s="3">
        <v>11309</v>
      </c>
      <c r="AY101" s="3">
        <v>6333</v>
      </c>
      <c r="BM101" s="3">
        <v>6413</v>
      </c>
      <c r="CA101" s="3">
        <v>5507</v>
      </c>
      <c r="CO101" s="3">
        <v>3419</v>
      </c>
    </row>
    <row r="102" spans="1:106" s="3" customFormat="1" x14ac:dyDescent="0.15">
      <c r="I102" s="133">
        <v>2.38</v>
      </c>
      <c r="J102" s="133"/>
      <c r="K102" s="133"/>
      <c r="L102" s="133"/>
      <c r="M102" s="133"/>
      <c r="N102" s="133"/>
      <c r="O102" s="133"/>
      <c r="P102" s="133"/>
      <c r="W102" s="133">
        <v>2.1800000000000002</v>
      </c>
      <c r="X102" s="133"/>
      <c r="Y102" s="133"/>
      <c r="Z102" s="133"/>
      <c r="AA102" s="133"/>
      <c r="AB102" s="133"/>
      <c r="AC102" s="133"/>
      <c r="AD102" s="133"/>
      <c r="AK102" s="133">
        <v>1.55</v>
      </c>
      <c r="AL102" s="133"/>
      <c r="AM102" s="133"/>
      <c r="AN102" s="133"/>
      <c r="AO102" s="133"/>
      <c r="AP102" s="133"/>
      <c r="AQ102" s="133"/>
      <c r="AR102" s="133"/>
      <c r="AY102" s="133">
        <v>1.22</v>
      </c>
      <c r="AZ102" s="133"/>
      <c r="BA102" s="133"/>
      <c r="BB102" s="133"/>
      <c r="BC102" s="133"/>
      <c r="BD102" s="133"/>
      <c r="BE102" s="133"/>
      <c r="BF102" s="133"/>
      <c r="BM102" s="133">
        <v>1.54</v>
      </c>
      <c r="BN102" s="133"/>
      <c r="BO102" s="133"/>
      <c r="BP102" s="133"/>
      <c r="BQ102" s="133"/>
      <c r="BR102" s="133"/>
      <c r="BS102" s="133"/>
      <c r="BT102" s="133"/>
      <c r="CA102" s="133">
        <v>1.1499999999999999</v>
      </c>
      <c r="CB102" s="133"/>
      <c r="CC102" s="133"/>
      <c r="CD102" s="133"/>
      <c r="CE102" s="133"/>
      <c r="CF102" s="133"/>
      <c r="CG102" s="133"/>
      <c r="CH102" s="133"/>
      <c r="CO102" s="133">
        <v>0.74</v>
      </c>
      <c r="CP102" s="133"/>
      <c r="CQ102" s="133"/>
      <c r="CR102" s="133"/>
      <c r="CS102" s="133"/>
      <c r="CT102" s="133"/>
      <c r="CU102" s="133"/>
      <c r="CV102" s="133"/>
    </row>
  </sheetData>
  <mergeCells count="18">
    <mergeCell ref="A99:B99"/>
    <mergeCell ref="P3:P4"/>
    <mergeCell ref="AD3:AD4"/>
    <mergeCell ref="BF3:BF4"/>
    <mergeCell ref="AR3:AR4"/>
    <mergeCell ref="A2:A4"/>
    <mergeCell ref="B2:B4"/>
    <mergeCell ref="I3:I4"/>
    <mergeCell ref="W3:W4"/>
    <mergeCell ref="AK3:AK4"/>
    <mergeCell ref="AY3:AY4"/>
    <mergeCell ref="CV3:CV4"/>
    <mergeCell ref="BM3:BM4"/>
    <mergeCell ref="CA3:CA4"/>
    <mergeCell ref="CO3:CO4"/>
    <mergeCell ref="DB3:DB4"/>
    <mergeCell ref="BT3:BT4"/>
    <mergeCell ref="CH3:CH4"/>
  </mergeCells>
  <phoneticPr fontId="4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1"/>
  <sheetViews>
    <sheetView workbookViewId="0">
      <selection activeCell="C17" sqref="C17:E17"/>
    </sheetView>
  </sheetViews>
  <sheetFormatPr defaultRowHeight="11.25" x14ac:dyDescent="0.15"/>
  <sheetData>
    <row r="1" spans="1:57" s="3" customFormat="1" ht="14.25" x14ac:dyDescent="0.15">
      <c r="A1" s="1" t="s">
        <v>0</v>
      </c>
      <c r="B1" s="2"/>
      <c r="C1" s="2" t="s">
        <v>113</v>
      </c>
      <c r="BE1" s="4" t="s">
        <v>1</v>
      </c>
    </row>
    <row r="2" spans="1:57" s="3" customFormat="1" ht="14.25" x14ac:dyDescent="0.15">
      <c r="A2" s="1" t="s">
        <v>2</v>
      </c>
      <c r="B2" s="2"/>
      <c r="BE2" s="4"/>
    </row>
    <row r="3" spans="1:57" s="3" customFormat="1" ht="14.85" customHeight="1" x14ac:dyDescent="0.15">
      <c r="A3" s="143" t="s">
        <v>3</v>
      </c>
      <c r="B3" s="143" t="s">
        <v>4</v>
      </c>
      <c r="C3" s="5" t="s">
        <v>5</v>
      </c>
      <c r="D3" s="6"/>
      <c r="E3" s="6"/>
      <c r="F3" s="6"/>
      <c r="G3" s="6"/>
      <c r="H3" s="6"/>
      <c r="I3" s="7"/>
      <c r="J3" s="5" t="s">
        <v>6</v>
      </c>
      <c r="K3" s="6"/>
      <c r="L3" s="6"/>
      <c r="M3" s="6"/>
      <c r="N3" s="6"/>
      <c r="O3" s="6"/>
      <c r="P3" s="7"/>
      <c r="Q3" s="5" t="s">
        <v>7</v>
      </c>
      <c r="R3" s="6"/>
      <c r="S3" s="6"/>
      <c r="T3" s="6"/>
      <c r="U3" s="6"/>
      <c r="V3" s="6"/>
      <c r="W3" s="7"/>
      <c r="X3" s="5" t="s">
        <v>8</v>
      </c>
      <c r="Y3" s="6"/>
      <c r="Z3" s="6"/>
      <c r="AA3" s="6"/>
      <c r="AB3" s="6"/>
      <c r="AC3" s="6"/>
      <c r="AD3" s="7"/>
      <c r="AE3" s="5" t="s">
        <v>9</v>
      </c>
      <c r="AF3" s="6"/>
      <c r="AG3" s="6"/>
      <c r="AH3" s="6"/>
      <c r="AI3" s="6"/>
      <c r="AJ3" s="6"/>
      <c r="AK3" s="7"/>
      <c r="AL3" s="5" t="s">
        <v>10</v>
      </c>
      <c r="AM3" s="6"/>
      <c r="AN3" s="6"/>
      <c r="AO3" s="6"/>
      <c r="AP3" s="6"/>
      <c r="AQ3" s="6"/>
      <c r="AR3" s="7"/>
      <c r="AS3" s="5" t="s">
        <v>11</v>
      </c>
      <c r="AT3" s="6"/>
      <c r="AU3" s="6"/>
      <c r="AV3" s="6"/>
      <c r="AW3" s="6"/>
      <c r="AX3" s="6"/>
      <c r="AY3" s="8"/>
      <c r="AZ3" s="9" t="s">
        <v>12</v>
      </c>
      <c r="BA3" s="6"/>
      <c r="BB3" s="6"/>
      <c r="BC3" s="6"/>
      <c r="BD3" s="6"/>
      <c r="BE3" s="7"/>
    </row>
    <row r="4" spans="1:57" s="3" customFormat="1" ht="14.85" customHeight="1" x14ac:dyDescent="0.15">
      <c r="A4" s="144"/>
      <c r="B4" s="144"/>
      <c r="C4" s="5" t="s">
        <v>13</v>
      </c>
      <c r="D4" s="6"/>
      <c r="E4" s="6"/>
      <c r="F4" s="6" t="s">
        <v>14</v>
      </c>
      <c r="G4" s="6"/>
      <c r="H4" s="6"/>
      <c r="I4" s="151" t="s">
        <v>15</v>
      </c>
      <c r="J4" s="5" t="s">
        <v>13</v>
      </c>
      <c r="K4" s="6"/>
      <c r="L4" s="6"/>
      <c r="M4" s="6" t="s">
        <v>14</v>
      </c>
      <c r="N4" s="6"/>
      <c r="O4" s="6"/>
      <c r="P4" s="151" t="s">
        <v>15</v>
      </c>
      <c r="Q4" s="5" t="s">
        <v>13</v>
      </c>
      <c r="R4" s="6"/>
      <c r="S4" s="6"/>
      <c r="T4" s="6" t="s">
        <v>14</v>
      </c>
      <c r="U4" s="6"/>
      <c r="V4" s="6"/>
      <c r="W4" s="151" t="s">
        <v>15</v>
      </c>
      <c r="X4" s="5" t="s">
        <v>13</v>
      </c>
      <c r="Y4" s="6"/>
      <c r="Z4" s="6"/>
      <c r="AA4" s="6" t="s">
        <v>14</v>
      </c>
      <c r="AB4" s="6"/>
      <c r="AC4" s="6"/>
      <c r="AD4" s="151" t="s">
        <v>15</v>
      </c>
      <c r="AE4" s="5" t="s">
        <v>13</v>
      </c>
      <c r="AF4" s="6"/>
      <c r="AG4" s="6"/>
      <c r="AH4" s="6" t="s">
        <v>14</v>
      </c>
      <c r="AI4" s="6"/>
      <c r="AJ4" s="6"/>
      <c r="AK4" s="151" t="s">
        <v>15</v>
      </c>
      <c r="AL4" s="5" t="s">
        <v>13</v>
      </c>
      <c r="AM4" s="6"/>
      <c r="AN4" s="6"/>
      <c r="AO4" s="6" t="s">
        <v>14</v>
      </c>
      <c r="AP4" s="6"/>
      <c r="AQ4" s="6"/>
      <c r="AR4" s="151" t="s">
        <v>15</v>
      </c>
      <c r="AS4" s="5" t="s">
        <v>13</v>
      </c>
      <c r="AT4" s="6"/>
      <c r="AU4" s="6"/>
      <c r="AV4" s="6" t="s">
        <v>14</v>
      </c>
      <c r="AW4" s="6"/>
      <c r="AX4" s="6"/>
      <c r="AY4" s="149" t="s">
        <v>15</v>
      </c>
      <c r="AZ4" s="9" t="s">
        <v>16</v>
      </c>
      <c r="BA4" s="7"/>
      <c r="BB4" s="5" t="s">
        <v>17</v>
      </c>
      <c r="BC4" s="6"/>
      <c r="BD4" s="7"/>
      <c r="BE4" s="153" t="s">
        <v>18</v>
      </c>
    </row>
    <row r="5" spans="1:57" s="3" customFormat="1" ht="14.85" customHeight="1" x14ac:dyDescent="0.15">
      <c r="A5" s="155"/>
      <c r="B5" s="155"/>
      <c r="C5" s="10" t="s">
        <v>106</v>
      </c>
      <c r="D5" s="11" t="s">
        <v>105</v>
      </c>
      <c r="E5" s="11" t="s">
        <v>107</v>
      </c>
      <c r="F5" s="11" t="s">
        <v>106</v>
      </c>
      <c r="G5" s="11" t="s">
        <v>105</v>
      </c>
      <c r="H5" s="11" t="s">
        <v>107</v>
      </c>
      <c r="I5" s="152"/>
      <c r="J5" s="10" t="s">
        <v>106</v>
      </c>
      <c r="K5" s="11" t="s">
        <v>105</v>
      </c>
      <c r="L5" s="11" t="s">
        <v>107</v>
      </c>
      <c r="M5" s="11" t="s">
        <v>106</v>
      </c>
      <c r="N5" s="11" t="s">
        <v>105</v>
      </c>
      <c r="O5" s="11" t="s">
        <v>107</v>
      </c>
      <c r="P5" s="152"/>
      <c r="Q5" s="10" t="s">
        <v>106</v>
      </c>
      <c r="R5" s="11" t="s">
        <v>105</v>
      </c>
      <c r="S5" s="11" t="s">
        <v>107</v>
      </c>
      <c r="T5" s="11" t="s">
        <v>106</v>
      </c>
      <c r="U5" s="11" t="s">
        <v>105</v>
      </c>
      <c r="V5" s="11" t="s">
        <v>107</v>
      </c>
      <c r="W5" s="152"/>
      <c r="X5" s="10" t="s">
        <v>106</v>
      </c>
      <c r="Y5" s="11" t="s">
        <v>105</v>
      </c>
      <c r="Z5" s="11" t="s">
        <v>107</v>
      </c>
      <c r="AA5" s="11" t="s">
        <v>106</v>
      </c>
      <c r="AB5" s="11" t="s">
        <v>105</v>
      </c>
      <c r="AC5" s="11" t="s">
        <v>107</v>
      </c>
      <c r="AD5" s="152"/>
      <c r="AE5" s="10" t="s">
        <v>106</v>
      </c>
      <c r="AF5" s="11" t="s">
        <v>105</v>
      </c>
      <c r="AG5" s="11" t="s">
        <v>107</v>
      </c>
      <c r="AH5" s="11" t="s">
        <v>106</v>
      </c>
      <c r="AI5" s="11" t="s">
        <v>105</v>
      </c>
      <c r="AJ5" s="11" t="s">
        <v>107</v>
      </c>
      <c r="AK5" s="152"/>
      <c r="AL5" s="10" t="s">
        <v>106</v>
      </c>
      <c r="AM5" s="11" t="s">
        <v>105</v>
      </c>
      <c r="AN5" s="11" t="s">
        <v>107</v>
      </c>
      <c r="AO5" s="11" t="s">
        <v>106</v>
      </c>
      <c r="AP5" s="11" t="s">
        <v>105</v>
      </c>
      <c r="AQ5" s="11" t="s">
        <v>107</v>
      </c>
      <c r="AR5" s="152"/>
      <c r="AS5" s="10" t="s">
        <v>106</v>
      </c>
      <c r="AT5" s="11" t="s">
        <v>105</v>
      </c>
      <c r="AU5" s="11" t="s">
        <v>107</v>
      </c>
      <c r="AV5" s="11" t="s">
        <v>106</v>
      </c>
      <c r="AW5" s="11" t="s">
        <v>105</v>
      </c>
      <c r="AX5" s="11" t="s">
        <v>107</v>
      </c>
      <c r="AY5" s="150"/>
      <c r="AZ5" s="12" t="s">
        <v>13</v>
      </c>
      <c r="BA5" s="13" t="s">
        <v>14</v>
      </c>
      <c r="BB5" s="14" t="s">
        <v>106</v>
      </c>
      <c r="BC5" s="15" t="s">
        <v>105</v>
      </c>
      <c r="BD5" s="13" t="s">
        <v>107</v>
      </c>
      <c r="BE5" s="154"/>
    </row>
    <row r="6" spans="1:57" s="3" customFormat="1" ht="14.85" customHeight="1" x14ac:dyDescent="0.15">
      <c r="A6" s="16" t="s">
        <v>108</v>
      </c>
      <c r="B6" s="17" t="s">
        <v>20</v>
      </c>
      <c r="C6" s="21">
        <v>5</v>
      </c>
      <c r="D6" s="21">
        <v>84</v>
      </c>
      <c r="E6" s="21">
        <v>306</v>
      </c>
      <c r="F6" s="21">
        <v>10</v>
      </c>
      <c r="G6" s="21">
        <v>101</v>
      </c>
      <c r="H6" s="21">
        <v>801</v>
      </c>
      <c r="I6" s="104">
        <f>SUM(C6:H6)</f>
        <v>1307</v>
      </c>
      <c r="J6" s="21">
        <v>6</v>
      </c>
      <c r="K6" s="21">
        <v>69</v>
      </c>
      <c r="L6" s="21">
        <v>168</v>
      </c>
      <c r="M6" s="21">
        <v>5</v>
      </c>
      <c r="N6" s="21">
        <v>68</v>
      </c>
      <c r="O6" s="21">
        <v>567</v>
      </c>
      <c r="P6" s="104">
        <f>SUM(J6:O6)</f>
        <v>883</v>
      </c>
      <c r="Q6" s="21">
        <v>24</v>
      </c>
      <c r="R6" s="21">
        <v>93</v>
      </c>
      <c r="S6" s="21">
        <v>405</v>
      </c>
      <c r="T6" s="21">
        <v>24</v>
      </c>
      <c r="U6" s="21">
        <v>86</v>
      </c>
      <c r="V6" s="21">
        <v>1091</v>
      </c>
      <c r="W6" s="104">
        <f>SUM(Q6:V6)</f>
        <v>1723</v>
      </c>
      <c r="X6" s="21">
        <v>16</v>
      </c>
      <c r="Y6" s="21">
        <v>81</v>
      </c>
      <c r="Z6" s="21">
        <v>287</v>
      </c>
      <c r="AA6" s="21">
        <v>25</v>
      </c>
      <c r="AB6" s="21">
        <v>62</v>
      </c>
      <c r="AC6" s="21">
        <v>615</v>
      </c>
      <c r="AD6" s="104">
        <f>SUM(X6:AC6)</f>
        <v>1086</v>
      </c>
      <c r="AE6" s="105">
        <v>12</v>
      </c>
      <c r="AF6" s="106">
        <v>58</v>
      </c>
      <c r="AG6" s="106">
        <v>222</v>
      </c>
      <c r="AH6" s="106">
        <v>10</v>
      </c>
      <c r="AI6" s="106">
        <v>38</v>
      </c>
      <c r="AJ6" s="106">
        <v>572</v>
      </c>
      <c r="AK6" s="104">
        <f>SUM(AE6:AJ6)</f>
        <v>912</v>
      </c>
      <c r="AL6" s="105">
        <v>10</v>
      </c>
      <c r="AM6" s="106">
        <v>61</v>
      </c>
      <c r="AN6" s="106">
        <v>260</v>
      </c>
      <c r="AO6" s="106">
        <v>9</v>
      </c>
      <c r="AP6" s="106">
        <v>48</v>
      </c>
      <c r="AQ6" s="106">
        <v>718</v>
      </c>
      <c r="AR6" s="104">
        <f>SUM(AL6:AQ6)</f>
        <v>1106</v>
      </c>
      <c r="AS6" s="105">
        <v>11</v>
      </c>
      <c r="AT6" s="106">
        <v>53</v>
      </c>
      <c r="AU6" s="106">
        <v>196</v>
      </c>
      <c r="AV6" s="106">
        <v>8</v>
      </c>
      <c r="AW6" s="106">
        <v>45</v>
      </c>
      <c r="AX6" s="106">
        <v>674</v>
      </c>
      <c r="AY6" s="107">
        <f>SUM(AS6:AX6)</f>
        <v>987</v>
      </c>
      <c r="AZ6" s="24">
        <f>SUM(Q6:S6,X6:Z6,C6:E6,J6:L6,AE6:AG6,AL6:AN6,AS6:AU6)</f>
        <v>2427</v>
      </c>
      <c r="BA6" s="25">
        <f>SUM(F6:H6,M6:O6,AH6:AJ6,AO6:AQ6,AV6:AX6,T6:V6,AA6:AC6)</f>
        <v>5577</v>
      </c>
      <c r="BB6" s="26">
        <f t="shared" ref="BB6:BD10" si="0">SUM(C6,F6,J6,M6,AE6,AH6,AL6,AO6,AS6,AV6,Q6,T6,X6,AA6)</f>
        <v>175</v>
      </c>
      <c r="BC6" s="27">
        <f t="shared" si="0"/>
        <v>947</v>
      </c>
      <c r="BD6" s="25">
        <f t="shared" si="0"/>
        <v>6882</v>
      </c>
      <c r="BE6" s="28">
        <f>SUM(BB6:BD6)</f>
        <v>8004</v>
      </c>
    </row>
    <row r="7" spans="1:57" s="3" customFormat="1" ht="14.85" customHeight="1" x14ac:dyDescent="0.15">
      <c r="A7" s="29" t="s">
        <v>109</v>
      </c>
      <c r="B7" s="30" t="s">
        <v>22</v>
      </c>
      <c r="C7" s="34">
        <v>4</v>
      </c>
      <c r="D7" s="31">
        <v>47</v>
      </c>
      <c r="E7" s="31">
        <v>227</v>
      </c>
      <c r="F7" s="31">
        <v>4</v>
      </c>
      <c r="G7" s="31">
        <v>74</v>
      </c>
      <c r="H7" s="31">
        <v>522</v>
      </c>
      <c r="I7" s="33">
        <f t="shared" ref="I7:I10" si="1">SUM(C7:H7)</f>
        <v>878</v>
      </c>
      <c r="J7" s="31">
        <v>7</v>
      </c>
      <c r="K7" s="31">
        <v>27</v>
      </c>
      <c r="L7" s="31">
        <v>107</v>
      </c>
      <c r="M7" s="31">
        <v>1</v>
      </c>
      <c r="N7" s="31">
        <v>55</v>
      </c>
      <c r="O7" s="31">
        <v>395</v>
      </c>
      <c r="P7" s="33">
        <f t="shared" ref="P7:P10" si="2">SUM(J7:O7)</f>
        <v>592</v>
      </c>
      <c r="Q7" s="31">
        <v>8</v>
      </c>
      <c r="R7" s="31">
        <v>75</v>
      </c>
      <c r="S7" s="31">
        <v>302</v>
      </c>
      <c r="T7" s="31">
        <v>12</v>
      </c>
      <c r="U7" s="31">
        <v>89</v>
      </c>
      <c r="V7" s="31">
        <v>670</v>
      </c>
      <c r="W7" s="33">
        <f t="shared" ref="W7:W10" si="3">SUM(Q7:V7)</f>
        <v>1156</v>
      </c>
      <c r="X7" s="31">
        <v>8</v>
      </c>
      <c r="Y7" s="31">
        <v>65</v>
      </c>
      <c r="Z7" s="31">
        <v>229</v>
      </c>
      <c r="AA7" s="31">
        <v>9</v>
      </c>
      <c r="AB7" s="31">
        <v>54</v>
      </c>
      <c r="AC7" s="31">
        <v>458</v>
      </c>
      <c r="AD7" s="33">
        <f t="shared" ref="AD7:AD10" si="4">SUM(X7:AC7)</f>
        <v>823</v>
      </c>
      <c r="AE7" s="34">
        <v>4</v>
      </c>
      <c r="AF7" s="32">
        <v>44</v>
      </c>
      <c r="AG7" s="32">
        <v>179</v>
      </c>
      <c r="AH7" s="32">
        <v>9</v>
      </c>
      <c r="AI7" s="32">
        <v>32</v>
      </c>
      <c r="AJ7" s="32">
        <v>405</v>
      </c>
      <c r="AK7" s="33">
        <f t="shared" ref="AK7:AK10" si="5">SUM(AE7:AJ7)</f>
        <v>673</v>
      </c>
      <c r="AL7" s="34">
        <v>6</v>
      </c>
      <c r="AM7" s="32">
        <v>37</v>
      </c>
      <c r="AN7" s="32">
        <v>188</v>
      </c>
      <c r="AO7" s="32">
        <v>9</v>
      </c>
      <c r="AP7" s="32">
        <v>34</v>
      </c>
      <c r="AQ7" s="32">
        <v>465</v>
      </c>
      <c r="AR7" s="33">
        <f t="shared" ref="AR7:AR10" si="6">SUM(AL7:AQ7)</f>
        <v>739</v>
      </c>
      <c r="AS7" s="34">
        <v>7</v>
      </c>
      <c r="AT7" s="32">
        <v>40</v>
      </c>
      <c r="AU7" s="32">
        <v>146</v>
      </c>
      <c r="AV7" s="32">
        <v>5</v>
      </c>
      <c r="AW7" s="32">
        <v>51</v>
      </c>
      <c r="AX7" s="32">
        <v>431</v>
      </c>
      <c r="AY7" s="36">
        <f t="shared" ref="AY7:AY10" si="7">SUM(AS7:AX7)</f>
        <v>680</v>
      </c>
      <c r="AZ7" s="37">
        <f>SUM(Q7:S7,X7:Z7,C7:E7,J7:L7,AE7:AG7,AL7:AN7,AS7:AU7)</f>
        <v>1757</v>
      </c>
      <c r="BA7" s="38">
        <f>SUM(F7:H7,M7:O7,AH7:AJ7,AO7:AQ7,AV7:AX7,T7:V7,AA7:AC7)</f>
        <v>3784</v>
      </c>
      <c r="BB7" s="39">
        <f t="shared" si="0"/>
        <v>93</v>
      </c>
      <c r="BC7" s="40">
        <f t="shared" si="0"/>
        <v>724</v>
      </c>
      <c r="BD7" s="38">
        <f t="shared" si="0"/>
        <v>4724</v>
      </c>
      <c r="BE7" s="41">
        <f>SUM(BB7:BD7)</f>
        <v>5541</v>
      </c>
    </row>
    <row r="8" spans="1:57" s="3" customFormat="1" ht="14.85" customHeight="1" x14ac:dyDescent="0.15">
      <c r="A8" s="29" t="s">
        <v>110</v>
      </c>
      <c r="B8" s="30" t="s">
        <v>24</v>
      </c>
      <c r="C8" s="34">
        <v>12</v>
      </c>
      <c r="D8" s="31">
        <v>71</v>
      </c>
      <c r="E8" s="31">
        <v>233</v>
      </c>
      <c r="F8" s="31">
        <v>14</v>
      </c>
      <c r="G8" s="31">
        <v>94</v>
      </c>
      <c r="H8" s="31">
        <v>600</v>
      </c>
      <c r="I8" s="33">
        <f t="shared" si="1"/>
        <v>1024</v>
      </c>
      <c r="J8" s="31">
        <v>7</v>
      </c>
      <c r="K8" s="31">
        <v>47</v>
      </c>
      <c r="L8" s="31">
        <v>135</v>
      </c>
      <c r="M8" s="31">
        <v>14</v>
      </c>
      <c r="N8" s="31">
        <v>69</v>
      </c>
      <c r="O8" s="31">
        <v>450</v>
      </c>
      <c r="P8" s="33">
        <f t="shared" si="2"/>
        <v>722</v>
      </c>
      <c r="Q8" s="31">
        <v>18</v>
      </c>
      <c r="R8" s="31">
        <v>96</v>
      </c>
      <c r="S8" s="31">
        <v>430</v>
      </c>
      <c r="T8" s="31">
        <v>16</v>
      </c>
      <c r="U8" s="31">
        <v>88</v>
      </c>
      <c r="V8" s="31">
        <v>926</v>
      </c>
      <c r="W8" s="33">
        <f t="shared" si="3"/>
        <v>1574</v>
      </c>
      <c r="X8" s="31">
        <v>20</v>
      </c>
      <c r="Y8" s="31">
        <v>93</v>
      </c>
      <c r="Z8" s="31">
        <v>303</v>
      </c>
      <c r="AA8" s="31">
        <v>19</v>
      </c>
      <c r="AB8" s="31">
        <v>76</v>
      </c>
      <c r="AC8" s="31">
        <v>619</v>
      </c>
      <c r="AD8" s="33">
        <f t="shared" si="4"/>
        <v>1130</v>
      </c>
      <c r="AE8" s="34">
        <v>13</v>
      </c>
      <c r="AF8" s="32">
        <v>56</v>
      </c>
      <c r="AG8" s="32">
        <v>236</v>
      </c>
      <c r="AH8" s="32">
        <v>4</v>
      </c>
      <c r="AI8" s="32">
        <v>58</v>
      </c>
      <c r="AJ8" s="32">
        <v>515</v>
      </c>
      <c r="AK8" s="33">
        <f t="shared" si="5"/>
        <v>882</v>
      </c>
      <c r="AL8" s="34">
        <v>11</v>
      </c>
      <c r="AM8" s="32">
        <v>59</v>
      </c>
      <c r="AN8" s="32">
        <v>284</v>
      </c>
      <c r="AO8" s="32">
        <v>11</v>
      </c>
      <c r="AP8" s="32">
        <v>50</v>
      </c>
      <c r="AQ8" s="32">
        <v>653</v>
      </c>
      <c r="AR8" s="33">
        <f t="shared" si="6"/>
        <v>1068</v>
      </c>
      <c r="AS8" s="34">
        <v>14</v>
      </c>
      <c r="AT8" s="32">
        <v>76</v>
      </c>
      <c r="AU8" s="32">
        <v>235</v>
      </c>
      <c r="AV8" s="32">
        <v>9</v>
      </c>
      <c r="AW8" s="32">
        <v>63</v>
      </c>
      <c r="AX8" s="32">
        <v>607</v>
      </c>
      <c r="AY8" s="36">
        <f t="shared" si="7"/>
        <v>1004</v>
      </c>
      <c r="AZ8" s="37">
        <f>SUM(Q8:S8,X8:Z8,C8:E8,J8:L8,AE8:AG8,AL8:AN8,AS8:AU8)</f>
        <v>2449</v>
      </c>
      <c r="BA8" s="38">
        <f>SUM(F8:H8,M8:O8,AH8:AJ8,AO8:AQ8,AV8:AX8,T8:V8,AA8:AC8)</f>
        <v>4955</v>
      </c>
      <c r="BB8" s="39">
        <f t="shared" si="0"/>
        <v>182</v>
      </c>
      <c r="BC8" s="40">
        <f t="shared" si="0"/>
        <v>996</v>
      </c>
      <c r="BD8" s="38">
        <f t="shared" si="0"/>
        <v>6226</v>
      </c>
      <c r="BE8" s="41">
        <f>SUM(BB8:BD8)</f>
        <v>7404</v>
      </c>
    </row>
    <row r="9" spans="1:57" s="3" customFormat="1" ht="14.85" customHeight="1" x14ac:dyDescent="0.15">
      <c r="A9" s="29" t="s">
        <v>111</v>
      </c>
      <c r="B9" s="30" t="s">
        <v>26</v>
      </c>
      <c r="C9" s="34">
        <v>8</v>
      </c>
      <c r="D9" s="31">
        <v>44</v>
      </c>
      <c r="E9" s="31">
        <v>172</v>
      </c>
      <c r="F9" s="31">
        <v>7</v>
      </c>
      <c r="G9" s="31">
        <v>66</v>
      </c>
      <c r="H9" s="31">
        <v>401</v>
      </c>
      <c r="I9" s="33">
        <f t="shared" si="1"/>
        <v>698</v>
      </c>
      <c r="J9" s="31">
        <v>13</v>
      </c>
      <c r="K9" s="31">
        <v>40</v>
      </c>
      <c r="L9" s="31">
        <v>185</v>
      </c>
      <c r="M9" s="31">
        <v>10</v>
      </c>
      <c r="N9" s="31">
        <v>89</v>
      </c>
      <c r="O9" s="31">
        <v>509</v>
      </c>
      <c r="P9" s="33">
        <f t="shared" si="2"/>
        <v>846</v>
      </c>
      <c r="Q9" s="31">
        <v>16</v>
      </c>
      <c r="R9" s="31">
        <v>112</v>
      </c>
      <c r="S9" s="31">
        <v>440</v>
      </c>
      <c r="T9" s="31">
        <v>13</v>
      </c>
      <c r="U9" s="31">
        <v>121</v>
      </c>
      <c r="V9" s="31">
        <v>814</v>
      </c>
      <c r="W9" s="33">
        <f t="shared" si="3"/>
        <v>1516</v>
      </c>
      <c r="X9" s="31">
        <v>17</v>
      </c>
      <c r="Y9" s="31">
        <v>83</v>
      </c>
      <c r="Z9" s="31">
        <v>315</v>
      </c>
      <c r="AA9" s="31">
        <v>12</v>
      </c>
      <c r="AB9" s="31">
        <v>96</v>
      </c>
      <c r="AC9" s="31">
        <v>726</v>
      </c>
      <c r="AD9" s="33">
        <f t="shared" si="4"/>
        <v>1249</v>
      </c>
      <c r="AE9" s="34">
        <v>12</v>
      </c>
      <c r="AF9" s="32">
        <v>64</v>
      </c>
      <c r="AG9" s="32">
        <v>272</v>
      </c>
      <c r="AH9" s="32">
        <v>7</v>
      </c>
      <c r="AI9" s="32">
        <v>33</v>
      </c>
      <c r="AJ9" s="32">
        <v>540</v>
      </c>
      <c r="AK9" s="33">
        <f t="shared" si="5"/>
        <v>928</v>
      </c>
      <c r="AL9" s="34">
        <v>10</v>
      </c>
      <c r="AM9" s="32">
        <v>57</v>
      </c>
      <c r="AN9" s="32">
        <v>259</v>
      </c>
      <c r="AO9" s="32">
        <v>11</v>
      </c>
      <c r="AP9" s="32">
        <v>52</v>
      </c>
      <c r="AQ9" s="32">
        <v>530</v>
      </c>
      <c r="AR9" s="33">
        <f t="shared" si="6"/>
        <v>919</v>
      </c>
      <c r="AS9" s="34">
        <v>15</v>
      </c>
      <c r="AT9" s="32">
        <v>68</v>
      </c>
      <c r="AU9" s="32">
        <v>256</v>
      </c>
      <c r="AV9" s="32">
        <v>7</v>
      </c>
      <c r="AW9" s="32">
        <v>69</v>
      </c>
      <c r="AX9" s="32">
        <v>667</v>
      </c>
      <c r="AY9" s="36">
        <f t="shared" si="7"/>
        <v>1082</v>
      </c>
      <c r="AZ9" s="37">
        <f>SUM(Q9:S9,X9:Z9,C9:E9,J9:L9,AE9:AG9,AL9:AN9,AS9:AU9)</f>
        <v>2458</v>
      </c>
      <c r="BA9" s="38">
        <f>SUM(F9:H9,M9:O9,AH9:AJ9,AO9:AQ9,AV9:AX9,T9:V9,AA9:AC9)</f>
        <v>4780</v>
      </c>
      <c r="BB9" s="39">
        <f t="shared" si="0"/>
        <v>158</v>
      </c>
      <c r="BC9" s="40">
        <f t="shared" si="0"/>
        <v>994</v>
      </c>
      <c r="BD9" s="38">
        <f t="shared" si="0"/>
        <v>6086</v>
      </c>
      <c r="BE9" s="41">
        <f>SUM(BB9:BD9)</f>
        <v>7238</v>
      </c>
    </row>
    <row r="10" spans="1:57" s="3" customFormat="1" ht="14.85" customHeight="1" x14ac:dyDescent="0.15">
      <c r="A10" s="29" t="s">
        <v>112</v>
      </c>
      <c r="B10" s="30" t="s">
        <v>28</v>
      </c>
      <c r="C10" s="108">
        <v>9</v>
      </c>
      <c r="D10" s="108">
        <v>35</v>
      </c>
      <c r="E10" s="108">
        <v>154</v>
      </c>
      <c r="F10" s="108">
        <v>3</v>
      </c>
      <c r="G10" s="108">
        <v>55</v>
      </c>
      <c r="H10" s="108">
        <v>431</v>
      </c>
      <c r="I10" s="109">
        <f t="shared" si="1"/>
        <v>687</v>
      </c>
      <c r="J10" s="108">
        <v>1</v>
      </c>
      <c r="K10" s="108">
        <v>27</v>
      </c>
      <c r="L10" s="108">
        <v>125</v>
      </c>
      <c r="M10" s="108">
        <v>8</v>
      </c>
      <c r="N10" s="108">
        <v>59</v>
      </c>
      <c r="O10" s="108">
        <v>396</v>
      </c>
      <c r="P10" s="109">
        <f t="shared" si="2"/>
        <v>616</v>
      </c>
      <c r="Q10" s="108">
        <v>15</v>
      </c>
      <c r="R10" s="108">
        <v>105</v>
      </c>
      <c r="S10" s="108">
        <v>371</v>
      </c>
      <c r="T10" s="108">
        <v>13</v>
      </c>
      <c r="U10" s="108">
        <v>68</v>
      </c>
      <c r="V10" s="108">
        <v>739</v>
      </c>
      <c r="W10" s="109">
        <f t="shared" si="3"/>
        <v>1311</v>
      </c>
      <c r="X10" s="108">
        <v>10</v>
      </c>
      <c r="Y10" s="108">
        <v>45</v>
      </c>
      <c r="Z10" s="108">
        <v>257</v>
      </c>
      <c r="AA10" s="108">
        <v>9</v>
      </c>
      <c r="AB10" s="108">
        <v>41</v>
      </c>
      <c r="AC10" s="108">
        <v>505</v>
      </c>
      <c r="AD10" s="109">
        <f t="shared" si="4"/>
        <v>867</v>
      </c>
      <c r="AE10" s="110">
        <v>9</v>
      </c>
      <c r="AF10" s="111">
        <v>33</v>
      </c>
      <c r="AG10" s="111">
        <v>218</v>
      </c>
      <c r="AH10" s="111">
        <v>4</v>
      </c>
      <c r="AI10" s="111">
        <v>33</v>
      </c>
      <c r="AJ10" s="111">
        <v>442</v>
      </c>
      <c r="AK10" s="109">
        <f t="shared" si="5"/>
        <v>739</v>
      </c>
      <c r="AL10" s="110">
        <v>10</v>
      </c>
      <c r="AM10" s="111">
        <v>58</v>
      </c>
      <c r="AN10" s="111">
        <v>223</v>
      </c>
      <c r="AO10" s="111">
        <v>9</v>
      </c>
      <c r="AP10" s="111">
        <v>35</v>
      </c>
      <c r="AQ10" s="111">
        <v>600</v>
      </c>
      <c r="AR10" s="109">
        <f t="shared" si="6"/>
        <v>935</v>
      </c>
      <c r="AS10" s="110">
        <v>10</v>
      </c>
      <c r="AT10" s="111">
        <v>38</v>
      </c>
      <c r="AU10" s="111">
        <v>166</v>
      </c>
      <c r="AV10" s="111">
        <v>3</v>
      </c>
      <c r="AW10" s="111">
        <v>31</v>
      </c>
      <c r="AX10" s="111">
        <v>542</v>
      </c>
      <c r="AY10" s="112">
        <f t="shared" si="7"/>
        <v>790</v>
      </c>
      <c r="AZ10" s="37">
        <f>SUM(Q10:S10,X10:Z10,C10:E10,J10:L10,AE10:AG10,AL10:AN10,AS10:AU10)</f>
        <v>1919</v>
      </c>
      <c r="BA10" s="38">
        <f>SUM(F10:H10,M10:O10,AH10:AJ10,AO10:AQ10,AV10:AX10,T10:V10,AA10:AC10)</f>
        <v>4026</v>
      </c>
      <c r="BB10" s="39">
        <f t="shared" si="0"/>
        <v>113</v>
      </c>
      <c r="BC10" s="40">
        <f t="shared" si="0"/>
        <v>663</v>
      </c>
      <c r="BD10" s="38">
        <f t="shared" si="0"/>
        <v>5169</v>
      </c>
      <c r="BE10" s="41">
        <f>SUM(BB10:BD10)</f>
        <v>5945</v>
      </c>
    </row>
    <row r="11" spans="1:57" s="3" customFormat="1" ht="14.85" customHeight="1" x14ac:dyDescent="0.15">
      <c r="A11" s="145" t="s">
        <v>29</v>
      </c>
      <c r="B11" s="146"/>
      <c r="C11" s="43">
        <f t="shared" ref="C11:BE11" si="8">SUM(C6:C10)</f>
        <v>38</v>
      </c>
      <c r="D11" s="44">
        <f t="shared" si="8"/>
        <v>281</v>
      </c>
      <c r="E11" s="44">
        <f t="shared" si="8"/>
        <v>1092</v>
      </c>
      <c r="F11" s="44">
        <f t="shared" si="8"/>
        <v>38</v>
      </c>
      <c r="G11" s="44">
        <f t="shared" si="8"/>
        <v>390</v>
      </c>
      <c r="H11" s="44">
        <f t="shared" si="8"/>
        <v>2755</v>
      </c>
      <c r="I11" s="45">
        <f t="shared" si="8"/>
        <v>4594</v>
      </c>
      <c r="J11" s="43">
        <f t="shared" si="8"/>
        <v>34</v>
      </c>
      <c r="K11" s="44">
        <f t="shared" si="8"/>
        <v>210</v>
      </c>
      <c r="L11" s="44">
        <f t="shared" si="8"/>
        <v>720</v>
      </c>
      <c r="M11" s="44">
        <f t="shared" si="8"/>
        <v>38</v>
      </c>
      <c r="N11" s="44">
        <f t="shared" si="8"/>
        <v>340</v>
      </c>
      <c r="O11" s="44">
        <f t="shared" si="8"/>
        <v>2317</v>
      </c>
      <c r="P11" s="45">
        <f t="shared" si="8"/>
        <v>3659</v>
      </c>
      <c r="Q11" s="43">
        <f t="shared" si="8"/>
        <v>81</v>
      </c>
      <c r="R11" s="44">
        <f t="shared" si="8"/>
        <v>481</v>
      </c>
      <c r="S11" s="44">
        <f t="shared" si="8"/>
        <v>1948</v>
      </c>
      <c r="T11" s="44">
        <f t="shared" si="8"/>
        <v>78</v>
      </c>
      <c r="U11" s="44">
        <f t="shared" si="8"/>
        <v>452</v>
      </c>
      <c r="V11" s="44">
        <f t="shared" si="8"/>
        <v>4240</v>
      </c>
      <c r="W11" s="45">
        <f t="shared" si="8"/>
        <v>7280</v>
      </c>
      <c r="X11" s="43">
        <f t="shared" si="8"/>
        <v>71</v>
      </c>
      <c r="Y11" s="44">
        <f t="shared" si="8"/>
        <v>367</v>
      </c>
      <c r="Z11" s="44">
        <f t="shared" si="8"/>
        <v>1391</v>
      </c>
      <c r="AA11" s="44">
        <f t="shared" si="8"/>
        <v>74</v>
      </c>
      <c r="AB11" s="44">
        <f t="shared" si="8"/>
        <v>329</v>
      </c>
      <c r="AC11" s="44">
        <f t="shared" si="8"/>
        <v>2923</v>
      </c>
      <c r="AD11" s="45">
        <f t="shared" si="8"/>
        <v>5155</v>
      </c>
      <c r="AE11" s="46">
        <f t="shared" si="8"/>
        <v>50</v>
      </c>
      <c r="AF11" s="44">
        <f t="shared" si="8"/>
        <v>255</v>
      </c>
      <c r="AG11" s="44">
        <f t="shared" si="8"/>
        <v>1127</v>
      </c>
      <c r="AH11" s="44">
        <f t="shared" si="8"/>
        <v>34</v>
      </c>
      <c r="AI11" s="44">
        <f t="shared" si="8"/>
        <v>194</v>
      </c>
      <c r="AJ11" s="44">
        <f t="shared" si="8"/>
        <v>2474</v>
      </c>
      <c r="AK11" s="45">
        <f t="shared" si="8"/>
        <v>4134</v>
      </c>
      <c r="AL11" s="46">
        <f t="shared" si="8"/>
        <v>47</v>
      </c>
      <c r="AM11" s="44">
        <f t="shared" si="8"/>
        <v>272</v>
      </c>
      <c r="AN11" s="44">
        <f t="shared" si="8"/>
        <v>1214</v>
      </c>
      <c r="AO11" s="44">
        <f t="shared" si="8"/>
        <v>49</v>
      </c>
      <c r="AP11" s="44">
        <f t="shared" si="8"/>
        <v>219</v>
      </c>
      <c r="AQ11" s="44">
        <f t="shared" si="8"/>
        <v>2966</v>
      </c>
      <c r="AR11" s="45">
        <f t="shared" si="8"/>
        <v>4767</v>
      </c>
      <c r="AS11" s="46">
        <f t="shared" si="8"/>
        <v>57</v>
      </c>
      <c r="AT11" s="44">
        <f t="shared" si="8"/>
        <v>275</v>
      </c>
      <c r="AU11" s="44">
        <f t="shared" si="8"/>
        <v>999</v>
      </c>
      <c r="AV11" s="44">
        <f t="shared" si="8"/>
        <v>32</v>
      </c>
      <c r="AW11" s="44">
        <f t="shared" si="8"/>
        <v>259</v>
      </c>
      <c r="AX11" s="44">
        <f t="shared" si="8"/>
        <v>2921</v>
      </c>
      <c r="AY11" s="47">
        <f t="shared" si="8"/>
        <v>4543</v>
      </c>
      <c r="AZ11" s="48">
        <f t="shared" si="8"/>
        <v>11010</v>
      </c>
      <c r="BA11" s="49">
        <f t="shared" si="8"/>
        <v>23122</v>
      </c>
      <c r="BB11" s="50">
        <f t="shared" si="8"/>
        <v>721</v>
      </c>
      <c r="BC11" s="51">
        <f t="shared" si="8"/>
        <v>4324</v>
      </c>
      <c r="BD11" s="49">
        <f t="shared" si="8"/>
        <v>29087</v>
      </c>
      <c r="BE11" s="52">
        <f t="shared" si="8"/>
        <v>34132</v>
      </c>
    </row>
    <row r="13" spans="1:57" x14ac:dyDescent="0.15">
      <c r="A13" t="s">
        <v>30</v>
      </c>
      <c r="BE13" t="s">
        <v>1</v>
      </c>
    </row>
    <row r="14" spans="1:57" x14ac:dyDescent="0.15">
      <c r="A14" t="s">
        <v>31</v>
      </c>
      <c r="B14" t="s">
        <v>32</v>
      </c>
      <c r="C14" t="s">
        <v>5</v>
      </c>
      <c r="J14" t="s">
        <v>6</v>
      </c>
      <c r="Q14" t="s">
        <v>7</v>
      </c>
      <c r="X14" t="s">
        <v>8</v>
      </c>
      <c r="AE14" t="s">
        <v>9</v>
      </c>
      <c r="AL14" t="s">
        <v>10</v>
      </c>
      <c r="AS14" t="s">
        <v>11</v>
      </c>
      <c r="AZ14" t="s">
        <v>12</v>
      </c>
    </row>
    <row r="15" spans="1:57" x14ac:dyDescent="0.15">
      <c r="C15" t="s">
        <v>13</v>
      </c>
      <c r="F15" t="s">
        <v>14</v>
      </c>
      <c r="I15" t="s">
        <v>15</v>
      </c>
      <c r="J15" t="s">
        <v>13</v>
      </c>
      <c r="M15" t="s">
        <v>14</v>
      </c>
      <c r="P15" t="s">
        <v>15</v>
      </c>
      <c r="Q15" t="s">
        <v>13</v>
      </c>
      <c r="T15" t="s">
        <v>14</v>
      </c>
      <c r="W15" t="s">
        <v>15</v>
      </c>
      <c r="X15" t="s">
        <v>13</v>
      </c>
      <c r="AA15" t="s">
        <v>14</v>
      </c>
      <c r="AD15" t="s">
        <v>15</v>
      </c>
      <c r="AE15" t="s">
        <v>13</v>
      </c>
      <c r="AH15" t="s">
        <v>14</v>
      </c>
      <c r="AK15" t="s">
        <v>15</v>
      </c>
      <c r="AL15" t="s">
        <v>13</v>
      </c>
      <c r="AO15" t="s">
        <v>14</v>
      </c>
      <c r="AR15" t="s">
        <v>15</v>
      </c>
      <c r="AS15" t="s">
        <v>13</v>
      </c>
      <c r="AV15" t="s">
        <v>14</v>
      </c>
      <c r="AY15" t="s">
        <v>15</v>
      </c>
      <c r="AZ15" t="s">
        <v>16</v>
      </c>
      <c r="BB15" t="s">
        <v>17</v>
      </c>
      <c r="BE15" t="s">
        <v>18</v>
      </c>
    </row>
    <row r="16" spans="1:57" x14ac:dyDescent="0.15">
      <c r="C16" t="s">
        <v>216</v>
      </c>
      <c r="D16" t="s">
        <v>217</v>
      </c>
      <c r="E16" t="s">
        <v>218</v>
      </c>
      <c r="F16" t="s">
        <v>216</v>
      </c>
      <c r="G16" t="s">
        <v>217</v>
      </c>
      <c r="H16" t="s">
        <v>218</v>
      </c>
      <c r="J16" t="s">
        <v>216</v>
      </c>
      <c r="K16" t="s">
        <v>217</v>
      </c>
      <c r="L16" t="s">
        <v>218</v>
      </c>
      <c r="M16" t="s">
        <v>216</v>
      </c>
      <c r="N16" t="s">
        <v>217</v>
      </c>
      <c r="O16" t="s">
        <v>218</v>
      </c>
      <c r="Q16" t="s">
        <v>216</v>
      </c>
      <c r="R16" t="s">
        <v>217</v>
      </c>
      <c r="S16" t="s">
        <v>218</v>
      </c>
      <c r="T16" t="s">
        <v>216</v>
      </c>
      <c r="U16" t="s">
        <v>217</v>
      </c>
      <c r="V16" t="s">
        <v>218</v>
      </c>
      <c r="X16" t="s">
        <v>216</v>
      </c>
      <c r="Y16" t="s">
        <v>217</v>
      </c>
      <c r="Z16" t="s">
        <v>218</v>
      </c>
      <c r="AA16" t="s">
        <v>216</v>
      </c>
      <c r="AB16" t="s">
        <v>217</v>
      </c>
      <c r="AC16" t="s">
        <v>218</v>
      </c>
      <c r="AE16" t="s">
        <v>216</v>
      </c>
      <c r="AF16" t="s">
        <v>217</v>
      </c>
      <c r="AG16" t="s">
        <v>218</v>
      </c>
      <c r="AH16" t="s">
        <v>216</v>
      </c>
      <c r="AI16" t="s">
        <v>217</v>
      </c>
      <c r="AJ16" t="s">
        <v>218</v>
      </c>
      <c r="AL16" t="s">
        <v>216</v>
      </c>
      <c r="AM16" t="s">
        <v>217</v>
      </c>
      <c r="AN16" t="s">
        <v>218</v>
      </c>
      <c r="AO16" t="s">
        <v>216</v>
      </c>
      <c r="AP16" t="s">
        <v>217</v>
      </c>
      <c r="AQ16" t="s">
        <v>218</v>
      </c>
      <c r="AS16" t="s">
        <v>216</v>
      </c>
      <c r="AT16" t="s">
        <v>217</v>
      </c>
      <c r="AU16" t="s">
        <v>218</v>
      </c>
      <c r="AV16" t="s">
        <v>216</v>
      </c>
      <c r="AW16" t="s">
        <v>217</v>
      </c>
      <c r="AX16" t="s">
        <v>218</v>
      </c>
      <c r="AZ16" t="s">
        <v>13</v>
      </c>
      <c r="BA16" t="s">
        <v>14</v>
      </c>
      <c r="BB16" t="s">
        <v>216</v>
      </c>
      <c r="BC16" t="s">
        <v>217</v>
      </c>
      <c r="BD16" t="s">
        <v>218</v>
      </c>
    </row>
    <row r="17" spans="1:57" x14ac:dyDescent="0.15">
      <c r="A17">
        <v>1</v>
      </c>
      <c r="B17" t="s">
        <v>33</v>
      </c>
      <c r="C17" s="140">
        <v>0</v>
      </c>
      <c r="D17" s="140">
        <v>2.38</v>
      </c>
      <c r="E17" s="140">
        <v>23.799999999999997</v>
      </c>
      <c r="F17" s="140">
        <v>0</v>
      </c>
      <c r="G17" s="140">
        <v>0</v>
      </c>
      <c r="H17" s="140">
        <v>49.98</v>
      </c>
      <c r="I17" s="140"/>
      <c r="J17" s="140">
        <v>0</v>
      </c>
      <c r="K17" s="140">
        <v>0</v>
      </c>
      <c r="L17" s="140">
        <v>13.080000000000002</v>
      </c>
      <c r="M17" s="140">
        <v>0</v>
      </c>
      <c r="N17" s="140">
        <v>2.1800000000000002</v>
      </c>
      <c r="O17" s="140">
        <v>34.880000000000003</v>
      </c>
      <c r="P17" s="140">
        <v>50.14</v>
      </c>
      <c r="Q17" s="140">
        <v>0</v>
      </c>
      <c r="R17" s="140">
        <v>1.55</v>
      </c>
      <c r="S17" s="140">
        <v>17.05</v>
      </c>
      <c r="T17" s="140">
        <v>0</v>
      </c>
      <c r="U17" s="140">
        <v>0</v>
      </c>
      <c r="V17" s="140">
        <v>23.25</v>
      </c>
      <c r="W17" s="140">
        <v>41.85</v>
      </c>
      <c r="X17" s="140">
        <v>1.22</v>
      </c>
      <c r="Y17" s="140">
        <v>1.22</v>
      </c>
      <c r="Z17" s="140">
        <v>12.2</v>
      </c>
      <c r="AA17" s="140">
        <v>0</v>
      </c>
      <c r="AB17" s="140">
        <v>0</v>
      </c>
      <c r="AC17" s="140">
        <v>6.1</v>
      </c>
      <c r="AD17" s="140">
        <v>20.74</v>
      </c>
      <c r="AE17" s="140">
        <v>0</v>
      </c>
      <c r="AF17" s="140">
        <v>0</v>
      </c>
      <c r="AG17" s="140">
        <v>6.16</v>
      </c>
      <c r="AH17" s="140">
        <v>1.54</v>
      </c>
      <c r="AI17" s="140">
        <v>1.54</v>
      </c>
      <c r="AJ17" s="140">
        <v>6.16</v>
      </c>
      <c r="AK17" s="140">
        <v>15.4</v>
      </c>
      <c r="AL17" s="140">
        <v>0</v>
      </c>
      <c r="AM17" s="140">
        <v>0</v>
      </c>
      <c r="AN17" s="140">
        <v>4.5999999999999996</v>
      </c>
      <c r="AO17" s="140">
        <v>0</v>
      </c>
      <c r="AP17" s="140">
        <v>0</v>
      </c>
      <c r="AQ17" s="140">
        <v>14.95</v>
      </c>
      <c r="AR17" s="140">
        <v>19.549999999999997</v>
      </c>
      <c r="AS17" s="140">
        <v>0.74</v>
      </c>
      <c r="AT17" s="140">
        <v>1.48</v>
      </c>
      <c r="AU17" s="140">
        <v>5.18</v>
      </c>
      <c r="AV17" s="140">
        <v>0</v>
      </c>
      <c r="AW17" s="140">
        <v>0.74</v>
      </c>
      <c r="AX17" s="140">
        <v>11.84</v>
      </c>
      <c r="AY17" s="140">
        <v>19.979999999999997</v>
      </c>
      <c r="AZ17" s="140">
        <v>100.17999999999998</v>
      </c>
      <c r="BA17" s="140">
        <v>153.16</v>
      </c>
      <c r="BB17" s="140">
        <v>3.5</v>
      </c>
      <c r="BC17" s="140">
        <v>11.090000000000002</v>
      </c>
      <c r="BD17" s="140">
        <v>229.22999999999996</v>
      </c>
      <c r="BE17" s="140">
        <v>243.81999999999996</v>
      </c>
    </row>
    <row r="18" spans="1:57" x14ac:dyDescent="0.15">
      <c r="A18">
        <v>2</v>
      </c>
      <c r="B18" t="s">
        <v>34</v>
      </c>
      <c r="C18" s="140">
        <v>0</v>
      </c>
      <c r="D18" s="140">
        <v>0</v>
      </c>
      <c r="E18" s="140">
        <v>9.52</v>
      </c>
      <c r="F18" s="140">
        <v>0</v>
      </c>
      <c r="G18" s="140">
        <v>4.76</v>
      </c>
      <c r="H18" s="140">
        <v>30.939999999999998</v>
      </c>
      <c r="I18" s="140"/>
      <c r="J18" s="140">
        <v>0</v>
      </c>
      <c r="K18" s="140">
        <v>2.1800000000000002</v>
      </c>
      <c r="L18" s="140">
        <v>13.080000000000002</v>
      </c>
      <c r="M18" s="140">
        <v>0</v>
      </c>
      <c r="N18" s="140">
        <v>0</v>
      </c>
      <c r="O18" s="140">
        <v>15.260000000000002</v>
      </c>
      <c r="P18" s="140">
        <v>30.520000000000003</v>
      </c>
      <c r="Q18" s="140">
        <v>0</v>
      </c>
      <c r="R18" s="140">
        <v>0</v>
      </c>
      <c r="S18" s="140">
        <v>6.2</v>
      </c>
      <c r="T18" s="140">
        <v>0</v>
      </c>
      <c r="U18" s="140">
        <v>1.55</v>
      </c>
      <c r="V18" s="140">
        <v>26.35</v>
      </c>
      <c r="W18" s="140">
        <v>34.1</v>
      </c>
      <c r="X18" s="140">
        <v>1.22</v>
      </c>
      <c r="Y18" s="140">
        <v>0</v>
      </c>
      <c r="Z18" s="140">
        <v>6.1</v>
      </c>
      <c r="AA18" s="140">
        <v>1.22</v>
      </c>
      <c r="AB18" s="140">
        <v>0</v>
      </c>
      <c r="AC18" s="140">
        <v>13.42</v>
      </c>
      <c r="AD18" s="140">
        <v>21.96</v>
      </c>
      <c r="AE18" s="140">
        <v>0</v>
      </c>
      <c r="AF18" s="140">
        <v>0</v>
      </c>
      <c r="AG18" s="140">
        <v>6.16</v>
      </c>
      <c r="AH18" s="140">
        <v>0</v>
      </c>
      <c r="AI18" s="140">
        <v>1.54</v>
      </c>
      <c r="AJ18" s="140">
        <v>20.02</v>
      </c>
      <c r="AK18" s="140">
        <v>27.72</v>
      </c>
      <c r="AL18" s="140">
        <v>0</v>
      </c>
      <c r="AM18" s="140">
        <v>0</v>
      </c>
      <c r="AN18" s="140">
        <v>8.0499999999999989</v>
      </c>
      <c r="AO18" s="140">
        <v>0</v>
      </c>
      <c r="AP18" s="140">
        <v>0</v>
      </c>
      <c r="AQ18" s="140">
        <v>11.5</v>
      </c>
      <c r="AR18" s="140">
        <v>19.549999999999997</v>
      </c>
      <c r="AS18" s="140">
        <v>0</v>
      </c>
      <c r="AT18" s="140">
        <v>0</v>
      </c>
      <c r="AU18" s="140">
        <v>0.74</v>
      </c>
      <c r="AV18" s="140">
        <v>0.74</v>
      </c>
      <c r="AW18" s="140">
        <v>0</v>
      </c>
      <c r="AX18" s="140">
        <v>9.6199999999999992</v>
      </c>
      <c r="AY18" s="140">
        <v>11.1</v>
      </c>
      <c r="AZ18" s="140">
        <v>58.01</v>
      </c>
      <c r="BA18" s="140">
        <v>136.91999999999999</v>
      </c>
      <c r="BB18" s="140">
        <v>3.1799999999999997</v>
      </c>
      <c r="BC18" s="140">
        <v>10.030000000000001</v>
      </c>
      <c r="BD18" s="140">
        <v>176.96</v>
      </c>
      <c r="BE18" s="140">
        <v>190.17000000000002</v>
      </c>
    </row>
    <row r="19" spans="1:57" x14ac:dyDescent="0.15">
      <c r="A19">
        <v>3</v>
      </c>
      <c r="B19" t="s">
        <v>36</v>
      </c>
      <c r="C19" s="140">
        <v>0</v>
      </c>
      <c r="D19" s="140">
        <v>2.38</v>
      </c>
      <c r="E19" s="140">
        <v>2.38</v>
      </c>
      <c r="F19" s="140">
        <v>0</v>
      </c>
      <c r="G19" s="140">
        <v>7.14</v>
      </c>
      <c r="H19" s="140">
        <v>45.22</v>
      </c>
      <c r="I19" s="140"/>
      <c r="J19" s="140">
        <v>0</v>
      </c>
      <c r="K19" s="140">
        <v>0</v>
      </c>
      <c r="L19" s="140">
        <v>6.5400000000000009</v>
      </c>
      <c r="M19" s="140">
        <v>0</v>
      </c>
      <c r="N19" s="140">
        <v>4.3600000000000003</v>
      </c>
      <c r="O19" s="140">
        <v>23.98</v>
      </c>
      <c r="P19" s="140">
        <v>34.880000000000003</v>
      </c>
      <c r="Q19" s="140">
        <v>0</v>
      </c>
      <c r="R19" s="140">
        <v>4.6500000000000004</v>
      </c>
      <c r="S19" s="140">
        <v>23.25</v>
      </c>
      <c r="T19" s="140">
        <v>0</v>
      </c>
      <c r="U19" s="140">
        <v>6.2</v>
      </c>
      <c r="V19" s="140">
        <v>34.1</v>
      </c>
      <c r="W19" s="140">
        <v>68.2</v>
      </c>
      <c r="X19" s="140">
        <v>0</v>
      </c>
      <c r="Y19" s="140">
        <v>2.44</v>
      </c>
      <c r="Z19" s="140">
        <v>7.32</v>
      </c>
      <c r="AA19" s="140">
        <v>0</v>
      </c>
      <c r="AB19" s="140">
        <v>0</v>
      </c>
      <c r="AC19" s="140">
        <v>23.18</v>
      </c>
      <c r="AD19" s="140">
        <v>32.94</v>
      </c>
      <c r="AE19" s="140">
        <v>0</v>
      </c>
      <c r="AF19" s="140">
        <v>3.08</v>
      </c>
      <c r="AG19" s="140">
        <v>9.24</v>
      </c>
      <c r="AH19" s="140">
        <v>0</v>
      </c>
      <c r="AI19" s="140">
        <v>0</v>
      </c>
      <c r="AJ19" s="140">
        <v>15.4</v>
      </c>
      <c r="AK19" s="140">
        <v>27.72</v>
      </c>
      <c r="AL19" s="140">
        <v>0</v>
      </c>
      <c r="AM19" s="140">
        <v>5.75</v>
      </c>
      <c r="AN19" s="140">
        <v>3.4499999999999997</v>
      </c>
      <c r="AO19" s="140">
        <v>0</v>
      </c>
      <c r="AP19" s="140">
        <v>0</v>
      </c>
      <c r="AQ19" s="140">
        <v>19.549999999999997</v>
      </c>
      <c r="AR19" s="140">
        <v>28.749999999999996</v>
      </c>
      <c r="AS19" s="140">
        <v>0</v>
      </c>
      <c r="AT19" s="140">
        <v>1.48</v>
      </c>
      <c r="AU19" s="140">
        <v>4.4399999999999995</v>
      </c>
      <c r="AV19" s="140">
        <v>0</v>
      </c>
      <c r="AW19" s="140">
        <v>0</v>
      </c>
      <c r="AX19" s="140">
        <v>8.879999999999999</v>
      </c>
      <c r="AY19" s="140">
        <v>14.799999999999999</v>
      </c>
      <c r="AZ19" s="140">
        <v>131.14000000000001</v>
      </c>
      <c r="BA19" s="140">
        <v>188.01</v>
      </c>
      <c r="BB19" s="140">
        <v>0</v>
      </c>
      <c r="BC19" s="140">
        <v>37.479999999999997</v>
      </c>
      <c r="BD19" s="140">
        <v>226.93</v>
      </c>
      <c r="BE19" s="140">
        <v>264.41000000000003</v>
      </c>
    </row>
    <row r="20" spans="1:57" x14ac:dyDescent="0.15">
      <c r="A20">
        <v>4</v>
      </c>
      <c r="B20" t="s">
        <v>35</v>
      </c>
      <c r="C20" s="140">
        <v>2.38</v>
      </c>
      <c r="D20" s="140">
        <v>19.04</v>
      </c>
      <c r="E20" s="140">
        <v>33.32</v>
      </c>
      <c r="F20" s="140">
        <v>0</v>
      </c>
      <c r="G20" s="140">
        <v>0</v>
      </c>
      <c r="H20" s="140">
        <v>97.58</v>
      </c>
      <c r="I20" s="140"/>
      <c r="J20" s="140">
        <v>0</v>
      </c>
      <c r="K20" s="140">
        <v>0</v>
      </c>
      <c r="L20" s="140">
        <v>13.080000000000002</v>
      </c>
      <c r="M20" s="140">
        <v>2.1800000000000002</v>
      </c>
      <c r="N20" s="140">
        <v>4.3600000000000003</v>
      </c>
      <c r="O20" s="140">
        <v>71.940000000000012</v>
      </c>
      <c r="P20" s="140">
        <v>91.560000000000016</v>
      </c>
      <c r="Q20" s="140">
        <v>0</v>
      </c>
      <c r="R20" s="140">
        <v>4.6500000000000004</v>
      </c>
      <c r="S20" s="140">
        <v>34.1</v>
      </c>
      <c r="T20" s="140">
        <v>1.55</v>
      </c>
      <c r="U20" s="140">
        <v>4.6500000000000004</v>
      </c>
      <c r="V20" s="140">
        <v>102.3</v>
      </c>
      <c r="W20" s="140">
        <v>147.25</v>
      </c>
      <c r="X20" s="140">
        <v>1.22</v>
      </c>
      <c r="Y20" s="140">
        <v>8.5399999999999991</v>
      </c>
      <c r="Z20" s="140">
        <v>18.3</v>
      </c>
      <c r="AA20" s="140">
        <v>0</v>
      </c>
      <c r="AB20" s="140">
        <v>3.66</v>
      </c>
      <c r="AC20" s="140">
        <v>52.46</v>
      </c>
      <c r="AD20" s="140">
        <v>84.18</v>
      </c>
      <c r="AE20" s="140">
        <v>3.08</v>
      </c>
      <c r="AF20" s="140">
        <v>12.32</v>
      </c>
      <c r="AG20" s="140">
        <v>15.4</v>
      </c>
      <c r="AH20" s="140">
        <v>1.54</v>
      </c>
      <c r="AI20" s="140">
        <v>7.7</v>
      </c>
      <c r="AJ20" s="140">
        <v>24.64</v>
      </c>
      <c r="AK20" s="140">
        <v>64.680000000000007</v>
      </c>
      <c r="AL20" s="140">
        <v>1.1499999999999999</v>
      </c>
      <c r="AM20" s="140">
        <v>5.75</v>
      </c>
      <c r="AN20" s="140">
        <v>10.35</v>
      </c>
      <c r="AO20" s="140">
        <v>1.1499999999999999</v>
      </c>
      <c r="AP20" s="140">
        <v>9.1999999999999993</v>
      </c>
      <c r="AQ20" s="140">
        <v>49.449999999999996</v>
      </c>
      <c r="AR20" s="140">
        <v>77.05</v>
      </c>
      <c r="AS20" s="140">
        <v>0</v>
      </c>
      <c r="AT20" s="140">
        <v>0.74</v>
      </c>
      <c r="AU20" s="140">
        <v>8.14</v>
      </c>
      <c r="AV20" s="140">
        <v>0.74</v>
      </c>
      <c r="AW20" s="140">
        <v>0</v>
      </c>
      <c r="AX20" s="140">
        <v>27.38</v>
      </c>
      <c r="AY20" s="140">
        <v>37</v>
      </c>
      <c r="AZ20" s="140">
        <v>241.54000000000002</v>
      </c>
      <c r="BA20" s="140">
        <v>462.47999999999996</v>
      </c>
      <c r="BB20" s="140">
        <v>14.99</v>
      </c>
      <c r="BC20" s="140">
        <v>80.609999999999985</v>
      </c>
      <c r="BD20" s="140">
        <v>558.43999999999994</v>
      </c>
      <c r="BE20" s="140">
        <v>654.04</v>
      </c>
    </row>
    <row r="21" spans="1:57" x14ac:dyDescent="0.15">
      <c r="A21">
        <v>5</v>
      </c>
      <c r="B21" t="s">
        <v>118</v>
      </c>
      <c r="C21" s="140">
        <v>0</v>
      </c>
      <c r="D21" s="140">
        <v>14.28</v>
      </c>
      <c r="E21" s="140">
        <v>35.699999999999996</v>
      </c>
      <c r="F21" s="140">
        <v>0</v>
      </c>
      <c r="G21" s="140">
        <v>14.28</v>
      </c>
      <c r="H21" s="140">
        <v>114.24</v>
      </c>
      <c r="I21" s="140"/>
      <c r="J21" s="140">
        <v>0</v>
      </c>
      <c r="K21" s="140">
        <v>13.080000000000002</v>
      </c>
      <c r="L21" s="140">
        <v>32.700000000000003</v>
      </c>
      <c r="M21" s="140">
        <v>0</v>
      </c>
      <c r="N21" s="140">
        <v>4.3600000000000003</v>
      </c>
      <c r="O21" s="140">
        <v>67.58</v>
      </c>
      <c r="P21" s="140">
        <v>117.72</v>
      </c>
      <c r="Q21" s="140">
        <v>0</v>
      </c>
      <c r="R21" s="140">
        <v>7.75</v>
      </c>
      <c r="S21" s="140">
        <v>20.150000000000002</v>
      </c>
      <c r="T21" s="140">
        <v>3.1</v>
      </c>
      <c r="U21" s="140">
        <v>1.55</v>
      </c>
      <c r="V21" s="140">
        <v>93</v>
      </c>
      <c r="W21" s="140">
        <v>125.55000000000001</v>
      </c>
      <c r="X21" s="140">
        <v>2.44</v>
      </c>
      <c r="Y21" s="140">
        <v>2.44</v>
      </c>
      <c r="Z21" s="140">
        <v>17.079999999999998</v>
      </c>
      <c r="AA21" s="140">
        <v>0</v>
      </c>
      <c r="AB21" s="140">
        <v>3.66</v>
      </c>
      <c r="AC21" s="140">
        <v>36.6</v>
      </c>
      <c r="AD21" s="140">
        <v>62.22</v>
      </c>
      <c r="AE21" s="140">
        <v>0</v>
      </c>
      <c r="AF21" s="140">
        <v>1.54</v>
      </c>
      <c r="AG21" s="140">
        <v>18.48</v>
      </c>
      <c r="AH21" s="140">
        <v>0</v>
      </c>
      <c r="AI21" s="140">
        <v>3.08</v>
      </c>
      <c r="AJ21" s="140">
        <v>55.44</v>
      </c>
      <c r="AK21" s="140">
        <v>78.539999999999992</v>
      </c>
      <c r="AL21" s="140">
        <v>1.1499999999999999</v>
      </c>
      <c r="AM21" s="140">
        <v>0</v>
      </c>
      <c r="AN21" s="140">
        <v>16.099999999999998</v>
      </c>
      <c r="AO21" s="140">
        <v>1.1499999999999999</v>
      </c>
      <c r="AP21" s="140">
        <v>3.4499999999999997</v>
      </c>
      <c r="AQ21" s="140">
        <v>42.55</v>
      </c>
      <c r="AR21" s="140">
        <v>64.399999999999991</v>
      </c>
      <c r="AS21" s="140">
        <v>0</v>
      </c>
      <c r="AT21" s="140">
        <v>0.74</v>
      </c>
      <c r="AU21" s="140">
        <v>8.14</v>
      </c>
      <c r="AV21" s="140">
        <v>0.74</v>
      </c>
      <c r="AW21" s="140">
        <v>1.48</v>
      </c>
      <c r="AX21" s="140">
        <v>28.12</v>
      </c>
      <c r="AY21" s="140">
        <v>39.22</v>
      </c>
      <c r="AZ21" s="140">
        <v>232.22999999999996</v>
      </c>
      <c r="BA21" s="140">
        <v>474.38000000000005</v>
      </c>
      <c r="BB21" s="140">
        <v>8.58</v>
      </c>
      <c r="BC21" s="140">
        <v>71.69</v>
      </c>
      <c r="BD21" s="140">
        <v>585.88</v>
      </c>
      <c r="BE21" s="140">
        <v>666.15</v>
      </c>
    </row>
    <row r="22" spans="1:57" x14ac:dyDescent="0.15">
      <c r="A22">
        <v>6</v>
      </c>
      <c r="B22" t="s">
        <v>119</v>
      </c>
      <c r="C22" s="140">
        <v>2.38</v>
      </c>
      <c r="D22" s="140">
        <v>9.52</v>
      </c>
      <c r="E22" s="140">
        <v>28.56</v>
      </c>
      <c r="F22" s="140">
        <v>0</v>
      </c>
      <c r="G22" s="140">
        <v>2.38</v>
      </c>
      <c r="H22" s="140">
        <v>97.58</v>
      </c>
      <c r="I22" s="140"/>
      <c r="J22" s="140">
        <v>0</v>
      </c>
      <c r="K22" s="140">
        <v>6.5400000000000009</v>
      </c>
      <c r="L22" s="140">
        <v>13.080000000000002</v>
      </c>
      <c r="M22" s="140">
        <v>0</v>
      </c>
      <c r="N22" s="140">
        <v>6.5400000000000009</v>
      </c>
      <c r="O22" s="140">
        <v>69.760000000000005</v>
      </c>
      <c r="P22" s="140">
        <v>95.920000000000016</v>
      </c>
      <c r="Q22" s="140">
        <v>3.1</v>
      </c>
      <c r="R22" s="140">
        <v>0</v>
      </c>
      <c r="S22" s="140">
        <v>23.25</v>
      </c>
      <c r="T22" s="140">
        <v>0</v>
      </c>
      <c r="U22" s="140">
        <v>10.85</v>
      </c>
      <c r="V22" s="140">
        <v>57.35</v>
      </c>
      <c r="W22" s="140">
        <v>94.550000000000011</v>
      </c>
      <c r="X22" s="140">
        <v>2.44</v>
      </c>
      <c r="Y22" s="140">
        <v>0</v>
      </c>
      <c r="Z22" s="140">
        <v>15.86</v>
      </c>
      <c r="AA22" s="140">
        <v>2.44</v>
      </c>
      <c r="AB22" s="140">
        <v>2.44</v>
      </c>
      <c r="AC22" s="140">
        <v>23.18</v>
      </c>
      <c r="AD22" s="140">
        <v>46.36</v>
      </c>
      <c r="AE22" s="140">
        <v>0</v>
      </c>
      <c r="AF22" s="140">
        <v>0</v>
      </c>
      <c r="AG22" s="140">
        <v>21.560000000000002</v>
      </c>
      <c r="AH22" s="140">
        <v>1.54</v>
      </c>
      <c r="AI22" s="140">
        <v>0</v>
      </c>
      <c r="AJ22" s="140">
        <v>38.5</v>
      </c>
      <c r="AK22" s="140">
        <v>61.6</v>
      </c>
      <c r="AL22" s="140">
        <v>1.1499999999999999</v>
      </c>
      <c r="AM22" s="140">
        <v>1.1499999999999999</v>
      </c>
      <c r="AN22" s="140">
        <v>14.95</v>
      </c>
      <c r="AO22" s="140">
        <v>0</v>
      </c>
      <c r="AP22" s="140">
        <v>0</v>
      </c>
      <c r="AQ22" s="140">
        <v>32.199999999999996</v>
      </c>
      <c r="AR22" s="140">
        <v>49.449999999999996</v>
      </c>
      <c r="AS22" s="140">
        <v>0</v>
      </c>
      <c r="AT22" s="140">
        <v>0.74</v>
      </c>
      <c r="AU22" s="140">
        <v>6.66</v>
      </c>
      <c r="AV22" s="140">
        <v>0</v>
      </c>
      <c r="AW22" s="140">
        <v>1.48</v>
      </c>
      <c r="AX22" s="140">
        <v>19.239999999999998</v>
      </c>
      <c r="AY22" s="140">
        <v>28.119999999999997</v>
      </c>
      <c r="AZ22" s="140">
        <v>231.85999999999999</v>
      </c>
      <c r="BA22" s="140">
        <v>365.48</v>
      </c>
      <c r="BB22" s="140">
        <v>13.049999999999999</v>
      </c>
      <c r="BC22" s="140">
        <v>41.64</v>
      </c>
      <c r="BD22" s="140">
        <v>461.73000000000008</v>
      </c>
      <c r="BE22" s="140">
        <v>516.42000000000007</v>
      </c>
    </row>
    <row r="23" spans="1:57" x14ac:dyDescent="0.15">
      <c r="A23">
        <v>7</v>
      </c>
      <c r="B23" t="s">
        <v>37</v>
      </c>
      <c r="C23" s="140">
        <v>0</v>
      </c>
      <c r="D23" s="140">
        <v>23.799999999999997</v>
      </c>
      <c r="E23" s="140">
        <v>57.12</v>
      </c>
      <c r="F23" s="140">
        <v>0</v>
      </c>
      <c r="G23" s="140">
        <v>2.38</v>
      </c>
      <c r="H23" s="140">
        <v>111.86</v>
      </c>
      <c r="I23" s="140"/>
      <c r="J23" s="140">
        <v>0</v>
      </c>
      <c r="K23" s="140">
        <v>6.5400000000000009</v>
      </c>
      <c r="L23" s="140">
        <v>26.160000000000004</v>
      </c>
      <c r="M23" s="140">
        <v>0</v>
      </c>
      <c r="N23" s="140">
        <v>26.160000000000004</v>
      </c>
      <c r="O23" s="140">
        <v>85.02000000000001</v>
      </c>
      <c r="P23" s="140">
        <v>143.88000000000002</v>
      </c>
      <c r="Q23" s="140">
        <v>1.55</v>
      </c>
      <c r="R23" s="140">
        <v>17.05</v>
      </c>
      <c r="S23" s="140">
        <v>51.15</v>
      </c>
      <c r="T23" s="140">
        <v>1.55</v>
      </c>
      <c r="U23" s="140">
        <v>1.55</v>
      </c>
      <c r="V23" s="140">
        <v>156.55000000000001</v>
      </c>
      <c r="W23" s="140">
        <v>229.4</v>
      </c>
      <c r="X23" s="140">
        <v>1.22</v>
      </c>
      <c r="Y23" s="140">
        <v>10.98</v>
      </c>
      <c r="Z23" s="140">
        <v>24.4</v>
      </c>
      <c r="AA23" s="140">
        <v>1.22</v>
      </c>
      <c r="AB23" s="140">
        <v>4.88</v>
      </c>
      <c r="AC23" s="140">
        <v>65.88</v>
      </c>
      <c r="AD23" s="140">
        <v>108.58</v>
      </c>
      <c r="AE23" s="140">
        <v>1.54</v>
      </c>
      <c r="AF23" s="140">
        <v>6.16</v>
      </c>
      <c r="AG23" s="140">
        <v>36.96</v>
      </c>
      <c r="AH23" s="140">
        <v>3.08</v>
      </c>
      <c r="AI23" s="140">
        <v>7.7</v>
      </c>
      <c r="AJ23" s="140">
        <v>97.02</v>
      </c>
      <c r="AK23" s="140">
        <v>152.46</v>
      </c>
      <c r="AL23" s="140">
        <v>0</v>
      </c>
      <c r="AM23" s="140">
        <v>9.1999999999999993</v>
      </c>
      <c r="AN23" s="140">
        <v>28.749999999999996</v>
      </c>
      <c r="AO23" s="140">
        <v>0</v>
      </c>
      <c r="AP23" s="140">
        <v>3.4499999999999997</v>
      </c>
      <c r="AQ23" s="140">
        <v>63.249999999999993</v>
      </c>
      <c r="AR23" s="140">
        <v>104.64999999999999</v>
      </c>
      <c r="AS23" s="140">
        <v>1.48</v>
      </c>
      <c r="AT23" s="140">
        <v>2.96</v>
      </c>
      <c r="AU23" s="140">
        <v>8.879999999999999</v>
      </c>
      <c r="AV23" s="140">
        <v>0.74</v>
      </c>
      <c r="AW23" s="140">
        <v>4.4399999999999995</v>
      </c>
      <c r="AX23" s="140">
        <v>43.66</v>
      </c>
      <c r="AY23" s="140">
        <v>62.16</v>
      </c>
      <c r="AZ23" s="140">
        <v>399.2</v>
      </c>
      <c r="BA23" s="140">
        <v>680.3900000000001</v>
      </c>
      <c r="BB23" s="140">
        <v>12.38</v>
      </c>
      <c r="BC23" s="140">
        <v>127.25</v>
      </c>
      <c r="BD23" s="140">
        <v>856.66</v>
      </c>
      <c r="BE23" s="140">
        <v>996.29</v>
      </c>
    </row>
    <row r="24" spans="1:57" x14ac:dyDescent="0.15">
      <c r="A24">
        <v>8</v>
      </c>
      <c r="B24" t="s">
        <v>121</v>
      </c>
      <c r="C24" s="140">
        <v>0</v>
      </c>
      <c r="D24" s="140">
        <v>21.419999999999998</v>
      </c>
      <c r="E24" s="140">
        <v>61.879999999999995</v>
      </c>
      <c r="F24" s="140">
        <v>0</v>
      </c>
      <c r="G24" s="140">
        <v>21.419999999999998</v>
      </c>
      <c r="H24" s="140">
        <v>171.35999999999999</v>
      </c>
      <c r="I24" s="140"/>
      <c r="J24" s="140">
        <v>0</v>
      </c>
      <c r="K24" s="140">
        <v>17.440000000000001</v>
      </c>
      <c r="L24" s="140">
        <v>47.96</v>
      </c>
      <c r="M24" s="140">
        <v>0</v>
      </c>
      <c r="N24" s="140">
        <v>13.080000000000002</v>
      </c>
      <c r="O24" s="140">
        <v>106.82000000000001</v>
      </c>
      <c r="P24" s="140">
        <v>185.3</v>
      </c>
      <c r="Q24" s="140">
        <v>6.2</v>
      </c>
      <c r="R24" s="140">
        <v>13.950000000000001</v>
      </c>
      <c r="S24" s="140">
        <v>58.9</v>
      </c>
      <c r="T24" s="140">
        <v>7.75</v>
      </c>
      <c r="U24" s="140">
        <v>24.8</v>
      </c>
      <c r="V24" s="140">
        <v>144.15</v>
      </c>
      <c r="W24" s="140">
        <v>255.75</v>
      </c>
      <c r="X24" s="140">
        <v>1.22</v>
      </c>
      <c r="Y24" s="140">
        <v>3.66</v>
      </c>
      <c r="Z24" s="140">
        <v>42.699999999999996</v>
      </c>
      <c r="AA24" s="140">
        <v>1.22</v>
      </c>
      <c r="AB24" s="140">
        <v>6.1</v>
      </c>
      <c r="AC24" s="140">
        <v>59.78</v>
      </c>
      <c r="AD24" s="140">
        <v>114.68</v>
      </c>
      <c r="AE24" s="140">
        <v>0</v>
      </c>
      <c r="AF24" s="140">
        <v>7.7</v>
      </c>
      <c r="AG24" s="140">
        <v>30.8</v>
      </c>
      <c r="AH24" s="140">
        <v>0</v>
      </c>
      <c r="AI24" s="140">
        <v>0</v>
      </c>
      <c r="AJ24" s="140">
        <v>70.84</v>
      </c>
      <c r="AK24" s="140">
        <v>109.34</v>
      </c>
      <c r="AL24" s="140">
        <v>1.1499999999999999</v>
      </c>
      <c r="AM24" s="140">
        <v>4.5999999999999996</v>
      </c>
      <c r="AN24" s="140">
        <v>24.15</v>
      </c>
      <c r="AO24" s="140">
        <v>0</v>
      </c>
      <c r="AP24" s="140">
        <v>2.2999999999999998</v>
      </c>
      <c r="AQ24" s="140">
        <v>62.099999999999994</v>
      </c>
      <c r="AR24" s="140">
        <v>94.299999999999983</v>
      </c>
      <c r="AS24" s="140">
        <v>1.48</v>
      </c>
      <c r="AT24" s="140">
        <v>2.2199999999999998</v>
      </c>
      <c r="AU24" s="140">
        <v>10.36</v>
      </c>
      <c r="AV24" s="140">
        <v>0.74</v>
      </c>
      <c r="AW24" s="140">
        <v>2.96</v>
      </c>
      <c r="AX24" s="140">
        <v>44.4</v>
      </c>
      <c r="AY24" s="140">
        <v>62.16</v>
      </c>
      <c r="AZ24" s="140">
        <v>419.67000000000007</v>
      </c>
      <c r="BA24" s="140">
        <v>739.82</v>
      </c>
      <c r="BB24" s="140">
        <v>19.759999999999998</v>
      </c>
      <c r="BC24" s="140">
        <v>141.65</v>
      </c>
      <c r="BD24" s="140">
        <v>936.19999999999993</v>
      </c>
      <c r="BE24" s="140">
        <v>1097.6099999999999</v>
      </c>
    </row>
    <row r="25" spans="1:57" x14ac:dyDescent="0.15">
      <c r="A25">
        <v>9</v>
      </c>
      <c r="B25" t="s">
        <v>38</v>
      </c>
      <c r="C25" s="140">
        <v>0</v>
      </c>
      <c r="D25" s="140">
        <v>16.66</v>
      </c>
      <c r="E25" s="140">
        <v>45.22</v>
      </c>
      <c r="F25" s="140">
        <v>2.38</v>
      </c>
      <c r="G25" s="140">
        <v>11.899999999999999</v>
      </c>
      <c r="H25" s="140">
        <v>104.72</v>
      </c>
      <c r="I25" s="140"/>
      <c r="J25" s="140">
        <v>0</v>
      </c>
      <c r="K25" s="140">
        <v>6.5400000000000009</v>
      </c>
      <c r="L25" s="140">
        <v>13.080000000000002</v>
      </c>
      <c r="M25" s="140">
        <v>0</v>
      </c>
      <c r="N25" s="140">
        <v>6.5400000000000009</v>
      </c>
      <c r="O25" s="140">
        <v>67.58</v>
      </c>
      <c r="P25" s="140">
        <v>93.740000000000009</v>
      </c>
      <c r="Q25" s="140">
        <v>4.6500000000000004</v>
      </c>
      <c r="R25" s="140">
        <v>10.85</v>
      </c>
      <c r="S25" s="140">
        <v>23.25</v>
      </c>
      <c r="T25" s="140">
        <v>4.6500000000000004</v>
      </c>
      <c r="U25" s="140">
        <v>3.1</v>
      </c>
      <c r="V25" s="140">
        <v>77.5</v>
      </c>
      <c r="W25" s="140">
        <v>124</v>
      </c>
      <c r="X25" s="140">
        <v>2.44</v>
      </c>
      <c r="Y25" s="140">
        <v>3.66</v>
      </c>
      <c r="Z25" s="140">
        <v>13.42</v>
      </c>
      <c r="AA25" s="140">
        <v>0</v>
      </c>
      <c r="AB25" s="140">
        <v>3.66</v>
      </c>
      <c r="AC25" s="140">
        <v>43.92</v>
      </c>
      <c r="AD25" s="140">
        <v>67.099999999999994</v>
      </c>
      <c r="AE25" s="140">
        <v>1.54</v>
      </c>
      <c r="AF25" s="140">
        <v>6.16</v>
      </c>
      <c r="AG25" s="140">
        <v>12.32</v>
      </c>
      <c r="AH25" s="140">
        <v>0</v>
      </c>
      <c r="AI25" s="140">
        <v>1.54</v>
      </c>
      <c r="AJ25" s="140">
        <v>53.9</v>
      </c>
      <c r="AK25" s="140">
        <v>75.459999999999994</v>
      </c>
      <c r="AL25" s="140">
        <v>1.1499999999999999</v>
      </c>
      <c r="AM25" s="140">
        <v>0</v>
      </c>
      <c r="AN25" s="140">
        <v>31.049999999999997</v>
      </c>
      <c r="AO25" s="140">
        <v>1.1499999999999999</v>
      </c>
      <c r="AP25" s="140">
        <v>3.4499999999999997</v>
      </c>
      <c r="AQ25" s="140">
        <v>37.949999999999996</v>
      </c>
      <c r="AR25" s="140">
        <v>74.75</v>
      </c>
      <c r="AS25" s="140">
        <v>0.74</v>
      </c>
      <c r="AT25" s="140">
        <v>1.48</v>
      </c>
      <c r="AU25" s="140">
        <v>5.92</v>
      </c>
      <c r="AV25" s="140">
        <v>0</v>
      </c>
      <c r="AW25" s="140">
        <v>0.74</v>
      </c>
      <c r="AX25" s="140">
        <v>23.68</v>
      </c>
      <c r="AY25" s="140">
        <v>32.56</v>
      </c>
      <c r="AZ25" s="140">
        <v>223.92999999999995</v>
      </c>
      <c r="BA25" s="140">
        <v>448.36</v>
      </c>
      <c r="BB25" s="140">
        <v>18.699999999999996</v>
      </c>
      <c r="BC25" s="140">
        <v>76.28</v>
      </c>
      <c r="BD25" s="140">
        <v>553.50999999999988</v>
      </c>
      <c r="BE25" s="140">
        <v>648.4899999999999</v>
      </c>
    </row>
    <row r="26" spans="1:57" x14ac:dyDescent="0.15">
      <c r="A26">
        <v>10</v>
      </c>
      <c r="B26" t="s">
        <v>73</v>
      </c>
      <c r="C26" s="140">
        <v>0</v>
      </c>
      <c r="D26" s="140">
        <v>0</v>
      </c>
      <c r="E26" s="140">
        <v>23.799999999999997</v>
      </c>
      <c r="F26" s="140">
        <v>0</v>
      </c>
      <c r="G26" s="140">
        <v>19.04</v>
      </c>
      <c r="H26" s="140">
        <v>61.879999999999995</v>
      </c>
      <c r="I26" s="140"/>
      <c r="J26" s="140">
        <v>0</v>
      </c>
      <c r="K26" s="140">
        <v>10.9</v>
      </c>
      <c r="L26" s="140">
        <v>10.9</v>
      </c>
      <c r="M26" s="140">
        <v>0</v>
      </c>
      <c r="N26" s="140">
        <v>8.7200000000000006</v>
      </c>
      <c r="O26" s="140">
        <v>43.6</v>
      </c>
      <c r="P26" s="140">
        <v>74.12</v>
      </c>
      <c r="Q26" s="140">
        <v>0</v>
      </c>
      <c r="R26" s="140">
        <v>1.55</v>
      </c>
      <c r="S26" s="140">
        <v>26.35</v>
      </c>
      <c r="T26" s="140">
        <v>0</v>
      </c>
      <c r="U26" s="140">
        <v>0</v>
      </c>
      <c r="V26" s="140">
        <v>66.650000000000006</v>
      </c>
      <c r="W26" s="140">
        <v>94.550000000000011</v>
      </c>
      <c r="X26" s="140">
        <v>0</v>
      </c>
      <c r="Y26" s="140">
        <v>3.66</v>
      </c>
      <c r="Z26" s="140">
        <v>13.42</v>
      </c>
      <c r="AA26" s="140">
        <v>2.44</v>
      </c>
      <c r="AB26" s="140">
        <v>4.88</v>
      </c>
      <c r="AC26" s="140">
        <v>36.6</v>
      </c>
      <c r="AD26" s="140">
        <v>61</v>
      </c>
      <c r="AE26" s="140">
        <v>3.08</v>
      </c>
      <c r="AF26" s="140">
        <v>9.24</v>
      </c>
      <c r="AG26" s="140">
        <v>12.32</v>
      </c>
      <c r="AH26" s="140">
        <v>0</v>
      </c>
      <c r="AI26" s="140">
        <v>6.16</v>
      </c>
      <c r="AJ26" s="140">
        <v>24.64</v>
      </c>
      <c r="AK26" s="140">
        <v>55.44</v>
      </c>
      <c r="AL26" s="140">
        <v>0</v>
      </c>
      <c r="AM26" s="140">
        <v>4.5999999999999996</v>
      </c>
      <c r="AN26" s="140">
        <v>14.95</v>
      </c>
      <c r="AO26" s="140">
        <v>0</v>
      </c>
      <c r="AP26" s="140">
        <v>0</v>
      </c>
      <c r="AQ26" s="140">
        <v>28.749999999999996</v>
      </c>
      <c r="AR26" s="140">
        <v>48.3</v>
      </c>
      <c r="AS26" s="140">
        <v>0</v>
      </c>
      <c r="AT26" s="140">
        <v>2.96</v>
      </c>
      <c r="AU26" s="140">
        <v>5.92</v>
      </c>
      <c r="AV26" s="140">
        <v>0</v>
      </c>
      <c r="AW26" s="140">
        <v>0</v>
      </c>
      <c r="AX26" s="140">
        <v>22.2</v>
      </c>
      <c r="AY26" s="140">
        <v>31.08</v>
      </c>
      <c r="AZ26" s="140">
        <v>196.01</v>
      </c>
      <c r="BA26" s="140">
        <v>325.55999999999995</v>
      </c>
      <c r="BB26" s="140">
        <v>5.52</v>
      </c>
      <c r="BC26" s="140">
        <v>71.70999999999998</v>
      </c>
      <c r="BD26" s="140">
        <v>391.97999999999996</v>
      </c>
      <c r="BE26" s="140">
        <v>469.20999999999992</v>
      </c>
    </row>
    <row r="27" spans="1:57" x14ac:dyDescent="0.15">
      <c r="A27">
        <v>11</v>
      </c>
      <c r="B27" t="s">
        <v>40</v>
      </c>
      <c r="C27" s="140">
        <v>0</v>
      </c>
      <c r="D27" s="140">
        <v>4.76</v>
      </c>
      <c r="E27" s="140">
        <v>47.599999999999994</v>
      </c>
      <c r="F27" s="140">
        <v>4.76</v>
      </c>
      <c r="G27" s="140">
        <v>11.899999999999999</v>
      </c>
      <c r="H27" s="140">
        <v>111.86</v>
      </c>
      <c r="I27" s="140"/>
      <c r="J27" s="140">
        <v>0</v>
      </c>
      <c r="K27" s="140">
        <v>4.3600000000000003</v>
      </c>
      <c r="L27" s="140">
        <v>13.080000000000002</v>
      </c>
      <c r="M27" s="140">
        <v>0</v>
      </c>
      <c r="N27" s="140">
        <v>4.3600000000000003</v>
      </c>
      <c r="O27" s="140">
        <v>61.040000000000006</v>
      </c>
      <c r="P27" s="140">
        <v>82.84</v>
      </c>
      <c r="Q27" s="140">
        <v>1.55</v>
      </c>
      <c r="R27" s="140">
        <v>7.75</v>
      </c>
      <c r="S27" s="140">
        <v>48.050000000000004</v>
      </c>
      <c r="T27" s="140">
        <v>0</v>
      </c>
      <c r="U27" s="140">
        <v>6.2</v>
      </c>
      <c r="V27" s="140">
        <v>102.3</v>
      </c>
      <c r="W27" s="140">
        <v>165.85000000000002</v>
      </c>
      <c r="X27" s="140">
        <v>2.44</v>
      </c>
      <c r="Y27" s="140">
        <v>4.88</v>
      </c>
      <c r="Z27" s="140">
        <v>13.42</v>
      </c>
      <c r="AA27" s="140">
        <v>3.66</v>
      </c>
      <c r="AB27" s="140">
        <v>3.66</v>
      </c>
      <c r="AC27" s="140">
        <v>36.6</v>
      </c>
      <c r="AD27" s="140">
        <v>64.66</v>
      </c>
      <c r="AE27" s="140">
        <v>0</v>
      </c>
      <c r="AF27" s="140">
        <v>3.08</v>
      </c>
      <c r="AG27" s="140">
        <v>16.940000000000001</v>
      </c>
      <c r="AH27" s="140">
        <v>0</v>
      </c>
      <c r="AI27" s="140">
        <v>1.54</v>
      </c>
      <c r="AJ27" s="140">
        <v>46.2</v>
      </c>
      <c r="AK27" s="140">
        <v>67.760000000000005</v>
      </c>
      <c r="AL27" s="140">
        <v>1.1499999999999999</v>
      </c>
      <c r="AM27" s="140">
        <v>6.8999999999999995</v>
      </c>
      <c r="AN27" s="140">
        <v>11.5</v>
      </c>
      <c r="AO27" s="140">
        <v>0</v>
      </c>
      <c r="AP27" s="140">
        <v>2.2999999999999998</v>
      </c>
      <c r="AQ27" s="140">
        <v>27.599999999999998</v>
      </c>
      <c r="AR27" s="140">
        <v>49.449999999999996</v>
      </c>
      <c r="AS27" s="140">
        <v>0</v>
      </c>
      <c r="AT27" s="140">
        <v>2.2199999999999998</v>
      </c>
      <c r="AU27" s="140">
        <v>5.92</v>
      </c>
      <c r="AV27" s="140">
        <v>0</v>
      </c>
      <c r="AW27" s="140">
        <v>3.7</v>
      </c>
      <c r="AX27" s="140">
        <v>21.46</v>
      </c>
      <c r="AY27" s="140">
        <v>33.299999999999997</v>
      </c>
      <c r="AZ27" s="140">
        <v>247.95999999999998</v>
      </c>
      <c r="BA27" s="140">
        <v>449.1400000000001</v>
      </c>
      <c r="BB27" s="140">
        <v>13.56</v>
      </c>
      <c r="BC27" s="140">
        <v>67.61</v>
      </c>
      <c r="BD27" s="140">
        <v>563.57000000000005</v>
      </c>
      <c r="BE27" s="140">
        <v>644.74</v>
      </c>
    </row>
    <row r="28" spans="1:57" x14ac:dyDescent="0.15">
      <c r="A28">
        <v>12</v>
      </c>
      <c r="B28" t="s">
        <v>124</v>
      </c>
      <c r="C28" s="140">
        <v>2.38</v>
      </c>
      <c r="D28" s="140">
        <v>2.38</v>
      </c>
      <c r="E28" s="140">
        <v>47.599999999999994</v>
      </c>
      <c r="F28" s="140">
        <v>0</v>
      </c>
      <c r="G28" s="140">
        <v>19.04</v>
      </c>
      <c r="H28" s="140">
        <v>116.61999999999999</v>
      </c>
      <c r="I28" s="140"/>
      <c r="J28" s="140">
        <v>0</v>
      </c>
      <c r="K28" s="140">
        <v>15.260000000000002</v>
      </c>
      <c r="L28" s="140">
        <v>23.98</v>
      </c>
      <c r="M28" s="140">
        <v>2.1800000000000002</v>
      </c>
      <c r="N28" s="140">
        <v>10.9</v>
      </c>
      <c r="O28" s="140">
        <v>80.660000000000011</v>
      </c>
      <c r="P28" s="140">
        <v>132.98000000000002</v>
      </c>
      <c r="Q28" s="140">
        <v>3.1</v>
      </c>
      <c r="R28" s="140">
        <v>9.3000000000000007</v>
      </c>
      <c r="S28" s="140">
        <v>24.8</v>
      </c>
      <c r="T28" s="140">
        <v>1.55</v>
      </c>
      <c r="U28" s="140">
        <v>4.6500000000000004</v>
      </c>
      <c r="V28" s="140">
        <v>97.65</v>
      </c>
      <c r="W28" s="140">
        <v>141.05000000000001</v>
      </c>
      <c r="X28" s="140">
        <v>0</v>
      </c>
      <c r="Y28" s="140">
        <v>6.1</v>
      </c>
      <c r="Z28" s="140">
        <v>15.86</v>
      </c>
      <c r="AA28" s="140">
        <v>3.66</v>
      </c>
      <c r="AB28" s="140">
        <v>6.1</v>
      </c>
      <c r="AC28" s="140">
        <v>35.380000000000003</v>
      </c>
      <c r="AD28" s="140">
        <v>67.099999999999994</v>
      </c>
      <c r="AE28" s="140">
        <v>0</v>
      </c>
      <c r="AF28" s="140">
        <v>4.62</v>
      </c>
      <c r="AG28" s="140">
        <v>15.4</v>
      </c>
      <c r="AH28" s="140">
        <v>0</v>
      </c>
      <c r="AI28" s="140">
        <v>10.780000000000001</v>
      </c>
      <c r="AJ28" s="140">
        <v>46.2</v>
      </c>
      <c r="AK28" s="140">
        <v>77</v>
      </c>
      <c r="AL28" s="140">
        <v>0</v>
      </c>
      <c r="AM28" s="140">
        <v>4.5999999999999996</v>
      </c>
      <c r="AN28" s="140">
        <v>9.1999999999999993</v>
      </c>
      <c r="AO28" s="140">
        <v>1.1499999999999999</v>
      </c>
      <c r="AP28" s="140">
        <v>4.5999999999999996</v>
      </c>
      <c r="AQ28" s="140">
        <v>48.3</v>
      </c>
      <c r="AR28" s="140">
        <v>67.849999999999994</v>
      </c>
      <c r="AS28" s="140">
        <v>0</v>
      </c>
      <c r="AT28" s="140">
        <v>1.48</v>
      </c>
      <c r="AU28" s="140">
        <v>11.1</v>
      </c>
      <c r="AV28" s="140">
        <v>0</v>
      </c>
      <c r="AW28" s="140">
        <v>0</v>
      </c>
      <c r="AX28" s="140">
        <v>19.98</v>
      </c>
      <c r="AY28" s="140">
        <v>32.56</v>
      </c>
      <c r="AZ28" s="140">
        <v>261.41999999999996</v>
      </c>
      <c r="BA28" s="140">
        <v>509.40000000000009</v>
      </c>
      <c r="BB28" s="140">
        <v>14.020000000000001</v>
      </c>
      <c r="BC28" s="140">
        <v>99.809999999999988</v>
      </c>
      <c r="BD28" s="140">
        <v>592.73</v>
      </c>
      <c r="BE28" s="140">
        <v>706.56</v>
      </c>
    </row>
    <row r="29" spans="1:57" x14ac:dyDescent="0.15">
      <c r="A29">
        <v>13</v>
      </c>
      <c r="B29" t="s">
        <v>125</v>
      </c>
      <c r="C29" s="140">
        <v>0</v>
      </c>
      <c r="D29" s="140">
        <v>23.799999999999997</v>
      </c>
      <c r="E29" s="140">
        <v>40.46</v>
      </c>
      <c r="F29" s="140">
        <v>2.38</v>
      </c>
      <c r="G29" s="140">
        <v>26.18</v>
      </c>
      <c r="H29" s="140">
        <v>114.24</v>
      </c>
      <c r="I29" s="140"/>
      <c r="J29" s="140">
        <v>0</v>
      </c>
      <c r="K29" s="140">
        <v>21.8</v>
      </c>
      <c r="L29" s="140">
        <v>37.06</v>
      </c>
      <c r="M29" s="140">
        <v>4.3600000000000003</v>
      </c>
      <c r="N29" s="140">
        <v>15.260000000000002</v>
      </c>
      <c r="O29" s="140">
        <v>91.56</v>
      </c>
      <c r="P29" s="140">
        <v>170.04000000000002</v>
      </c>
      <c r="Q29" s="140">
        <v>6.2</v>
      </c>
      <c r="R29" s="140">
        <v>15.5</v>
      </c>
      <c r="S29" s="140">
        <v>57.35</v>
      </c>
      <c r="T29" s="140">
        <v>1.55</v>
      </c>
      <c r="U29" s="140">
        <v>18.600000000000001</v>
      </c>
      <c r="V29" s="140">
        <v>139.5</v>
      </c>
      <c r="W29" s="140">
        <v>238.7</v>
      </c>
      <c r="X29" s="140">
        <v>0</v>
      </c>
      <c r="Y29" s="140">
        <v>13.42</v>
      </c>
      <c r="Z29" s="140">
        <v>36.6</v>
      </c>
      <c r="AA29" s="140">
        <v>2.44</v>
      </c>
      <c r="AB29" s="140">
        <v>12.2</v>
      </c>
      <c r="AC29" s="140">
        <v>56.12</v>
      </c>
      <c r="AD29" s="140">
        <v>120.78</v>
      </c>
      <c r="AE29" s="140">
        <v>4.62</v>
      </c>
      <c r="AF29" s="140">
        <v>9.24</v>
      </c>
      <c r="AG29" s="140">
        <v>13.86</v>
      </c>
      <c r="AH29" s="140">
        <v>4.62</v>
      </c>
      <c r="AI29" s="140">
        <v>3.08</v>
      </c>
      <c r="AJ29" s="140">
        <v>95.48</v>
      </c>
      <c r="AK29" s="140">
        <v>130.9</v>
      </c>
      <c r="AL29" s="140">
        <v>0</v>
      </c>
      <c r="AM29" s="140">
        <v>3.4499999999999997</v>
      </c>
      <c r="AN29" s="140">
        <v>24.15</v>
      </c>
      <c r="AO29" s="140">
        <v>2.2999999999999998</v>
      </c>
      <c r="AP29" s="140">
        <v>5.75</v>
      </c>
      <c r="AQ29" s="140">
        <v>56.349999999999994</v>
      </c>
      <c r="AR29" s="140">
        <v>92</v>
      </c>
      <c r="AS29" s="140">
        <v>0</v>
      </c>
      <c r="AT29" s="140">
        <v>4.4399999999999995</v>
      </c>
      <c r="AU29" s="140">
        <v>12.58</v>
      </c>
      <c r="AV29" s="140">
        <v>0</v>
      </c>
      <c r="AW29" s="140">
        <v>4.4399999999999995</v>
      </c>
      <c r="AX29" s="140">
        <v>43.66</v>
      </c>
      <c r="AY29" s="140">
        <v>65.12</v>
      </c>
      <c r="AZ29" s="140">
        <v>345.94999999999993</v>
      </c>
      <c r="BA29" s="140">
        <v>700.06999999999994</v>
      </c>
      <c r="BB29" s="140">
        <v>28.470000000000006</v>
      </c>
      <c r="BC29" s="140">
        <v>177.16</v>
      </c>
      <c r="BD29" s="140">
        <v>818.97</v>
      </c>
      <c r="BE29" s="140">
        <v>1024.5999999999999</v>
      </c>
    </row>
    <row r="30" spans="1:57" x14ac:dyDescent="0.15">
      <c r="A30">
        <v>14</v>
      </c>
      <c r="B30" t="s">
        <v>71</v>
      </c>
      <c r="C30" s="140">
        <v>2.38</v>
      </c>
      <c r="D30" s="140">
        <v>9.52</v>
      </c>
      <c r="E30" s="140">
        <v>9.52</v>
      </c>
      <c r="F30" s="140">
        <v>0</v>
      </c>
      <c r="G30" s="140">
        <v>2.38</v>
      </c>
      <c r="H30" s="140">
        <v>35.699999999999996</v>
      </c>
      <c r="I30" s="140"/>
      <c r="J30" s="140">
        <v>0</v>
      </c>
      <c r="K30" s="140">
        <v>6.5400000000000009</v>
      </c>
      <c r="L30" s="140">
        <v>6.5400000000000009</v>
      </c>
      <c r="M30" s="140">
        <v>0</v>
      </c>
      <c r="N30" s="140">
        <v>2.1800000000000002</v>
      </c>
      <c r="O30" s="140">
        <v>26.160000000000004</v>
      </c>
      <c r="P30" s="140">
        <v>41.42</v>
      </c>
      <c r="Q30" s="140">
        <v>0</v>
      </c>
      <c r="R30" s="140">
        <v>0</v>
      </c>
      <c r="S30" s="140">
        <v>15.5</v>
      </c>
      <c r="T30" s="140">
        <v>1.55</v>
      </c>
      <c r="U30" s="140">
        <v>1.55</v>
      </c>
      <c r="V30" s="140">
        <v>38.75</v>
      </c>
      <c r="W30" s="140">
        <v>57.35</v>
      </c>
      <c r="X30" s="140">
        <v>0</v>
      </c>
      <c r="Y30" s="140">
        <v>2.44</v>
      </c>
      <c r="Z30" s="140">
        <v>4.88</v>
      </c>
      <c r="AA30" s="140">
        <v>0</v>
      </c>
      <c r="AB30" s="140">
        <v>1.22</v>
      </c>
      <c r="AC30" s="140">
        <v>15.86</v>
      </c>
      <c r="AD30" s="140">
        <v>24.4</v>
      </c>
      <c r="AE30" s="140">
        <v>1.54</v>
      </c>
      <c r="AF30" s="140">
        <v>0</v>
      </c>
      <c r="AG30" s="140">
        <v>4.62</v>
      </c>
      <c r="AH30" s="140">
        <v>1.54</v>
      </c>
      <c r="AI30" s="140">
        <v>0</v>
      </c>
      <c r="AJ30" s="140">
        <v>18.48</v>
      </c>
      <c r="AK30" s="140">
        <v>26.18</v>
      </c>
      <c r="AL30" s="140">
        <v>0</v>
      </c>
      <c r="AM30" s="140">
        <v>1.1499999999999999</v>
      </c>
      <c r="AN30" s="140">
        <v>4.5999999999999996</v>
      </c>
      <c r="AO30" s="140">
        <v>0</v>
      </c>
      <c r="AP30" s="140">
        <v>2.2999999999999998</v>
      </c>
      <c r="AQ30" s="140">
        <v>25.299999999999997</v>
      </c>
      <c r="AR30" s="140">
        <v>33.349999999999994</v>
      </c>
      <c r="AS30" s="140">
        <v>0</v>
      </c>
      <c r="AT30" s="140">
        <v>2.96</v>
      </c>
      <c r="AU30" s="140">
        <v>1.48</v>
      </c>
      <c r="AV30" s="140">
        <v>0</v>
      </c>
      <c r="AW30" s="140">
        <v>0.74</v>
      </c>
      <c r="AX30" s="140">
        <v>9.6199999999999992</v>
      </c>
      <c r="AY30" s="140">
        <v>14.799999999999999</v>
      </c>
      <c r="AZ30" s="140">
        <v>140.31</v>
      </c>
      <c r="BA30" s="140">
        <v>183.33000000000004</v>
      </c>
      <c r="BB30" s="140">
        <v>7.01</v>
      </c>
      <c r="BC30" s="140">
        <v>32.980000000000004</v>
      </c>
      <c r="BD30" s="140">
        <v>217.01000000000002</v>
      </c>
      <c r="BE30" s="140">
        <v>257</v>
      </c>
    </row>
    <row r="31" spans="1:57" x14ac:dyDescent="0.15">
      <c r="A31">
        <v>15</v>
      </c>
      <c r="B31" t="s">
        <v>126</v>
      </c>
      <c r="C31" s="140">
        <v>0</v>
      </c>
      <c r="D31" s="140">
        <v>9.52</v>
      </c>
      <c r="E31" s="140">
        <v>57.12</v>
      </c>
      <c r="F31" s="140">
        <v>2.38</v>
      </c>
      <c r="G31" s="140">
        <v>14.28</v>
      </c>
      <c r="H31" s="140">
        <v>95.199999999999989</v>
      </c>
      <c r="I31" s="140"/>
      <c r="J31" s="140">
        <v>2.1800000000000002</v>
      </c>
      <c r="K31" s="140">
        <v>6.5400000000000009</v>
      </c>
      <c r="L31" s="140">
        <v>21.8</v>
      </c>
      <c r="M31" s="140">
        <v>0</v>
      </c>
      <c r="N31" s="140">
        <v>0</v>
      </c>
      <c r="O31" s="140">
        <v>41.42</v>
      </c>
      <c r="P31" s="140">
        <v>71.94</v>
      </c>
      <c r="Q31" s="140">
        <v>1.55</v>
      </c>
      <c r="R31" s="140">
        <v>10.85</v>
      </c>
      <c r="S31" s="140">
        <v>27.900000000000002</v>
      </c>
      <c r="T31" s="140">
        <v>1.55</v>
      </c>
      <c r="U31" s="140">
        <v>7.75</v>
      </c>
      <c r="V31" s="140">
        <v>68.2</v>
      </c>
      <c r="W31" s="140">
        <v>117.80000000000001</v>
      </c>
      <c r="X31" s="140">
        <v>0</v>
      </c>
      <c r="Y31" s="140">
        <v>9.76</v>
      </c>
      <c r="Z31" s="140">
        <v>17.079999999999998</v>
      </c>
      <c r="AA31" s="140">
        <v>0</v>
      </c>
      <c r="AB31" s="140">
        <v>4.88</v>
      </c>
      <c r="AC31" s="140">
        <v>42.699999999999996</v>
      </c>
      <c r="AD31" s="140">
        <v>74.419999999999987</v>
      </c>
      <c r="AE31" s="140">
        <v>0</v>
      </c>
      <c r="AF31" s="140">
        <v>3.08</v>
      </c>
      <c r="AG31" s="140">
        <v>23.1</v>
      </c>
      <c r="AH31" s="140">
        <v>0</v>
      </c>
      <c r="AI31" s="140">
        <v>0</v>
      </c>
      <c r="AJ31" s="140">
        <v>49.28</v>
      </c>
      <c r="AK31" s="140">
        <v>75.460000000000008</v>
      </c>
      <c r="AL31" s="140">
        <v>0</v>
      </c>
      <c r="AM31" s="140">
        <v>4.5999999999999996</v>
      </c>
      <c r="AN31" s="140">
        <v>11.5</v>
      </c>
      <c r="AO31" s="140">
        <v>0</v>
      </c>
      <c r="AP31" s="140">
        <v>0</v>
      </c>
      <c r="AQ31" s="140">
        <v>40.25</v>
      </c>
      <c r="AR31" s="140">
        <v>56.35</v>
      </c>
      <c r="AS31" s="140">
        <v>0</v>
      </c>
      <c r="AT31" s="140">
        <v>5.18</v>
      </c>
      <c r="AU31" s="140">
        <v>8.14</v>
      </c>
      <c r="AV31" s="140">
        <v>0.74</v>
      </c>
      <c r="AW31" s="140">
        <v>3.7</v>
      </c>
      <c r="AX31" s="140">
        <v>22.94</v>
      </c>
      <c r="AY31" s="140">
        <v>40.700000000000003</v>
      </c>
      <c r="AZ31" s="140">
        <v>267.5</v>
      </c>
      <c r="BA31" s="140">
        <v>395.27</v>
      </c>
      <c r="BB31" s="140">
        <v>8.4</v>
      </c>
      <c r="BC31" s="140">
        <v>80.14</v>
      </c>
      <c r="BD31" s="140">
        <v>526.63000000000011</v>
      </c>
      <c r="BE31" s="140">
        <v>615.17000000000007</v>
      </c>
    </row>
    <row r="32" spans="1:57" x14ac:dyDescent="0.15">
      <c r="A32">
        <v>16</v>
      </c>
      <c r="B32" t="s">
        <v>44</v>
      </c>
      <c r="C32" s="140">
        <v>0</v>
      </c>
      <c r="D32" s="140">
        <v>16.66</v>
      </c>
      <c r="E32" s="140">
        <v>30.939999999999998</v>
      </c>
      <c r="F32" s="140">
        <v>0</v>
      </c>
      <c r="G32" s="140">
        <v>21.419999999999998</v>
      </c>
      <c r="H32" s="140">
        <v>95.199999999999989</v>
      </c>
      <c r="I32" s="140"/>
      <c r="J32" s="140">
        <v>4.3600000000000003</v>
      </c>
      <c r="K32" s="140">
        <v>2.1800000000000002</v>
      </c>
      <c r="L32" s="140">
        <v>8.7200000000000006</v>
      </c>
      <c r="M32" s="140">
        <v>0</v>
      </c>
      <c r="N32" s="140">
        <v>15.260000000000002</v>
      </c>
      <c r="O32" s="140">
        <v>47.96</v>
      </c>
      <c r="P32" s="140">
        <v>78.48</v>
      </c>
      <c r="Q32" s="140">
        <v>3.1</v>
      </c>
      <c r="R32" s="140">
        <v>6.2</v>
      </c>
      <c r="S32" s="140">
        <v>21.7</v>
      </c>
      <c r="T32" s="140">
        <v>3.1</v>
      </c>
      <c r="U32" s="140">
        <v>4.6500000000000004</v>
      </c>
      <c r="V32" s="140">
        <v>77.5</v>
      </c>
      <c r="W32" s="140">
        <v>116.25</v>
      </c>
      <c r="X32" s="140">
        <v>0</v>
      </c>
      <c r="Y32" s="140">
        <v>8.5399999999999991</v>
      </c>
      <c r="Z32" s="140">
        <v>8.5399999999999991</v>
      </c>
      <c r="AA32" s="140">
        <v>1.22</v>
      </c>
      <c r="AB32" s="140">
        <v>3.66</v>
      </c>
      <c r="AC32" s="140">
        <v>46.36</v>
      </c>
      <c r="AD32" s="140">
        <v>68.319999999999993</v>
      </c>
      <c r="AE32" s="140">
        <v>0</v>
      </c>
      <c r="AF32" s="140">
        <v>1.54</v>
      </c>
      <c r="AG32" s="140">
        <v>15.4</v>
      </c>
      <c r="AH32" s="140">
        <v>0</v>
      </c>
      <c r="AI32" s="140">
        <v>6.16</v>
      </c>
      <c r="AJ32" s="140">
        <v>33.880000000000003</v>
      </c>
      <c r="AK32" s="140">
        <v>56.980000000000004</v>
      </c>
      <c r="AL32" s="140">
        <v>0</v>
      </c>
      <c r="AM32" s="140">
        <v>4.5999999999999996</v>
      </c>
      <c r="AN32" s="140">
        <v>17.25</v>
      </c>
      <c r="AO32" s="140">
        <v>0</v>
      </c>
      <c r="AP32" s="140">
        <v>0</v>
      </c>
      <c r="AQ32" s="140">
        <v>34.5</v>
      </c>
      <c r="AR32" s="140">
        <v>56.35</v>
      </c>
      <c r="AS32" s="140">
        <v>0.74</v>
      </c>
      <c r="AT32" s="140">
        <v>2.2199999999999998</v>
      </c>
      <c r="AU32" s="140">
        <v>5.18</v>
      </c>
      <c r="AV32" s="140">
        <v>0</v>
      </c>
      <c r="AW32" s="140">
        <v>2.2199999999999998</v>
      </c>
      <c r="AX32" s="140">
        <v>23.68</v>
      </c>
      <c r="AY32" s="140">
        <v>34.04</v>
      </c>
      <c r="AZ32" s="140">
        <v>241.16999999999996</v>
      </c>
      <c r="BA32" s="140">
        <v>416.77000000000015</v>
      </c>
      <c r="BB32" s="140">
        <v>12.520000000000001</v>
      </c>
      <c r="BC32" s="140">
        <v>95.309999999999988</v>
      </c>
      <c r="BD32" s="140">
        <v>466.81</v>
      </c>
      <c r="BE32" s="140">
        <v>574.64</v>
      </c>
    </row>
    <row r="33" spans="1:57" x14ac:dyDescent="0.15">
      <c r="A33">
        <v>17</v>
      </c>
      <c r="B33" t="s">
        <v>75</v>
      </c>
      <c r="C33" s="140">
        <v>0</v>
      </c>
      <c r="D33" s="140">
        <v>16.66</v>
      </c>
      <c r="E33" s="140">
        <v>66.64</v>
      </c>
      <c r="F33" s="140">
        <v>7.14</v>
      </c>
      <c r="G33" s="140">
        <v>38.08</v>
      </c>
      <c r="H33" s="140">
        <v>161.84</v>
      </c>
      <c r="I33" s="140"/>
      <c r="J33" s="140">
        <v>4.3600000000000003</v>
      </c>
      <c r="K33" s="140">
        <v>6.5400000000000009</v>
      </c>
      <c r="L33" s="140">
        <v>30.520000000000003</v>
      </c>
      <c r="M33" s="140">
        <v>2.1800000000000002</v>
      </c>
      <c r="N33" s="140">
        <v>2.1800000000000002</v>
      </c>
      <c r="O33" s="140">
        <v>132.98000000000002</v>
      </c>
      <c r="P33" s="140">
        <v>178.76000000000002</v>
      </c>
      <c r="Q33" s="140">
        <v>4.6500000000000004</v>
      </c>
      <c r="R33" s="140">
        <v>9.3000000000000007</v>
      </c>
      <c r="S33" s="140">
        <v>55.800000000000004</v>
      </c>
      <c r="T33" s="140">
        <v>4.6500000000000004</v>
      </c>
      <c r="U33" s="140">
        <v>13.950000000000001</v>
      </c>
      <c r="V33" s="140">
        <v>155</v>
      </c>
      <c r="W33" s="140">
        <v>243.35000000000002</v>
      </c>
      <c r="X33" s="140">
        <v>0</v>
      </c>
      <c r="Y33" s="140">
        <v>4.88</v>
      </c>
      <c r="Z33" s="140">
        <v>32.94</v>
      </c>
      <c r="AA33" s="140">
        <v>2.44</v>
      </c>
      <c r="AB33" s="140">
        <v>8.5399999999999991</v>
      </c>
      <c r="AC33" s="140">
        <v>57.339999999999996</v>
      </c>
      <c r="AD33" s="140">
        <v>106.13999999999999</v>
      </c>
      <c r="AE33" s="140">
        <v>0</v>
      </c>
      <c r="AF33" s="140">
        <v>7.7</v>
      </c>
      <c r="AG33" s="140">
        <v>24.64</v>
      </c>
      <c r="AH33" s="140">
        <v>0</v>
      </c>
      <c r="AI33" s="140">
        <v>6.16</v>
      </c>
      <c r="AJ33" s="140">
        <v>73.92</v>
      </c>
      <c r="AK33" s="140">
        <v>112.42</v>
      </c>
      <c r="AL33" s="140">
        <v>1.1499999999999999</v>
      </c>
      <c r="AM33" s="140">
        <v>6.8999999999999995</v>
      </c>
      <c r="AN33" s="140">
        <v>32.199999999999996</v>
      </c>
      <c r="AO33" s="140">
        <v>2.2999999999999998</v>
      </c>
      <c r="AP33" s="140">
        <v>8.0499999999999989</v>
      </c>
      <c r="AQ33" s="140">
        <v>88.55</v>
      </c>
      <c r="AR33" s="140">
        <v>139.14999999999998</v>
      </c>
      <c r="AS33" s="140">
        <v>1.48</v>
      </c>
      <c r="AT33" s="140">
        <v>0.74</v>
      </c>
      <c r="AU33" s="140">
        <v>19.239999999999998</v>
      </c>
      <c r="AV33" s="140">
        <v>0.74</v>
      </c>
      <c r="AW33" s="140">
        <v>2.2199999999999998</v>
      </c>
      <c r="AX33" s="140">
        <v>34.78</v>
      </c>
      <c r="AY33" s="140">
        <v>59.199999999999996</v>
      </c>
      <c r="AZ33" s="140">
        <v>381.08</v>
      </c>
      <c r="BA33" s="140">
        <v>803.03999999999985</v>
      </c>
      <c r="BB33" s="140">
        <v>31.089999999999996</v>
      </c>
      <c r="BC33" s="140">
        <v>131.9</v>
      </c>
      <c r="BD33" s="140">
        <v>966.39</v>
      </c>
      <c r="BE33" s="140">
        <v>1129.3800000000001</v>
      </c>
    </row>
    <row r="34" spans="1:57" x14ac:dyDescent="0.15">
      <c r="A34">
        <v>18</v>
      </c>
      <c r="B34" t="s">
        <v>128</v>
      </c>
      <c r="C34" s="140">
        <v>2.38</v>
      </c>
      <c r="D34" s="140">
        <v>2.38</v>
      </c>
      <c r="E34" s="140">
        <v>49.98</v>
      </c>
      <c r="F34" s="140">
        <v>4.76</v>
      </c>
      <c r="G34" s="140">
        <v>9.52</v>
      </c>
      <c r="H34" s="140">
        <v>130.9</v>
      </c>
      <c r="I34" s="140"/>
      <c r="J34" s="140">
        <v>2.1800000000000002</v>
      </c>
      <c r="K34" s="140">
        <v>10.9</v>
      </c>
      <c r="L34" s="140">
        <v>6.5400000000000009</v>
      </c>
      <c r="M34" s="140">
        <v>0</v>
      </c>
      <c r="N34" s="140">
        <v>6.5400000000000009</v>
      </c>
      <c r="O34" s="140">
        <v>82.84</v>
      </c>
      <c r="P34" s="140">
        <v>109</v>
      </c>
      <c r="Q34" s="140">
        <v>1.55</v>
      </c>
      <c r="R34" s="140">
        <v>12.4</v>
      </c>
      <c r="S34" s="140">
        <v>43.4</v>
      </c>
      <c r="T34" s="140">
        <v>1.55</v>
      </c>
      <c r="U34" s="140">
        <v>12.4</v>
      </c>
      <c r="V34" s="140">
        <v>100.75</v>
      </c>
      <c r="W34" s="140">
        <v>172.05</v>
      </c>
      <c r="X34" s="140">
        <v>0</v>
      </c>
      <c r="Y34" s="140">
        <v>6.1</v>
      </c>
      <c r="Z34" s="140">
        <v>25.62</v>
      </c>
      <c r="AA34" s="140">
        <v>2.44</v>
      </c>
      <c r="AB34" s="140">
        <v>3.66</v>
      </c>
      <c r="AC34" s="140">
        <v>58.56</v>
      </c>
      <c r="AD34" s="140">
        <v>96.38</v>
      </c>
      <c r="AE34" s="140">
        <v>0</v>
      </c>
      <c r="AF34" s="140">
        <v>6.16</v>
      </c>
      <c r="AG34" s="140">
        <v>23.1</v>
      </c>
      <c r="AH34" s="140">
        <v>0</v>
      </c>
      <c r="AI34" s="140">
        <v>1.54</v>
      </c>
      <c r="AJ34" s="140">
        <v>63.14</v>
      </c>
      <c r="AK34" s="140">
        <v>93.94</v>
      </c>
      <c r="AL34" s="140">
        <v>0</v>
      </c>
      <c r="AM34" s="140">
        <v>5.75</v>
      </c>
      <c r="AN34" s="140">
        <v>9.1999999999999993</v>
      </c>
      <c r="AO34" s="140">
        <v>0</v>
      </c>
      <c r="AP34" s="140">
        <v>5.75</v>
      </c>
      <c r="AQ34" s="140">
        <v>90.85</v>
      </c>
      <c r="AR34" s="140">
        <v>111.55</v>
      </c>
      <c r="AS34" s="140">
        <v>1.48</v>
      </c>
      <c r="AT34" s="140">
        <v>0.74</v>
      </c>
      <c r="AU34" s="140">
        <v>8.14</v>
      </c>
      <c r="AV34" s="140">
        <v>0.74</v>
      </c>
      <c r="AW34" s="140">
        <v>2.2199999999999998</v>
      </c>
      <c r="AX34" s="140">
        <v>42.92</v>
      </c>
      <c r="AY34" s="140">
        <v>56.24</v>
      </c>
      <c r="AZ34" s="140">
        <v>279.88</v>
      </c>
      <c r="BA34" s="140">
        <v>621.08000000000004</v>
      </c>
      <c r="BB34" s="140">
        <v>17.079999999999998</v>
      </c>
      <c r="BC34" s="140">
        <v>86.06</v>
      </c>
      <c r="BD34" s="140">
        <v>735.93999999999994</v>
      </c>
      <c r="BE34" s="140">
        <v>839.07999999999993</v>
      </c>
    </row>
    <row r="35" spans="1:57" x14ac:dyDescent="0.15">
      <c r="A35">
        <v>19</v>
      </c>
      <c r="B35" t="s">
        <v>46</v>
      </c>
      <c r="C35" s="140">
        <v>0</v>
      </c>
      <c r="D35" s="140">
        <v>4.76</v>
      </c>
      <c r="E35" s="140">
        <v>57.12</v>
      </c>
      <c r="F35" s="140">
        <v>0</v>
      </c>
      <c r="G35" s="140">
        <v>14.28</v>
      </c>
      <c r="H35" s="140">
        <v>159.45999999999998</v>
      </c>
      <c r="I35" s="140"/>
      <c r="J35" s="140">
        <v>0</v>
      </c>
      <c r="K35" s="140">
        <v>13.080000000000002</v>
      </c>
      <c r="L35" s="140">
        <v>28.340000000000003</v>
      </c>
      <c r="M35" s="140">
        <v>0</v>
      </c>
      <c r="N35" s="140">
        <v>15.260000000000002</v>
      </c>
      <c r="O35" s="140">
        <v>85.02000000000001</v>
      </c>
      <c r="P35" s="140">
        <v>141.70000000000002</v>
      </c>
      <c r="Q35" s="140">
        <v>0</v>
      </c>
      <c r="R35" s="140">
        <v>10.85</v>
      </c>
      <c r="S35" s="140">
        <v>49.6</v>
      </c>
      <c r="T35" s="140">
        <v>3.1</v>
      </c>
      <c r="U35" s="140">
        <v>9.3000000000000007</v>
      </c>
      <c r="V35" s="140">
        <v>130.20000000000002</v>
      </c>
      <c r="W35" s="140">
        <v>203.05</v>
      </c>
      <c r="X35" s="140">
        <v>3.66</v>
      </c>
      <c r="Y35" s="140">
        <v>6.1</v>
      </c>
      <c r="Z35" s="140">
        <v>24.4</v>
      </c>
      <c r="AA35" s="140">
        <v>6.1</v>
      </c>
      <c r="AB35" s="140">
        <v>2.44</v>
      </c>
      <c r="AC35" s="140">
        <v>40.26</v>
      </c>
      <c r="AD35" s="140">
        <v>82.96</v>
      </c>
      <c r="AE35" s="140">
        <v>3.08</v>
      </c>
      <c r="AF35" s="140">
        <v>7.7</v>
      </c>
      <c r="AG35" s="140">
        <v>35.42</v>
      </c>
      <c r="AH35" s="140">
        <v>1.54</v>
      </c>
      <c r="AI35" s="140">
        <v>0</v>
      </c>
      <c r="AJ35" s="140">
        <v>47.74</v>
      </c>
      <c r="AK35" s="140">
        <v>95.48</v>
      </c>
      <c r="AL35" s="140">
        <v>3.4499999999999997</v>
      </c>
      <c r="AM35" s="140">
        <v>1.1499999999999999</v>
      </c>
      <c r="AN35" s="140">
        <v>23</v>
      </c>
      <c r="AO35" s="140">
        <v>1.1499999999999999</v>
      </c>
      <c r="AP35" s="140">
        <v>4.5999999999999996</v>
      </c>
      <c r="AQ35" s="140">
        <v>51.749999999999993</v>
      </c>
      <c r="AR35" s="140">
        <v>85.1</v>
      </c>
      <c r="AS35" s="140">
        <v>0</v>
      </c>
      <c r="AT35" s="140">
        <v>4.4399999999999995</v>
      </c>
      <c r="AU35" s="140">
        <v>8.879999999999999</v>
      </c>
      <c r="AV35" s="140">
        <v>0</v>
      </c>
      <c r="AW35" s="140">
        <v>2.2199999999999998</v>
      </c>
      <c r="AX35" s="140">
        <v>40.700000000000003</v>
      </c>
      <c r="AY35" s="140">
        <v>56.24</v>
      </c>
      <c r="AZ35" s="140">
        <v>325.48999999999995</v>
      </c>
      <c r="BA35" s="140">
        <v>615.12000000000012</v>
      </c>
      <c r="BB35" s="140">
        <v>22.08</v>
      </c>
      <c r="BC35" s="140">
        <v>96.18</v>
      </c>
      <c r="BD35" s="140">
        <v>781.89</v>
      </c>
      <c r="BE35" s="140">
        <v>900.15</v>
      </c>
    </row>
    <row r="36" spans="1:57" x14ac:dyDescent="0.15">
      <c r="A36">
        <v>20</v>
      </c>
      <c r="B36" t="s">
        <v>130</v>
      </c>
      <c r="C36" s="140">
        <v>0</v>
      </c>
      <c r="D36" s="140">
        <v>9.52</v>
      </c>
      <c r="E36" s="140">
        <v>30.939999999999998</v>
      </c>
      <c r="F36" s="140">
        <v>2.38</v>
      </c>
      <c r="G36" s="140">
        <v>9.52</v>
      </c>
      <c r="H36" s="140">
        <v>61.879999999999995</v>
      </c>
      <c r="I36" s="140"/>
      <c r="J36" s="140">
        <v>0</v>
      </c>
      <c r="K36" s="140">
        <v>0</v>
      </c>
      <c r="L36" s="140">
        <v>19.62</v>
      </c>
      <c r="M36" s="140">
        <v>0</v>
      </c>
      <c r="N36" s="140">
        <v>8.7200000000000006</v>
      </c>
      <c r="O36" s="140">
        <v>47.96</v>
      </c>
      <c r="P36" s="140">
        <v>76.300000000000011</v>
      </c>
      <c r="Q36" s="140">
        <v>0</v>
      </c>
      <c r="R36" s="140">
        <v>6.2</v>
      </c>
      <c r="S36" s="140">
        <v>23.25</v>
      </c>
      <c r="T36" s="140">
        <v>3.1</v>
      </c>
      <c r="U36" s="140">
        <v>4.6500000000000004</v>
      </c>
      <c r="V36" s="140">
        <v>68.2</v>
      </c>
      <c r="W36" s="140">
        <v>105.4</v>
      </c>
      <c r="X36" s="140">
        <v>1.22</v>
      </c>
      <c r="Y36" s="140">
        <v>7.32</v>
      </c>
      <c r="Z36" s="140">
        <v>21.96</v>
      </c>
      <c r="AA36" s="140">
        <v>0</v>
      </c>
      <c r="AB36" s="140">
        <v>0</v>
      </c>
      <c r="AC36" s="140">
        <v>50.019999999999996</v>
      </c>
      <c r="AD36" s="140">
        <v>80.52</v>
      </c>
      <c r="AE36" s="140">
        <v>0</v>
      </c>
      <c r="AF36" s="140">
        <v>6.16</v>
      </c>
      <c r="AG36" s="140">
        <v>16.940000000000001</v>
      </c>
      <c r="AH36" s="140">
        <v>0</v>
      </c>
      <c r="AI36" s="140">
        <v>4.62</v>
      </c>
      <c r="AJ36" s="140">
        <v>23.1</v>
      </c>
      <c r="AK36" s="140">
        <v>50.820000000000007</v>
      </c>
      <c r="AL36" s="140">
        <v>2.2999999999999998</v>
      </c>
      <c r="AM36" s="140">
        <v>1.1499999999999999</v>
      </c>
      <c r="AN36" s="140">
        <v>19.549999999999997</v>
      </c>
      <c r="AO36" s="140">
        <v>0</v>
      </c>
      <c r="AP36" s="140">
        <v>1.1499999999999999</v>
      </c>
      <c r="AQ36" s="140">
        <v>41.4</v>
      </c>
      <c r="AR36" s="140">
        <v>65.55</v>
      </c>
      <c r="AS36" s="140">
        <v>0</v>
      </c>
      <c r="AT36" s="140">
        <v>5.92</v>
      </c>
      <c r="AU36" s="140">
        <v>11.1</v>
      </c>
      <c r="AV36" s="140">
        <v>0</v>
      </c>
      <c r="AW36" s="140">
        <v>0.74</v>
      </c>
      <c r="AX36" s="140">
        <v>31.82</v>
      </c>
      <c r="AY36" s="140">
        <v>49.58</v>
      </c>
      <c r="AZ36" s="140">
        <v>214.08999999999997</v>
      </c>
      <c r="BA36" s="140">
        <v>359.26</v>
      </c>
      <c r="BB36" s="140">
        <v>9</v>
      </c>
      <c r="BC36" s="140">
        <v>65.669999999999987</v>
      </c>
      <c r="BD36" s="140">
        <v>467.74</v>
      </c>
      <c r="BE36" s="140">
        <v>542.41</v>
      </c>
    </row>
    <row r="37" spans="1:57" x14ac:dyDescent="0.15">
      <c r="A37">
        <v>21</v>
      </c>
      <c r="B37" t="s">
        <v>131</v>
      </c>
      <c r="C37" s="140">
        <v>2.38</v>
      </c>
      <c r="D37" s="140">
        <v>11.899999999999999</v>
      </c>
      <c r="E37" s="140">
        <v>16.66</v>
      </c>
      <c r="F37" s="140">
        <v>2.38</v>
      </c>
      <c r="G37" s="140">
        <v>9.52</v>
      </c>
      <c r="H37" s="140">
        <v>66.64</v>
      </c>
      <c r="I37" s="140"/>
      <c r="J37" s="140">
        <v>0</v>
      </c>
      <c r="K37" s="140">
        <v>6.5400000000000009</v>
      </c>
      <c r="L37" s="140">
        <v>26.160000000000004</v>
      </c>
      <c r="M37" s="140">
        <v>4.3600000000000003</v>
      </c>
      <c r="N37" s="140">
        <v>6.5400000000000009</v>
      </c>
      <c r="O37" s="140">
        <v>39.24</v>
      </c>
      <c r="P37" s="140">
        <v>82.84</v>
      </c>
      <c r="Q37" s="140">
        <v>3.1</v>
      </c>
      <c r="R37" s="140">
        <v>15.5</v>
      </c>
      <c r="S37" s="140">
        <v>51.15</v>
      </c>
      <c r="T37" s="140">
        <v>1.55</v>
      </c>
      <c r="U37" s="140">
        <v>9.3000000000000007</v>
      </c>
      <c r="V37" s="140">
        <v>122.45</v>
      </c>
      <c r="W37" s="140">
        <v>203.05</v>
      </c>
      <c r="X37" s="140">
        <v>3.66</v>
      </c>
      <c r="Y37" s="140">
        <v>17.079999999999998</v>
      </c>
      <c r="Z37" s="140">
        <v>30.5</v>
      </c>
      <c r="AA37" s="140">
        <v>1.22</v>
      </c>
      <c r="AB37" s="140">
        <v>3.66</v>
      </c>
      <c r="AC37" s="140">
        <v>69.539999999999992</v>
      </c>
      <c r="AD37" s="140">
        <v>125.65999999999998</v>
      </c>
      <c r="AE37" s="140">
        <v>3.08</v>
      </c>
      <c r="AF37" s="140">
        <v>3.08</v>
      </c>
      <c r="AG37" s="140">
        <v>26.18</v>
      </c>
      <c r="AH37" s="140">
        <v>3.08</v>
      </c>
      <c r="AI37" s="140">
        <v>10.780000000000001</v>
      </c>
      <c r="AJ37" s="140">
        <v>53.9</v>
      </c>
      <c r="AK37" s="140">
        <v>100.1</v>
      </c>
      <c r="AL37" s="140">
        <v>0</v>
      </c>
      <c r="AM37" s="140">
        <v>9.1999999999999993</v>
      </c>
      <c r="AN37" s="140">
        <v>47.15</v>
      </c>
      <c r="AO37" s="140">
        <v>0</v>
      </c>
      <c r="AP37" s="140">
        <v>9.1999999999999993</v>
      </c>
      <c r="AQ37" s="140">
        <v>77.05</v>
      </c>
      <c r="AR37" s="140">
        <v>142.6</v>
      </c>
      <c r="AS37" s="140">
        <v>0.74</v>
      </c>
      <c r="AT37" s="140">
        <v>4.4399999999999995</v>
      </c>
      <c r="AU37" s="140">
        <v>17.759999999999998</v>
      </c>
      <c r="AV37" s="140">
        <v>0</v>
      </c>
      <c r="AW37" s="140">
        <v>1.48</v>
      </c>
      <c r="AX37" s="140">
        <v>48.839999999999996</v>
      </c>
      <c r="AY37" s="140">
        <v>73.259999999999991</v>
      </c>
      <c r="AZ37" s="140">
        <v>324.82</v>
      </c>
      <c r="BA37" s="140">
        <v>540.73000000000013</v>
      </c>
      <c r="BB37" s="140">
        <v>25.549999999999994</v>
      </c>
      <c r="BC37" s="140">
        <v>118.22</v>
      </c>
      <c r="BD37" s="140">
        <v>693.22</v>
      </c>
      <c r="BE37" s="140">
        <v>836.99</v>
      </c>
    </row>
    <row r="38" spans="1:57" x14ac:dyDescent="0.15">
      <c r="A38">
        <v>22</v>
      </c>
      <c r="B38" t="s">
        <v>55</v>
      </c>
      <c r="C38" s="140">
        <v>0</v>
      </c>
      <c r="D38" s="140">
        <v>9.52</v>
      </c>
      <c r="E38" s="140">
        <v>19.04</v>
      </c>
      <c r="F38" s="140">
        <v>4.76</v>
      </c>
      <c r="G38" s="140">
        <v>14.28</v>
      </c>
      <c r="H38" s="140">
        <v>61.879999999999995</v>
      </c>
      <c r="I38" s="140"/>
      <c r="J38" s="140">
        <v>2.1800000000000002</v>
      </c>
      <c r="K38" s="140">
        <v>8.7200000000000006</v>
      </c>
      <c r="L38" s="140">
        <v>13.080000000000002</v>
      </c>
      <c r="M38" s="140">
        <v>8.7200000000000006</v>
      </c>
      <c r="N38" s="140">
        <v>10.9</v>
      </c>
      <c r="O38" s="140">
        <v>74.12</v>
      </c>
      <c r="P38" s="140">
        <v>117.72</v>
      </c>
      <c r="Q38" s="140">
        <v>1.55</v>
      </c>
      <c r="R38" s="140">
        <v>13.950000000000001</v>
      </c>
      <c r="S38" s="140">
        <v>32.550000000000004</v>
      </c>
      <c r="T38" s="140">
        <v>0</v>
      </c>
      <c r="U38" s="140">
        <v>12.4</v>
      </c>
      <c r="V38" s="140">
        <v>79.05</v>
      </c>
      <c r="W38" s="140">
        <v>139.5</v>
      </c>
      <c r="X38" s="140">
        <v>0</v>
      </c>
      <c r="Y38" s="140">
        <v>1.22</v>
      </c>
      <c r="Z38" s="140">
        <v>18.3</v>
      </c>
      <c r="AA38" s="140">
        <v>0</v>
      </c>
      <c r="AB38" s="140">
        <v>6.1</v>
      </c>
      <c r="AC38" s="140">
        <v>41.48</v>
      </c>
      <c r="AD38" s="140">
        <v>67.099999999999994</v>
      </c>
      <c r="AE38" s="140">
        <v>4.62</v>
      </c>
      <c r="AF38" s="140">
        <v>6.16</v>
      </c>
      <c r="AG38" s="140">
        <v>15.4</v>
      </c>
      <c r="AH38" s="140">
        <v>0</v>
      </c>
      <c r="AI38" s="140">
        <v>3.08</v>
      </c>
      <c r="AJ38" s="140">
        <v>38.5</v>
      </c>
      <c r="AK38" s="140">
        <v>67.759999999999991</v>
      </c>
      <c r="AL38" s="140">
        <v>0</v>
      </c>
      <c r="AM38" s="140">
        <v>4.5999999999999996</v>
      </c>
      <c r="AN38" s="140">
        <v>20.7</v>
      </c>
      <c r="AO38" s="140">
        <v>0</v>
      </c>
      <c r="AP38" s="140">
        <v>4.5999999999999996</v>
      </c>
      <c r="AQ38" s="140">
        <v>33.349999999999994</v>
      </c>
      <c r="AR38" s="140">
        <v>63.249999999999993</v>
      </c>
      <c r="AS38" s="140">
        <v>0</v>
      </c>
      <c r="AT38" s="140">
        <v>1.48</v>
      </c>
      <c r="AU38" s="140">
        <v>10.36</v>
      </c>
      <c r="AV38" s="140">
        <v>0.74</v>
      </c>
      <c r="AW38" s="140">
        <v>2.2199999999999998</v>
      </c>
      <c r="AX38" s="140">
        <v>25.9</v>
      </c>
      <c r="AY38" s="140">
        <v>40.700000000000003</v>
      </c>
      <c r="AZ38" s="140">
        <v>238.16999999999996</v>
      </c>
      <c r="BA38" s="140">
        <v>422.08000000000004</v>
      </c>
      <c r="BB38" s="140">
        <v>22.57</v>
      </c>
      <c r="BC38" s="140">
        <v>99.22999999999999</v>
      </c>
      <c r="BD38" s="140">
        <v>483.71000000000004</v>
      </c>
      <c r="BE38" s="140">
        <v>605.51</v>
      </c>
    </row>
    <row r="39" spans="1:57" x14ac:dyDescent="0.15">
      <c r="A39">
        <v>23</v>
      </c>
      <c r="B39" t="s">
        <v>133</v>
      </c>
      <c r="C39" s="140">
        <v>0</v>
      </c>
      <c r="D39" s="140">
        <v>7.14</v>
      </c>
      <c r="E39" s="140">
        <v>47.599999999999994</v>
      </c>
      <c r="F39" s="140">
        <v>0</v>
      </c>
      <c r="G39" s="140">
        <v>14.28</v>
      </c>
      <c r="H39" s="140">
        <v>92.82</v>
      </c>
      <c r="I39" s="140"/>
      <c r="J39" s="140">
        <v>0</v>
      </c>
      <c r="K39" s="140">
        <v>2.1800000000000002</v>
      </c>
      <c r="L39" s="140">
        <v>28.340000000000003</v>
      </c>
      <c r="M39" s="140">
        <v>2.1800000000000002</v>
      </c>
      <c r="N39" s="140">
        <v>8.7200000000000006</v>
      </c>
      <c r="O39" s="140">
        <v>61.040000000000006</v>
      </c>
      <c r="P39" s="140">
        <v>102.46000000000001</v>
      </c>
      <c r="Q39" s="140">
        <v>3.1</v>
      </c>
      <c r="R39" s="140">
        <v>9.3000000000000007</v>
      </c>
      <c r="S39" s="140">
        <v>52.7</v>
      </c>
      <c r="T39" s="140">
        <v>1.55</v>
      </c>
      <c r="U39" s="140">
        <v>13.950000000000001</v>
      </c>
      <c r="V39" s="140">
        <v>103.85000000000001</v>
      </c>
      <c r="W39" s="140">
        <v>184.45000000000002</v>
      </c>
      <c r="X39" s="140">
        <v>8.5399999999999991</v>
      </c>
      <c r="Y39" s="140">
        <v>8.5399999999999991</v>
      </c>
      <c r="Z39" s="140">
        <v>31.72</v>
      </c>
      <c r="AA39" s="140">
        <v>4.88</v>
      </c>
      <c r="AB39" s="140">
        <v>3.66</v>
      </c>
      <c r="AC39" s="140">
        <v>41.48</v>
      </c>
      <c r="AD39" s="140">
        <v>98.82</v>
      </c>
      <c r="AE39" s="140">
        <v>0</v>
      </c>
      <c r="AF39" s="140">
        <v>4.62</v>
      </c>
      <c r="AG39" s="140">
        <v>26.18</v>
      </c>
      <c r="AH39" s="140">
        <v>1.54</v>
      </c>
      <c r="AI39" s="140">
        <v>6.16</v>
      </c>
      <c r="AJ39" s="140">
        <v>58.52</v>
      </c>
      <c r="AK39" s="140">
        <v>97.02000000000001</v>
      </c>
      <c r="AL39" s="140">
        <v>1.1499999999999999</v>
      </c>
      <c r="AM39" s="140">
        <v>8.0499999999999989</v>
      </c>
      <c r="AN39" s="140">
        <v>23</v>
      </c>
      <c r="AO39" s="140">
        <v>1.1499999999999999</v>
      </c>
      <c r="AP39" s="140">
        <v>5.75</v>
      </c>
      <c r="AQ39" s="140">
        <v>58.65</v>
      </c>
      <c r="AR39" s="140">
        <v>97.75</v>
      </c>
      <c r="AS39" s="140">
        <v>2.2199999999999998</v>
      </c>
      <c r="AT39" s="140">
        <v>5.92</v>
      </c>
      <c r="AU39" s="140">
        <v>11.84</v>
      </c>
      <c r="AV39" s="140">
        <v>0</v>
      </c>
      <c r="AW39" s="140">
        <v>4.4399999999999995</v>
      </c>
      <c r="AX39" s="140">
        <v>34.04</v>
      </c>
      <c r="AY39" s="140">
        <v>58.46</v>
      </c>
      <c r="AZ39" s="140">
        <v>308.32</v>
      </c>
      <c r="BA39" s="140">
        <v>518.66000000000008</v>
      </c>
      <c r="BB39" s="140">
        <v>26.309999999999995</v>
      </c>
      <c r="BC39" s="140">
        <v>102.71000000000001</v>
      </c>
      <c r="BD39" s="140">
        <v>671.78000000000009</v>
      </c>
      <c r="BE39" s="140">
        <v>800.80000000000007</v>
      </c>
    </row>
    <row r="40" spans="1:57" x14ac:dyDescent="0.15">
      <c r="A40">
        <v>24</v>
      </c>
      <c r="B40" t="s">
        <v>134</v>
      </c>
      <c r="C40" s="140">
        <v>4.76</v>
      </c>
      <c r="D40" s="140">
        <v>4.76</v>
      </c>
      <c r="E40" s="140">
        <v>16.66</v>
      </c>
      <c r="F40" s="140">
        <v>4.76</v>
      </c>
      <c r="G40" s="140">
        <v>11.899999999999999</v>
      </c>
      <c r="H40" s="140">
        <v>85.679999999999993</v>
      </c>
      <c r="I40" s="140"/>
      <c r="J40" s="140">
        <v>0</v>
      </c>
      <c r="K40" s="140">
        <v>4.3600000000000003</v>
      </c>
      <c r="L40" s="140">
        <v>21.8</v>
      </c>
      <c r="M40" s="140">
        <v>4.3600000000000003</v>
      </c>
      <c r="N40" s="140">
        <v>13.080000000000002</v>
      </c>
      <c r="O40" s="140">
        <v>56.680000000000007</v>
      </c>
      <c r="P40" s="140">
        <v>100.28</v>
      </c>
      <c r="Q40" s="140">
        <v>0</v>
      </c>
      <c r="R40" s="140">
        <v>3.1</v>
      </c>
      <c r="S40" s="140">
        <v>41.85</v>
      </c>
      <c r="T40" s="140">
        <v>0</v>
      </c>
      <c r="U40" s="140">
        <v>12.4</v>
      </c>
      <c r="V40" s="140">
        <v>69.75</v>
      </c>
      <c r="W40" s="140">
        <v>127.1</v>
      </c>
      <c r="X40" s="140">
        <v>1.22</v>
      </c>
      <c r="Y40" s="140">
        <v>10.98</v>
      </c>
      <c r="Z40" s="140">
        <v>25.62</v>
      </c>
      <c r="AA40" s="140">
        <v>1.22</v>
      </c>
      <c r="AB40" s="140">
        <v>15.86</v>
      </c>
      <c r="AC40" s="140">
        <v>62.22</v>
      </c>
      <c r="AD40" s="140">
        <v>117.12</v>
      </c>
      <c r="AE40" s="140">
        <v>0</v>
      </c>
      <c r="AF40" s="140">
        <v>6.16</v>
      </c>
      <c r="AG40" s="140">
        <v>13.86</v>
      </c>
      <c r="AH40" s="140">
        <v>0</v>
      </c>
      <c r="AI40" s="140">
        <v>9.24</v>
      </c>
      <c r="AJ40" s="140">
        <v>61.6</v>
      </c>
      <c r="AK40" s="140">
        <v>90.86</v>
      </c>
      <c r="AL40" s="140">
        <v>0</v>
      </c>
      <c r="AM40" s="140">
        <v>2.2999999999999998</v>
      </c>
      <c r="AN40" s="140">
        <v>19.549999999999997</v>
      </c>
      <c r="AO40" s="140">
        <v>1.1499999999999999</v>
      </c>
      <c r="AP40" s="140">
        <v>11.5</v>
      </c>
      <c r="AQ40" s="140">
        <v>29.9</v>
      </c>
      <c r="AR40" s="140">
        <v>64.400000000000006</v>
      </c>
      <c r="AS40" s="140">
        <v>2.2199999999999998</v>
      </c>
      <c r="AT40" s="140">
        <v>3.7</v>
      </c>
      <c r="AU40" s="140">
        <v>11.84</v>
      </c>
      <c r="AV40" s="140">
        <v>0.74</v>
      </c>
      <c r="AW40" s="140">
        <v>2.2199999999999998</v>
      </c>
      <c r="AX40" s="140">
        <v>23.68</v>
      </c>
      <c r="AY40" s="140">
        <v>44.399999999999991</v>
      </c>
      <c r="AZ40" s="140">
        <v>278.04000000000002</v>
      </c>
      <c r="BA40" s="140">
        <v>477.94000000000011</v>
      </c>
      <c r="BB40" s="140">
        <v>20.429999999999996</v>
      </c>
      <c r="BC40" s="140">
        <v>111.55999999999999</v>
      </c>
      <c r="BD40" s="140">
        <v>540.68999999999994</v>
      </c>
      <c r="BE40" s="140">
        <v>672.68</v>
      </c>
    </row>
    <row r="41" spans="1:57" x14ac:dyDescent="0.15">
      <c r="A41">
        <v>25</v>
      </c>
      <c r="B41" t="s">
        <v>42</v>
      </c>
      <c r="C41" s="140">
        <v>0</v>
      </c>
      <c r="D41" s="140">
        <v>16.66</v>
      </c>
      <c r="E41" s="140">
        <v>66.64</v>
      </c>
      <c r="F41" s="140">
        <v>7.14</v>
      </c>
      <c r="G41" s="140">
        <v>19.04</v>
      </c>
      <c r="H41" s="140">
        <v>119</v>
      </c>
      <c r="I41" s="140"/>
      <c r="J41" s="140">
        <v>4.3600000000000003</v>
      </c>
      <c r="K41" s="140">
        <v>10.9</v>
      </c>
      <c r="L41" s="140">
        <v>28.340000000000003</v>
      </c>
      <c r="M41" s="140">
        <v>0</v>
      </c>
      <c r="N41" s="140">
        <v>13.080000000000002</v>
      </c>
      <c r="O41" s="140">
        <v>78.48</v>
      </c>
      <c r="P41" s="140">
        <v>135.16000000000003</v>
      </c>
      <c r="Q41" s="140">
        <v>4.6500000000000004</v>
      </c>
      <c r="R41" s="140">
        <v>20.150000000000002</v>
      </c>
      <c r="S41" s="140">
        <v>68.2</v>
      </c>
      <c r="T41" s="140">
        <v>3.1</v>
      </c>
      <c r="U41" s="140">
        <v>7.75</v>
      </c>
      <c r="V41" s="140">
        <v>128.65</v>
      </c>
      <c r="W41" s="140">
        <v>232.5</v>
      </c>
      <c r="X41" s="140">
        <v>1.22</v>
      </c>
      <c r="Y41" s="140">
        <v>6.1</v>
      </c>
      <c r="Z41" s="140">
        <v>34.159999999999997</v>
      </c>
      <c r="AA41" s="140">
        <v>3.66</v>
      </c>
      <c r="AB41" s="140">
        <v>6.1</v>
      </c>
      <c r="AC41" s="140">
        <v>70.760000000000005</v>
      </c>
      <c r="AD41" s="140">
        <v>122</v>
      </c>
      <c r="AE41" s="140">
        <v>0</v>
      </c>
      <c r="AF41" s="140">
        <v>10.780000000000001</v>
      </c>
      <c r="AG41" s="140">
        <v>35.42</v>
      </c>
      <c r="AH41" s="140">
        <v>0</v>
      </c>
      <c r="AI41" s="140">
        <v>3.08</v>
      </c>
      <c r="AJ41" s="140">
        <v>73.92</v>
      </c>
      <c r="AK41" s="140">
        <v>123.2</v>
      </c>
      <c r="AL41" s="140">
        <v>0</v>
      </c>
      <c r="AM41" s="140">
        <v>4.5999999999999996</v>
      </c>
      <c r="AN41" s="140">
        <v>32.199999999999996</v>
      </c>
      <c r="AO41" s="140">
        <v>1.1499999999999999</v>
      </c>
      <c r="AP41" s="140">
        <v>1.1499999999999999</v>
      </c>
      <c r="AQ41" s="140">
        <v>51.749999999999993</v>
      </c>
      <c r="AR41" s="140">
        <v>90.85</v>
      </c>
      <c r="AS41" s="140">
        <v>0</v>
      </c>
      <c r="AT41" s="140">
        <v>8.14</v>
      </c>
      <c r="AU41" s="140">
        <v>14.06</v>
      </c>
      <c r="AV41" s="140">
        <v>0.74</v>
      </c>
      <c r="AW41" s="140">
        <v>4.4399999999999995</v>
      </c>
      <c r="AX41" s="140">
        <v>34.04</v>
      </c>
      <c r="AY41" s="140">
        <v>61.42</v>
      </c>
      <c r="AZ41" s="140">
        <v>435.60000000000008</v>
      </c>
      <c r="BA41" s="140">
        <v>627.03</v>
      </c>
      <c r="BB41" s="140">
        <v>26.019999999999996</v>
      </c>
      <c r="BC41" s="140">
        <v>131.97</v>
      </c>
      <c r="BD41" s="140">
        <v>835.61999999999989</v>
      </c>
      <c r="BE41" s="140">
        <v>993.6099999999999</v>
      </c>
    </row>
    <row r="42" spans="1:57" x14ac:dyDescent="0.15">
      <c r="A42">
        <v>26</v>
      </c>
      <c r="B42" t="s">
        <v>136</v>
      </c>
      <c r="C42" s="140">
        <v>2.38</v>
      </c>
      <c r="D42" s="140">
        <v>11.899999999999999</v>
      </c>
      <c r="E42" s="140">
        <v>54.739999999999995</v>
      </c>
      <c r="F42" s="140">
        <v>2.38</v>
      </c>
      <c r="G42" s="140">
        <v>9.52</v>
      </c>
      <c r="H42" s="140">
        <v>142.79999999999998</v>
      </c>
      <c r="I42" s="140"/>
      <c r="J42" s="140">
        <v>2.1800000000000002</v>
      </c>
      <c r="K42" s="140">
        <v>10.9</v>
      </c>
      <c r="L42" s="140">
        <v>19.62</v>
      </c>
      <c r="M42" s="140">
        <v>0</v>
      </c>
      <c r="N42" s="140">
        <v>13.080000000000002</v>
      </c>
      <c r="O42" s="140">
        <v>93.740000000000009</v>
      </c>
      <c r="P42" s="140">
        <v>139.52000000000001</v>
      </c>
      <c r="Q42" s="140">
        <v>4.6500000000000004</v>
      </c>
      <c r="R42" s="140">
        <v>3.1</v>
      </c>
      <c r="S42" s="140">
        <v>48.050000000000004</v>
      </c>
      <c r="T42" s="140">
        <v>1.55</v>
      </c>
      <c r="U42" s="140">
        <v>10.85</v>
      </c>
      <c r="V42" s="140">
        <v>130.20000000000002</v>
      </c>
      <c r="W42" s="140">
        <v>198.40000000000003</v>
      </c>
      <c r="X42" s="140">
        <v>1.22</v>
      </c>
      <c r="Y42" s="140">
        <v>6.1</v>
      </c>
      <c r="Z42" s="140">
        <v>21.96</v>
      </c>
      <c r="AA42" s="140">
        <v>1.22</v>
      </c>
      <c r="AB42" s="140">
        <v>10.98</v>
      </c>
      <c r="AC42" s="140">
        <v>70.760000000000005</v>
      </c>
      <c r="AD42" s="140">
        <v>112.24000000000001</v>
      </c>
      <c r="AE42" s="140">
        <v>1.54</v>
      </c>
      <c r="AF42" s="140">
        <v>15.4</v>
      </c>
      <c r="AG42" s="140">
        <v>27.72</v>
      </c>
      <c r="AH42" s="140">
        <v>0</v>
      </c>
      <c r="AI42" s="140">
        <v>6.16</v>
      </c>
      <c r="AJ42" s="140">
        <v>73.92</v>
      </c>
      <c r="AK42" s="140">
        <v>124.74</v>
      </c>
      <c r="AL42" s="140">
        <v>2.2999999999999998</v>
      </c>
      <c r="AM42" s="140">
        <v>8.0499999999999989</v>
      </c>
      <c r="AN42" s="140">
        <v>21.849999999999998</v>
      </c>
      <c r="AO42" s="140">
        <v>0</v>
      </c>
      <c r="AP42" s="140">
        <v>2.2999999999999998</v>
      </c>
      <c r="AQ42" s="140">
        <v>59.8</v>
      </c>
      <c r="AR42" s="140">
        <v>94.299999999999983</v>
      </c>
      <c r="AS42" s="140">
        <v>1.48</v>
      </c>
      <c r="AT42" s="140">
        <v>5.18</v>
      </c>
      <c r="AU42" s="140">
        <v>8.879999999999999</v>
      </c>
      <c r="AV42" s="140">
        <v>0.74</v>
      </c>
      <c r="AW42" s="140">
        <v>2.2199999999999998</v>
      </c>
      <c r="AX42" s="140">
        <v>32.56</v>
      </c>
      <c r="AY42" s="140">
        <v>51.06</v>
      </c>
      <c r="AZ42" s="140">
        <v>322.04000000000013</v>
      </c>
      <c r="BA42" s="140">
        <v>664.78</v>
      </c>
      <c r="BB42" s="140">
        <v>21.64</v>
      </c>
      <c r="BC42" s="140">
        <v>115.73999999999998</v>
      </c>
      <c r="BD42" s="140">
        <v>806.59999999999991</v>
      </c>
      <c r="BE42" s="140">
        <v>943.9799999999999</v>
      </c>
    </row>
    <row r="43" spans="1:57" x14ac:dyDescent="0.15">
      <c r="A43">
        <v>27</v>
      </c>
      <c r="B43" t="s">
        <v>45</v>
      </c>
      <c r="C43" s="140">
        <v>4.76</v>
      </c>
      <c r="D43" s="140">
        <v>11.899999999999999</v>
      </c>
      <c r="E43" s="140">
        <v>26.18</v>
      </c>
      <c r="F43" s="140">
        <v>0</v>
      </c>
      <c r="G43" s="140">
        <v>11.899999999999999</v>
      </c>
      <c r="H43" s="140">
        <v>71.399999999999991</v>
      </c>
      <c r="I43" s="140"/>
      <c r="J43" s="140">
        <v>0</v>
      </c>
      <c r="K43" s="140">
        <v>4.3600000000000003</v>
      </c>
      <c r="L43" s="140">
        <v>17.440000000000001</v>
      </c>
      <c r="M43" s="140">
        <v>0</v>
      </c>
      <c r="N43" s="140">
        <v>8.7200000000000006</v>
      </c>
      <c r="O43" s="140">
        <v>32.700000000000003</v>
      </c>
      <c r="P43" s="140">
        <v>63.220000000000006</v>
      </c>
      <c r="Q43" s="140">
        <v>1.55</v>
      </c>
      <c r="R43" s="140">
        <v>10.85</v>
      </c>
      <c r="S43" s="140">
        <v>26.35</v>
      </c>
      <c r="T43" s="140">
        <v>3.1</v>
      </c>
      <c r="U43" s="140">
        <v>4.6500000000000004</v>
      </c>
      <c r="V43" s="140">
        <v>55.800000000000004</v>
      </c>
      <c r="W43" s="140">
        <v>102.30000000000001</v>
      </c>
      <c r="X43" s="140">
        <v>0</v>
      </c>
      <c r="Y43" s="140">
        <v>14.64</v>
      </c>
      <c r="Z43" s="140">
        <v>20.74</v>
      </c>
      <c r="AA43" s="140">
        <v>2.44</v>
      </c>
      <c r="AB43" s="140">
        <v>3.66</v>
      </c>
      <c r="AC43" s="140">
        <v>26.84</v>
      </c>
      <c r="AD43" s="140">
        <v>68.319999999999993</v>
      </c>
      <c r="AE43" s="140">
        <v>1.54</v>
      </c>
      <c r="AF43" s="140">
        <v>3.08</v>
      </c>
      <c r="AG43" s="140">
        <v>16.940000000000001</v>
      </c>
      <c r="AH43" s="140">
        <v>0</v>
      </c>
      <c r="AI43" s="140">
        <v>10.780000000000001</v>
      </c>
      <c r="AJ43" s="140">
        <v>32.340000000000003</v>
      </c>
      <c r="AK43" s="140">
        <v>64.680000000000007</v>
      </c>
      <c r="AL43" s="140">
        <v>1.1499999999999999</v>
      </c>
      <c r="AM43" s="140">
        <v>2.2999999999999998</v>
      </c>
      <c r="AN43" s="140">
        <v>9.1999999999999993</v>
      </c>
      <c r="AO43" s="140">
        <v>1.1499999999999999</v>
      </c>
      <c r="AP43" s="140">
        <v>2.2999999999999998</v>
      </c>
      <c r="AQ43" s="140">
        <v>25.299999999999997</v>
      </c>
      <c r="AR43" s="140">
        <v>41.399999999999991</v>
      </c>
      <c r="AS43" s="140">
        <v>0</v>
      </c>
      <c r="AT43" s="140">
        <v>1.48</v>
      </c>
      <c r="AU43" s="140">
        <v>6.66</v>
      </c>
      <c r="AV43" s="140">
        <v>0.74</v>
      </c>
      <c r="AW43" s="140">
        <v>5.18</v>
      </c>
      <c r="AX43" s="140">
        <v>19.239999999999998</v>
      </c>
      <c r="AY43" s="140">
        <v>33.299999999999997</v>
      </c>
      <c r="AZ43" s="140">
        <v>223.96</v>
      </c>
      <c r="BA43" s="140">
        <v>318.24</v>
      </c>
      <c r="BB43" s="140">
        <v>16.43</v>
      </c>
      <c r="BC43" s="140">
        <v>95.799999999999983</v>
      </c>
      <c r="BD43" s="140">
        <v>387.13000000000005</v>
      </c>
      <c r="BE43" s="140">
        <v>499.36</v>
      </c>
    </row>
    <row r="44" spans="1:57" x14ac:dyDescent="0.15">
      <c r="A44">
        <v>28</v>
      </c>
      <c r="B44" t="s">
        <v>138</v>
      </c>
      <c r="C44" s="140">
        <v>2.38</v>
      </c>
      <c r="D44" s="140">
        <v>16.66</v>
      </c>
      <c r="E44" s="140">
        <v>23.799999999999997</v>
      </c>
      <c r="F44" s="140">
        <v>0</v>
      </c>
      <c r="G44" s="140">
        <v>9.52</v>
      </c>
      <c r="H44" s="140">
        <v>69.02</v>
      </c>
      <c r="I44" s="140"/>
      <c r="J44" s="140">
        <v>0</v>
      </c>
      <c r="K44" s="140">
        <v>2.1800000000000002</v>
      </c>
      <c r="L44" s="140">
        <v>13.080000000000002</v>
      </c>
      <c r="M44" s="140">
        <v>0</v>
      </c>
      <c r="N44" s="140">
        <v>6.5400000000000009</v>
      </c>
      <c r="O44" s="140">
        <v>34.880000000000003</v>
      </c>
      <c r="P44" s="140">
        <v>56.680000000000007</v>
      </c>
      <c r="Q44" s="140">
        <v>0</v>
      </c>
      <c r="R44" s="140">
        <v>0</v>
      </c>
      <c r="S44" s="140">
        <v>20.150000000000002</v>
      </c>
      <c r="T44" s="140">
        <v>1.55</v>
      </c>
      <c r="U44" s="140">
        <v>4.6500000000000004</v>
      </c>
      <c r="V44" s="140">
        <v>63.550000000000004</v>
      </c>
      <c r="W44" s="140">
        <v>89.9</v>
      </c>
      <c r="X44" s="140">
        <v>1.22</v>
      </c>
      <c r="Y44" s="140">
        <v>6.1</v>
      </c>
      <c r="Z44" s="140">
        <v>20.74</v>
      </c>
      <c r="AA44" s="140">
        <v>0</v>
      </c>
      <c r="AB44" s="140">
        <v>8.5399999999999991</v>
      </c>
      <c r="AC44" s="140">
        <v>23.18</v>
      </c>
      <c r="AD44" s="140">
        <v>59.779999999999994</v>
      </c>
      <c r="AE44" s="140">
        <v>1.54</v>
      </c>
      <c r="AF44" s="140">
        <v>0</v>
      </c>
      <c r="AG44" s="140">
        <v>16.940000000000001</v>
      </c>
      <c r="AH44" s="140">
        <v>0</v>
      </c>
      <c r="AI44" s="140">
        <v>4.62</v>
      </c>
      <c r="AJ44" s="140">
        <v>41.58</v>
      </c>
      <c r="AK44" s="140">
        <v>64.680000000000007</v>
      </c>
      <c r="AL44" s="140">
        <v>1.1499999999999999</v>
      </c>
      <c r="AM44" s="140">
        <v>3.4499999999999997</v>
      </c>
      <c r="AN44" s="140">
        <v>13.799999999999999</v>
      </c>
      <c r="AO44" s="140">
        <v>1.1499999999999999</v>
      </c>
      <c r="AP44" s="140">
        <v>2.2999999999999998</v>
      </c>
      <c r="AQ44" s="140">
        <v>41.4</v>
      </c>
      <c r="AR44" s="140">
        <v>63.25</v>
      </c>
      <c r="AS44" s="140">
        <v>0</v>
      </c>
      <c r="AT44" s="140">
        <v>0.74</v>
      </c>
      <c r="AU44" s="140">
        <v>8.879999999999999</v>
      </c>
      <c r="AV44" s="140">
        <v>0.74</v>
      </c>
      <c r="AW44" s="140">
        <v>2.2199999999999998</v>
      </c>
      <c r="AX44" s="140">
        <v>25.16</v>
      </c>
      <c r="AY44" s="140">
        <v>37.739999999999995</v>
      </c>
      <c r="AZ44" s="140">
        <v>159.95000000000002</v>
      </c>
      <c r="BA44" s="140">
        <v>340.6</v>
      </c>
      <c r="BB44" s="140">
        <v>9.73</v>
      </c>
      <c r="BC44" s="140">
        <v>67.52</v>
      </c>
      <c r="BD44" s="140">
        <v>416.16</v>
      </c>
      <c r="BE44" s="140">
        <v>493.41</v>
      </c>
    </row>
    <row r="45" spans="1:57" x14ac:dyDescent="0.15">
      <c r="A45">
        <v>29</v>
      </c>
      <c r="B45" t="s">
        <v>47</v>
      </c>
      <c r="C45" s="140">
        <v>0</v>
      </c>
      <c r="D45" s="140">
        <v>2.38</v>
      </c>
      <c r="E45" s="140">
        <v>4.76</v>
      </c>
      <c r="F45" s="140">
        <v>0</v>
      </c>
      <c r="G45" s="140">
        <v>0</v>
      </c>
      <c r="H45" s="140">
        <v>23.799999999999997</v>
      </c>
      <c r="I45" s="140"/>
      <c r="J45" s="140">
        <v>0</v>
      </c>
      <c r="K45" s="140">
        <v>6.5400000000000009</v>
      </c>
      <c r="L45" s="140">
        <v>0</v>
      </c>
      <c r="M45" s="140">
        <v>0</v>
      </c>
      <c r="N45" s="140">
        <v>10.9</v>
      </c>
      <c r="O45" s="140">
        <v>23.98</v>
      </c>
      <c r="P45" s="140">
        <v>41.42</v>
      </c>
      <c r="Q45" s="140">
        <v>0</v>
      </c>
      <c r="R45" s="140">
        <v>1.55</v>
      </c>
      <c r="S45" s="140">
        <v>9.3000000000000007</v>
      </c>
      <c r="T45" s="140">
        <v>0</v>
      </c>
      <c r="U45" s="140">
        <v>7.75</v>
      </c>
      <c r="V45" s="140">
        <v>18.600000000000001</v>
      </c>
      <c r="W45" s="140">
        <v>37.200000000000003</v>
      </c>
      <c r="X45" s="140">
        <v>0</v>
      </c>
      <c r="Y45" s="140">
        <v>1.22</v>
      </c>
      <c r="Z45" s="140">
        <v>1.22</v>
      </c>
      <c r="AA45" s="140">
        <v>0</v>
      </c>
      <c r="AB45" s="140">
        <v>1.22</v>
      </c>
      <c r="AC45" s="140">
        <v>4.88</v>
      </c>
      <c r="AD45" s="140">
        <v>8.5399999999999991</v>
      </c>
      <c r="AE45" s="140">
        <v>0</v>
      </c>
      <c r="AF45" s="140">
        <v>1.54</v>
      </c>
      <c r="AG45" s="140">
        <v>4.62</v>
      </c>
      <c r="AH45" s="140">
        <v>0</v>
      </c>
      <c r="AI45" s="140">
        <v>0</v>
      </c>
      <c r="AJ45" s="140">
        <v>3.08</v>
      </c>
      <c r="AK45" s="140">
        <v>9.24</v>
      </c>
      <c r="AL45" s="140">
        <v>0</v>
      </c>
      <c r="AM45" s="140">
        <v>0</v>
      </c>
      <c r="AN45" s="140">
        <v>2.2999999999999998</v>
      </c>
      <c r="AO45" s="140">
        <v>0</v>
      </c>
      <c r="AP45" s="140">
        <v>0</v>
      </c>
      <c r="AQ45" s="140">
        <v>5.75</v>
      </c>
      <c r="AR45" s="140">
        <v>8.0500000000000007</v>
      </c>
      <c r="AS45" s="140">
        <v>0</v>
      </c>
      <c r="AT45" s="140">
        <v>0.74</v>
      </c>
      <c r="AU45" s="140">
        <v>0.74</v>
      </c>
      <c r="AV45" s="140">
        <v>0</v>
      </c>
      <c r="AW45" s="140">
        <v>0</v>
      </c>
      <c r="AX45" s="140">
        <v>8.879999999999999</v>
      </c>
      <c r="AY45" s="140">
        <v>10.36</v>
      </c>
      <c r="AZ45" s="140">
        <v>63.089999999999989</v>
      </c>
      <c r="BA45" s="140">
        <v>108.83999999999999</v>
      </c>
      <c r="BB45" s="140">
        <v>0</v>
      </c>
      <c r="BC45" s="140">
        <v>33.840000000000003</v>
      </c>
      <c r="BD45" s="140">
        <v>111.90999999999998</v>
      </c>
      <c r="BE45" s="140">
        <v>145.75</v>
      </c>
    </row>
    <row r="46" spans="1:57" x14ac:dyDescent="0.15">
      <c r="A46">
        <v>30</v>
      </c>
      <c r="B46" t="s">
        <v>43</v>
      </c>
      <c r="C46" s="140">
        <v>2.38</v>
      </c>
      <c r="D46" s="140">
        <v>9.52</v>
      </c>
      <c r="E46" s="140">
        <v>14.28</v>
      </c>
      <c r="F46" s="140">
        <v>0</v>
      </c>
      <c r="G46" s="140">
        <v>19.04</v>
      </c>
      <c r="H46" s="140">
        <v>42.839999999999996</v>
      </c>
      <c r="I46" s="140"/>
      <c r="J46" s="140">
        <v>2.1800000000000002</v>
      </c>
      <c r="K46" s="140">
        <v>4.3600000000000003</v>
      </c>
      <c r="L46" s="140">
        <v>6.5400000000000009</v>
      </c>
      <c r="M46" s="140">
        <v>0</v>
      </c>
      <c r="N46" s="140">
        <v>6.5400000000000009</v>
      </c>
      <c r="O46" s="140">
        <v>43.6</v>
      </c>
      <c r="P46" s="140">
        <v>63.220000000000006</v>
      </c>
      <c r="Q46" s="140">
        <v>0</v>
      </c>
      <c r="R46" s="140">
        <v>6.2</v>
      </c>
      <c r="S46" s="140">
        <v>23.25</v>
      </c>
      <c r="T46" s="140">
        <v>0</v>
      </c>
      <c r="U46" s="140">
        <v>1.55</v>
      </c>
      <c r="V46" s="140">
        <v>44.95</v>
      </c>
      <c r="W46" s="140">
        <v>75.95</v>
      </c>
      <c r="X46" s="140">
        <v>0</v>
      </c>
      <c r="Y46" s="140">
        <v>2.44</v>
      </c>
      <c r="Z46" s="140">
        <v>14.64</v>
      </c>
      <c r="AA46" s="140">
        <v>0</v>
      </c>
      <c r="AB46" s="140">
        <v>2.44</v>
      </c>
      <c r="AC46" s="140">
        <v>25.62</v>
      </c>
      <c r="AD46" s="140">
        <v>45.14</v>
      </c>
      <c r="AE46" s="140">
        <v>1.54</v>
      </c>
      <c r="AF46" s="140">
        <v>6.16</v>
      </c>
      <c r="AG46" s="140">
        <v>7.7</v>
      </c>
      <c r="AH46" s="140">
        <v>0</v>
      </c>
      <c r="AI46" s="140">
        <v>3.08</v>
      </c>
      <c r="AJ46" s="140">
        <v>32.340000000000003</v>
      </c>
      <c r="AK46" s="140">
        <v>50.820000000000007</v>
      </c>
      <c r="AL46" s="140">
        <v>0</v>
      </c>
      <c r="AM46" s="140">
        <v>0</v>
      </c>
      <c r="AN46" s="140">
        <v>3.4499999999999997</v>
      </c>
      <c r="AO46" s="140">
        <v>0</v>
      </c>
      <c r="AP46" s="140">
        <v>0</v>
      </c>
      <c r="AQ46" s="140">
        <v>18.399999999999999</v>
      </c>
      <c r="AR46" s="140">
        <v>21.849999999999998</v>
      </c>
      <c r="AS46" s="140">
        <v>0.74</v>
      </c>
      <c r="AT46" s="140">
        <v>2.96</v>
      </c>
      <c r="AU46" s="140">
        <v>6.66</v>
      </c>
      <c r="AV46" s="140">
        <v>0</v>
      </c>
      <c r="AW46" s="140">
        <v>3.7</v>
      </c>
      <c r="AX46" s="140">
        <v>11.84</v>
      </c>
      <c r="AY46" s="140">
        <v>25.9</v>
      </c>
      <c r="AZ46" s="140">
        <v>148.32000000000002</v>
      </c>
      <c r="BA46" s="140">
        <v>255.94000000000003</v>
      </c>
      <c r="BB46" s="140">
        <v>6.8400000000000007</v>
      </c>
      <c r="BC46" s="140">
        <v>67.989999999999995</v>
      </c>
      <c r="BD46" s="140">
        <v>296.10999999999996</v>
      </c>
      <c r="BE46" s="140">
        <v>370.93999999999994</v>
      </c>
    </row>
    <row r="47" spans="1:57" x14ac:dyDescent="0.15">
      <c r="A47">
        <v>31</v>
      </c>
      <c r="B47" t="s">
        <v>141</v>
      </c>
      <c r="C47" s="140">
        <v>2.38</v>
      </c>
      <c r="D47" s="140">
        <v>4.76</v>
      </c>
      <c r="E47" s="140">
        <v>26.18</v>
      </c>
      <c r="F47" s="140">
        <v>0</v>
      </c>
      <c r="G47" s="140">
        <v>7.14</v>
      </c>
      <c r="H47" s="140">
        <v>99.96</v>
      </c>
      <c r="I47" s="140"/>
      <c r="J47" s="140">
        <v>2.1800000000000002</v>
      </c>
      <c r="K47" s="140">
        <v>2.1800000000000002</v>
      </c>
      <c r="L47" s="140">
        <v>17.440000000000001</v>
      </c>
      <c r="M47" s="140">
        <v>0</v>
      </c>
      <c r="N47" s="140">
        <v>4.3600000000000003</v>
      </c>
      <c r="O47" s="140">
        <v>34.880000000000003</v>
      </c>
      <c r="P47" s="140">
        <v>61.040000000000006</v>
      </c>
      <c r="Q47" s="140">
        <v>0</v>
      </c>
      <c r="R47" s="140">
        <v>10.85</v>
      </c>
      <c r="S47" s="140">
        <v>29.45</v>
      </c>
      <c r="T47" s="140">
        <v>3.1</v>
      </c>
      <c r="U47" s="140">
        <v>4.6500000000000004</v>
      </c>
      <c r="V47" s="140">
        <v>48.050000000000004</v>
      </c>
      <c r="W47" s="140">
        <v>96.1</v>
      </c>
      <c r="X47" s="140">
        <v>0</v>
      </c>
      <c r="Y47" s="140">
        <v>3.66</v>
      </c>
      <c r="Z47" s="140">
        <v>9.76</v>
      </c>
      <c r="AA47" s="140">
        <v>3.66</v>
      </c>
      <c r="AB47" s="140">
        <v>4.88</v>
      </c>
      <c r="AC47" s="140">
        <v>37.82</v>
      </c>
      <c r="AD47" s="140">
        <v>59.78</v>
      </c>
      <c r="AE47" s="140">
        <v>0</v>
      </c>
      <c r="AF47" s="140">
        <v>1.54</v>
      </c>
      <c r="AG47" s="140">
        <v>9.24</v>
      </c>
      <c r="AH47" s="140">
        <v>0</v>
      </c>
      <c r="AI47" s="140">
        <v>6.16</v>
      </c>
      <c r="AJ47" s="140">
        <v>27.72</v>
      </c>
      <c r="AK47" s="140">
        <v>44.66</v>
      </c>
      <c r="AL47" s="140">
        <v>0</v>
      </c>
      <c r="AM47" s="140">
        <v>4.5999999999999996</v>
      </c>
      <c r="AN47" s="140">
        <v>8.0499999999999989</v>
      </c>
      <c r="AO47" s="140">
        <v>0</v>
      </c>
      <c r="AP47" s="140">
        <v>3.4499999999999997</v>
      </c>
      <c r="AQ47" s="140">
        <v>20.7</v>
      </c>
      <c r="AR47" s="140">
        <v>36.799999999999997</v>
      </c>
      <c r="AS47" s="140">
        <v>0.74</v>
      </c>
      <c r="AT47" s="140">
        <v>3.7</v>
      </c>
      <c r="AU47" s="140">
        <v>6.66</v>
      </c>
      <c r="AV47" s="140">
        <v>0</v>
      </c>
      <c r="AW47" s="140">
        <v>1.48</v>
      </c>
      <c r="AX47" s="140">
        <v>14.8</v>
      </c>
      <c r="AY47" s="140">
        <v>27.380000000000003</v>
      </c>
      <c r="AZ47" s="140">
        <v>198.10999999999999</v>
      </c>
      <c r="BA47" s="140">
        <v>322.81</v>
      </c>
      <c r="BB47" s="140">
        <v>12.06</v>
      </c>
      <c r="BC47" s="140">
        <v>63.41</v>
      </c>
      <c r="BD47" s="140">
        <v>390.71000000000004</v>
      </c>
      <c r="BE47" s="140">
        <v>466.18000000000006</v>
      </c>
    </row>
    <row r="48" spans="1:57" x14ac:dyDescent="0.15">
      <c r="A48">
        <v>32</v>
      </c>
      <c r="B48" t="s">
        <v>39</v>
      </c>
      <c r="C48" s="140">
        <v>0</v>
      </c>
      <c r="D48" s="140">
        <v>11.899999999999999</v>
      </c>
      <c r="E48" s="140">
        <v>42.839999999999996</v>
      </c>
      <c r="F48" s="140">
        <v>2.38</v>
      </c>
      <c r="G48" s="140">
        <v>28.56</v>
      </c>
      <c r="H48" s="140">
        <v>76.16</v>
      </c>
      <c r="I48" s="140"/>
      <c r="J48" s="140">
        <v>0</v>
      </c>
      <c r="K48" s="140">
        <v>13.080000000000002</v>
      </c>
      <c r="L48" s="140">
        <v>26.160000000000004</v>
      </c>
      <c r="M48" s="140">
        <v>2.1800000000000002</v>
      </c>
      <c r="N48" s="140">
        <v>4.3600000000000003</v>
      </c>
      <c r="O48" s="140">
        <v>78.48</v>
      </c>
      <c r="P48" s="140">
        <v>124.26000000000002</v>
      </c>
      <c r="Q48" s="140">
        <v>3.1</v>
      </c>
      <c r="R48" s="140">
        <v>12.4</v>
      </c>
      <c r="S48" s="140">
        <v>48.050000000000004</v>
      </c>
      <c r="T48" s="140">
        <v>1.55</v>
      </c>
      <c r="U48" s="140">
        <v>10.85</v>
      </c>
      <c r="V48" s="140">
        <v>97.65</v>
      </c>
      <c r="W48" s="140">
        <v>173.60000000000002</v>
      </c>
      <c r="X48" s="140">
        <v>0</v>
      </c>
      <c r="Y48" s="140">
        <v>8.5399999999999991</v>
      </c>
      <c r="Z48" s="140">
        <v>30.5</v>
      </c>
      <c r="AA48" s="140">
        <v>0</v>
      </c>
      <c r="AB48" s="140">
        <v>10.98</v>
      </c>
      <c r="AC48" s="140">
        <v>45.14</v>
      </c>
      <c r="AD48" s="140">
        <v>95.16</v>
      </c>
      <c r="AE48" s="140">
        <v>0</v>
      </c>
      <c r="AF48" s="140">
        <v>4.62</v>
      </c>
      <c r="AG48" s="140">
        <v>40.04</v>
      </c>
      <c r="AH48" s="140">
        <v>0</v>
      </c>
      <c r="AI48" s="140">
        <v>6.16</v>
      </c>
      <c r="AJ48" s="140">
        <v>63.14</v>
      </c>
      <c r="AK48" s="140">
        <v>113.96</v>
      </c>
      <c r="AL48" s="140">
        <v>1.1499999999999999</v>
      </c>
      <c r="AM48" s="140">
        <v>5.75</v>
      </c>
      <c r="AN48" s="140">
        <v>23</v>
      </c>
      <c r="AO48" s="140">
        <v>4.5999999999999996</v>
      </c>
      <c r="AP48" s="140">
        <v>0</v>
      </c>
      <c r="AQ48" s="140">
        <v>90.85</v>
      </c>
      <c r="AR48" s="140">
        <v>125.35</v>
      </c>
      <c r="AS48" s="140">
        <v>0.74</v>
      </c>
      <c r="AT48" s="140">
        <v>3.7</v>
      </c>
      <c r="AU48" s="140">
        <v>11.84</v>
      </c>
      <c r="AV48" s="140">
        <v>0</v>
      </c>
      <c r="AW48" s="140">
        <v>1.48</v>
      </c>
      <c r="AX48" s="140">
        <v>29.6</v>
      </c>
      <c r="AY48" s="140">
        <v>47.36</v>
      </c>
      <c r="AZ48" s="140">
        <v>315.96999999999997</v>
      </c>
      <c r="BA48" s="140">
        <v>554.12000000000012</v>
      </c>
      <c r="BB48" s="140">
        <v>15.700000000000001</v>
      </c>
      <c r="BC48" s="140">
        <v>122.38000000000001</v>
      </c>
      <c r="BD48" s="140">
        <v>703.45000000000016</v>
      </c>
      <c r="BE48" s="140">
        <v>841.5300000000002</v>
      </c>
    </row>
    <row r="49" spans="1:57" x14ac:dyDescent="0.15">
      <c r="A49">
        <v>33</v>
      </c>
      <c r="B49" t="s">
        <v>41</v>
      </c>
      <c r="C49" s="140">
        <v>0</v>
      </c>
      <c r="D49" s="140">
        <v>11.899999999999999</v>
      </c>
      <c r="E49" s="140">
        <v>16.66</v>
      </c>
      <c r="F49" s="140">
        <v>0</v>
      </c>
      <c r="G49" s="140">
        <v>7.14</v>
      </c>
      <c r="H49" s="140">
        <v>80.92</v>
      </c>
      <c r="I49" s="140"/>
      <c r="J49" s="140">
        <v>0</v>
      </c>
      <c r="K49" s="140">
        <v>0</v>
      </c>
      <c r="L49" s="140">
        <v>10.9</v>
      </c>
      <c r="M49" s="140">
        <v>0</v>
      </c>
      <c r="N49" s="140">
        <v>8.7200000000000006</v>
      </c>
      <c r="O49" s="140">
        <v>45.78</v>
      </c>
      <c r="P49" s="140">
        <v>65.400000000000006</v>
      </c>
      <c r="Q49" s="140">
        <v>0</v>
      </c>
      <c r="R49" s="140">
        <v>1.55</v>
      </c>
      <c r="S49" s="140">
        <v>24.8</v>
      </c>
      <c r="T49" s="140">
        <v>0</v>
      </c>
      <c r="U49" s="140">
        <v>4.6500000000000004</v>
      </c>
      <c r="V49" s="140">
        <v>58.9</v>
      </c>
      <c r="W49" s="140">
        <v>89.9</v>
      </c>
      <c r="X49" s="140">
        <v>1.22</v>
      </c>
      <c r="Y49" s="140">
        <v>7.32</v>
      </c>
      <c r="Z49" s="140">
        <v>12.2</v>
      </c>
      <c r="AA49" s="140">
        <v>0</v>
      </c>
      <c r="AB49" s="140">
        <v>1.22</v>
      </c>
      <c r="AC49" s="140">
        <v>23.18</v>
      </c>
      <c r="AD49" s="140">
        <v>45.14</v>
      </c>
      <c r="AE49" s="140">
        <v>0</v>
      </c>
      <c r="AF49" s="140">
        <v>1.54</v>
      </c>
      <c r="AG49" s="140">
        <v>18.48</v>
      </c>
      <c r="AH49" s="140">
        <v>0</v>
      </c>
      <c r="AI49" s="140">
        <v>1.54</v>
      </c>
      <c r="AJ49" s="140">
        <v>36.96</v>
      </c>
      <c r="AK49" s="140">
        <v>58.519999999999996</v>
      </c>
      <c r="AL49" s="140">
        <v>0</v>
      </c>
      <c r="AM49" s="140">
        <v>1.1499999999999999</v>
      </c>
      <c r="AN49" s="140">
        <v>10.35</v>
      </c>
      <c r="AO49" s="140">
        <v>0</v>
      </c>
      <c r="AP49" s="140">
        <v>1.1499999999999999</v>
      </c>
      <c r="AQ49" s="140">
        <v>20.7</v>
      </c>
      <c r="AR49" s="140">
        <v>33.35</v>
      </c>
      <c r="AS49" s="140">
        <v>0</v>
      </c>
      <c r="AT49" s="140">
        <v>0.74</v>
      </c>
      <c r="AU49" s="140">
        <v>6.66</v>
      </c>
      <c r="AV49" s="140">
        <v>0</v>
      </c>
      <c r="AW49" s="140">
        <v>0.74</v>
      </c>
      <c r="AX49" s="140">
        <v>14.06</v>
      </c>
      <c r="AY49" s="140">
        <v>22.200000000000003</v>
      </c>
      <c r="AZ49" s="140">
        <v>175.44999999999996</v>
      </c>
      <c r="BA49" s="140">
        <v>305.65999999999997</v>
      </c>
      <c r="BB49" s="140">
        <v>1.22</v>
      </c>
      <c r="BC49" s="140">
        <v>49.36</v>
      </c>
      <c r="BD49" s="140">
        <v>380.55</v>
      </c>
      <c r="BE49" s="140">
        <v>431.13</v>
      </c>
    </row>
    <row r="50" spans="1:57" x14ac:dyDescent="0.15">
      <c r="A50">
        <v>34</v>
      </c>
      <c r="B50" t="s">
        <v>144</v>
      </c>
      <c r="C50" s="140">
        <v>0</v>
      </c>
      <c r="D50" s="140">
        <v>2.38</v>
      </c>
      <c r="E50" s="140">
        <v>47.599999999999994</v>
      </c>
      <c r="F50" s="140">
        <v>2.38</v>
      </c>
      <c r="G50" s="140">
        <v>7.14</v>
      </c>
      <c r="H50" s="140">
        <v>92.82</v>
      </c>
      <c r="I50" s="140"/>
      <c r="J50" s="140">
        <v>0</v>
      </c>
      <c r="K50" s="140">
        <v>4.3600000000000003</v>
      </c>
      <c r="L50" s="140">
        <v>17.440000000000001</v>
      </c>
      <c r="M50" s="140">
        <v>2.1800000000000002</v>
      </c>
      <c r="N50" s="140">
        <v>8.7200000000000006</v>
      </c>
      <c r="O50" s="140">
        <v>69.760000000000005</v>
      </c>
      <c r="P50" s="140">
        <v>102.46000000000001</v>
      </c>
      <c r="Q50" s="140">
        <v>0</v>
      </c>
      <c r="R50" s="140">
        <v>7.75</v>
      </c>
      <c r="S50" s="140">
        <v>26.35</v>
      </c>
      <c r="T50" s="140">
        <v>1.55</v>
      </c>
      <c r="U50" s="140">
        <v>3.1</v>
      </c>
      <c r="V50" s="140">
        <v>85.25</v>
      </c>
      <c r="W50" s="140">
        <v>124</v>
      </c>
      <c r="X50" s="140">
        <v>1.22</v>
      </c>
      <c r="Y50" s="140">
        <v>1.22</v>
      </c>
      <c r="Z50" s="140">
        <v>19.52</v>
      </c>
      <c r="AA50" s="140">
        <v>0</v>
      </c>
      <c r="AB50" s="140">
        <v>4.88</v>
      </c>
      <c r="AC50" s="140">
        <v>43.92</v>
      </c>
      <c r="AD50" s="140">
        <v>70.760000000000005</v>
      </c>
      <c r="AE50" s="140">
        <v>1.54</v>
      </c>
      <c r="AF50" s="140">
        <v>1.54</v>
      </c>
      <c r="AG50" s="140">
        <v>23.1</v>
      </c>
      <c r="AH50" s="140">
        <v>0</v>
      </c>
      <c r="AI50" s="140">
        <v>3.08</v>
      </c>
      <c r="AJ50" s="140">
        <v>41.58</v>
      </c>
      <c r="AK50" s="140">
        <v>70.84</v>
      </c>
      <c r="AL50" s="140">
        <v>0</v>
      </c>
      <c r="AM50" s="140">
        <v>3.4499999999999997</v>
      </c>
      <c r="AN50" s="140">
        <v>21.849999999999998</v>
      </c>
      <c r="AO50" s="140">
        <v>1.1499999999999999</v>
      </c>
      <c r="AP50" s="140">
        <v>2.2999999999999998</v>
      </c>
      <c r="AQ50" s="140">
        <v>42.55</v>
      </c>
      <c r="AR50" s="140">
        <v>71.3</v>
      </c>
      <c r="AS50" s="140">
        <v>1.48</v>
      </c>
      <c r="AT50" s="140">
        <v>2.2199999999999998</v>
      </c>
      <c r="AU50" s="140">
        <v>15.54</v>
      </c>
      <c r="AV50" s="140">
        <v>0</v>
      </c>
      <c r="AW50" s="140">
        <v>4.4399999999999995</v>
      </c>
      <c r="AX50" s="140">
        <v>22.94</v>
      </c>
      <c r="AY50" s="140">
        <v>46.620000000000005</v>
      </c>
      <c r="AZ50" s="140">
        <v>243.77999999999994</v>
      </c>
      <c r="BA50" s="140">
        <v>439.73999999999995</v>
      </c>
      <c r="BB50" s="140">
        <v>11.500000000000002</v>
      </c>
      <c r="BC50" s="140">
        <v>56.58</v>
      </c>
      <c r="BD50" s="140">
        <v>570.22</v>
      </c>
      <c r="BE50" s="140">
        <v>638.30000000000007</v>
      </c>
    </row>
    <row r="51" spans="1:57" x14ac:dyDescent="0.15">
      <c r="A51">
        <v>35</v>
      </c>
      <c r="B51" t="s">
        <v>201</v>
      </c>
      <c r="C51" s="140">
        <v>2.38</v>
      </c>
      <c r="D51" s="140">
        <v>9.52</v>
      </c>
      <c r="E51" s="140">
        <v>33.32</v>
      </c>
      <c r="F51" s="140">
        <v>2.38</v>
      </c>
      <c r="G51" s="140">
        <v>16.66</v>
      </c>
      <c r="H51" s="140">
        <v>107.1</v>
      </c>
      <c r="I51" s="140"/>
      <c r="J51" s="140">
        <v>0</v>
      </c>
      <c r="K51" s="140">
        <v>0</v>
      </c>
      <c r="L51" s="140">
        <v>6.5400000000000009</v>
      </c>
      <c r="M51" s="140">
        <v>0</v>
      </c>
      <c r="N51" s="140">
        <v>6.5400000000000009</v>
      </c>
      <c r="O51" s="140">
        <v>65.400000000000006</v>
      </c>
      <c r="P51" s="140">
        <v>78.48</v>
      </c>
      <c r="Q51" s="140">
        <v>3.1</v>
      </c>
      <c r="R51" s="140">
        <v>6.2</v>
      </c>
      <c r="S51" s="140">
        <v>62</v>
      </c>
      <c r="T51" s="140">
        <v>0</v>
      </c>
      <c r="U51" s="140">
        <v>6.2</v>
      </c>
      <c r="V51" s="140">
        <v>93</v>
      </c>
      <c r="W51" s="140">
        <v>170.5</v>
      </c>
      <c r="X51" s="140">
        <v>0</v>
      </c>
      <c r="Y51" s="140">
        <v>0</v>
      </c>
      <c r="Z51" s="140">
        <v>24.4</v>
      </c>
      <c r="AA51" s="140">
        <v>1.22</v>
      </c>
      <c r="AB51" s="140">
        <v>3.66</v>
      </c>
      <c r="AC51" s="140">
        <v>39.04</v>
      </c>
      <c r="AD51" s="140">
        <v>68.319999999999993</v>
      </c>
      <c r="AE51" s="140">
        <v>0</v>
      </c>
      <c r="AF51" s="140">
        <v>3.08</v>
      </c>
      <c r="AG51" s="140">
        <v>21.560000000000002</v>
      </c>
      <c r="AH51" s="140">
        <v>0</v>
      </c>
      <c r="AI51" s="140">
        <v>1.54</v>
      </c>
      <c r="AJ51" s="140">
        <v>36.96</v>
      </c>
      <c r="AK51" s="140">
        <v>63.14</v>
      </c>
      <c r="AL51" s="140">
        <v>0</v>
      </c>
      <c r="AM51" s="140">
        <v>3.4499999999999997</v>
      </c>
      <c r="AN51" s="140">
        <v>21.849999999999998</v>
      </c>
      <c r="AO51" s="140">
        <v>1.1499999999999999</v>
      </c>
      <c r="AP51" s="140">
        <v>1.1499999999999999</v>
      </c>
      <c r="AQ51" s="140">
        <v>44.849999999999994</v>
      </c>
      <c r="AR51" s="140">
        <v>72.449999999999989</v>
      </c>
      <c r="AS51" s="140">
        <v>0</v>
      </c>
      <c r="AT51" s="140">
        <v>2.2199999999999998</v>
      </c>
      <c r="AU51" s="140">
        <v>14.06</v>
      </c>
      <c r="AV51" s="140">
        <v>1.48</v>
      </c>
      <c r="AW51" s="140">
        <v>2.96</v>
      </c>
      <c r="AX51" s="140">
        <v>28.12</v>
      </c>
      <c r="AY51" s="140">
        <v>48.84</v>
      </c>
      <c r="AZ51" s="140">
        <v>254.14000000000001</v>
      </c>
      <c r="BA51" s="140">
        <v>459.41</v>
      </c>
      <c r="BB51" s="140">
        <v>11.71</v>
      </c>
      <c r="BC51" s="140">
        <v>63.18</v>
      </c>
      <c r="BD51" s="140">
        <v>598.19999999999993</v>
      </c>
      <c r="BE51" s="140">
        <v>673.08999999999992</v>
      </c>
    </row>
    <row r="52" spans="1:57" x14ac:dyDescent="0.15">
      <c r="A52">
        <v>36</v>
      </c>
      <c r="B52" t="s">
        <v>146</v>
      </c>
      <c r="C52" s="140">
        <v>2.38</v>
      </c>
      <c r="D52" s="140">
        <v>9.52</v>
      </c>
      <c r="E52" s="140">
        <v>28.56</v>
      </c>
      <c r="F52" s="140">
        <v>2.38</v>
      </c>
      <c r="G52" s="140">
        <v>14.28</v>
      </c>
      <c r="H52" s="140">
        <v>42.839999999999996</v>
      </c>
      <c r="I52" s="140"/>
      <c r="J52" s="140">
        <v>2.1800000000000002</v>
      </c>
      <c r="K52" s="140">
        <v>6.5400000000000009</v>
      </c>
      <c r="L52" s="140">
        <v>10.9</v>
      </c>
      <c r="M52" s="140">
        <v>2.1800000000000002</v>
      </c>
      <c r="N52" s="140">
        <v>0</v>
      </c>
      <c r="O52" s="140">
        <v>17.440000000000001</v>
      </c>
      <c r="P52" s="140">
        <v>39.24</v>
      </c>
      <c r="Q52" s="140">
        <v>3.1</v>
      </c>
      <c r="R52" s="140">
        <v>0</v>
      </c>
      <c r="S52" s="140">
        <v>24.8</v>
      </c>
      <c r="T52" s="140">
        <v>3.1</v>
      </c>
      <c r="U52" s="140">
        <v>7.75</v>
      </c>
      <c r="V52" s="140">
        <v>48.050000000000004</v>
      </c>
      <c r="W52" s="140">
        <v>86.800000000000011</v>
      </c>
      <c r="X52" s="140">
        <v>0</v>
      </c>
      <c r="Y52" s="140">
        <v>4.88</v>
      </c>
      <c r="Z52" s="140">
        <v>8.5399999999999991</v>
      </c>
      <c r="AA52" s="140">
        <v>1.22</v>
      </c>
      <c r="AB52" s="140">
        <v>2.44</v>
      </c>
      <c r="AC52" s="140">
        <v>20.74</v>
      </c>
      <c r="AD52" s="140">
        <v>37.819999999999993</v>
      </c>
      <c r="AE52" s="140">
        <v>0</v>
      </c>
      <c r="AF52" s="140">
        <v>3.08</v>
      </c>
      <c r="AG52" s="140">
        <v>15.4</v>
      </c>
      <c r="AH52" s="140">
        <v>0</v>
      </c>
      <c r="AI52" s="140">
        <v>0</v>
      </c>
      <c r="AJ52" s="140">
        <v>13.86</v>
      </c>
      <c r="AK52" s="140">
        <v>32.340000000000003</v>
      </c>
      <c r="AL52" s="140">
        <v>1.1499999999999999</v>
      </c>
      <c r="AM52" s="140">
        <v>0</v>
      </c>
      <c r="AN52" s="140">
        <v>13.799999999999999</v>
      </c>
      <c r="AO52" s="140">
        <v>0</v>
      </c>
      <c r="AP52" s="140">
        <v>3.4499999999999997</v>
      </c>
      <c r="AQ52" s="140">
        <v>33.349999999999994</v>
      </c>
      <c r="AR52" s="140">
        <v>51.749999999999993</v>
      </c>
      <c r="AS52" s="140">
        <v>0</v>
      </c>
      <c r="AT52" s="140">
        <v>0</v>
      </c>
      <c r="AU52" s="140">
        <v>2.2199999999999998</v>
      </c>
      <c r="AV52" s="140">
        <v>0</v>
      </c>
      <c r="AW52" s="140">
        <v>2.96</v>
      </c>
      <c r="AX52" s="140">
        <v>14.06</v>
      </c>
      <c r="AY52" s="140">
        <v>19.240000000000002</v>
      </c>
      <c r="AZ52" s="140">
        <v>184.65000000000003</v>
      </c>
      <c r="BA52" s="140">
        <v>230.10000000000002</v>
      </c>
      <c r="BB52" s="140">
        <v>17.689999999999998</v>
      </c>
      <c r="BC52" s="140">
        <v>54.900000000000006</v>
      </c>
      <c r="BD52" s="140">
        <v>294.56</v>
      </c>
      <c r="BE52" s="140">
        <v>367.15</v>
      </c>
    </row>
    <row r="53" spans="1:57" x14ac:dyDescent="0.15">
      <c r="A53">
        <v>37</v>
      </c>
      <c r="B53" t="s">
        <v>147</v>
      </c>
      <c r="C53" s="140">
        <v>2.38</v>
      </c>
      <c r="D53" s="140">
        <v>7.14</v>
      </c>
      <c r="E53" s="140">
        <v>38.08</v>
      </c>
      <c r="F53" s="140">
        <v>0</v>
      </c>
      <c r="G53" s="140">
        <v>14.28</v>
      </c>
      <c r="H53" s="140">
        <v>90.44</v>
      </c>
      <c r="I53" s="140"/>
      <c r="J53" s="140">
        <v>0</v>
      </c>
      <c r="K53" s="140">
        <v>15.260000000000002</v>
      </c>
      <c r="L53" s="140">
        <v>10.9</v>
      </c>
      <c r="M53" s="140">
        <v>4.3600000000000003</v>
      </c>
      <c r="N53" s="140">
        <v>10.9</v>
      </c>
      <c r="O53" s="140">
        <v>82.84</v>
      </c>
      <c r="P53" s="140">
        <v>124.26</v>
      </c>
      <c r="Q53" s="140">
        <v>0</v>
      </c>
      <c r="R53" s="140">
        <v>20.150000000000002</v>
      </c>
      <c r="S53" s="140">
        <v>54.25</v>
      </c>
      <c r="T53" s="140">
        <v>0</v>
      </c>
      <c r="U53" s="140">
        <v>9.3000000000000007</v>
      </c>
      <c r="V53" s="140">
        <v>119.35000000000001</v>
      </c>
      <c r="W53" s="140">
        <v>203.05</v>
      </c>
      <c r="X53" s="140">
        <v>3.66</v>
      </c>
      <c r="Y53" s="140">
        <v>6.1</v>
      </c>
      <c r="Z53" s="140">
        <v>23.18</v>
      </c>
      <c r="AA53" s="140">
        <v>2.44</v>
      </c>
      <c r="AB53" s="140">
        <v>2.44</v>
      </c>
      <c r="AC53" s="140">
        <v>58.56</v>
      </c>
      <c r="AD53" s="140">
        <v>96.38</v>
      </c>
      <c r="AE53" s="140">
        <v>4.62</v>
      </c>
      <c r="AF53" s="140">
        <v>7.7</v>
      </c>
      <c r="AG53" s="140">
        <v>27.72</v>
      </c>
      <c r="AH53" s="140">
        <v>1.54</v>
      </c>
      <c r="AI53" s="140">
        <v>9.24</v>
      </c>
      <c r="AJ53" s="140">
        <v>80.08</v>
      </c>
      <c r="AK53" s="140">
        <v>130.9</v>
      </c>
      <c r="AL53" s="140">
        <v>2.2999999999999998</v>
      </c>
      <c r="AM53" s="140">
        <v>5.75</v>
      </c>
      <c r="AN53" s="140">
        <v>14.95</v>
      </c>
      <c r="AO53" s="140">
        <v>0</v>
      </c>
      <c r="AP53" s="140">
        <v>5.75</v>
      </c>
      <c r="AQ53" s="140">
        <v>55.199999999999996</v>
      </c>
      <c r="AR53" s="140">
        <v>83.949999999999989</v>
      </c>
      <c r="AS53" s="140">
        <v>0</v>
      </c>
      <c r="AT53" s="140">
        <v>2.96</v>
      </c>
      <c r="AU53" s="140">
        <v>8.14</v>
      </c>
      <c r="AV53" s="140">
        <v>0.74</v>
      </c>
      <c r="AW53" s="140">
        <v>3.7</v>
      </c>
      <c r="AX53" s="140">
        <v>29.6</v>
      </c>
      <c r="AY53" s="140">
        <v>45.14</v>
      </c>
      <c r="AZ53" s="140">
        <v>267.14</v>
      </c>
      <c r="BA53" s="140">
        <v>580.7600000000001</v>
      </c>
      <c r="BB53" s="140">
        <v>22.04</v>
      </c>
      <c r="BC53" s="140">
        <v>120.66999999999999</v>
      </c>
      <c r="BD53" s="140">
        <v>693.29000000000019</v>
      </c>
      <c r="BE53" s="140">
        <v>836.00000000000023</v>
      </c>
    </row>
    <row r="54" spans="1:57" x14ac:dyDescent="0.15">
      <c r="A54">
        <v>38</v>
      </c>
      <c r="B54" t="s">
        <v>148</v>
      </c>
      <c r="C54" s="140">
        <v>0</v>
      </c>
      <c r="D54" s="140">
        <v>2.38</v>
      </c>
      <c r="E54" s="140">
        <v>9.52</v>
      </c>
      <c r="F54" s="140">
        <v>0</v>
      </c>
      <c r="G54" s="140">
        <v>7.14</v>
      </c>
      <c r="H54" s="140">
        <v>26.18</v>
      </c>
      <c r="I54" s="140"/>
      <c r="J54" s="140">
        <v>0</v>
      </c>
      <c r="K54" s="140">
        <v>6.5400000000000009</v>
      </c>
      <c r="L54" s="140">
        <v>0</v>
      </c>
      <c r="M54" s="140">
        <v>0</v>
      </c>
      <c r="N54" s="140">
        <v>4.3600000000000003</v>
      </c>
      <c r="O54" s="140">
        <v>43.6</v>
      </c>
      <c r="P54" s="140">
        <v>54.5</v>
      </c>
      <c r="Q54" s="140">
        <v>0</v>
      </c>
      <c r="R54" s="140">
        <v>12.4</v>
      </c>
      <c r="S54" s="140">
        <v>9.3000000000000007</v>
      </c>
      <c r="T54" s="140">
        <v>0</v>
      </c>
      <c r="U54" s="140">
        <v>4.6500000000000004</v>
      </c>
      <c r="V54" s="140">
        <v>43.4</v>
      </c>
      <c r="W54" s="140">
        <v>69.75</v>
      </c>
      <c r="X54" s="140">
        <v>0</v>
      </c>
      <c r="Y54" s="140">
        <v>0</v>
      </c>
      <c r="Z54" s="140">
        <v>9.76</v>
      </c>
      <c r="AA54" s="140">
        <v>0</v>
      </c>
      <c r="AB54" s="140">
        <v>2.44</v>
      </c>
      <c r="AC54" s="140">
        <v>17.079999999999998</v>
      </c>
      <c r="AD54" s="140">
        <v>29.279999999999998</v>
      </c>
      <c r="AE54" s="140">
        <v>0</v>
      </c>
      <c r="AF54" s="140">
        <v>1.54</v>
      </c>
      <c r="AG54" s="140">
        <v>1.54</v>
      </c>
      <c r="AH54" s="140">
        <v>0</v>
      </c>
      <c r="AI54" s="140">
        <v>1.54</v>
      </c>
      <c r="AJ54" s="140">
        <v>21.560000000000002</v>
      </c>
      <c r="AK54" s="140">
        <v>26.180000000000003</v>
      </c>
      <c r="AL54" s="140">
        <v>1.1499999999999999</v>
      </c>
      <c r="AM54" s="140">
        <v>4.5999999999999996</v>
      </c>
      <c r="AN54" s="140">
        <v>8.0499999999999989</v>
      </c>
      <c r="AO54" s="140">
        <v>0</v>
      </c>
      <c r="AP54" s="140">
        <v>0</v>
      </c>
      <c r="AQ54" s="140">
        <v>17.25</v>
      </c>
      <c r="AR54" s="140">
        <v>31.049999999999997</v>
      </c>
      <c r="AS54" s="140">
        <v>0</v>
      </c>
      <c r="AT54" s="140">
        <v>0.74</v>
      </c>
      <c r="AU54" s="140">
        <v>3.7</v>
      </c>
      <c r="AV54" s="140">
        <v>0.74</v>
      </c>
      <c r="AW54" s="140">
        <v>0.74</v>
      </c>
      <c r="AX54" s="140">
        <v>14.8</v>
      </c>
      <c r="AY54" s="140">
        <v>20.720000000000002</v>
      </c>
      <c r="AZ54" s="140">
        <v>130.72</v>
      </c>
      <c r="BA54" s="140">
        <v>205.48000000000005</v>
      </c>
      <c r="BB54" s="140">
        <v>1.89</v>
      </c>
      <c r="BC54" s="140">
        <v>49.07</v>
      </c>
      <c r="BD54" s="140">
        <v>225.73999999999998</v>
      </c>
      <c r="BE54" s="140">
        <v>276.7</v>
      </c>
    </row>
    <row r="55" spans="1:57" x14ac:dyDescent="0.15">
      <c r="A55">
        <v>39</v>
      </c>
      <c r="B55" t="s">
        <v>149</v>
      </c>
      <c r="C55" s="140">
        <v>0</v>
      </c>
      <c r="D55" s="140">
        <v>9.52</v>
      </c>
      <c r="E55" s="140">
        <v>49.98</v>
      </c>
      <c r="F55" s="140">
        <v>2.38</v>
      </c>
      <c r="G55" s="140">
        <v>19.04</v>
      </c>
      <c r="H55" s="140">
        <v>71.399999999999991</v>
      </c>
      <c r="I55" s="140"/>
      <c r="J55" s="140">
        <v>2.1800000000000002</v>
      </c>
      <c r="K55" s="140">
        <v>4.3600000000000003</v>
      </c>
      <c r="L55" s="140">
        <v>23.98</v>
      </c>
      <c r="M55" s="140">
        <v>0</v>
      </c>
      <c r="N55" s="140">
        <v>6.5400000000000009</v>
      </c>
      <c r="O55" s="140">
        <v>63.220000000000006</v>
      </c>
      <c r="P55" s="140">
        <v>100.28</v>
      </c>
      <c r="Q55" s="140">
        <v>0</v>
      </c>
      <c r="R55" s="140">
        <v>10.85</v>
      </c>
      <c r="S55" s="140">
        <v>34.1</v>
      </c>
      <c r="T55" s="140">
        <v>0</v>
      </c>
      <c r="U55" s="140">
        <v>10.85</v>
      </c>
      <c r="V55" s="140">
        <v>72.850000000000009</v>
      </c>
      <c r="W55" s="140">
        <v>128.65</v>
      </c>
      <c r="X55" s="140">
        <v>0</v>
      </c>
      <c r="Y55" s="140">
        <v>4.88</v>
      </c>
      <c r="Z55" s="140">
        <v>21.96</v>
      </c>
      <c r="AA55" s="140">
        <v>0</v>
      </c>
      <c r="AB55" s="140">
        <v>3.66</v>
      </c>
      <c r="AC55" s="140">
        <v>26.84</v>
      </c>
      <c r="AD55" s="140">
        <v>57.34</v>
      </c>
      <c r="AE55" s="140">
        <v>0</v>
      </c>
      <c r="AF55" s="140">
        <v>4.62</v>
      </c>
      <c r="AG55" s="140">
        <v>23.1</v>
      </c>
      <c r="AH55" s="140">
        <v>0</v>
      </c>
      <c r="AI55" s="140">
        <v>3.08</v>
      </c>
      <c r="AJ55" s="140">
        <v>49.28</v>
      </c>
      <c r="AK55" s="140">
        <v>80.080000000000013</v>
      </c>
      <c r="AL55" s="140">
        <v>0</v>
      </c>
      <c r="AM55" s="140">
        <v>5.75</v>
      </c>
      <c r="AN55" s="140">
        <v>13.799999999999999</v>
      </c>
      <c r="AO55" s="140">
        <v>0</v>
      </c>
      <c r="AP55" s="140">
        <v>2.2999999999999998</v>
      </c>
      <c r="AQ55" s="140">
        <v>46</v>
      </c>
      <c r="AR55" s="140">
        <v>67.849999999999994</v>
      </c>
      <c r="AS55" s="140">
        <v>0</v>
      </c>
      <c r="AT55" s="140">
        <v>1.48</v>
      </c>
      <c r="AU55" s="140">
        <v>12.58</v>
      </c>
      <c r="AV55" s="140">
        <v>0</v>
      </c>
      <c r="AW55" s="140">
        <v>1.48</v>
      </c>
      <c r="AX55" s="140">
        <v>25.16</v>
      </c>
      <c r="AY55" s="140">
        <v>40.700000000000003</v>
      </c>
      <c r="AZ55" s="140">
        <v>292.16000000000003</v>
      </c>
      <c r="BA55" s="140">
        <v>404.08000000000004</v>
      </c>
      <c r="BB55" s="140">
        <v>4.5600000000000005</v>
      </c>
      <c r="BC55" s="140">
        <v>88.410000000000011</v>
      </c>
      <c r="BD55" s="140">
        <v>534.24999999999989</v>
      </c>
      <c r="BE55" s="140">
        <v>627.21999999999991</v>
      </c>
    </row>
    <row r="56" spans="1:57" x14ac:dyDescent="0.15">
      <c r="A56">
        <v>40</v>
      </c>
      <c r="B56" t="s">
        <v>150</v>
      </c>
      <c r="C56" s="140">
        <v>0</v>
      </c>
      <c r="D56" s="140">
        <v>16.66</v>
      </c>
      <c r="E56" s="140">
        <v>52.36</v>
      </c>
      <c r="F56" s="140">
        <v>0</v>
      </c>
      <c r="G56" s="140">
        <v>7.14</v>
      </c>
      <c r="H56" s="140">
        <v>145.18</v>
      </c>
      <c r="I56" s="140"/>
      <c r="J56" s="140">
        <v>4.3600000000000003</v>
      </c>
      <c r="K56" s="140">
        <v>8.7200000000000006</v>
      </c>
      <c r="L56" s="140">
        <v>30.520000000000003</v>
      </c>
      <c r="M56" s="140">
        <v>0</v>
      </c>
      <c r="N56" s="140">
        <v>26.160000000000004</v>
      </c>
      <c r="O56" s="140">
        <v>74.12</v>
      </c>
      <c r="P56" s="140">
        <v>143.88000000000002</v>
      </c>
      <c r="Q56" s="140">
        <v>3.1</v>
      </c>
      <c r="R56" s="140">
        <v>27.900000000000002</v>
      </c>
      <c r="S56" s="140">
        <v>44.95</v>
      </c>
      <c r="T56" s="140">
        <v>3.1</v>
      </c>
      <c r="U56" s="140">
        <v>18.600000000000001</v>
      </c>
      <c r="V56" s="140">
        <v>128.65</v>
      </c>
      <c r="W56" s="140">
        <v>226.3</v>
      </c>
      <c r="X56" s="140">
        <v>0</v>
      </c>
      <c r="Y56" s="140">
        <v>9.76</v>
      </c>
      <c r="Z56" s="140">
        <v>36.6</v>
      </c>
      <c r="AA56" s="140">
        <v>1.22</v>
      </c>
      <c r="AB56" s="140">
        <v>9.76</v>
      </c>
      <c r="AC56" s="140">
        <v>80.52</v>
      </c>
      <c r="AD56" s="140">
        <v>137.85999999999999</v>
      </c>
      <c r="AE56" s="140">
        <v>0</v>
      </c>
      <c r="AF56" s="140">
        <v>6.16</v>
      </c>
      <c r="AG56" s="140">
        <v>21.560000000000002</v>
      </c>
      <c r="AH56" s="140">
        <v>0</v>
      </c>
      <c r="AI56" s="140">
        <v>4.62</v>
      </c>
      <c r="AJ56" s="140">
        <v>73.92</v>
      </c>
      <c r="AK56" s="140">
        <v>106.26</v>
      </c>
      <c r="AL56" s="140">
        <v>2.2999999999999998</v>
      </c>
      <c r="AM56" s="140">
        <v>2.2999999999999998</v>
      </c>
      <c r="AN56" s="140">
        <v>17.25</v>
      </c>
      <c r="AO56" s="140">
        <v>0</v>
      </c>
      <c r="AP56" s="140">
        <v>4.5999999999999996</v>
      </c>
      <c r="AQ56" s="140">
        <v>51.749999999999993</v>
      </c>
      <c r="AR56" s="140">
        <v>78.199999999999989</v>
      </c>
      <c r="AS56" s="140">
        <v>0.74</v>
      </c>
      <c r="AT56" s="140">
        <v>2.2199999999999998</v>
      </c>
      <c r="AU56" s="140">
        <v>12.58</v>
      </c>
      <c r="AV56" s="140">
        <v>0</v>
      </c>
      <c r="AW56" s="140">
        <v>3.7</v>
      </c>
      <c r="AX56" s="140">
        <v>30.34</v>
      </c>
      <c r="AY56" s="140">
        <v>49.58</v>
      </c>
      <c r="AZ56" s="140">
        <v>409.5200000000001</v>
      </c>
      <c r="BA56" s="140">
        <v>663.38000000000011</v>
      </c>
      <c r="BB56" s="140">
        <v>14.820000000000002</v>
      </c>
      <c r="BC56" s="140">
        <v>148.30000000000001</v>
      </c>
      <c r="BD56" s="140">
        <v>800.30000000000007</v>
      </c>
      <c r="BE56" s="140">
        <v>963.42000000000007</v>
      </c>
    </row>
    <row r="57" spans="1:57" x14ac:dyDescent="0.15">
      <c r="A57">
        <v>41</v>
      </c>
      <c r="B57" t="s">
        <v>151</v>
      </c>
      <c r="C57" s="140">
        <v>2.38</v>
      </c>
      <c r="D57" s="140">
        <v>23.799999999999997</v>
      </c>
      <c r="E57" s="140">
        <v>83.3</v>
      </c>
      <c r="F57" s="140">
        <v>0</v>
      </c>
      <c r="G57" s="140">
        <v>26.18</v>
      </c>
      <c r="H57" s="140">
        <v>135.66</v>
      </c>
      <c r="I57" s="140"/>
      <c r="J57" s="140">
        <v>2.1800000000000002</v>
      </c>
      <c r="K57" s="140">
        <v>4.3600000000000003</v>
      </c>
      <c r="L57" s="140">
        <v>26.160000000000004</v>
      </c>
      <c r="M57" s="140">
        <v>2.1800000000000002</v>
      </c>
      <c r="N57" s="140">
        <v>10.9</v>
      </c>
      <c r="O57" s="140">
        <v>122.08000000000001</v>
      </c>
      <c r="P57" s="140">
        <v>167.86</v>
      </c>
      <c r="Q57" s="140">
        <v>3.1</v>
      </c>
      <c r="R57" s="140">
        <v>17.05</v>
      </c>
      <c r="S57" s="140">
        <v>58.9</v>
      </c>
      <c r="T57" s="140">
        <v>1.55</v>
      </c>
      <c r="U57" s="140">
        <v>18.600000000000001</v>
      </c>
      <c r="V57" s="140">
        <v>117.8</v>
      </c>
      <c r="W57" s="140">
        <v>217</v>
      </c>
      <c r="X57" s="140">
        <v>1.22</v>
      </c>
      <c r="Y57" s="140">
        <v>9.76</v>
      </c>
      <c r="Z57" s="140">
        <v>23.18</v>
      </c>
      <c r="AA57" s="140">
        <v>2.44</v>
      </c>
      <c r="AB57" s="140">
        <v>13.42</v>
      </c>
      <c r="AC57" s="140">
        <v>57.339999999999996</v>
      </c>
      <c r="AD57" s="140">
        <v>107.35999999999999</v>
      </c>
      <c r="AE57" s="140">
        <v>0</v>
      </c>
      <c r="AF57" s="140">
        <v>9.24</v>
      </c>
      <c r="AG57" s="140">
        <v>33.880000000000003</v>
      </c>
      <c r="AH57" s="140">
        <v>0</v>
      </c>
      <c r="AI57" s="140">
        <v>3.08</v>
      </c>
      <c r="AJ57" s="140">
        <v>56.980000000000004</v>
      </c>
      <c r="AK57" s="140">
        <v>103.18</v>
      </c>
      <c r="AL57" s="140">
        <v>1.1499999999999999</v>
      </c>
      <c r="AM57" s="140">
        <v>6.8999999999999995</v>
      </c>
      <c r="AN57" s="140">
        <v>25.299999999999997</v>
      </c>
      <c r="AO57" s="140">
        <v>2.2999999999999998</v>
      </c>
      <c r="AP57" s="140">
        <v>3.4499999999999997</v>
      </c>
      <c r="AQ57" s="140">
        <v>64.399999999999991</v>
      </c>
      <c r="AR57" s="140">
        <v>103.49999999999999</v>
      </c>
      <c r="AS57" s="140">
        <v>0</v>
      </c>
      <c r="AT57" s="140">
        <v>2.96</v>
      </c>
      <c r="AU57" s="140">
        <v>4.4399999999999995</v>
      </c>
      <c r="AV57" s="140">
        <v>0.74</v>
      </c>
      <c r="AW57" s="140">
        <v>4.4399999999999995</v>
      </c>
      <c r="AX57" s="140">
        <v>39.22</v>
      </c>
      <c r="AY57" s="140">
        <v>51.8</v>
      </c>
      <c r="AZ57" s="140">
        <v>422.55999999999995</v>
      </c>
      <c r="BA57" s="140">
        <v>682.7600000000001</v>
      </c>
      <c r="BB57" s="140">
        <v>19.239999999999998</v>
      </c>
      <c r="BC57" s="140">
        <v>154.14000000000001</v>
      </c>
      <c r="BD57" s="140">
        <v>848.64</v>
      </c>
      <c r="BE57" s="140">
        <v>1022.02</v>
      </c>
    </row>
    <row r="58" spans="1:57" x14ac:dyDescent="0.15">
      <c r="A58">
        <v>42</v>
      </c>
      <c r="B58" t="s">
        <v>152</v>
      </c>
      <c r="C58" s="140">
        <v>0</v>
      </c>
      <c r="D58" s="140">
        <v>11.899999999999999</v>
      </c>
      <c r="E58" s="140">
        <v>71.399999999999991</v>
      </c>
      <c r="F58" s="140">
        <v>0</v>
      </c>
      <c r="G58" s="140">
        <v>30.939999999999998</v>
      </c>
      <c r="H58" s="140">
        <v>154.69999999999999</v>
      </c>
      <c r="I58" s="140"/>
      <c r="J58" s="140">
        <v>0</v>
      </c>
      <c r="K58" s="140">
        <v>6.5400000000000009</v>
      </c>
      <c r="L58" s="140">
        <v>28.340000000000003</v>
      </c>
      <c r="M58" s="140">
        <v>0</v>
      </c>
      <c r="N58" s="140">
        <v>15.260000000000002</v>
      </c>
      <c r="O58" s="140">
        <v>106.82000000000001</v>
      </c>
      <c r="P58" s="140">
        <v>156.96</v>
      </c>
      <c r="Q58" s="140">
        <v>0</v>
      </c>
      <c r="R58" s="140">
        <v>15.5</v>
      </c>
      <c r="S58" s="140">
        <v>60.45</v>
      </c>
      <c r="T58" s="140">
        <v>3.1</v>
      </c>
      <c r="U58" s="140">
        <v>21.7</v>
      </c>
      <c r="V58" s="140">
        <v>182.9</v>
      </c>
      <c r="W58" s="140">
        <v>283.64999999999998</v>
      </c>
      <c r="X58" s="140">
        <v>2.44</v>
      </c>
      <c r="Y58" s="140">
        <v>12.2</v>
      </c>
      <c r="Z58" s="140">
        <v>46.36</v>
      </c>
      <c r="AA58" s="140">
        <v>0</v>
      </c>
      <c r="AB58" s="140">
        <v>6.1</v>
      </c>
      <c r="AC58" s="140">
        <v>93.94</v>
      </c>
      <c r="AD58" s="140">
        <v>161.04</v>
      </c>
      <c r="AE58" s="140">
        <v>0</v>
      </c>
      <c r="AF58" s="140">
        <v>15.4</v>
      </c>
      <c r="AG58" s="140">
        <v>24.64</v>
      </c>
      <c r="AH58" s="140">
        <v>4.62</v>
      </c>
      <c r="AI58" s="140">
        <v>9.24</v>
      </c>
      <c r="AJ58" s="140">
        <v>92.4</v>
      </c>
      <c r="AK58" s="140">
        <v>146.30000000000001</v>
      </c>
      <c r="AL58" s="140">
        <v>2.2999999999999998</v>
      </c>
      <c r="AM58" s="140">
        <v>5.75</v>
      </c>
      <c r="AN58" s="140">
        <v>42.55</v>
      </c>
      <c r="AO58" s="140">
        <v>3.4499999999999997</v>
      </c>
      <c r="AP58" s="140">
        <v>9.1999999999999993</v>
      </c>
      <c r="AQ58" s="140">
        <v>66.699999999999989</v>
      </c>
      <c r="AR58" s="140">
        <v>129.94999999999999</v>
      </c>
      <c r="AS58" s="140">
        <v>0</v>
      </c>
      <c r="AT58" s="140">
        <v>6.66</v>
      </c>
      <c r="AU58" s="140">
        <v>18.5</v>
      </c>
      <c r="AV58" s="140">
        <v>0</v>
      </c>
      <c r="AW58" s="140">
        <v>4.4399999999999995</v>
      </c>
      <c r="AX58" s="140">
        <v>32.56</v>
      </c>
      <c r="AY58" s="140">
        <v>62.160000000000004</v>
      </c>
      <c r="AZ58" s="140">
        <v>447.09</v>
      </c>
      <c r="BA58" s="140">
        <v>838.07000000000016</v>
      </c>
      <c r="BB58" s="140">
        <v>15.91</v>
      </c>
      <c r="BC58" s="140">
        <v>170.82999999999998</v>
      </c>
      <c r="BD58" s="140">
        <v>1022.26</v>
      </c>
      <c r="BE58" s="140">
        <v>1209</v>
      </c>
    </row>
    <row r="59" spans="1:57" x14ac:dyDescent="0.15">
      <c r="A59">
        <v>43</v>
      </c>
      <c r="B59" t="s">
        <v>153</v>
      </c>
      <c r="C59" s="140">
        <v>2.38</v>
      </c>
      <c r="D59" s="140">
        <v>7.14</v>
      </c>
      <c r="E59" s="140">
        <v>66.64</v>
      </c>
      <c r="F59" s="140">
        <v>4.76</v>
      </c>
      <c r="G59" s="140">
        <v>16.66</v>
      </c>
      <c r="H59" s="140">
        <v>171.35999999999999</v>
      </c>
      <c r="I59" s="140"/>
      <c r="J59" s="140">
        <v>4.3600000000000003</v>
      </c>
      <c r="K59" s="140">
        <v>4.3600000000000003</v>
      </c>
      <c r="L59" s="140">
        <v>28.340000000000003</v>
      </c>
      <c r="M59" s="140">
        <v>0</v>
      </c>
      <c r="N59" s="140">
        <v>21.8</v>
      </c>
      <c r="O59" s="140">
        <v>82.84</v>
      </c>
      <c r="P59" s="140">
        <v>141.69999999999999</v>
      </c>
      <c r="Q59" s="140">
        <v>1.55</v>
      </c>
      <c r="R59" s="140">
        <v>12.4</v>
      </c>
      <c r="S59" s="140">
        <v>68.2</v>
      </c>
      <c r="T59" s="140">
        <v>3.1</v>
      </c>
      <c r="U59" s="140">
        <v>17.05</v>
      </c>
      <c r="V59" s="140">
        <v>108.5</v>
      </c>
      <c r="W59" s="140">
        <v>210.8</v>
      </c>
      <c r="X59" s="140">
        <v>1.22</v>
      </c>
      <c r="Y59" s="140">
        <v>15.86</v>
      </c>
      <c r="Z59" s="140">
        <v>40.26</v>
      </c>
      <c r="AA59" s="140">
        <v>0</v>
      </c>
      <c r="AB59" s="140">
        <v>7.32</v>
      </c>
      <c r="AC59" s="140">
        <v>79.3</v>
      </c>
      <c r="AD59" s="140">
        <v>143.95999999999998</v>
      </c>
      <c r="AE59" s="140">
        <v>1.54</v>
      </c>
      <c r="AF59" s="140">
        <v>4.62</v>
      </c>
      <c r="AG59" s="140">
        <v>33.880000000000003</v>
      </c>
      <c r="AH59" s="140">
        <v>1.54</v>
      </c>
      <c r="AI59" s="140">
        <v>6.16</v>
      </c>
      <c r="AJ59" s="140">
        <v>80.08</v>
      </c>
      <c r="AK59" s="140">
        <v>127.82000000000001</v>
      </c>
      <c r="AL59" s="140">
        <v>0</v>
      </c>
      <c r="AM59" s="140">
        <v>3.4499999999999997</v>
      </c>
      <c r="AN59" s="140">
        <v>26.45</v>
      </c>
      <c r="AO59" s="140">
        <v>1.1499999999999999</v>
      </c>
      <c r="AP59" s="140">
        <v>4.5999999999999996</v>
      </c>
      <c r="AQ59" s="140">
        <v>66.699999999999989</v>
      </c>
      <c r="AR59" s="140">
        <v>102.35</v>
      </c>
      <c r="AS59" s="140">
        <v>1.48</v>
      </c>
      <c r="AT59" s="140">
        <v>2.96</v>
      </c>
      <c r="AU59" s="140">
        <v>14.8</v>
      </c>
      <c r="AV59" s="140">
        <v>0.74</v>
      </c>
      <c r="AW59" s="140">
        <v>4.4399999999999995</v>
      </c>
      <c r="AX59" s="140">
        <v>44.4</v>
      </c>
      <c r="AY59" s="140">
        <v>68.819999999999993</v>
      </c>
      <c r="AZ59" s="140">
        <v>391.87</v>
      </c>
      <c r="BA59" s="140">
        <v>722.49999999999989</v>
      </c>
      <c r="BB59" s="140">
        <v>23.819999999999997</v>
      </c>
      <c r="BC59" s="140">
        <v>128.82</v>
      </c>
      <c r="BD59" s="140">
        <v>911.74999999999989</v>
      </c>
      <c r="BE59" s="140">
        <v>1064.3899999999999</v>
      </c>
    </row>
    <row r="60" spans="1:57" x14ac:dyDescent="0.15">
      <c r="A60">
        <v>44</v>
      </c>
      <c r="B60" t="s">
        <v>154</v>
      </c>
      <c r="C60" s="140">
        <v>0</v>
      </c>
      <c r="D60" s="140">
        <v>9.52</v>
      </c>
      <c r="E60" s="140">
        <v>40.46</v>
      </c>
      <c r="F60" s="140">
        <v>0</v>
      </c>
      <c r="G60" s="140">
        <v>14.28</v>
      </c>
      <c r="H60" s="140">
        <v>102.33999999999999</v>
      </c>
      <c r="I60" s="140"/>
      <c r="J60" s="140">
        <v>2.1800000000000002</v>
      </c>
      <c r="K60" s="140">
        <v>4.3600000000000003</v>
      </c>
      <c r="L60" s="140">
        <v>15.260000000000002</v>
      </c>
      <c r="M60" s="140">
        <v>0</v>
      </c>
      <c r="N60" s="140">
        <v>10.9</v>
      </c>
      <c r="O60" s="140">
        <v>78.48</v>
      </c>
      <c r="P60" s="140">
        <v>111.18</v>
      </c>
      <c r="Q60" s="140">
        <v>0</v>
      </c>
      <c r="R60" s="140">
        <v>1.55</v>
      </c>
      <c r="S60" s="140">
        <v>52.7</v>
      </c>
      <c r="T60" s="140">
        <v>3.1</v>
      </c>
      <c r="U60" s="140">
        <v>18.600000000000001</v>
      </c>
      <c r="V60" s="140">
        <v>108.5</v>
      </c>
      <c r="W60" s="140">
        <v>184.45</v>
      </c>
      <c r="X60" s="140">
        <v>0</v>
      </c>
      <c r="Y60" s="140">
        <v>8.5399999999999991</v>
      </c>
      <c r="Z60" s="140">
        <v>23.18</v>
      </c>
      <c r="AA60" s="140">
        <v>1.22</v>
      </c>
      <c r="AB60" s="140">
        <v>7.32</v>
      </c>
      <c r="AC60" s="140">
        <v>56.12</v>
      </c>
      <c r="AD60" s="140">
        <v>96.38</v>
      </c>
      <c r="AE60" s="140">
        <v>0</v>
      </c>
      <c r="AF60" s="140">
        <v>10.780000000000001</v>
      </c>
      <c r="AG60" s="140">
        <v>33.880000000000003</v>
      </c>
      <c r="AH60" s="140">
        <v>1.54</v>
      </c>
      <c r="AI60" s="140">
        <v>1.54</v>
      </c>
      <c r="AJ60" s="140">
        <v>63.14</v>
      </c>
      <c r="AK60" s="140">
        <v>110.88</v>
      </c>
      <c r="AL60" s="140">
        <v>0</v>
      </c>
      <c r="AM60" s="140">
        <v>4.5999999999999996</v>
      </c>
      <c r="AN60" s="140">
        <v>19.549999999999997</v>
      </c>
      <c r="AO60" s="140">
        <v>2.2999999999999998</v>
      </c>
      <c r="AP60" s="140">
        <v>6.8999999999999995</v>
      </c>
      <c r="AQ60" s="140">
        <v>49.449999999999996</v>
      </c>
      <c r="AR60" s="140">
        <v>82.8</v>
      </c>
      <c r="AS60" s="140">
        <v>0</v>
      </c>
      <c r="AT60" s="140">
        <v>1.48</v>
      </c>
      <c r="AU60" s="140">
        <v>9.6199999999999992</v>
      </c>
      <c r="AV60" s="140">
        <v>0</v>
      </c>
      <c r="AW60" s="140">
        <v>4.4399999999999995</v>
      </c>
      <c r="AX60" s="140">
        <v>34.78</v>
      </c>
      <c r="AY60" s="140">
        <v>50.32</v>
      </c>
      <c r="AZ60" s="140">
        <v>240.04</v>
      </c>
      <c r="BA60" s="140">
        <v>564.95000000000005</v>
      </c>
      <c r="BB60" s="140">
        <v>10.34</v>
      </c>
      <c r="BC60" s="140">
        <v>104.81</v>
      </c>
      <c r="BD60" s="140">
        <v>687.46</v>
      </c>
      <c r="BE60" s="140">
        <v>802.61</v>
      </c>
    </row>
    <row r="61" spans="1:57" x14ac:dyDescent="0.15">
      <c r="A61">
        <v>45</v>
      </c>
      <c r="B61" t="s">
        <v>155</v>
      </c>
      <c r="C61" s="140">
        <v>0</v>
      </c>
      <c r="D61" s="140">
        <v>0</v>
      </c>
      <c r="E61" s="140">
        <v>2.38</v>
      </c>
      <c r="F61" s="140">
        <v>0</v>
      </c>
      <c r="G61" s="140">
        <v>0</v>
      </c>
      <c r="H61" s="140">
        <v>11.899999999999999</v>
      </c>
      <c r="I61" s="140"/>
      <c r="J61" s="140">
        <v>0</v>
      </c>
      <c r="K61" s="140">
        <v>0</v>
      </c>
      <c r="L61" s="140">
        <v>2.1800000000000002</v>
      </c>
      <c r="M61" s="140">
        <v>0</v>
      </c>
      <c r="N61" s="140">
        <v>0</v>
      </c>
      <c r="O61" s="140">
        <v>4.3600000000000003</v>
      </c>
      <c r="P61" s="140">
        <v>6.5400000000000009</v>
      </c>
      <c r="Q61" s="140">
        <v>0</v>
      </c>
      <c r="R61" s="140">
        <v>1.55</v>
      </c>
      <c r="S61" s="140">
        <v>0</v>
      </c>
      <c r="T61" s="140">
        <v>0</v>
      </c>
      <c r="U61" s="140">
        <v>0</v>
      </c>
      <c r="V61" s="140">
        <v>4.6500000000000004</v>
      </c>
      <c r="W61" s="140">
        <v>6.2</v>
      </c>
      <c r="X61" s="140">
        <v>0</v>
      </c>
      <c r="Y61" s="140">
        <v>2.44</v>
      </c>
      <c r="Z61" s="140">
        <v>0</v>
      </c>
      <c r="AA61" s="140">
        <v>0</v>
      </c>
      <c r="AB61" s="140">
        <v>0</v>
      </c>
      <c r="AC61" s="140">
        <v>2.44</v>
      </c>
      <c r="AD61" s="140">
        <v>4.88</v>
      </c>
      <c r="AE61" s="140">
        <v>0</v>
      </c>
      <c r="AF61" s="140">
        <v>1.54</v>
      </c>
      <c r="AG61" s="140">
        <v>1.54</v>
      </c>
      <c r="AH61" s="140">
        <v>0</v>
      </c>
      <c r="AI61" s="140">
        <v>0</v>
      </c>
      <c r="AJ61" s="140">
        <v>12.32</v>
      </c>
      <c r="AK61" s="140">
        <v>15.4</v>
      </c>
      <c r="AL61" s="140">
        <v>0</v>
      </c>
      <c r="AM61" s="140">
        <v>0</v>
      </c>
      <c r="AN61" s="140">
        <v>3.4499999999999997</v>
      </c>
      <c r="AO61" s="140">
        <v>0</v>
      </c>
      <c r="AP61" s="140">
        <v>0</v>
      </c>
      <c r="AQ61" s="140">
        <v>4.5999999999999996</v>
      </c>
      <c r="AR61" s="140">
        <v>8.0499999999999989</v>
      </c>
      <c r="AS61" s="140">
        <v>0</v>
      </c>
      <c r="AT61" s="140">
        <v>0</v>
      </c>
      <c r="AU61" s="140">
        <v>0.74</v>
      </c>
      <c r="AV61" s="140">
        <v>0</v>
      </c>
      <c r="AW61" s="140">
        <v>0</v>
      </c>
      <c r="AX61" s="140">
        <v>1.48</v>
      </c>
      <c r="AY61" s="140">
        <v>2.2199999999999998</v>
      </c>
      <c r="AZ61" s="140">
        <v>58.66</v>
      </c>
      <c r="BA61" s="140">
        <v>41.75</v>
      </c>
      <c r="BB61" s="140">
        <v>0</v>
      </c>
      <c r="BC61" s="140">
        <v>5.53</v>
      </c>
      <c r="BD61" s="140">
        <v>52.04</v>
      </c>
      <c r="BE61" s="140">
        <v>57.57</v>
      </c>
    </row>
    <row r="62" spans="1:57" x14ac:dyDescent="0.15">
      <c r="A62">
        <v>46</v>
      </c>
      <c r="B62" t="s">
        <v>156</v>
      </c>
      <c r="C62" s="140">
        <v>2.38</v>
      </c>
      <c r="D62" s="140">
        <v>14.28</v>
      </c>
      <c r="E62" s="140">
        <v>26.18</v>
      </c>
      <c r="F62" s="140">
        <v>2.38</v>
      </c>
      <c r="G62" s="140">
        <v>16.66</v>
      </c>
      <c r="H62" s="140">
        <v>90.44</v>
      </c>
      <c r="I62" s="140"/>
      <c r="J62" s="140">
        <v>0</v>
      </c>
      <c r="K62" s="140">
        <v>4.3600000000000003</v>
      </c>
      <c r="L62" s="140">
        <v>13.080000000000002</v>
      </c>
      <c r="M62" s="140">
        <v>0</v>
      </c>
      <c r="N62" s="140">
        <v>8.7200000000000006</v>
      </c>
      <c r="O62" s="140">
        <v>63.220000000000006</v>
      </c>
      <c r="P62" s="140">
        <v>89.38000000000001</v>
      </c>
      <c r="Q62" s="140">
        <v>0</v>
      </c>
      <c r="R62" s="140">
        <v>7.75</v>
      </c>
      <c r="S62" s="140">
        <v>34.1</v>
      </c>
      <c r="T62" s="140">
        <v>0</v>
      </c>
      <c r="U62" s="140">
        <v>9.3000000000000007</v>
      </c>
      <c r="V62" s="140">
        <v>52.7</v>
      </c>
      <c r="W62" s="140">
        <v>103.85000000000001</v>
      </c>
      <c r="X62" s="140">
        <v>0</v>
      </c>
      <c r="Y62" s="140">
        <v>1.22</v>
      </c>
      <c r="Z62" s="140">
        <v>17.079999999999998</v>
      </c>
      <c r="AA62" s="140">
        <v>2.44</v>
      </c>
      <c r="AB62" s="140">
        <v>3.66</v>
      </c>
      <c r="AC62" s="140">
        <v>26.84</v>
      </c>
      <c r="AD62" s="140">
        <v>51.239999999999995</v>
      </c>
      <c r="AE62" s="140">
        <v>1.54</v>
      </c>
      <c r="AF62" s="140">
        <v>0</v>
      </c>
      <c r="AG62" s="140">
        <v>24.64</v>
      </c>
      <c r="AH62" s="140">
        <v>3.08</v>
      </c>
      <c r="AI62" s="140">
        <v>7.7</v>
      </c>
      <c r="AJ62" s="140">
        <v>40.04</v>
      </c>
      <c r="AK62" s="140">
        <v>77</v>
      </c>
      <c r="AL62" s="140">
        <v>0</v>
      </c>
      <c r="AM62" s="140">
        <v>6.8999999999999995</v>
      </c>
      <c r="AN62" s="140">
        <v>13.799999999999999</v>
      </c>
      <c r="AO62" s="140">
        <v>0</v>
      </c>
      <c r="AP62" s="140">
        <v>3.4499999999999997</v>
      </c>
      <c r="AQ62" s="140">
        <v>31.049999999999997</v>
      </c>
      <c r="AR62" s="140">
        <v>55.199999999999996</v>
      </c>
      <c r="AS62" s="140">
        <v>0.74</v>
      </c>
      <c r="AT62" s="140">
        <v>1.48</v>
      </c>
      <c r="AU62" s="140">
        <v>7.4</v>
      </c>
      <c r="AV62" s="140">
        <v>0.74</v>
      </c>
      <c r="AW62" s="140">
        <v>1.48</v>
      </c>
      <c r="AX62" s="140">
        <v>22.2</v>
      </c>
      <c r="AY62" s="140">
        <v>34.04</v>
      </c>
      <c r="AZ62" s="140">
        <v>241.19000000000003</v>
      </c>
      <c r="BA62" s="140">
        <v>386.1</v>
      </c>
      <c r="BB62" s="140">
        <v>13.299999999999999</v>
      </c>
      <c r="BC62" s="140">
        <v>86.960000000000008</v>
      </c>
      <c r="BD62" s="140">
        <v>462.76999999999992</v>
      </c>
      <c r="BE62" s="140">
        <v>563.03</v>
      </c>
    </row>
    <row r="63" spans="1:57" x14ac:dyDescent="0.15">
      <c r="A63">
        <v>47</v>
      </c>
      <c r="B63" t="s">
        <v>157</v>
      </c>
      <c r="C63" s="140">
        <v>0</v>
      </c>
      <c r="D63" s="140">
        <v>7.14</v>
      </c>
      <c r="E63" s="140">
        <v>57.12</v>
      </c>
      <c r="F63" s="140">
        <v>0</v>
      </c>
      <c r="G63" s="140">
        <v>21.419999999999998</v>
      </c>
      <c r="H63" s="140">
        <v>95.199999999999989</v>
      </c>
      <c r="I63" s="140"/>
      <c r="J63" s="140">
        <v>0</v>
      </c>
      <c r="K63" s="140">
        <v>2.1800000000000002</v>
      </c>
      <c r="L63" s="140">
        <v>21.8</v>
      </c>
      <c r="M63" s="140">
        <v>0</v>
      </c>
      <c r="N63" s="140">
        <v>6.5400000000000009</v>
      </c>
      <c r="O63" s="140">
        <v>76.300000000000011</v>
      </c>
      <c r="P63" s="140">
        <v>106.82000000000002</v>
      </c>
      <c r="Q63" s="140">
        <v>3.1</v>
      </c>
      <c r="R63" s="140">
        <v>3.1</v>
      </c>
      <c r="S63" s="140">
        <v>35.65</v>
      </c>
      <c r="T63" s="140">
        <v>1.55</v>
      </c>
      <c r="U63" s="140">
        <v>7.75</v>
      </c>
      <c r="V63" s="140">
        <v>82.15</v>
      </c>
      <c r="W63" s="140">
        <v>133.30000000000001</v>
      </c>
      <c r="X63" s="140">
        <v>0</v>
      </c>
      <c r="Y63" s="140">
        <v>9.76</v>
      </c>
      <c r="Z63" s="140">
        <v>21.96</v>
      </c>
      <c r="AA63" s="140">
        <v>1.22</v>
      </c>
      <c r="AB63" s="140">
        <v>2.44</v>
      </c>
      <c r="AC63" s="140">
        <v>43.92</v>
      </c>
      <c r="AD63" s="140">
        <v>79.3</v>
      </c>
      <c r="AE63" s="140">
        <v>0</v>
      </c>
      <c r="AF63" s="140">
        <v>7.7</v>
      </c>
      <c r="AG63" s="140">
        <v>21.560000000000002</v>
      </c>
      <c r="AH63" s="140">
        <v>1.54</v>
      </c>
      <c r="AI63" s="140">
        <v>1.54</v>
      </c>
      <c r="AJ63" s="140">
        <v>56.980000000000004</v>
      </c>
      <c r="AK63" s="140">
        <v>89.320000000000007</v>
      </c>
      <c r="AL63" s="140">
        <v>0</v>
      </c>
      <c r="AM63" s="140">
        <v>1.1499999999999999</v>
      </c>
      <c r="AN63" s="140">
        <v>14.95</v>
      </c>
      <c r="AO63" s="140">
        <v>0</v>
      </c>
      <c r="AP63" s="140">
        <v>4.5999999999999996</v>
      </c>
      <c r="AQ63" s="140">
        <v>51.749999999999993</v>
      </c>
      <c r="AR63" s="140">
        <v>72.449999999999989</v>
      </c>
      <c r="AS63" s="140">
        <v>1.48</v>
      </c>
      <c r="AT63" s="140">
        <v>3.7</v>
      </c>
      <c r="AU63" s="140">
        <v>12.58</v>
      </c>
      <c r="AV63" s="140">
        <v>0</v>
      </c>
      <c r="AW63" s="140">
        <v>8.14</v>
      </c>
      <c r="AX63" s="140">
        <v>27.38</v>
      </c>
      <c r="AY63" s="140">
        <v>53.28</v>
      </c>
      <c r="AZ63" s="140">
        <v>241.58999999999995</v>
      </c>
      <c r="BA63" s="140">
        <v>490.42000000000013</v>
      </c>
      <c r="BB63" s="140">
        <v>8.89</v>
      </c>
      <c r="BC63" s="140">
        <v>87.160000000000011</v>
      </c>
      <c r="BD63" s="140">
        <v>619.30000000000007</v>
      </c>
      <c r="BE63" s="140">
        <v>715.35000000000014</v>
      </c>
    </row>
    <row r="64" spans="1:57" x14ac:dyDescent="0.15">
      <c r="A64">
        <v>48</v>
      </c>
      <c r="B64" t="s">
        <v>158</v>
      </c>
      <c r="C64" s="140">
        <v>0</v>
      </c>
      <c r="D64" s="140">
        <v>2.38</v>
      </c>
      <c r="E64" s="140">
        <v>14.28</v>
      </c>
      <c r="F64" s="140">
        <v>0</v>
      </c>
      <c r="G64" s="140">
        <v>4.76</v>
      </c>
      <c r="H64" s="140">
        <v>54.739999999999995</v>
      </c>
      <c r="I64" s="140"/>
      <c r="J64" s="140">
        <v>0</v>
      </c>
      <c r="K64" s="140">
        <v>6.5400000000000009</v>
      </c>
      <c r="L64" s="140">
        <v>17.440000000000001</v>
      </c>
      <c r="M64" s="140">
        <v>0</v>
      </c>
      <c r="N64" s="140">
        <v>4.3600000000000003</v>
      </c>
      <c r="O64" s="140">
        <v>43.6</v>
      </c>
      <c r="P64" s="140">
        <v>71.94</v>
      </c>
      <c r="Q64" s="140">
        <v>1.55</v>
      </c>
      <c r="R64" s="140">
        <v>1.55</v>
      </c>
      <c r="S64" s="140">
        <v>26.35</v>
      </c>
      <c r="T64" s="140">
        <v>0</v>
      </c>
      <c r="U64" s="140">
        <v>4.6500000000000004</v>
      </c>
      <c r="V64" s="140">
        <v>43.4</v>
      </c>
      <c r="W64" s="140">
        <v>77.5</v>
      </c>
      <c r="X64" s="140">
        <v>0</v>
      </c>
      <c r="Y64" s="140">
        <v>2.44</v>
      </c>
      <c r="Z64" s="140">
        <v>12.2</v>
      </c>
      <c r="AA64" s="140">
        <v>0</v>
      </c>
      <c r="AB64" s="140">
        <v>1.22</v>
      </c>
      <c r="AC64" s="140">
        <v>26.84</v>
      </c>
      <c r="AD64" s="140">
        <v>42.7</v>
      </c>
      <c r="AE64" s="140">
        <v>3.08</v>
      </c>
      <c r="AF64" s="140">
        <v>0</v>
      </c>
      <c r="AG64" s="140">
        <v>24.64</v>
      </c>
      <c r="AH64" s="140">
        <v>0</v>
      </c>
      <c r="AI64" s="140">
        <v>9.24</v>
      </c>
      <c r="AJ64" s="140">
        <v>21.560000000000002</v>
      </c>
      <c r="AK64" s="140">
        <v>58.52</v>
      </c>
      <c r="AL64" s="140">
        <v>0</v>
      </c>
      <c r="AM64" s="140">
        <v>0</v>
      </c>
      <c r="AN64" s="140">
        <v>10.35</v>
      </c>
      <c r="AO64" s="140">
        <v>1.1499999999999999</v>
      </c>
      <c r="AP64" s="140">
        <v>0</v>
      </c>
      <c r="AQ64" s="140">
        <v>24.15</v>
      </c>
      <c r="AR64" s="140">
        <v>35.65</v>
      </c>
      <c r="AS64" s="140">
        <v>0</v>
      </c>
      <c r="AT64" s="140">
        <v>2.2199999999999998</v>
      </c>
      <c r="AU64" s="140">
        <v>3.7</v>
      </c>
      <c r="AV64" s="140">
        <v>0</v>
      </c>
      <c r="AW64" s="140">
        <v>0.74</v>
      </c>
      <c r="AX64" s="140">
        <v>14.06</v>
      </c>
      <c r="AY64" s="140">
        <v>20.72</v>
      </c>
      <c r="AZ64" s="140">
        <v>185.83999999999997</v>
      </c>
      <c r="BA64" s="140">
        <v>254.47000000000003</v>
      </c>
      <c r="BB64" s="140">
        <v>5.7799999999999994</v>
      </c>
      <c r="BC64" s="140">
        <v>40.1</v>
      </c>
      <c r="BD64" s="140">
        <v>337.31</v>
      </c>
      <c r="BE64" s="140">
        <v>383.19</v>
      </c>
    </row>
    <row r="65" spans="1:57" x14ac:dyDescent="0.15">
      <c r="A65">
        <v>49</v>
      </c>
      <c r="B65" t="s">
        <v>51</v>
      </c>
      <c r="C65" s="140">
        <v>2.38</v>
      </c>
      <c r="D65" s="140">
        <v>4.76</v>
      </c>
      <c r="E65" s="140">
        <v>49.98</v>
      </c>
      <c r="F65" s="140">
        <v>0</v>
      </c>
      <c r="G65" s="140">
        <v>4.76</v>
      </c>
      <c r="H65" s="140">
        <v>114.24</v>
      </c>
      <c r="I65" s="140"/>
      <c r="J65" s="140">
        <v>0</v>
      </c>
      <c r="K65" s="140">
        <v>4.3600000000000003</v>
      </c>
      <c r="L65" s="140">
        <v>19.62</v>
      </c>
      <c r="M65" s="140">
        <v>0</v>
      </c>
      <c r="N65" s="140">
        <v>2.1800000000000002</v>
      </c>
      <c r="O65" s="140">
        <v>65.400000000000006</v>
      </c>
      <c r="P65" s="140">
        <v>91.56</v>
      </c>
      <c r="Q65" s="140">
        <v>0</v>
      </c>
      <c r="R65" s="140">
        <v>1.55</v>
      </c>
      <c r="S65" s="140">
        <v>35.65</v>
      </c>
      <c r="T65" s="140">
        <v>3.1</v>
      </c>
      <c r="U65" s="140">
        <v>4.6500000000000004</v>
      </c>
      <c r="V65" s="140">
        <v>58.9</v>
      </c>
      <c r="W65" s="140">
        <v>103.85</v>
      </c>
      <c r="X65" s="140">
        <v>3.66</v>
      </c>
      <c r="Y65" s="140">
        <v>2.44</v>
      </c>
      <c r="Z65" s="140">
        <v>18.3</v>
      </c>
      <c r="AA65" s="140">
        <v>0</v>
      </c>
      <c r="AB65" s="140">
        <v>3.66</v>
      </c>
      <c r="AC65" s="140">
        <v>28.06</v>
      </c>
      <c r="AD65" s="140">
        <v>56.12</v>
      </c>
      <c r="AE65" s="140">
        <v>0</v>
      </c>
      <c r="AF65" s="140">
        <v>0</v>
      </c>
      <c r="AG65" s="140">
        <v>15.4</v>
      </c>
      <c r="AH65" s="140">
        <v>1.54</v>
      </c>
      <c r="AI65" s="140">
        <v>0</v>
      </c>
      <c r="AJ65" s="140">
        <v>36.96</v>
      </c>
      <c r="AK65" s="140">
        <v>53.900000000000006</v>
      </c>
      <c r="AL65" s="140">
        <v>0</v>
      </c>
      <c r="AM65" s="140">
        <v>0</v>
      </c>
      <c r="AN65" s="140">
        <v>14.95</v>
      </c>
      <c r="AO65" s="140">
        <v>0</v>
      </c>
      <c r="AP65" s="140">
        <v>0</v>
      </c>
      <c r="AQ65" s="140">
        <v>34.5</v>
      </c>
      <c r="AR65" s="140">
        <v>49.45</v>
      </c>
      <c r="AS65" s="140">
        <v>0.74</v>
      </c>
      <c r="AT65" s="140">
        <v>0.74</v>
      </c>
      <c r="AU65" s="140">
        <v>3.7</v>
      </c>
      <c r="AV65" s="140">
        <v>0.74</v>
      </c>
      <c r="AW65" s="140">
        <v>0.74</v>
      </c>
      <c r="AX65" s="140">
        <v>19.98</v>
      </c>
      <c r="AY65" s="140">
        <v>26.64</v>
      </c>
      <c r="AZ65" s="140">
        <v>197.27</v>
      </c>
      <c r="BA65" s="140">
        <v>379.41000000000008</v>
      </c>
      <c r="BB65" s="140">
        <v>12.16</v>
      </c>
      <c r="BC65" s="140">
        <v>29.840000000000003</v>
      </c>
      <c r="BD65" s="140">
        <v>515.63999999999987</v>
      </c>
      <c r="BE65" s="140">
        <v>557.63999999999987</v>
      </c>
    </row>
    <row r="66" spans="1:57" x14ac:dyDescent="0.15">
      <c r="A66">
        <v>50</v>
      </c>
      <c r="B66" t="s">
        <v>50</v>
      </c>
      <c r="C66" s="140">
        <v>0</v>
      </c>
      <c r="D66" s="140">
        <v>2.38</v>
      </c>
      <c r="E66" s="140">
        <v>16.66</v>
      </c>
      <c r="F66" s="140">
        <v>0</v>
      </c>
      <c r="G66" s="140">
        <v>7.14</v>
      </c>
      <c r="H66" s="140">
        <v>69.02</v>
      </c>
      <c r="I66" s="140"/>
      <c r="J66" s="140">
        <v>0</v>
      </c>
      <c r="K66" s="140">
        <v>2.1800000000000002</v>
      </c>
      <c r="L66" s="140">
        <v>6.5400000000000009</v>
      </c>
      <c r="M66" s="140">
        <v>0</v>
      </c>
      <c r="N66" s="140">
        <v>2.1800000000000002</v>
      </c>
      <c r="O66" s="140">
        <v>37.06</v>
      </c>
      <c r="P66" s="140">
        <v>47.96</v>
      </c>
      <c r="Q66" s="140">
        <v>0</v>
      </c>
      <c r="R66" s="140">
        <v>3.1</v>
      </c>
      <c r="S66" s="140">
        <v>7.75</v>
      </c>
      <c r="T66" s="140">
        <v>0</v>
      </c>
      <c r="U66" s="140">
        <v>1.55</v>
      </c>
      <c r="V66" s="140">
        <v>34.1</v>
      </c>
      <c r="W66" s="140">
        <v>46.5</v>
      </c>
      <c r="X66" s="140">
        <v>1.22</v>
      </c>
      <c r="Y66" s="140">
        <v>0</v>
      </c>
      <c r="Z66" s="140">
        <v>8.5399999999999991</v>
      </c>
      <c r="AA66" s="140">
        <v>2.44</v>
      </c>
      <c r="AB66" s="140">
        <v>4.88</v>
      </c>
      <c r="AC66" s="140">
        <v>19.52</v>
      </c>
      <c r="AD66" s="140">
        <v>36.599999999999994</v>
      </c>
      <c r="AE66" s="140">
        <v>0</v>
      </c>
      <c r="AF66" s="140">
        <v>6.16</v>
      </c>
      <c r="AG66" s="140">
        <v>15.4</v>
      </c>
      <c r="AH66" s="140">
        <v>0</v>
      </c>
      <c r="AI66" s="140">
        <v>1.54</v>
      </c>
      <c r="AJ66" s="140">
        <v>18.48</v>
      </c>
      <c r="AK66" s="140">
        <v>41.58</v>
      </c>
      <c r="AL66" s="140">
        <v>0</v>
      </c>
      <c r="AM66" s="140">
        <v>1.1499999999999999</v>
      </c>
      <c r="AN66" s="140">
        <v>5.75</v>
      </c>
      <c r="AO66" s="140">
        <v>0</v>
      </c>
      <c r="AP66" s="140">
        <v>0</v>
      </c>
      <c r="AQ66" s="140">
        <v>26.45</v>
      </c>
      <c r="AR66" s="140">
        <v>33.35</v>
      </c>
      <c r="AS66" s="140">
        <v>0</v>
      </c>
      <c r="AT66" s="140">
        <v>2.96</v>
      </c>
      <c r="AU66" s="140">
        <v>3.7</v>
      </c>
      <c r="AV66" s="140">
        <v>0</v>
      </c>
      <c r="AW66" s="140">
        <v>2.96</v>
      </c>
      <c r="AX66" s="140">
        <v>12.58</v>
      </c>
      <c r="AY66" s="140">
        <v>22.200000000000003</v>
      </c>
      <c r="AZ66" s="140">
        <v>104.91</v>
      </c>
      <c r="BA66" s="140">
        <v>239.9</v>
      </c>
      <c r="BB66" s="140">
        <v>3.66</v>
      </c>
      <c r="BC66" s="140">
        <v>38.18</v>
      </c>
      <c r="BD66" s="140">
        <v>281.54999999999995</v>
      </c>
      <c r="BE66" s="140">
        <v>323.39</v>
      </c>
    </row>
    <row r="67" spans="1:57" x14ac:dyDescent="0.15">
      <c r="A67">
        <v>51</v>
      </c>
      <c r="B67" t="s">
        <v>161</v>
      </c>
      <c r="C67" s="140">
        <v>2.38</v>
      </c>
      <c r="D67" s="140">
        <v>7.14</v>
      </c>
      <c r="E67" s="140">
        <v>11.899999999999999</v>
      </c>
      <c r="F67" s="140">
        <v>0</v>
      </c>
      <c r="G67" s="140">
        <v>11.899999999999999</v>
      </c>
      <c r="H67" s="140">
        <v>35.699999999999996</v>
      </c>
      <c r="I67" s="140"/>
      <c r="J67" s="140">
        <v>0</v>
      </c>
      <c r="K67" s="140">
        <v>2.1800000000000002</v>
      </c>
      <c r="L67" s="140">
        <v>13.080000000000002</v>
      </c>
      <c r="M67" s="140">
        <v>0</v>
      </c>
      <c r="N67" s="140">
        <v>0</v>
      </c>
      <c r="O67" s="140">
        <v>28.340000000000003</v>
      </c>
      <c r="P67" s="140">
        <v>43.600000000000009</v>
      </c>
      <c r="Q67" s="140">
        <v>0</v>
      </c>
      <c r="R67" s="140">
        <v>12.4</v>
      </c>
      <c r="S67" s="140">
        <v>21.7</v>
      </c>
      <c r="T67" s="140">
        <v>0</v>
      </c>
      <c r="U67" s="140">
        <v>3.1</v>
      </c>
      <c r="V67" s="140">
        <v>34.1</v>
      </c>
      <c r="W67" s="140">
        <v>71.300000000000011</v>
      </c>
      <c r="X67" s="140">
        <v>0</v>
      </c>
      <c r="Y67" s="140">
        <v>0</v>
      </c>
      <c r="Z67" s="140">
        <v>14.64</v>
      </c>
      <c r="AA67" s="140">
        <v>1.22</v>
      </c>
      <c r="AB67" s="140">
        <v>4.88</v>
      </c>
      <c r="AC67" s="140">
        <v>29.28</v>
      </c>
      <c r="AD67" s="140">
        <v>50.02</v>
      </c>
      <c r="AE67" s="140">
        <v>0</v>
      </c>
      <c r="AF67" s="140">
        <v>1.54</v>
      </c>
      <c r="AG67" s="140">
        <v>10.780000000000001</v>
      </c>
      <c r="AH67" s="140">
        <v>0</v>
      </c>
      <c r="AI67" s="140">
        <v>0</v>
      </c>
      <c r="AJ67" s="140">
        <v>13.86</v>
      </c>
      <c r="AK67" s="140">
        <v>26.18</v>
      </c>
      <c r="AL67" s="140">
        <v>1.1499999999999999</v>
      </c>
      <c r="AM67" s="140">
        <v>1.1499999999999999</v>
      </c>
      <c r="AN67" s="140">
        <v>6.8999999999999995</v>
      </c>
      <c r="AO67" s="140">
        <v>0</v>
      </c>
      <c r="AP67" s="140">
        <v>2.2999999999999998</v>
      </c>
      <c r="AQ67" s="140">
        <v>18.399999999999999</v>
      </c>
      <c r="AR67" s="140">
        <v>29.9</v>
      </c>
      <c r="AS67" s="140">
        <v>0</v>
      </c>
      <c r="AT67" s="140">
        <v>2.2199999999999998</v>
      </c>
      <c r="AU67" s="140">
        <v>2.96</v>
      </c>
      <c r="AV67" s="140">
        <v>0</v>
      </c>
      <c r="AW67" s="140">
        <v>0.74</v>
      </c>
      <c r="AX67" s="140">
        <v>9.6199999999999992</v>
      </c>
      <c r="AY67" s="140">
        <v>15.54</v>
      </c>
      <c r="AZ67" s="140">
        <v>131.16000000000005</v>
      </c>
      <c r="BA67" s="140">
        <v>193.44000000000003</v>
      </c>
      <c r="BB67" s="140">
        <v>4.75</v>
      </c>
      <c r="BC67" s="140">
        <v>49.55</v>
      </c>
      <c r="BD67" s="140">
        <v>251.26000000000002</v>
      </c>
      <c r="BE67" s="140">
        <v>305.56</v>
      </c>
    </row>
    <row r="68" spans="1:57" x14ac:dyDescent="0.15">
      <c r="A68">
        <v>52</v>
      </c>
      <c r="B68" t="s">
        <v>49</v>
      </c>
      <c r="C68" s="140">
        <v>2.38</v>
      </c>
      <c r="D68" s="140">
        <v>7.14</v>
      </c>
      <c r="E68" s="140">
        <v>9.52</v>
      </c>
      <c r="F68" s="140">
        <v>0</v>
      </c>
      <c r="G68" s="140">
        <v>4.76</v>
      </c>
      <c r="H68" s="140">
        <v>47.599999999999994</v>
      </c>
      <c r="I68" s="140"/>
      <c r="J68" s="140">
        <v>0</v>
      </c>
      <c r="K68" s="140">
        <v>6.5400000000000009</v>
      </c>
      <c r="L68" s="140">
        <v>8.7200000000000006</v>
      </c>
      <c r="M68" s="140">
        <v>0</v>
      </c>
      <c r="N68" s="140">
        <v>6.5400000000000009</v>
      </c>
      <c r="O68" s="140">
        <v>19.62</v>
      </c>
      <c r="P68" s="140">
        <v>41.42</v>
      </c>
      <c r="Q68" s="140">
        <v>0</v>
      </c>
      <c r="R68" s="140">
        <v>1.55</v>
      </c>
      <c r="S68" s="140">
        <v>31</v>
      </c>
      <c r="T68" s="140">
        <v>1.55</v>
      </c>
      <c r="U68" s="140">
        <v>6.2</v>
      </c>
      <c r="V68" s="140">
        <v>43.4</v>
      </c>
      <c r="W68" s="140">
        <v>83.699999999999989</v>
      </c>
      <c r="X68" s="140">
        <v>0</v>
      </c>
      <c r="Y68" s="140">
        <v>1.22</v>
      </c>
      <c r="Z68" s="140">
        <v>20.74</v>
      </c>
      <c r="AA68" s="140">
        <v>1.22</v>
      </c>
      <c r="AB68" s="140">
        <v>0</v>
      </c>
      <c r="AC68" s="140">
        <v>17.079999999999998</v>
      </c>
      <c r="AD68" s="140">
        <v>40.259999999999991</v>
      </c>
      <c r="AE68" s="140">
        <v>0</v>
      </c>
      <c r="AF68" s="140">
        <v>0</v>
      </c>
      <c r="AG68" s="140">
        <v>15.4</v>
      </c>
      <c r="AH68" s="140">
        <v>0</v>
      </c>
      <c r="AI68" s="140">
        <v>1.54</v>
      </c>
      <c r="AJ68" s="140">
        <v>18.48</v>
      </c>
      <c r="AK68" s="140">
        <v>35.42</v>
      </c>
      <c r="AL68" s="140">
        <v>1.1499999999999999</v>
      </c>
      <c r="AM68" s="140">
        <v>0</v>
      </c>
      <c r="AN68" s="140">
        <v>9.1999999999999993</v>
      </c>
      <c r="AO68" s="140">
        <v>0</v>
      </c>
      <c r="AP68" s="140">
        <v>8.0499999999999989</v>
      </c>
      <c r="AQ68" s="140">
        <v>17.25</v>
      </c>
      <c r="AR68" s="140">
        <v>35.65</v>
      </c>
      <c r="AS68" s="140">
        <v>0.74</v>
      </c>
      <c r="AT68" s="140">
        <v>2.2199999999999998</v>
      </c>
      <c r="AU68" s="140">
        <v>4.4399999999999995</v>
      </c>
      <c r="AV68" s="140">
        <v>0.74</v>
      </c>
      <c r="AW68" s="140">
        <v>0</v>
      </c>
      <c r="AX68" s="140">
        <v>14.06</v>
      </c>
      <c r="AY68" s="140">
        <v>22.2</v>
      </c>
      <c r="AZ68" s="140">
        <v>162.42000000000002</v>
      </c>
      <c r="BA68" s="140">
        <v>208.08999999999997</v>
      </c>
      <c r="BB68" s="140">
        <v>7.7799999999999994</v>
      </c>
      <c r="BC68" s="140">
        <v>45.759999999999991</v>
      </c>
      <c r="BD68" s="140">
        <v>276.51</v>
      </c>
      <c r="BE68" s="140">
        <v>330.04999999999995</v>
      </c>
    </row>
    <row r="69" spans="1:57" x14ac:dyDescent="0.15">
      <c r="A69">
        <v>53</v>
      </c>
      <c r="B69" t="s">
        <v>163</v>
      </c>
      <c r="C69" s="140">
        <v>0</v>
      </c>
      <c r="D69" s="140">
        <v>7.14</v>
      </c>
      <c r="E69" s="140">
        <v>33.32</v>
      </c>
      <c r="F69" s="140">
        <v>4.76</v>
      </c>
      <c r="G69" s="140">
        <v>2.38</v>
      </c>
      <c r="H69" s="140">
        <v>90.44</v>
      </c>
      <c r="I69" s="140"/>
      <c r="J69" s="140">
        <v>0</v>
      </c>
      <c r="K69" s="140">
        <v>2.1800000000000002</v>
      </c>
      <c r="L69" s="140">
        <v>30.520000000000003</v>
      </c>
      <c r="M69" s="140">
        <v>2.1800000000000002</v>
      </c>
      <c r="N69" s="140">
        <v>8.7200000000000006</v>
      </c>
      <c r="O69" s="140">
        <v>98.100000000000009</v>
      </c>
      <c r="P69" s="140">
        <v>141.70000000000002</v>
      </c>
      <c r="Q69" s="140">
        <v>3.1</v>
      </c>
      <c r="R69" s="140">
        <v>10.85</v>
      </c>
      <c r="S69" s="140">
        <v>54.25</v>
      </c>
      <c r="T69" s="140">
        <v>3.1</v>
      </c>
      <c r="U69" s="140">
        <v>10.85</v>
      </c>
      <c r="V69" s="140">
        <v>148.80000000000001</v>
      </c>
      <c r="W69" s="140">
        <v>230.95</v>
      </c>
      <c r="X69" s="140">
        <v>0</v>
      </c>
      <c r="Y69" s="140">
        <v>2.44</v>
      </c>
      <c r="Z69" s="140">
        <v>23.18</v>
      </c>
      <c r="AA69" s="140">
        <v>0</v>
      </c>
      <c r="AB69" s="140">
        <v>3.66</v>
      </c>
      <c r="AC69" s="140">
        <v>50.019999999999996</v>
      </c>
      <c r="AD69" s="140">
        <v>79.3</v>
      </c>
      <c r="AE69" s="140">
        <v>3.08</v>
      </c>
      <c r="AF69" s="140">
        <v>3.08</v>
      </c>
      <c r="AG69" s="140">
        <v>41.58</v>
      </c>
      <c r="AH69" s="140">
        <v>0</v>
      </c>
      <c r="AI69" s="140">
        <v>7.7</v>
      </c>
      <c r="AJ69" s="140">
        <v>72.38</v>
      </c>
      <c r="AK69" s="140">
        <v>127.82</v>
      </c>
      <c r="AL69" s="140">
        <v>1.1499999999999999</v>
      </c>
      <c r="AM69" s="140">
        <v>2.2999999999999998</v>
      </c>
      <c r="AN69" s="140">
        <v>31.049999999999997</v>
      </c>
      <c r="AO69" s="140">
        <v>1.1499999999999999</v>
      </c>
      <c r="AP69" s="140">
        <v>2.2999999999999998</v>
      </c>
      <c r="AQ69" s="140">
        <v>63.249999999999993</v>
      </c>
      <c r="AR69" s="140">
        <v>101.19999999999999</v>
      </c>
      <c r="AS69" s="140">
        <v>0.74</v>
      </c>
      <c r="AT69" s="140">
        <v>5.92</v>
      </c>
      <c r="AU69" s="140">
        <v>10.36</v>
      </c>
      <c r="AV69" s="140">
        <v>0</v>
      </c>
      <c r="AW69" s="140">
        <v>2.96</v>
      </c>
      <c r="AX69" s="140">
        <v>44.4</v>
      </c>
      <c r="AY69" s="140">
        <v>64.38</v>
      </c>
      <c r="AZ69" s="140">
        <v>297.18000000000006</v>
      </c>
      <c r="BA69" s="140">
        <v>617.15</v>
      </c>
      <c r="BB69" s="140">
        <v>19.259999999999994</v>
      </c>
      <c r="BC69" s="140">
        <v>72.47999999999999</v>
      </c>
      <c r="BD69" s="140">
        <v>791.65</v>
      </c>
      <c r="BE69" s="140">
        <v>883.39</v>
      </c>
    </row>
    <row r="70" spans="1:57" x14ac:dyDescent="0.15">
      <c r="A70">
        <v>54</v>
      </c>
      <c r="B70" t="s">
        <v>202</v>
      </c>
      <c r="C70" s="140">
        <v>2.38</v>
      </c>
      <c r="D70" s="140">
        <v>9.52</v>
      </c>
      <c r="E70" s="140">
        <v>19.04</v>
      </c>
      <c r="F70" s="140">
        <v>0</v>
      </c>
      <c r="G70" s="140">
        <v>7.14</v>
      </c>
      <c r="H70" s="140">
        <v>80.92</v>
      </c>
      <c r="I70" s="140"/>
      <c r="J70" s="140">
        <v>0</v>
      </c>
      <c r="K70" s="140">
        <v>4.3600000000000003</v>
      </c>
      <c r="L70" s="140">
        <v>6.5400000000000009</v>
      </c>
      <c r="M70" s="140">
        <v>0</v>
      </c>
      <c r="N70" s="140">
        <v>13.080000000000002</v>
      </c>
      <c r="O70" s="140">
        <v>47.96</v>
      </c>
      <c r="P70" s="140">
        <v>71.94</v>
      </c>
      <c r="Q70" s="140">
        <v>0</v>
      </c>
      <c r="R70" s="140">
        <v>9.3000000000000007</v>
      </c>
      <c r="S70" s="140">
        <v>37.200000000000003</v>
      </c>
      <c r="T70" s="140">
        <v>0</v>
      </c>
      <c r="U70" s="140">
        <v>0</v>
      </c>
      <c r="V70" s="140">
        <v>49.6</v>
      </c>
      <c r="W70" s="140">
        <v>96.1</v>
      </c>
      <c r="X70" s="140">
        <v>0</v>
      </c>
      <c r="Y70" s="140">
        <v>7.32</v>
      </c>
      <c r="Z70" s="140">
        <v>19.52</v>
      </c>
      <c r="AA70" s="140">
        <v>0</v>
      </c>
      <c r="AB70" s="140">
        <v>3.66</v>
      </c>
      <c r="AC70" s="140">
        <v>35.380000000000003</v>
      </c>
      <c r="AD70" s="140">
        <v>65.88</v>
      </c>
      <c r="AE70" s="140">
        <v>3.08</v>
      </c>
      <c r="AF70" s="140">
        <v>3.08</v>
      </c>
      <c r="AG70" s="140">
        <v>16.940000000000001</v>
      </c>
      <c r="AH70" s="140">
        <v>0</v>
      </c>
      <c r="AI70" s="140">
        <v>0</v>
      </c>
      <c r="AJ70" s="140">
        <v>44.660000000000004</v>
      </c>
      <c r="AK70" s="140">
        <v>67.760000000000005</v>
      </c>
      <c r="AL70" s="140">
        <v>0</v>
      </c>
      <c r="AM70" s="140">
        <v>1.1499999999999999</v>
      </c>
      <c r="AN70" s="140">
        <v>20.7</v>
      </c>
      <c r="AO70" s="140">
        <v>0</v>
      </c>
      <c r="AP70" s="140">
        <v>2.2999999999999998</v>
      </c>
      <c r="AQ70" s="140">
        <v>41.4</v>
      </c>
      <c r="AR70" s="140">
        <v>65.55</v>
      </c>
      <c r="AS70" s="140">
        <v>0</v>
      </c>
      <c r="AT70" s="140">
        <v>0.74</v>
      </c>
      <c r="AU70" s="140">
        <v>7.4</v>
      </c>
      <c r="AV70" s="140">
        <v>0</v>
      </c>
      <c r="AW70" s="140">
        <v>1.48</v>
      </c>
      <c r="AX70" s="140">
        <v>23.68</v>
      </c>
      <c r="AY70" s="140">
        <v>33.299999999999997</v>
      </c>
      <c r="AZ70" s="140">
        <v>194.45000000000005</v>
      </c>
      <c r="BA70" s="140">
        <v>351.26</v>
      </c>
      <c r="BB70" s="140">
        <v>5.46</v>
      </c>
      <c r="BC70" s="140">
        <v>63.13</v>
      </c>
      <c r="BD70" s="140">
        <v>450.94</v>
      </c>
      <c r="BE70" s="140">
        <v>519.53</v>
      </c>
    </row>
    <row r="71" spans="1:57" x14ac:dyDescent="0.15">
      <c r="A71">
        <v>55</v>
      </c>
      <c r="B71" t="s">
        <v>165</v>
      </c>
      <c r="C71" s="140">
        <v>0</v>
      </c>
      <c r="D71" s="140">
        <v>2.38</v>
      </c>
      <c r="E71" s="140">
        <v>23.799999999999997</v>
      </c>
      <c r="F71" s="140">
        <v>0</v>
      </c>
      <c r="G71" s="140">
        <v>2.38</v>
      </c>
      <c r="H71" s="140">
        <v>35.699999999999996</v>
      </c>
      <c r="I71" s="140"/>
      <c r="J71" s="140">
        <v>0</v>
      </c>
      <c r="K71" s="140">
        <v>0</v>
      </c>
      <c r="L71" s="140">
        <v>15.260000000000002</v>
      </c>
      <c r="M71" s="140">
        <v>0</v>
      </c>
      <c r="N71" s="140">
        <v>0</v>
      </c>
      <c r="O71" s="140">
        <v>50.14</v>
      </c>
      <c r="P71" s="140">
        <v>65.400000000000006</v>
      </c>
      <c r="Q71" s="140">
        <v>1.55</v>
      </c>
      <c r="R71" s="140">
        <v>3.1</v>
      </c>
      <c r="S71" s="140">
        <v>20.150000000000002</v>
      </c>
      <c r="T71" s="140">
        <v>0</v>
      </c>
      <c r="U71" s="140">
        <v>6.2</v>
      </c>
      <c r="V71" s="140">
        <v>17.05</v>
      </c>
      <c r="W71" s="140">
        <v>48.050000000000004</v>
      </c>
      <c r="X71" s="140">
        <v>0</v>
      </c>
      <c r="Y71" s="140">
        <v>2.44</v>
      </c>
      <c r="Z71" s="140">
        <v>8.5399999999999991</v>
      </c>
      <c r="AA71" s="140">
        <v>0</v>
      </c>
      <c r="AB71" s="140">
        <v>0</v>
      </c>
      <c r="AC71" s="140">
        <v>10.98</v>
      </c>
      <c r="AD71" s="140">
        <v>21.96</v>
      </c>
      <c r="AE71" s="140">
        <v>0</v>
      </c>
      <c r="AF71" s="140">
        <v>0</v>
      </c>
      <c r="AG71" s="140">
        <v>12.32</v>
      </c>
      <c r="AH71" s="140">
        <v>0</v>
      </c>
      <c r="AI71" s="140">
        <v>3.08</v>
      </c>
      <c r="AJ71" s="140">
        <v>18.48</v>
      </c>
      <c r="AK71" s="140">
        <v>33.880000000000003</v>
      </c>
      <c r="AL71" s="140">
        <v>0</v>
      </c>
      <c r="AM71" s="140">
        <v>2.2999999999999998</v>
      </c>
      <c r="AN71" s="140">
        <v>6.8999999999999995</v>
      </c>
      <c r="AO71" s="140">
        <v>0</v>
      </c>
      <c r="AP71" s="140">
        <v>1.1499999999999999</v>
      </c>
      <c r="AQ71" s="140">
        <v>28.749999999999996</v>
      </c>
      <c r="AR71" s="140">
        <v>39.099999999999994</v>
      </c>
      <c r="AS71" s="140">
        <v>0.74</v>
      </c>
      <c r="AT71" s="140">
        <v>2.2199999999999998</v>
      </c>
      <c r="AU71" s="140">
        <v>2.2199999999999998</v>
      </c>
      <c r="AV71" s="140">
        <v>0</v>
      </c>
      <c r="AW71" s="140">
        <v>0</v>
      </c>
      <c r="AX71" s="140">
        <v>15.54</v>
      </c>
      <c r="AY71" s="140">
        <v>20.72</v>
      </c>
      <c r="AZ71" s="140">
        <v>127.71999999999997</v>
      </c>
      <c r="BA71" s="140">
        <v>189.45</v>
      </c>
      <c r="BB71" s="140">
        <v>2.29</v>
      </c>
      <c r="BC71" s="140">
        <v>25.249999999999996</v>
      </c>
      <c r="BD71" s="140">
        <v>265.83</v>
      </c>
      <c r="BE71" s="140">
        <v>293.37</v>
      </c>
    </row>
    <row r="72" spans="1:57" x14ac:dyDescent="0.15">
      <c r="A72">
        <v>56</v>
      </c>
      <c r="B72" t="s">
        <v>48</v>
      </c>
      <c r="C72" s="140">
        <v>2.38</v>
      </c>
      <c r="D72" s="140">
        <v>2.38</v>
      </c>
      <c r="E72" s="140">
        <v>19.04</v>
      </c>
      <c r="F72" s="140">
        <v>2.38</v>
      </c>
      <c r="G72" s="140">
        <v>4.76</v>
      </c>
      <c r="H72" s="140">
        <v>57.12</v>
      </c>
      <c r="I72" s="140"/>
      <c r="J72" s="140">
        <v>0</v>
      </c>
      <c r="K72" s="140">
        <v>13.080000000000002</v>
      </c>
      <c r="L72" s="140">
        <v>19.62</v>
      </c>
      <c r="M72" s="140">
        <v>6.5400000000000009</v>
      </c>
      <c r="N72" s="140">
        <v>10.9</v>
      </c>
      <c r="O72" s="140">
        <v>28.340000000000003</v>
      </c>
      <c r="P72" s="140">
        <v>78.48</v>
      </c>
      <c r="Q72" s="140">
        <v>0</v>
      </c>
      <c r="R72" s="140">
        <v>12.4</v>
      </c>
      <c r="S72" s="140">
        <v>40.300000000000004</v>
      </c>
      <c r="T72" s="140">
        <v>1.55</v>
      </c>
      <c r="U72" s="140">
        <v>6.2</v>
      </c>
      <c r="V72" s="140">
        <v>51.15</v>
      </c>
      <c r="W72" s="140">
        <v>111.6</v>
      </c>
      <c r="X72" s="140">
        <v>0</v>
      </c>
      <c r="Y72" s="140">
        <v>9.76</v>
      </c>
      <c r="Z72" s="140">
        <v>18.3</v>
      </c>
      <c r="AA72" s="140">
        <v>1.22</v>
      </c>
      <c r="AB72" s="140">
        <v>2.44</v>
      </c>
      <c r="AC72" s="140">
        <v>26.84</v>
      </c>
      <c r="AD72" s="140">
        <v>58.56</v>
      </c>
      <c r="AE72" s="140">
        <v>0</v>
      </c>
      <c r="AF72" s="140">
        <v>6.16</v>
      </c>
      <c r="AG72" s="140">
        <v>15.4</v>
      </c>
      <c r="AH72" s="140">
        <v>1.54</v>
      </c>
      <c r="AI72" s="140">
        <v>7.7</v>
      </c>
      <c r="AJ72" s="140">
        <v>38.5</v>
      </c>
      <c r="AK72" s="140">
        <v>69.3</v>
      </c>
      <c r="AL72" s="140">
        <v>0</v>
      </c>
      <c r="AM72" s="140">
        <v>8.0499999999999989</v>
      </c>
      <c r="AN72" s="140">
        <v>18.399999999999999</v>
      </c>
      <c r="AO72" s="140">
        <v>0</v>
      </c>
      <c r="AP72" s="140">
        <v>2.2999999999999998</v>
      </c>
      <c r="AQ72" s="140">
        <v>24.15</v>
      </c>
      <c r="AR72" s="140">
        <v>52.899999999999991</v>
      </c>
      <c r="AS72" s="140">
        <v>0.74</v>
      </c>
      <c r="AT72" s="140">
        <v>0.74</v>
      </c>
      <c r="AU72" s="140">
        <v>7.4</v>
      </c>
      <c r="AV72" s="140">
        <v>0</v>
      </c>
      <c r="AW72" s="140">
        <v>2.2199999999999998</v>
      </c>
      <c r="AX72" s="140">
        <v>19.98</v>
      </c>
      <c r="AY72" s="140">
        <v>31.080000000000002</v>
      </c>
      <c r="AZ72" s="140">
        <v>232.23000000000005</v>
      </c>
      <c r="BA72" s="140">
        <v>295.83000000000004</v>
      </c>
      <c r="BB72" s="140">
        <v>16.350000000000001</v>
      </c>
      <c r="BC72" s="140">
        <v>89.089999999999989</v>
      </c>
      <c r="BD72" s="140">
        <v>384.53999999999996</v>
      </c>
      <c r="BE72" s="140">
        <v>489.97999999999996</v>
      </c>
    </row>
    <row r="73" spans="1:57" x14ac:dyDescent="0.15">
      <c r="A73">
        <v>57</v>
      </c>
      <c r="B73" t="s">
        <v>167</v>
      </c>
      <c r="C73" s="140">
        <v>4.76</v>
      </c>
      <c r="D73" s="140">
        <v>4.76</v>
      </c>
      <c r="E73" s="140">
        <v>28.56</v>
      </c>
      <c r="F73" s="140">
        <v>0</v>
      </c>
      <c r="G73" s="140">
        <v>19.04</v>
      </c>
      <c r="H73" s="140">
        <v>92.82</v>
      </c>
      <c r="I73" s="140"/>
      <c r="J73" s="140">
        <v>0</v>
      </c>
      <c r="K73" s="140">
        <v>2.1800000000000002</v>
      </c>
      <c r="L73" s="140">
        <v>23.98</v>
      </c>
      <c r="M73" s="140">
        <v>0</v>
      </c>
      <c r="N73" s="140">
        <v>6.5400000000000009</v>
      </c>
      <c r="O73" s="140">
        <v>82.84</v>
      </c>
      <c r="P73" s="140">
        <v>115.54</v>
      </c>
      <c r="Q73" s="140">
        <v>0</v>
      </c>
      <c r="R73" s="140">
        <v>15.5</v>
      </c>
      <c r="S73" s="140">
        <v>48.050000000000004</v>
      </c>
      <c r="T73" s="140">
        <v>0</v>
      </c>
      <c r="U73" s="140">
        <v>13.950000000000001</v>
      </c>
      <c r="V73" s="140">
        <v>113.15</v>
      </c>
      <c r="W73" s="140">
        <v>190.65</v>
      </c>
      <c r="X73" s="140">
        <v>2.44</v>
      </c>
      <c r="Y73" s="140">
        <v>4.88</v>
      </c>
      <c r="Z73" s="140">
        <v>20.74</v>
      </c>
      <c r="AA73" s="140">
        <v>1.22</v>
      </c>
      <c r="AB73" s="140">
        <v>2.44</v>
      </c>
      <c r="AC73" s="140">
        <v>58.56</v>
      </c>
      <c r="AD73" s="140">
        <v>90.28</v>
      </c>
      <c r="AE73" s="140">
        <v>0</v>
      </c>
      <c r="AF73" s="140">
        <v>6.16</v>
      </c>
      <c r="AG73" s="140">
        <v>18.48</v>
      </c>
      <c r="AH73" s="140">
        <v>0</v>
      </c>
      <c r="AI73" s="140">
        <v>4.62</v>
      </c>
      <c r="AJ73" s="140">
        <v>56.980000000000004</v>
      </c>
      <c r="AK73" s="140">
        <v>86.240000000000009</v>
      </c>
      <c r="AL73" s="140">
        <v>0</v>
      </c>
      <c r="AM73" s="140">
        <v>2.2999999999999998</v>
      </c>
      <c r="AN73" s="140">
        <v>21.849999999999998</v>
      </c>
      <c r="AO73" s="140">
        <v>1.1499999999999999</v>
      </c>
      <c r="AP73" s="140">
        <v>5.75</v>
      </c>
      <c r="AQ73" s="140">
        <v>50.599999999999994</v>
      </c>
      <c r="AR73" s="140">
        <v>81.649999999999991</v>
      </c>
      <c r="AS73" s="140">
        <v>0.74</v>
      </c>
      <c r="AT73" s="140">
        <v>1.48</v>
      </c>
      <c r="AU73" s="140">
        <v>5.92</v>
      </c>
      <c r="AV73" s="140">
        <v>0.74</v>
      </c>
      <c r="AW73" s="140">
        <v>0.74</v>
      </c>
      <c r="AX73" s="140">
        <v>22.2</v>
      </c>
      <c r="AY73" s="140">
        <v>31.82</v>
      </c>
      <c r="AZ73" s="140">
        <v>241.33999999999997</v>
      </c>
      <c r="BA73" s="140">
        <v>533.34000000000015</v>
      </c>
      <c r="BB73" s="140">
        <v>11.05</v>
      </c>
      <c r="BC73" s="140">
        <v>90.339999999999989</v>
      </c>
      <c r="BD73" s="140">
        <v>644.73</v>
      </c>
      <c r="BE73" s="140">
        <v>746.12</v>
      </c>
    </row>
    <row r="74" spans="1:57" x14ac:dyDescent="0.15">
      <c r="A74">
        <v>58</v>
      </c>
      <c r="B74" t="s">
        <v>203</v>
      </c>
      <c r="C74" s="140">
        <v>0</v>
      </c>
      <c r="D74" s="140">
        <v>4.76</v>
      </c>
      <c r="E74" s="140">
        <v>23.799999999999997</v>
      </c>
      <c r="F74" s="140">
        <v>0</v>
      </c>
      <c r="G74" s="140">
        <v>14.28</v>
      </c>
      <c r="H74" s="140">
        <v>47.599999999999994</v>
      </c>
      <c r="I74" s="140"/>
      <c r="J74" s="140">
        <v>0</v>
      </c>
      <c r="K74" s="140">
        <v>0</v>
      </c>
      <c r="L74" s="140">
        <v>19.62</v>
      </c>
      <c r="M74" s="140">
        <v>0</v>
      </c>
      <c r="N74" s="140">
        <v>2.1800000000000002</v>
      </c>
      <c r="O74" s="140">
        <v>52.320000000000007</v>
      </c>
      <c r="P74" s="140">
        <v>74.12</v>
      </c>
      <c r="Q74" s="140">
        <v>0</v>
      </c>
      <c r="R74" s="140">
        <v>7.75</v>
      </c>
      <c r="S74" s="140">
        <v>18.600000000000001</v>
      </c>
      <c r="T74" s="140">
        <v>1.55</v>
      </c>
      <c r="U74" s="140">
        <v>7.75</v>
      </c>
      <c r="V74" s="140">
        <v>60.45</v>
      </c>
      <c r="W74" s="140">
        <v>96.100000000000009</v>
      </c>
      <c r="X74" s="140">
        <v>1.22</v>
      </c>
      <c r="Y74" s="140">
        <v>3.66</v>
      </c>
      <c r="Z74" s="140">
        <v>12.2</v>
      </c>
      <c r="AA74" s="140">
        <v>0</v>
      </c>
      <c r="AB74" s="140">
        <v>2.44</v>
      </c>
      <c r="AC74" s="140">
        <v>26.84</v>
      </c>
      <c r="AD74" s="140">
        <v>46.36</v>
      </c>
      <c r="AE74" s="140">
        <v>3.08</v>
      </c>
      <c r="AF74" s="140">
        <v>0</v>
      </c>
      <c r="AG74" s="140">
        <v>9.24</v>
      </c>
      <c r="AH74" s="140">
        <v>0</v>
      </c>
      <c r="AI74" s="140">
        <v>0</v>
      </c>
      <c r="AJ74" s="140">
        <v>24.64</v>
      </c>
      <c r="AK74" s="140">
        <v>36.96</v>
      </c>
      <c r="AL74" s="140">
        <v>0</v>
      </c>
      <c r="AM74" s="140">
        <v>5.75</v>
      </c>
      <c r="AN74" s="140">
        <v>14.95</v>
      </c>
      <c r="AO74" s="140">
        <v>0</v>
      </c>
      <c r="AP74" s="140">
        <v>3.4499999999999997</v>
      </c>
      <c r="AQ74" s="140">
        <v>32.199999999999996</v>
      </c>
      <c r="AR74" s="140">
        <v>56.349999999999994</v>
      </c>
      <c r="AS74" s="140">
        <v>1.48</v>
      </c>
      <c r="AT74" s="140">
        <v>0</v>
      </c>
      <c r="AU74" s="140">
        <v>6.66</v>
      </c>
      <c r="AV74" s="140">
        <v>0.74</v>
      </c>
      <c r="AW74" s="140">
        <v>1.48</v>
      </c>
      <c r="AX74" s="140">
        <v>19.98</v>
      </c>
      <c r="AY74" s="140">
        <v>30.340000000000003</v>
      </c>
      <c r="AZ74" s="140">
        <v>147.04999999999998</v>
      </c>
      <c r="BA74" s="140">
        <v>297.90000000000003</v>
      </c>
      <c r="BB74" s="140">
        <v>8.07</v>
      </c>
      <c r="BC74" s="140">
        <v>53.499999999999993</v>
      </c>
      <c r="BD74" s="140">
        <v>369.09999999999997</v>
      </c>
      <c r="BE74" s="140">
        <v>430.66999999999996</v>
      </c>
    </row>
    <row r="75" spans="1:57" x14ac:dyDescent="0.15">
      <c r="A75">
        <v>59</v>
      </c>
      <c r="B75" t="s">
        <v>169</v>
      </c>
      <c r="C75" s="140">
        <v>0</v>
      </c>
      <c r="D75" s="140">
        <v>4.76</v>
      </c>
      <c r="E75" s="140">
        <v>9.52</v>
      </c>
      <c r="F75" s="140">
        <v>0</v>
      </c>
      <c r="G75" s="140">
        <v>0</v>
      </c>
      <c r="H75" s="140">
        <v>30.939999999999998</v>
      </c>
      <c r="I75" s="140"/>
      <c r="J75" s="140">
        <v>0</v>
      </c>
      <c r="K75" s="140">
        <v>0</v>
      </c>
      <c r="L75" s="140">
        <v>6.5400000000000009</v>
      </c>
      <c r="M75" s="140">
        <v>0</v>
      </c>
      <c r="N75" s="140">
        <v>2.1800000000000002</v>
      </c>
      <c r="O75" s="140">
        <v>32.700000000000003</v>
      </c>
      <c r="P75" s="140">
        <v>41.42</v>
      </c>
      <c r="Q75" s="140">
        <v>1.55</v>
      </c>
      <c r="R75" s="140">
        <v>10.85</v>
      </c>
      <c r="S75" s="140">
        <v>9.3000000000000007</v>
      </c>
      <c r="T75" s="140">
        <v>0</v>
      </c>
      <c r="U75" s="140">
        <v>3.1</v>
      </c>
      <c r="V75" s="140">
        <v>27.900000000000002</v>
      </c>
      <c r="W75" s="140">
        <v>52.7</v>
      </c>
      <c r="X75" s="140">
        <v>0</v>
      </c>
      <c r="Y75" s="140">
        <v>0</v>
      </c>
      <c r="Z75" s="140">
        <v>9.76</v>
      </c>
      <c r="AA75" s="140">
        <v>0</v>
      </c>
      <c r="AB75" s="140">
        <v>1.22</v>
      </c>
      <c r="AC75" s="140">
        <v>17.079999999999998</v>
      </c>
      <c r="AD75" s="140">
        <v>28.06</v>
      </c>
      <c r="AE75" s="140">
        <v>0</v>
      </c>
      <c r="AF75" s="140">
        <v>3.08</v>
      </c>
      <c r="AG75" s="140">
        <v>10.780000000000001</v>
      </c>
      <c r="AH75" s="140">
        <v>0</v>
      </c>
      <c r="AI75" s="140">
        <v>1.54</v>
      </c>
      <c r="AJ75" s="140">
        <v>10.780000000000001</v>
      </c>
      <c r="AK75" s="140">
        <v>26.180000000000003</v>
      </c>
      <c r="AL75" s="140">
        <v>0</v>
      </c>
      <c r="AM75" s="140">
        <v>3.4499999999999997</v>
      </c>
      <c r="AN75" s="140">
        <v>5.75</v>
      </c>
      <c r="AO75" s="140">
        <v>0</v>
      </c>
      <c r="AP75" s="140">
        <v>0</v>
      </c>
      <c r="AQ75" s="140">
        <v>20.7</v>
      </c>
      <c r="AR75" s="140">
        <v>29.9</v>
      </c>
      <c r="AS75" s="140">
        <v>0</v>
      </c>
      <c r="AT75" s="140">
        <v>0</v>
      </c>
      <c r="AU75" s="140">
        <v>2.2199999999999998</v>
      </c>
      <c r="AV75" s="140">
        <v>0</v>
      </c>
      <c r="AW75" s="140">
        <v>0</v>
      </c>
      <c r="AX75" s="140">
        <v>8.879999999999999</v>
      </c>
      <c r="AY75" s="140">
        <v>11.099999999999998</v>
      </c>
      <c r="AZ75" s="140">
        <v>98.98</v>
      </c>
      <c r="BA75" s="140">
        <v>157.01999999999998</v>
      </c>
      <c r="BB75" s="140">
        <v>1.55</v>
      </c>
      <c r="BC75" s="140">
        <v>30.179999999999996</v>
      </c>
      <c r="BD75" s="140">
        <v>202.85</v>
      </c>
      <c r="BE75" s="140">
        <v>234.57999999999998</v>
      </c>
    </row>
    <row r="76" spans="1:57" x14ac:dyDescent="0.15">
      <c r="A76">
        <v>60</v>
      </c>
      <c r="B76" t="s">
        <v>52</v>
      </c>
      <c r="C76" s="140">
        <v>2.38</v>
      </c>
      <c r="D76" s="140">
        <v>0</v>
      </c>
      <c r="E76" s="140">
        <v>19.04</v>
      </c>
      <c r="F76" s="140">
        <v>0</v>
      </c>
      <c r="G76" s="140">
        <v>4.76</v>
      </c>
      <c r="H76" s="140">
        <v>71.399999999999991</v>
      </c>
      <c r="I76" s="140"/>
      <c r="J76" s="140">
        <v>0</v>
      </c>
      <c r="K76" s="140">
        <v>4.3600000000000003</v>
      </c>
      <c r="L76" s="140">
        <v>15.260000000000002</v>
      </c>
      <c r="M76" s="140">
        <v>2.1800000000000002</v>
      </c>
      <c r="N76" s="140">
        <v>10.9</v>
      </c>
      <c r="O76" s="140">
        <v>47.96</v>
      </c>
      <c r="P76" s="140">
        <v>80.66</v>
      </c>
      <c r="Q76" s="140">
        <v>0</v>
      </c>
      <c r="R76" s="140">
        <v>6.2</v>
      </c>
      <c r="S76" s="140">
        <v>29.45</v>
      </c>
      <c r="T76" s="140">
        <v>1.55</v>
      </c>
      <c r="U76" s="140">
        <v>3.1</v>
      </c>
      <c r="V76" s="140">
        <v>49.6</v>
      </c>
      <c r="W76" s="140">
        <v>89.9</v>
      </c>
      <c r="X76" s="140">
        <v>0</v>
      </c>
      <c r="Y76" s="140">
        <v>6.1</v>
      </c>
      <c r="Z76" s="140">
        <v>17.079999999999998</v>
      </c>
      <c r="AA76" s="140">
        <v>0</v>
      </c>
      <c r="AB76" s="140">
        <v>1.22</v>
      </c>
      <c r="AC76" s="140">
        <v>30.5</v>
      </c>
      <c r="AD76" s="140">
        <v>54.9</v>
      </c>
      <c r="AE76" s="140">
        <v>0</v>
      </c>
      <c r="AF76" s="140">
        <v>1.54</v>
      </c>
      <c r="AG76" s="140">
        <v>10.780000000000001</v>
      </c>
      <c r="AH76" s="140">
        <v>0</v>
      </c>
      <c r="AI76" s="140">
        <v>1.54</v>
      </c>
      <c r="AJ76" s="140">
        <v>40.04</v>
      </c>
      <c r="AK76" s="140">
        <v>53.9</v>
      </c>
      <c r="AL76" s="140">
        <v>0</v>
      </c>
      <c r="AM76" s="140">
        <v>2.2999999999999998</v>
      </c>
      <c r="AN76" s="140">
        <v>14.95</v>
      </c>
      <c r="AO76" s="140">
        <v>3.4499999999999997</v>
      </c>
      <c r="AP76" s="140">
        <v>2.2999999999999998</v>
      </c>
      <c r="AQ76" s="140">
        <v>29.9</v>
      </c>
      <c r="AR76" s="140">
        <v>52.9</v>
      </c>
      <c r="AS76" s="140">
        <v>0</v>
      </c>
      <c r="AT76" s="140">
        <v>2.2199999999999998</v>
      </c>
      <c r="AU76" s="140">
        <v>5.18</v>
      </c>
      <c r="AV76" s="140">
        <v>0</v>
      </c>
      <c r="AW76" s="140">
        <v>4.4399999999999995</v>
      </c>
      <c r="AX76" s="140">
        <v>16.28</v>
      </c>
      <c r="AY76" s="140">
        <v>28.12</v>
      </c>
      <c r="AZ76" s="140">
        <v>141.6</v>
      </c>
      <c r="BA76" s="140">
        <v>321.12</v>
      </c>
      <c r="BB76" s="140">
        <v>9.56</v>
      </c>
      <c r="BC76" s="140">
        <v>50.97999999999999</v>
      </c>
      <c r="BD76" s="140">
        <v>397.41999999999996</v>
      </c>
      <c r="BE76" s="140">
        <v>457.95999999999992</v>
      </c>
    </row>
    <row r="77" spans="1:57" x14ac:dyDescent="0.15">
      <c r="A77">
        <v>61</v>
      </c>
      <c r="B77" t="s">
        <v>171</v>
      </c>
      <c r="C77" s="140">
        <v>0</v>
      </c>
      <c r="D77" s="140">
        <v>0</v>
      </c>
      <c r="E77" s="140">
        <v>4.76</v>
      </c>
      <c r="F77" s="140">
        <v>0</v>
      </c>
      <c r="G77" s="140">
        <v>4.76</v>
      </c>
      <c r="H77" s="140">
        <v>11.899999999999999</v>
      </c>
      <c r="I77" s="140"/>
      <c r="J77" s="140">
        <v>0</v>
      </c>
      <c r="K77" s="140">
        <v>0</v>
      </c>
      <c r="L77" s="140">
        <v>4.3600000000000003</v>
      </c>
      <c r="M77" s="140">
        <v>0</v>
      </c>
      <c r="N77" s="140">
        <v>4.3600000000000003</v>
      </c>
      <c r="O77" s="140">
        <v>10.9</v>
      </c>
      <c r="P77" s="140">
        <v>19.62</v>
      </c>
      <c r="Q77" s="140">
        <v>0</v>
      </c>
      <c r="R77" s="140">
        <v>3.1</v>
      </c>
      <c r="S77" s="140">
        <v>10.85</v>
      </c>
      <c r="T77" s="140">
        <v>0</v>
      </c>
      <c r="U77" s="140">
        <v>0</v>
      </c>
      <c r="V77" s="140">
        <v>15.5</v>
      </c>
      <c r="W77" s="140">
        <v>29.45</v>
      </c>
      <c r="X77" s="140">
        <v>1.22</v>
      </c>
      <c r="Y77" s="140">
        <v>0</v>
      </c>
      <c r="Z77" s="140">
        <v>3.66</v>
      </c>
      <c r="AA77" s="140">
        <v>0</v>
      </c>
      <c r="AB77" s="140">
        <v>0</v>
      </c>
      <c r="AC77" s="140">
        <v>9.76</v>
      </c>
      <c r="AD77" s="140">
        <v>14.64</v>
      </c>
      <c r="AE77" s="140">
        <v>0</v>
      </c>
      <c r="AF77" s="140">
        <v>3.08</v>
      </c>
      <c r="AG77" s="140">
        <v>6.16</v>
      </c>
      <c r="AH77" s="140">
        <v>0</v>
      </c>
      <c r="AI77" s="140">
        <v>0</v>
      </c>
      <c r="AJ77" s="140">
        <v>16.940000000000001</v>
      </c>
      <c r="AK77" s="140">
        <v>26.18</v>
      </c>
      <c r="AL77" s="140">
        <v>0</v>
      </c>
      <c r="AM77" s="140">
        <v>2.2999999999999998</v>
      </c>
      <c r="AN77" s="140">
        <v>3.4499999999999997</v>
      </c>
      <c r="AO77" s="140">
        <v>0</v>
      </c>
      <c r="AP77" s="140">
        <v>0</v>
      </c>
      <c r="AQ77" s="140">
        <v>14.95</v>
      </c>
      <c r="AR77" s="140">
        <v>20.7</v>
      </c>
      <c r="AS77" s="140">
        <v>0</v>
      </c>
      <c r="AT77" s="140">
        <v>1.48</v>
      </c>
      <c r="AU77" s="140">
        <v>1.48</v>
      </c>
      <c r="AV77" s="140">
        <v>0</v>
      </c>
      <c r="AW77" s="140">
        <v>0</v>
      </c>
      <c r="AX77" s="140">
        <v>12.58</v>
      </c>
      <c r="AY77" s="140">
        <v>15.54</v>
      </c>
      <c r="AZ77" s="140">
        <v>60.179999999999993</v>
      </c>
      <c r="BA77" s="140">
        <v>101.64999999999999</v>
      </c>
      <c r="BB77" s="140">
        <v>1.22</v>
      </c>
      <c r="BC77" s="140">
        <v>19.080000000000002</v>
      </c>
      <c r="BD77" s="140">
        <v>127.25000000000001</v>
      </c>
      <c r="BE77" s="140">
        <v>147.55000000000001</v>
      </c>
    </row>
    <row r="78" spans="1:57" x14ac:dyDescent="0.15">
      <c r="A78">
        <v>62</v>
      </c>
      <c r="B78" t="s">
        <v>53</v>
      </c>
      <c r="C78" s="140">
        <v>0</v>
      </c>
      <c r="D78" s="140">
        <v>2.38</v>
      </c>
      <c r="E78" s="140">
        <v>11.899999999999999</v>
      </c>
      <c r="F78" s="140">
        <v>0</v>
      </c>
      <c r="G78" s="140">
        <v>4.76</v>
      </c>
      <c r="H78" s="140">
        <v>16.66</v>
      </c>
      <c r="I78" s="140"/>
      <c r="J78" s="140">
        <v>0</v>
      </c>
      <c r="K78" s="140">
        <v>2.1800000000000002</v>
      </c>
      <c r="L78" s="140">
        <v>4.3600000000000003</v>
      </c>
      <c r="M78" s="140">
        <v>0</v>
      </c>
      <c r="N78" s="140">
        <v>4.3600000000000003</v>
      </c>
      <c r="O78" s="140">
        <v>17.440000000000001</v>
      </c>
      <c r="P78" s="140">
        <v>28.340000000000003</v>
      </c>
      <c r="Q78" s="140">
        <v>0</v>
      </c>
      <c r="R78" s="140">
        <v>6.2</v>
      </c>
      <c r="S78" s="140">
        <v>10.85</v>
      </c>
      <c r="T78" s="140">
        <v>0</v>
      </c>
      <c r="U78" s="140">
        <v>0</v>
      </c>
      <c r="V78" s="140">
        <v>13.950000000000001</v>
      </c>
      <c r="W78" s="140">
        <v>31</v>
      </c>
      <c r="X78" s="140">
        <v>0</v>
      </c>
      <c r="Y78" s="140">
        <v>0</v>
      </c>
      <c r="Z78" s="140">
        <v>8.5399999999999991</v>
      </c>
      <c r="AA78" s="140">
        <v>0</v>
      </c>
      <c r="AB78" s="140">
        <v>2.44</v>
      </c>
      <c r="AC78" s="140">
        <v>19.52</v>
      </c>
      <c r="AD78" s="140">
        <v>30.5</v>
      </c>
      <c r="AE78" s="140">
        <v>0</v>
      </c>
      <c r="AF78" s="140">
        <v>0</v>
      </c>
      <c r="AG78" s="140">
        <v>3.08</v>
      </c>
      <c r="AH78" s="140">
        <v>0</v>
      </c>
      <c r="AI78" s="140">
        <v>1.54</v>
      </c>
      <c r="AJ78" s="140">
        <v>12.32</v>
      </c>
      <c r="AK78" s="140">
        <v>16.940000000000001</v>
      </c>
      <c r="AL78" s="140">
        <v>1.1499999999999999</v>
      </c>
      <c r="AM78" s="140">
        <v>0</v>
      </c>
      <c r="AN78" s="140">
        <v>4.5999999999999996</v>
      </c>
      <c r="AO78" s="140">
        <v>0</v>
      </c>
      <c r="AP78" s="140">
        <v>0</v>
      </c>
      <c r="AQ78" s="140">
        <v>21.849999999999998</v>
      </c>
      <c r="AR78" s="140">
        <v>27.599999999999998</v>
      </c>
      <c r="AS78" s="140">
        <v>0</v>
      </c>
      <c r="AT78" s="140">
        <v>0</v>
      </c>
      <c r="AU78" s="140">
        <v>5.92</v>
      </c>
      <c r="AV78" s="140">
        <v>0</v>
      </c>
      <c r="AW78" s="140">
        <v>0</v>
      </c>
      <c r="AX78" s="140">
        <v>8.14</v>
      </c>
      <c r="AY78" s="140">
        <v>14.06</v>
      </c>
      <c r="AZ78" s="140">
        <v>63.539999999999992</v>
      </c>
      <c r="BA78" s="140">
        <v>122.98</v>
      </c>
      <c r="BB78" s="140">
        <v>1.1499999999999999</v>
      </c>
      <c r="BC78" s="140">
        <v>23.86</v>
      </c>
      <c r="BD78" s="140">
        <v>159.12999999999994</v>
      </c>
      <c r="BE78" s="140">
        <v>184.13999999999993</v>
      </c>
    </row>
    <row r="79" spans="1:57" x14ac:dyDescent="0.15">
      <c r="A79">
        <v>63</v>
      </c>
      <c r="B79" t="s">
        <v>173</v>
      </c>
      <c r="C79" s="140">
        <v>0</v>
      </c>
      <c r="D79" s="140">
        <v>0</v>
      </c>
      <c r="E79" s="140">
        <v>2.38</v>
      </c>
      <c r="F79" s="140">
        <v>0</v>
      </c>
      <c r="G79" s="140">
        <v>0</v>
      </c>
      <c r="H79" s="140">
        <v>47.599999999999994</v>
      </c>
      <c r="I79" s="140"/>
      <c r="J79" s="140">
        <v>0</v>
      </c>
      <c r="K79" s="140">
        <v>0</v>
      </c>
      <c r="L79" s="140">
        <v>6.5400000000000009</v>
      </c>
      <c r="M79" s="140">
        <v>2.1800000000000002</v>
      </c>
      <c r="N79" s="140">
        <v>4.3600000000000003</v>
      </c>
      <c r="O79" s="140">
        <v>34.880000000000003</v>
      </c>
      <c r="P79" s="140">
        <v>47.960000000000008</v>
      </c>
      <c r="Q79" s="140">
        <v>1.55</v>
      </c>
      <c r="R79" s="140">
        <v>7.75</v>
      </c>
      <c r="S79" s="140">
        <v>15.5</v>
      </c>
      <c r="T79" s="140">
        <v>0</v>
      </c>
      <c r="U79" s="140">
        <v>6.2</v>
      </c>
      <c r="V79" s="140">
        <v>51.15</v>
      </c>
      <c r="W79" s="140">
        <v>82.15</v>
      </c>
      <c r="X79" s="140">
        <v>1.22</v>
      </c>
      <c r="Y79" s="140">
        <v>2.44</v>
      </c>
      <c r="Z79" s="140">
        <v>10.98</v>
      </c>
      <c r="AA79" s="140">
        <v>1.22</v>
      </c>
      <c r="AB79" s="140">
        <v>3.66</v>
      </c>
      <c r="AC79" s="140">
        <v>32.94</v>
      </c>
      <c r="AD79" s="140">
        <v>52.46</v>
      </c>
      <c r="AE79" s="140">
        <v>0</v>
      </c>
      <c r="AF79" s="140">
        <v>1.54</v>
      </c>
      <c r="AG79" s="140">
        <v>15.4</v>
      </c>
      <c r="AH79" s="140">
        <v>0</v>
      </c>
      <c r="AI79" s="140">
        <v>0</v>
      </c>
      <c r="AJ79" s="140">
        <v>26.18</v>
      </c>
      <c r="AK79" s="140">
        <v>43.120000000000005</v>
      </c>
      <c r="AL79" s="140">
        <v>1.1499999999999999</v>
      </c>
      <c r="AM79" s="140">
        <v>2.2999999999999998</v>
      </c>
      <c r="AN79" s="140">
        <v>9.1999999999999993</v>
      </c>
      <c r="AO79" s="140">
        <v>0</v>
      </c>
      <c r="AP79" s="140">
        <v>0</v>
      </c>
      <c r="AQ79" s="140">
        <v>32.199999999999996</v>
      </c>
      <c r="AR79" s="140">
        <v>44.849999999999994</v>
      </c>
      <c r="AS79" s="140">
        <v>0.74</v>
      </c>
      <c r="AT79" s="140">
        <v>1.48</v>
      </c>
      <c r="AU79" s="140">
        <v>5.18</v>
      </c>
      <c r="AV79" s="140">
        <v>0</v>
      </c>
      <c r="AW79" s="140">
        <v>0</v>
      </c>
      <c r="AX79" s="140">
        <v>24.419999999999998</v>
      </c>
      <c r="AY79" s="140">
        <v>31.819999999999997</v>
      </c>
      <c r="AZ79" s="140">
        <v>97.25</v>
      </c>
      <c r="BA79" s="140">
        <v>266.99</v>
      </c>
      <c r="BB79" s="140">
        <v>8.06</v>
      </c>
      <c r="BC79" s="140">
        <v>29.73</v>
      </c>
      <c r="BD79" s="140">
        <v>314.55</v>
      </c>
      <c r="BE79" s="140">
        <v>352.34000000000003</v>
      </c>
    </row>
    <row r="80" spans="1:57" x14ac:dyDescent="0.15">
      <c r="A80">
        <v>64</v>
      </c>
      <c r="B80" t="s">
        <v>54</v>
      </c>
      <c r="C80" s="140">
        <v>0</v>
      </c>
      <c r="D80" s="140">
        <v>0</v>
      </c>
      <c r="E80" s="140">
        <v>11.899999999999999</v>
      </c>
      <c r="F80" s="140">
        <v>0</v>
      </c>
      <c r="G80" s="140">
        <v>0</v>
      </c>
      <c r="H80" s="140">
        <v>14.28</v>
      </c>
      <c r="I80" s="140"/>
      <c r="J80" s="140">
        <v>0</v>
      </c>
      <c r="K80" s="140">
        <v>2.1800000000000002</v>
      </c>
      <c r="L80" s="140">
        <v>6.5400000000000009</v>
      </c>
      <c r="M80" s="140">
        <v>0</v>
      </c>
      <c r="N80" s="140">
        <v>10.9</v>
      </c>
      <c r="O80" s="140">
        <v>26.160000000000004</v>
      </c>
      <c r="P80" s="140">
        <v>45.78</v>
      </c>
      <c r="Q80" s="140">
        <v>1.55</v>
      </c>
      <c r="R80" s="140">
        <v>3.1</v>
      </c>
      <c r="S80" s="140">
        <v>18.600000000000001</v>
      </c>
      <c r="T80" s="140">
        <v>0</v>
      </c>
      <c r="U80" s="140">
        <v>1.55</v>
      </c>
      <c r="V80" s="140">
        <v>15.5</v>
      </c>
      <c r="W80" s="140">
        <v>40.299999999999997</v>
      </c>
      <c r="X80" s="140">
        <v>0</v>
      </c>
      <c r="Y80" s="140">
        <v>0</v>
      </c>
      <c r="Z80" s="140">
        <v>6.1</v>
      </c>
      <c r="AA80" s="140">
        <v>0</v>
      </c>
      <c r="AB80" s="140">
        <v>1.22</v>
      </c>
      <c r="AC80" s="140">
        <v>19.52</v>
      </c>
      <c r="AD80" s="140">
        <v>26.84</v>
      </c>
      <c r="AE80" s="140">
        <v>0</v>
      </c>
      <c r="AF80" s="140">
        <v>0</v>
      </c>
      <c r="AG80" s="140">
        <v>7.7</v>
      </c>
      <c r="AH80" s="140">
        <v>0</v>
      </c>
      <c r="AI80" s="140">
        <v>1.54</v>
      </c>
      <c r="AJ80" s="140">
        <v>16.940000000000001</v>
      </c>
      <c r="AK80" s="140">
        <v>26.18</v>
      </c>
      <c r="AL80" s="140">
        <v>1.1499999999999999</v>
      </c>
      <c r="AM80" s="140">
        <v>0</v>
      </c>
      <c r="AN80" s="140">
        <v>5.75</v>
      </c>
      <c r="AO80" s="140">
        <v>0</v>
      </c>
      <c r="AP80" s="140">
        <v>0</v>
      </c>
      <c r="AQ80" s="140">
        <v>17.25</v>
      </c>
      <c r="AR80" s="140">
        <v>24.15</v>
      </c>
      <c r="AS80" s="140">
        <v>0</v>
      </c>
      <c r="AT80" s="140">
        <v>0</v>
      </c>
      <c r="AU80" s="140">
        <v>8.879999999999999</v>
      </c>
      <c r="AV80" s="140">
        <v>0</v>
      </c>
      <c r="AW80" s="140">
        <v>0</v>
      </c>
      <c r="AX80" s="140">
        <v>8.14</v>
      </c>
      <c r="AY80" s="140">
        <v>17.02</v>
      </c>
      <c r="AZ80" s="140">
        <v>75.83</v>
      </c>
      <c r="BA80" s="140">
        <v>133</v>
      </c>
      <c r="BB80" s="140">
        <v>2.7</v>
      </c>
      <c r="BC80" s="140">
        <v>20.49</v>
      </c>
      <c r="BD80" s="140">
        <v>183.26</v>
      </c>
      <c r="BE80" s="140">
        <v>206.45</v>
      </c>
    </row>
    <row r="81" spans="1:57" x14ac:dyDescent="0.15">
      <c r="A81">
        <v>65</v>
      </c>
      <c r="B81" t="s">
        <v>175</v>
      </c>
      <c r="C81" s="140">
        <v>0</v>
      </c>
      <c r="D81" s="140">
        <v>0</v>
      </c>
      <c r="E81" s="140">
        <v>2.38</v>
      </c>
      <c r="F81" s="140">
        <v>0</v>
      </c>
      <c r="G81" s="140">
        <v>2.38</v>
      </c>
      <c r="H81" s="140">
        <v>7.14</v>
      </c>
      <c r="I81" s="140"/>
      <c r="J81" s="140">
        <v>0</v>
      </c>
      <c r="K81" s="140">
        <v>0</v>
      </c>
      <c r="L81" s="140">
        <v>4.3600000000000003</v>
      </c>
      <c r="M81" s="140">
        <v>0</v>
      </c>
      <c r="N81" s="140">
        <v>0</v>
      </c>
      <c r="O81" s="140">
        <v>10.9</v>
      </c>
      <c r="P81" s="140">
        <v>15.260000000000002</v>
      </c>
      <c r="Q81" s="140">
        <v>0</v>
      </c>
      <c r="R81" s="140">
        <v>0</v>
      </c>
      <c r="S81" s="140">
        <v>1.55</v>
      </c>
      <c r="T81" s="140">
        <v>0</v>
      </c>
      <c r="U81" s="140">
        <v>3.1</v>
      </c>
      <c r="V81" s="140">
        <v>15.5</v>
      </c>
      <c r="W81" s="140">
        <v>20.149999999999999</v>
      </c>
      <c r="X81" s="140">
        <v>0</v>
      </c>
      <c r="Y81" s="140">
        <v>0</v>
      </c>
      <c r="Z81" s="140">
        <v>3.66</v>
      </c>
      <c r="AA81" s="140">
        <v>0</v>
      </c>
      <c r="AB81" s="140">
        <v>0</v>
      </c>
      <c r="AC81" s="140">
        <v>9.76</v>
      </c>
      <c r="AD81" s="140">
        <v>13.42</v>
      </c>
      <c r="AE81" s="140">
        <v>0</v>
      </c>
      <c r="AF81" s="140">
        <v>0</v>
      </c>
      <c r="AG81" s="140">
        <v>6.16</v>
      </c>
      <c r="AH81" s="140">
        <v>0</v>
      </c>
      <c r="AI81" s="140">
        <v>0</v>
      </c>
      <c r="AJ81" s="140">
        <v>10.780000000000001</v>
      </c>
      <c r="AK81" s="140">
        <v>16.940000000000001</v>
      </c>
      <c r="AL81" s="140">
        <v>0</v>
      </c>
      <c r="AM81" s="140">
        <v>1.1499999999999999</v>
      </c>
      <c r="AN81" s="140">
        <v>2.2999999999999998</v>
      </c>
      <c r="AO81" s="140">
        <v>0</v>
      </c>
      <c r="AP81" s="140">
        <v>0</v>
      </c>
      <c r="AQ81" s="140">
        <v>5.75</v>
      </c>
      <c r="AR81" s="140">
        <v>9.1999999999999993</v>
      </c>
      <c r="AS81" s="140">
        <v>0</v>
      </c>
      <c r="AT81" s="140">
        <v>0</v>
      </c>
      <c r="AU81" s="140">
        <v>1.48</v>
      </c>
      <c r="AV81" s="140">
        <v>0</v>
      </c>
      <c r="AW81" s="140">
        <v>0</v>
      </c>
      <c r="AX81" s="140">
        <v>4.4399999999999995</v>
      </c>
      <c r="AY81" s="140">
        <v>5.92</v>
      </c>
      <c r="AZ81" s="140">
        <v>49.219999999999985</v>
      </c>
      <c r="BA81" s="140">
        <v>69.75</v>
      </c>
      <c r="BB81" s="140">
        <v>0</v>
      </c>
      <c r="BC81" s="140">
        <v>6.6300000000000008</v>
      </c>
      <c r="BD81" s="140">
        <v>86.16</v>
      </c>
      <c r="BE81" s="140">
        <v>92.789999999999992</v>
      </c>
    </row>
    <row r="82" spans="1:57" x14ac:dyDescent="0.15">
      <c r="A82">
        <v>66</v>
      </c>
      <c r="B82" t="s">
        <v>56</v>
      </c>
      <c r="C82" s="140">
        <v>0</v>
      </c>
      <c r="D82" s="140">
        <v>0</v>
      </c>
      <c r="E82" s="140">
        <v>26.18</v>
      </c>
      <c r="F82" s="140">
        <v>0</v>
      </c>
      <c r="G82" s="140">
        <v>9.52</v>
      </c>
      <c r="H82" s="140">
        <v>92.82</v>
      </c>
      <c r="I82" s="140"/>
      <c r="J82" s="140">
        <v>0</v>
      </c>
      <c r="K82" s="140">
        <v>4.3600000000000003</v>
      </c>
      <c r="L82" s="140">
        <v>17.440000000000001</v>
      </c>
      <c r="M82" s="140">
        <v>0</v>
      </c>
      <c r="N82" s="140">
        <v>8.7200000000000006</v>
      </c>
      <c r="O82" s="140">
        <v>78.48</v>
      </c>
      <c r="P82" s="140">
        <v>109</v>
      </c>
      <c r="Q82" s="140">
        <v>0</v>
      </c>
      <c r="R82" s="140">
        <v>12.4</v>
      </c>
      <c r="S82" s="140">
        <v>52.7</v>
      </c>
      <c r="T82" s="140">
        <v>1.55</v>
      </c>
      <c r="U82" s="140">
        <v>4.6500000000000004</v>
      </c>
      <c r="V82" s="140">
        <v>114.7</v>
      </c>
      <c r="W82" s="140">
        <v>186</v>
      </c>
      <c r="X82" s="140">
        <v>2.44</v>
      </c>
      <c r="Y82" s="140">
        <v>1.22</v>
      </c>
      <c r="Z82" s="140">
        <v>24.4</v>
      </c>
      <c r="AA82" s="140">
        <v>1.22</v>
      </c>
      <c r="AB82" s="140">
        <v>4.88</v>
      </c>
      <c r="AC82" s="140">
        <v>50.019999999999996</v>
      </c>
      <c r="AD82" s="140">
        <v>84.179999999999993</v>
      </c>
      <c r="AE82" s="140">
        <v>0</v>
      </c>
      <c r="AF82" s="140">
        <v>4.62</v>
      </c>
      <c r="AG82" s="140">
        <v>29.26</v>
      </c>
      <c r="AH82" s="140">
        <v>0</v>
      </c>
      <c r="AI82" s="140">
        <v>7.7</v>
      </c>
      <c r="AJ82" s="140">
        <v>69.3</v>
      </c>
      <c r="AK82" s="140">
        <v>110.88</v>
      </c>
      <c r="AL82" s="140">
        <v>1.1499999999999999</v>
      </c>
      <c r="AM82" s="140">
        <v>3.4499999999999997</v>
      </c>
      <c r="AN82" s="140">
        <v>17.25</v>
      </c>
      <c r="AO82" s="140">
        <v>0</v>
      </c>
      <c r="AP82" s="140">
        <v>1.1499999999999999</v>
      </c>
      <c r="AQ82" s="140">
        <v>74.75</v>
      </c>
      <c r="AR82" s="140">
        <v>97.75</v>
      </c>
      <c r="AS82" s="140">
        <v>0</v>
      </c>
      <c r="AT82" s="140">
        <v>0.74</v>
      </c>
      <c r="AU82" s="140">
        <v>11.1</v>
      </c>
      <c r="AV82" s="140">
        <v>0</v>
      </c>
      <c r="AW82" s="140">
        <v>0.74</v>
      </c>
      <c r="AX82" s="140">
        <v>40.700000000000003</v>
      </c>
      <c r="AY82" s="140">
        <v>53.28</v>
      </c>
      <c r="AZ82" s="140">
        <v>239.65</v>
      </c>
      <c r="BA82" s="140">
        <v>560.90000000000009</v>
      </c>
      <c r="BB82" s="140">
        <v>6.3599999999999994</v>
      </c>
      <c r="BC82" s="140">
        <v>64.150000000000006</v>
      </c>
      <c r="BD82" s="140">
        <v>699.1</v>
      </c>
      <c r="BE82" s="140">
        <v>769.61</v>
      </c>
    </row>
    <row r="83" spans="1:57" x14ac:dyDescent="0.15">
      <c r="A83">
        <v>67</v>
      </c>
      <c r="B83" t="s">
        <v>57</v>
      </c>
      <c r="C83" s="140">
        <v>2.38</v>
      </c>
      <c r="D83" s="140">
        <v>4.76</v>
      </c>
      <c r="E83" s="140">
        <v>23.799999999999997</v>
      </c>
      <c r="F83" s="140">
        <v>0</v>
      </c>
      <c r="G83" s="140">
        <v>4.76</v>
      </c>
      <c r="H83" s="140">
        <v>54.739999999999995</v>
      </c>
      <c r="I83" s="140"/>
      <c r="J83" s="140">
        <v>0</v>
      </c>
      <c r="K83" s="140">
        <v>10.9</v>
      </c>
      <c r="L83" s="140">
        <v>26.160000000000004</v>
      </c>
      <c r="M83" s="140">
        <v>0</v>
      </c>
      <c r="N83" s="140">
        <v>10.9</v>
      </c>
      <c r="O83" s="140">
        <v>61.040000000000006</v>
      </c>
      <c r="P83" s="140">
        <v>109</v>
      </c>
      <c r="Q83" s="140">
        <v>3.1</v>
      </c>
      <c r="R83" s="140">
        <v>4.6500000000000004</v>
      </c>
      <c r="S83" s="140">
        <v>38.75</v>
      </c>
      <c r="T83" s="140">
        <v>4.6500000000000004</v>
      </c>
      <c r="U83" s="140">
        <v>1.55</v>
      </c>
      <c r="V83" s="140">
        <v>72.850000000000009</v>
      </c>
      <c r="W83" s="140">
        <v>125.55000000000001</v>
      </c>
      <c r="X83" s="140">
        <v>0</v>
      </c>
      <c r="Y83" s="140">
        <v>4.88</v>
      </c>
      <c r="Z83" s="140">
        <v>26.84</v>
      </c>
      <c r="AA83" s="140">
        <v>0</v>
      </c>
      <c r="AB83" s="140">
        <v>2.44</v>
      </c>
      <c r="AC83" s="140">
        <v>50.019999999999996</v>
      </c>
      <c r="AD83" s="140">
        <v>84.179999999999993</v>
      </c>
      <c r="AE83" s="140">
        <v>1.54</v>
      </c>
      <c r="AF83" s="140">
        <v>1.54</v>
      </c>
      <c r="AG83" s="140">
        <v>20.02</v>
      </c>
      <c r="AH83" s="140">
        <v>1.54</v>
      </c>
      <c r="AI83" s="140">
        <v>1.54</v>
      </c>
      <c r="AJ83" s="140">
        <v>38.5</v>
      </c>
      <c r="AK83" s="140">
        <v>64.680000000000007</v>
      </c>
      <c r="AL83" s="140">
        <v>3.4499999999999997</v>
      </c>
      <c r="AM83" s="140">
        <v>2.2999999999999998</v>
      </c>
      <c r="AN83" s="140">
        <v>9.1999999999999993</v>
      </c>
      <c r="AO83" s="140">
        <v>1.1499999999999999</v>
      </c>
      <c r="AP83" s="140">
        <v>1.1499999999999999</v>
      </c>
      <c r="AQ83" s="140">
        <v>40.25</v>
      </c>
      <c r="AR83" s="140">
        <v>57.5</v>
      </c>
      <c r="AS83" s="140">
        <v>0.74</v>
      </c>
      <c r="AT83" s="140">
        <v>1.48</v>
      </c>
      <c r="AU83" s="140">
        <v>10.36</v>
      </c>
      <c r="AV83" s="140">
        <v>0</v>
      </c>
      <c r="AW83" s="140">
        <v>2.2199999999999998</v>
      </c>
      <c r="AX83" s="140">
        <v>23.68</v>
      </c>
      <c r="AY83" s="140">
        <v>38.479999999999997</v>
      </c>
      <c r="AZ83" s="140">
        <v>249.20999999999998</v>
      </c>
      <c r="BA83" s="140">
        <v>372.98</v>
      </c>
      <c r="BB83" s="140">
        <v>18.549999999999997</v>
      </c>
      <c r="BC83" s="140">
        <v>55.069999999999986</v>
      </c>
      <c r="BD83" s="140">
        <v>496.21</v>
      </c>
      <c r="BE83" s="140">
        <v>569.82999999999993</v>
      </c>
    </row>
    <row r="84" spans="1:57" x14ac:dyDescent="0.15">
      <c r="A84">
        <v>68</v>
      </c>
      <c r="B84" t="s">
        <v>58</v>
      </c>
      <c r="C84" s="140">
        <v>2.38</v>
      </c>
      <c r="D84" s="140">
        <v>19.04</v>
      </c>
      <c r="E84" s="140">
        <v>30.939999999999998</v>
      </c>
      <c r="F84" s="140">
        <v>0</v>
      </c>
      <c r="G84" s="140">
        <v>11.899999999999999</v>
      </c>
      <c r="H84" s="140">
        <v>59.5</v>
      </c>
      <c r="I84" s="140"/>
      <c r="J84" s="140">
        <v>0</v>
      </c>
      <c r="K84" s="140">
        <v>0</v>
      </c>
      <c r="L84" s="140">
        <v>17.440000000000001</v>
      </c>
      <c r="M84" s="140">
        <v>2.1800000000000002</v>
      </c>
      <c r="N84" s="140">
        <v>2.1800000000000002</v>
      </c>
      <c r="O84" s="140">
        <v>37.06</v>
      </c>
      <c r="P84" s="140">
        <v>58.86</v>
      </c>
      <c r="Q84" s="140">
        <v>4.6500000000000004</v>
      </c>
      <c r="R84" s="140">
        <v>20.150000000000002</v>
      </c>
      <c r="S84" s="140">
        <v>38.75</v>
      </c>
      <c r="T84" s="140">
        <v>1.55</v>
      </c>
      <c r="U84" s="140">
        <v>4.6500000000000004</v>
      </c>
      <c r="V84" s="140">
        <v>96.100000000000009</v>
      </c>
      <c r="W84" s="140">
        <v>165.85000000000002</v>
      </c>
      <c r="X84" s="140">
        <v>0</v>
      </c>
      <c r="Y84" s="140">
        <v>4.88</v>
      </c>
      <c r="Z84" s="140">
        <v>26.84</v>
      </c>
      <c r="AA84" s="140">
        <v>1.22</v>
      </c>
      <c r="AB84" s="140">
        <v>4.88</v>
      </c>
      <c r="AC84" s="140">
        <v>35.380000000000003</v>
      </c>
      <c r="AD84" s="140">
        <v>73.2</v>
      </c>
      <c r="AE84" s="140">
        <v>3.08</v>
      </c>
      <c r="AF84" s="140">
        <v>7.7</v>
      </c>
      <c r="AG84" s="140">
        <v>26.18</v>
      </c>
      <c r="AH84" s="140">
        <v>1.54</v>
      </c>
      <c r="AI84" s="140">
        <v>4.62</v>
      </c>
      <c r="AJ84" s="140">
        <v>55.44</v>
      </c>
      <c r="AK84" s="140">
        <v>98.56</v>
      </c>
      <c r="AL84" s="140">
        <v>0</v>
      </c>
      <c r="AM84" s="140">
        <v>14.95</v>
      </c>
      <c r="AN84" s="140">
        <v>20.7</v>
      </c>
      <c r="AO84" s="140">
        <v>0</v>
      </c>
      <c r="AP84" s="140">
        <v>3.4499999999999997</v>
      </c>
      <c r="AQ84" s="140">
        <v>60.949999999999996</v>
      </c>
      <c r="AR84" s="140">
        <v>100.05</v>
      </c>
      <c r="AS84" s="140">
        <v>0</v>
      </c>
      <c r="AT84" s="140">
        <v>2.96</v>
      </c>
      <c r="AU84" s="140">
        <v>8.14</v>
      </c>
      <c r="AV84" s="140">
        <v>0</v>
      </c>
      <c r="AW84" s="140">
        <v>2.96</v>
      </c>
      <c r="AX84" s="140">
        <v>25.16</v>
      </c>
      <c r="AY84" s="140">
        <v>39.22</v>
      </c>
      <c r="AZ84" s="140">
        <v>272.58</v>
      </c>
      <c r="BA84" s="140">
        <v>410.72</v>
      </c>
      <c r="BB84" s="140">
        <v>16.600000000000001</v>
      </c>
      <c r="BC84" s="140">
        <v>104.32</v>
      </c>
      <c r="BD84" s="140">
        <v>538.57999999999993</v>
      </c>
      <c r="BE84" s="140">
        <v>659.49999999999989</v>
      </c>
    </row>
    <row r="85" spans="1:57" x14ac:dyDescent="0.15">
      <c r="A85">
        <v>69</v>
      </c>
      <c r="B85" t="s">
        <v>59</v>
      </c>
      <c r="C85" s="140">
        <v>0</v>
      </c>
      <c r="D85" s="140">
        <v>0</v>
      </c>
      <c r="E85" s="140">
        <v>23.799999999999997</v>
      </c>
      <c r="F85" s="140">
        <v>0</v>
      </c>
      <c r="G85" s="140">
        <v>11.899999999999999</v>
      </c>
      <c r="H85" s="140">
        <v>54.739999999999995</v>
      </c>
      <c r="I85" s="140"/>
      <c r="J85" s="140">
        <v>0</v>
      </c>
      <c r="K85" s="140">
        <v>4.3600000000000003</v>
      </c>
      <c r="L85" s="140">
        <v>10.9</v>
      </c>
      <c r="M85" s="140">
        <v>0</v>
      </c>
      <c r="N85" s="140">
        <v>2.1800000000000002</v>
      </c>
      <c r="O85" s="140">
        <v>34.880000000000003</v>
      </c>
      <c r="P85" s="140">
        <v>52.320000000000007</v>
      </c>
      <c r="Q85" s="140">
        <v>4.6500000000000004</v>
      </c>
      <c r="R85" s="140">
        <v>4.6500000000000004</v>
      </c>
      <c r="S85" s="140">
        <v>31</v>
      </c>
      <c r="T85" s="140">
        <v>0</v>
      </c>
      <c r="U85" s="140">
        <v>13.950000000000001</v>
      </c>
      <c r="V85" s="140">
        <v>63.550000000000004</v>
      </c>
      <c r="W85" s="140">
        <v>117.80000000000001</v>
      </c>
      <c r="X85" s="140">
        <v>2.44</v>
      </c>
      <c r="Y85" s="140">
        <v>0</v>
      </c>
      <c r="Z85" s="140">
        <v>23.18</v>
      </c>
      <c r="AA85" s="140">
        <v>0</v>
      </c>
      <c r="AB85" s="140">
        <v>2.44</v>
      </c>
      <c r="AC85" s="140">
        <v>42.699999999999996</v>
      </c>
      <c r="AD85" s="140">
        <v>70.759999999999991</v>
      </c>
      <c r="AE85" s="140">
        <v>0</v>
      </c>
      <c r="AF85" s="140">
        <v>3.08</v>
      </c>
      <c r="AG85" s="140">
        <v>27.72</v>
      </c>
      <c r="AH85" s="140">
        <v>1.54</v>
      </c>
      <c r="AI85" s="140">
        <v>1.54</v>
      </c>
      <c r="AJ85" s="140">
        <v>41.58</v>
      </c>
      <c r="AK85" s="140">
        <v>75.459999999999994</v>
      </c>
      <c r="AL85" s="140">
        <v>0</v>
      </c>
      <c r="AM85" s="140">
        <v>9.1999999999999993</v>
      </c>
      <c r="AN85" s="140">
        <v>12.649999999999999</v>
      </c>
      <c r="AO85" s="140">
        <v>2.2999999999999998</v>
      </c>
      <c r="AP85" s="140">
        <v>3.4499999999999997</v>
      </c>
      <c r="AQ85" s="140">
        <v>44.849999999999994</v>
      </c>
      <c r="AR85" s="140">
        <v>72.449999999999989</v>
      </c>
      <c r="AS85" s="140">
        <v>0</v>
      </c>
      <c r="AT85" s="140">
        <v>0.74</v>
      </c>
      <c r="AU85" s="140">
        <v>8.14</v>
      </c>
      <c r="AV85" s="140">
        <v>0</v>
      </c>
      <c r="AW85" s="140">
        <v>0</v>
      </c>
      <c r="AX85" s="140">
        <v>32.56</v>
      </c>
      <c r="AY85" s="140">
        <v>41.440000000000005</v>
      </c>
      <c r="AZ85" s="140">
        <v>168.89</v>
      </c>
      <c r="BA85" s="140">
        <v>354.15999999999991</v>
      </c>
      <c r="BB85" s="140">
        <v>10.93</v>
      </c>
      <c r="BC85" s="140">
        <v>57.49</v>
      </c>
      <c r="BD85" s="140">
        <v>452.24999999999994</v>
      </c>
      <c r="BE85" s="140">
        <v>520.66999999999996</v>
      </c>
    </row>
    <row r="86" spans="1:57" x14ac:dyDescent="0.15">
      <c r="A86">
        <v>70</v>
      </c>
      <c r="B86" t="s">
        <v>180</v>
      </c>
      <c r="C86" s="140">
        <v>0</v>
      </c>
      <c r="D86" s="140">
        <v>2.38</v>
      </c>
      <c r="E86" s="140">
        <v>0</v>
      </c>
      <c r="F86" s="140">
        <v>0</v>
      </c>
      <c r="G86" s="140">
        <v>2.38</v>
      </c>
      <c r="H86" s="140">
        <v>11.899999999999999</v>
      </c>
      <c r="I86" s="140"/>
      <c r="J86" s="140">
        <v>2.1800000000000002</v>
      </c>
      <c r="K86" s="140">
        <v>0</v>
      </c>
      <c r="L86" s="140">
        <v>4.3600000000000003</v>
      </c>
      <c r="M86" s="140">
        <v>0</v>
      </c>
      <c r="N86" s="140">
        <v>8.7200000000000006</v>
      </c>
      <c r="O86" s="140">
        <v>8.7200000000000006</v>
      </c>
      <c r="P86" s="140">
        <v>23.980000000000004</v>
      </c>
      <c r="Q86" s="140">
        <v>1.55</v>
      </c>
      <c r="R86" s="140">
        <v>3.1</v>
      </c>
      <c r="S86" s="140">
        <v>17.05</v>
      </c>
      <c r="T86" s="140">
        <v>1.55</v>
      </c>
      <c r="U86" s="140">
        <v>3.1</v>
      </c>
      <c r="V86" s="140">
        <v>26.35</v>
      </c>
      <c r="W86" s="140">
        <v>52.7</v>
      </c>
      <c r="X86" s="140">
        <v>0</v>
      </c>
      <c r="Y86" s="140">
        <v>0</v>
      </c>
      <c r="Z86" s="140">
        <v>1.22</v>
      </c>
      <c r="AA86" s="140">
        <v>0</v>
      </c>
      <c r="AB86" s="140">
        <v>3.66</v>
      </c>
      <c r="AC86" s="140">
        <v>18.3</v>
      </c>
      <c r="AD86" s="140">
        <v>23.18</v>
      </c>
      <c r="AE86" s="140">
        <v>0</v>
      </c>
      <c r="AF86" s="140">
        <v>4.62</v>
      </c>
      <c r="AG86" s="140">
        <v>13.86</v>
      </c>
      <c r="AH86" s="140">
        <v>0</v>
      </c>
      <c r="AI86" s="140">
        <v>1.54</v>
      </c>
      <c r="AJ86" s="140">
        <v>16.940000000000001</v>
      </c>
      <c r="AK86" s="140">
        <v>36.96</v>
      </c>
      <c r="AL86" s="140">
        <v>0</v>
      </c>
      <c r="AM86" s="140">
        <v>0</v>
      </c>
      <c r="AN86" s="140">
        <v>9.1999999999999993</v>
      </c>
      <c r="AO86" s="140">
        <v>0</v>
      </c>
      <c r="AP86" s="140">
        <v>0</v>
      </c>
      <c r="AQ86" s="140">
        <v>19.549999999999997</v>
      </c>
      <c r="AR86" s="140">
        <v>28.749999999999996</v>
      </c>
      <c r="AS86" s="140">
        <v>0</v>
      </c>
      <c r="AT86" s="140">
        <v>1.48</v>
      </c>
      <c r="AU86" s="140">
        <v>3.7</v>
      </c>
      <c r="AV86" s="140">
        <v>0</v>
      </c>
      <c r="AW86" s="140">
        <v>1.48</v>
      </c>
      <c r="AX86" s="140">
        <v>11.84</v>
      </c>
      <c r="AY86" s="140">
        <v>18.5</v>
      </c>
      <c r="AZ86" s="140">
        <v>100.4</v>
      </c>
      <c r="BA86" s="140">
        <v>136.03</v>
      </c>
      <c r="BB86" s="140">
        <v>5.28</v>
      </c>
      <c r="BC86" s="140">
        <v>32.46</v>
      </c>
      <c r="BD86" s="140">
        <v>162.98999999999998</v>
      </c>
      <c r="BE86" s="140">
        <v>200.73</v>
      </c>
    </row>
    <row r="87" spans="1:57" x14ac:dyDescent="0.15">
      <c r="A87">
        <v>71</v>
      </c>
      <c r="B87" t="s">
        <v>181</v>
      </c>
      <c r="C87" s="140">
        <v>0</v>
      </c>
      <c r="D87" s="140">
        <v>4.76</v>
      </c>
      <c r="E87" s="140">
        <v>30.939999999999998</v>
      </c>
      <c r="F87" s="140">
        <v>0</v>
      </c>
      <c r="G87" s="140">
        <v>7.14</v>
      </c>
      <c r="H87" s="140">
        <v>64.259999999999991</v>
      </c>
      <c r="I87" s="140"/>
      <c r="J87" s="140">
        <v>0</v>
      </c>
      <c r="K87" s="140">
        <v>0</v>
      </c>
      <c r="L87" s="140">
        <v>10.9</v>
      </c>
      <c r="M87" s="140">
        <v>2.1800000000000002</v>
      </c>
      <c r="N87" s="140">
        <v>10.9</v>
      </c>
      <c r="O87" s="140">
        <v>54.500000000000007</v>
      </c>
      <c r="P87" s="140">
        <v>78.48</v>
      </c>
      <c r="Q87" s="140">
        <v>0</v>
      </c>
      <c r="R87" s="140">
        <v>7.75</v>
      </c>
      <c r="S87" s="140">
        <v>29.45</v>
      </c>
      <c r="T87" s="140">
        <v>1.55</v>
      </c>
      <c r="U87" s="140">
        <v>6.2</v>
      </c>
      <c r="V87" s="140">
        <v>65.100000000000009</v>
      </c>
      <c r="W87" s="140">
        <v>110.05000000000001</v>
      </c>
      <c r="X87" s="140">
        <v>1.22</v>
      </c>
      <c r="Y87" s="140">
        <v>3.66</v>
      </c>
      <c r="Z87" s="140">
        <v>13.42</v>
      </c>
      <c r="AA87" s="140">
        <v>2.44</v>
      </c>
      <c r="AB87" s="140">
        <v>2.44</v>
      </c>
      <c r="AC87" s="140">
        <v>25.62</v>
      </c>
      <c r="AD87" s="140">
        <v>48.800000000000004</v>
      </c>
      <c r="AE87" s="140">
        <v>0</v>
      </c>
      <c r="AF87" s="140">
        <v>0</v>
      </c>
      <c r="AG87" s="140">
        <v>18.48</v>
      </c>
      <c r="AH87" s="140">
        <v>0</v>
      </c>
      <c r="AI87" s="140">
        <v>3.08</v>
      </c>
      <c r="AJ87" s="140">
        <v>36.96</v>
      </c>
      <c r="AK87" s="140">
        <v>58.52</v>
      </c>
      <c r="AL87" s="140">
        <v>0</v>
      </c>
      <c r="AM87" s="140">
        <v>2.2999999999999998</v>
      </c>
      <c r="AN87" s="140">
        <v>11.5</v>
      </c>
      <c r="AO87" s="140">
        <v>1.1499999999999999</v>
      </c>
      <c r="AP87" s="140">
        <v>1.1499999999999999</v>
      </c>
      <c r="AQ87" s="140">
        <v>31.049999999999997</v>
      </c>
      <c r="AR87" s="140">
        <v>47.15</v>
      </c>
      <c r="AS87" s="140">
        <v>0.74</v>
      </c>
      <c r="AT87" s="140">
        <v>0</v>
      </c>
      <c r="AU87" s="140">
        <v>3.7</v>
      </c>
      <c r="AV87" s="140">
        <v>0</v>
      </c>
      <c r="AW87" s="140">
        <v>1.48</v>
      </c>
      <c r="AX87" s="140">
        <v>14.8</v>
      </c>
      <c r="AY87" s="140">
        <v>20.72</v>
      </c>
      <c r="AZ87" s="140">
        <v>188.79999999999998</v>
      </c>
      <c r="BA87" s="140">
        <v>332.00000000000006</v>
      </c>
      <c r="BB87" s="140">
        <v>9.2800000000000011</v>
      </c>
      <c r="BC87" s="140">
        <v>50.859999999999985</v>
      </c>
      <c r="BD87" s="140">
        <v>410.68</v>
      </c>
      <c r="BE87" s="140">
        <v>470.82</v>
      </c>
    </row>
    <row r="88" spans="1:57" x14ac:dyDescent="0.15">
      <c r="A88">
        <v>72</v>
      </c>
      <c r="B88" t="s">
        <v>182</v>
      </c>
      <c r="C88" s="140">
        <v>0</v>
      </c>
      <c r="D88" s="140">
        <v>11.899999999999999</v>
      </c>
      <c r="E88" s="140">
        <v>38.08</v>
      </c>
      <c r="F88" s="140">
        <v>2.38</v>
      </c>
      <c r="G88" s="140">
        <v>9.52</v>
      </c>
      <c r="H88" s="140">
        <v>95.199999999999989</v>
      </c>
      <c r="I88" s="140"/>
      <c r="J88" s="140">
        <v>4.3600000000000003</v>
      </c>
      <c r="K88" s="140">
        <v>13.080000000000002</v>
      </c>
      <c r="L88" s="140">
        <v>54.500000000000007</v>
      </c>
      <c r="M88" s="140">
        <v>2.1800000000000002</v>
      </c>
      <c r="N88" s="140">
        <v>23.98</v>
      </c>
      <c r="O88" s="140">
        <v>148.24</v>
      </c>
      <c r="P88" s="140">
        <v>246.34000000000003</v>
      </c>
      <c r="Q88" s="140">
        <v>0</v>
      </c>
      <c r="R88" s="140">
        <v>20.150000000000002</v>
      </c>
      <c r="S88" s="140">
        <v>55.800000000000004</v>
      </c>
      <c r="T88" s="140">
        <v>3.1</v>
      </c>
      <c r="U88" s="140">
        <v>27.900000000000002</v>
      </c>
      <c r="V88" s="140">
        <v>141.05000000000001</v>
      </c>
      <c r="W88" s="140">
        <v>248</v>
      </c>
      <c r="X88" s="140">
        <v>1.22</v>
      </c>
      <c r="Y88" s="140">
        <v>12.2</v>
      </c>
      <c r="Z88" s="140">
        <v>42.699999999999996</v>
      </c>
      <c r="AA88" s="140">
        <v>0</v>
      </c>
      <c r="AB88" s="140">
        <v>9.76</v>
      </c>
      <c r="AC88" s="140">
        <v>91.5</v>
      </c>
      <c r="AD88" s="140">
        <v>157.38</v>
      </c>
      <c r="AE88" s="140">
        <v>0</v>
      </c>
      <c r="AF88" s="140">
        <v>12.32</v>
      </c>
      <c r="AG88" s="140">
        <v>35.42</v>
      </c>
      <c r="AH88" s="140">
        <v>1.54</v>
      </c>
      <c r="AI88" s="140">
        <v>7.7</v>
      </c>
      <c r="AJ88" s="140">
        <v>83.16</v>
      </c>
      <c r="AK88" s="140">
        <v>140.13999999999999</v>
      </c>
      <c r="AL88" s="140">
        <v>0</v>
      </c>
      <c r="AM88" s="140">
        <v>10.35</v>
      </c>
      <c r="AN88" s="140">
        <v>41.4</v>
      </c>
      <c r="AO88" s="140">
        <v>1.1499999999999999</v>
      </c>
      <c r="AP88" s="140">
        <v>8.0499999999999989</v>
      </c>
      <c r="AQ88" s="140">
        <v>42.55</v>
      </c>
      <c r="AR88" s="140">
        <v>103.5</v>
      </c>
      <c r="AS88" s="140">
        <v>1.48</v>
      </c>
      <c r="AT88" s="140">
        <v>3.7</v>
      </c>
      <c r="AU88" s="140">
        <v>18.5</v>
      </c>
      <c r="AV88" s="140">
        <v>1.48</v>
      </c>
      <c r="AW88" s="140">
        <v>8.879999999999999</v>
      </c>
      <c r="AX88" s="140">
        <v>46.62</v>
      </c>
      <c r="AY88" s="140">
        <v>80.66</v>
      </c>
      <c r="AZ88" s="140">
        <v>417.62</v>
      </c>
      <c r="BA88" s="140">
        <v>755.93999999999983</v>
      </c>
      <c r="BB88" s="140">
        <v>18.89</v>
      </c>
      <c r="BC88" s="140">
        <v>179.48999999999998</v>
      </c>
      <c r="BD88" s="140">
        <v>934.71999999999991</v>
      </c>
      <c r="BE88" s="140">
        <v>1133.0999999999999</v>
      </c>
    </row>
    <row r="89" spans="1:57" x14ac:dyDescent="0.15">
      <c r="A89">
        <v>73</v>
      </c>
      <c r="B89" t="s">
        <v>183</v>
      </c>
      <c r="C89" s="140">
        <v>0</v>
      </c>
      <c r="D89" s="140">
        <v>2.38</v>
      </c>
      <c r="E89" s="140">
        <v>38.08</v>
      </c>
      <c r="F89" s="140">
        <v>4.76</v>
      </c>
      <c r="G89" s="140">
        <v>28.56</v>
      </c>
      <c r="H89" s="140">
        <v>114.24</v>
      </c>
      <c r="I89" s="140"/>
      <c r="J89" s="140">
        <v>2.1800000000000002</v>
      </c>
      <c r="K89" s="140">
        <v>8.7200000000000006</v>
      </c>
      <c r="L89" s="140">
        <v>34.880000000000003</v>
      </c>
      <c r="M89" s="140">
        <v>4.3600000000000003</v>
      </c>
      <c r="N89" s="140">
        <v>4.3600000000000003</v>
      </c>
      <c r="O89" s="140">
        <v>93.740000000000009</v>
      </c>
      <c r="P89" s="140">
        <v>148.24</v>
      </c>
      <c r="Q89" s="140">
        <v>3.1</v>
      </c>
      <c r="R89" s="140">
        <v>18.600000000000001</v>
      </c>
      <c r="S89" s="140">
        <v>57.35</v>
      </c>
      <c r="T89" s="140">
        <v>0</v>
      </c>
      <c r="U89" s="140">
        <v>21.7</v>
      </c>
      <c r="V89" s="140">
        <v>117.8</v>
      </c>
      <c r="W89" s="140">
        <v>218.55</v>
      </c>
      <c r="X89" s="140">
        <v>4.88</v>
      </c>
      <c r="Y89" s="140">
        <v>8.5399999999999991</v>
      </c>
      <c r="Z89" s="140">
        <v>34.159999999999997</v>
      </c>
      <c r="AA89" s="140">
        <v>1.22</v>
      </c>
      <c r="AB89" s="140">
        <v>12.2</v>
      </c>
      <c r="AC89" s="140">
        <v>89.06</v>
      </c>
      <c r="AD89" s="140">
        <v>150.06</v>
      </c>
      <c r="AE89" s="140">
        <v>3.08</v>
      </c>
      <c r="AF89" s="140">
        <v>10.780000000000001</v>
      </c>
      <c r="AG89" s="140">
        <v>23.1</v>
      </c>
      <c r="AH89" s="140">
        <v>1.54</v>
      </c>
      <c r="AI89" s="140">
        <v>4.62</v>
      </c>
      <c r="AJ89" s="140">
        <v>61.6</v>
      </c>
      <c r="AK89" s="140">
        <v>104.72</v>
      </c>
      <c r="AL89" s="140">
        <v>1.1499999999999999</v>
      </c>
      <c r="AM89" s="140">
        <v>6.8999999999999995</v>
      </c>
      <c r="AN89" s="140">
        <v>21.849999999999998</v>
      </c>
      <c r="AO89" s="140">
        <v>1.1499999999999999</v>
      </c>
      <c r="AP89" s="140">
        <v>6.8999999999999995</v>
      </c>
      <c r="AQ89" s="140">
        <v>62.099999999999994</v>
      </c>
      <c r="AR89" s="140">
        <v>100.04999999999998</v>
      </c>
      <c r="AS89" s="140">
        <v>0</v>
      </c>
      <c r="AT89" s="140">
        <v>3.7</v>
      </c>
      <c r="AU89" s="140">
        <v>18.5</v>
      </c>
      <c r="AV89" s="140">
        <v>0</v>
      </c>
      <c r="AW89" s="140">
        <v>2.2199999999999998</v>
      </c>
      <c r="AX89" s="140">
        <v>36.26</v>
      </c>
      <c r="AY89" s="140">
        <v>60.679999999999993</v>
      </c>
      <c r="AZ89" s="140">
        <v>335.24999999999994</v>
      </c>
      <c r="BA89" s="140">
        <v>668.3900000000001</v>
      </c>
      <c r="BB89" s="140">
        <v>27.419999999999995</v>
      </c>
      <c r="BC89" s="140">
        <v>140.17999999999998</v>
      </c>
      <c r="BD89" s="140">
        <v>802.72</v>
      </c>
      <c r="BE89" s="140">
        <v>970.31999999999994</v>
      </c>
    </row>
    <row r="90" spans="1:57" x14ac:dyDescent="0.15">
      <c r="A90">
        <v>74</v>
      </c>
      <c r="B90" t="s">
        <v>184</v>
      </c>
      <c r="C90" s="140">
        <v>0</v>
      </c>
      <c r="D90" s="140">
        <v>9.52</v>
      </c>
      <c r="E90" s="140">
        <v>23.799999999999997</v>
      </c>
      <c r="F90" s="140">
        <v>2.38</v>
      </c>
      <c r="G90" s="140">
        <v>2.38</v>
      </c>
      <c r="H90" s="140">
        <v>49.98</v>
      </c>
      <c r="I90" s="140"/>
      <c r="J90" s="140">
        <v>2.1800000000000002</v>
      </c>
      <c r="K90" s="140">
        <v>0</v>
      </c>
      <c r="L90" s="140">
        <v>32.700000000000003</v>
      </c>
      <c r="M90" s="140">
        <v>0</v>
      </c>
      <c r="N90" s="140">
        <v>17.440000000000001</v>
      </c>
      <c r="O90" s="140">
        <v>69.760000000000005</v>
      </c>
      <c r="P90" s="140">
        <v>122.08000000000001</v>
      </c>
      <c r="Q90" s="140">
        <v>0</v>
      </c>
      <c r="R90" s="140">
        <v>6.2</v>
      </c>
      <c r="S90" s="140">
        <v>57.35</v>
      </c>
      <c r="T90" s="140">
        <v>1.55</v>
      </c>
      <c r="U90" s="140">
        <v>12.4</v>
      </c>
      <c r="V90" s="140">
        <v>72.850000000000009</v>
      </c>
      <c r="W90" s="140">
        <v>150.35000000000002</v>
      </c>
      <c r="X90" s="140">
        <v>0</v>
      </c>
      <c r="Y90" s="140">
        <v>3.66</v>
      </c>
      <c r="Z90" s="140">
        <v>25.62</v>
      </c>
      <c r="AA90" s="140">
        <v>1.22</v>
      </c>
      <c r="AB90" s="140">
        <v>3.66</v>
      </c>
      <c r="AC90" s="140">
        <v>62.22</v>
      </c>
      <c r="AD90" s="140">
        <v>96.38</v>
      </c>
      <c r="AE90" s="140">
        <v>0</v>
      </c>
      <c r="AF90" s="140">
        <v>6.16</v>
      </c>
      <c r="AG90" s="140">
        <v>16.940000000000001</v>
      </c>
      <c r="AH90" s="140">
        <v>0</v>
      </c>
      <c r="AI90" s="140">
        <v>0</v>
      </c>
      <c r="AJ90" s="140">
        <v>44.660000000000004</v>
      </c>
      <c r="AK90" s="140">
        <v>67.760000000000005</v>
      </c>
      <c r="AL90" s="140">
        <v>1.1499999999999999</v>
      </c>
      <c r="AM90" s="140">
        <v>4.5999999999999996</v>
      </c>
      <c r="AN90" s="140">
        <v>20.7</v>
      </c>
      <c r="AO90" s="140">
        <v>0</v>
      </c>
      <c r="AP90" s="140">
        <v>1.1499999999999999</v>
      </c>
      <c r="AQ90" s="140">
        <v>23</v>
      </c>
      <c r="AR90" s="140">
        <v>50.599999999999994</v>
      </c>
      <c r="AS90" s="140">
        <v>0.74</v>
      </c>
      <c r="AT90" s="140">
        <v>4.4399999999999995</v>
      </c>
      <c r="AU90" s="140">
        <v>5.18</v>
      </c>
      <c r="AV90" s="140">
        <v>0.74</v>
      </c>
      <c r="AW90" s="140">
        <v>1.48</v>
      </c>
      <c r="AX90" s="140">
        <v>22.2</v>
      </c>
      <c r="AY90" s="140">
        <v>34.78</v>
      </c>
      <c r="AZ90" s="140">
        <v>278.06</v>
      </c>
      <c r="BA90" s="140">
        <v>389.07000000000005</v>
      </c>
      <c r="BB90" s="140">
        <v>9.9600000000000009</v>
      </c>
      <c r="BC90" s="140">
        <v>73.089999999999989</v>
      </c>
      <c r="BD90" s="140">
        <v>526.96</v>
      </c>
      <c r="BE90" s="140">
        <v>610.01</v>
      </c>
    </row>
    <row r="91" spans="1:57" x14ac:dyDescent="0.15">
      <c r="A91">
        <v>75</v>
      </c>
      <c r="B91" t="s">
        <v>185</v>
      </c>
      <c r="C91" s="140">
        <v>7.14</v>
      </c>
      <c r="D91" s="140">
        <v>9.52</v>
      </c>
      <c r="E91" s="140">
        <v>40.46</v>
      </c>
      <c r="F91" s="140">
        <v>2.38</v>
      </c>
      <c r="G91" s="140">
        <v>14.28</v>
      </c>
      <c r="H91" s="140">
        <v>73.78</v>
      </c>
      <c r="I91" s="140"/>
      <c r="J91" s="140">
        <v>2.1800000000000002</v>
      </c>
      <c r="K91" s="140">
        <v>15.260000000000002</v>
      </c>
      <c r="L91" s="140">
        <v>43.6</v>
      </c>
      <c r="M91" s="140">
        <v>0</v>
      </c>
      <c r="N91" s="140">
        <v>15.260000000000002</v>
      </c>
      <c r="O91" s="140">
        <v>82.84</v>
      </c>
      <c r="P91" s="140">
        <v>159.14000000000001</v>
      </c>
      <c r="Q91" s="140">
        <v>1.55</v>
      </c>
      <c r="R91" s="140">
        <v>12.4</v>
      </c>
      <c r="S91" s="140">
        <v>49.6</v>
      </c>
      <c r="T91" s="140">
        <v>1.55</v>
      </c>
      <c r="U91" s="140">
        <v>15.5</v>
      </c>
      <c r="V91" s="140">
        <v>75.95</v>
      </c>
      <c r="W91" s="140">
        <v>156.55000000000001</v>
      </c>
      <c r="X91" s="140">
        <v>2.44</v>
      </c>
      <c r="Y91" s="140">
        <v>1.22</v>
      </c>
      <c r="Z91" s="140">
        <v>25.62</v>
      </c>
      <c r="AA91" s="140">
        <v>2.44</v>
      </c>
      <c r="AB91" s="140">
        <v>9.76</v>
      </c>
      <c r="AC91" s="140">
        <v>58.56</v>
      </c>
      <c r="AD91" s="140">
        <v>100.04</v>
      </c>
      <c r="AE91" s="140">
        <v>3.08</v>
      </c>
      <c r="AF91" s="140">
        <v>7.7</v>
      </c>
      <c r="AG91" s="140">
        <v>29.26</v>
      </c>
      <c r="AH91" s="140">
        <v>0</v>
      </c>
      <c r="AI91" s="140">
        <v>4.62</v>
      </c>
      <c r="AJ91" s="140">
        <v>35.42</v>
      </c>
      <c r="AK91" s="140">
        <v>80.080000000000013</v>
      </c>
      <c r="AL91" s="140">
        <v>0</v>
      </c>
      <c r="AM91" s="140">
        <v>0</v>
      </c>
      <c r="AN91" s="140">
        <v>16.099999999999998</v>
      </c>
      <c r="AO91" s="140">
        <v>1.1499999999999999</v>
      </c>
      <c r="AP91" s="140">
        <v>3.4499999999999997</v>
      </c>
      <c r="AQ91" s="140">
        <v>39.099999999999994</v>
      </c>
      <c r="AR91" s="140">
        <v>59.79999999999999</v>
      </c>
      <c r="AS91" s="140">
        <v>0</v>
      </c>
      <c r="AT91" s="140">
        <v>2.2199999999999998</v>
      </c>
      <c r="AU91" s="140">
        <v>14.06</v>
      </c>
      <c r="AV91" s="140">
        <v>0</v>
      </c>
      <c r="AW91" s="140">
        <v>3.7</v>
      </c>
      <c r="AX91" s="140">
        <v>22.2</v>
      </c>
      <c r="AY91" s="140">
        <v>42.18</v>
      </c>
      <c r="AZ91" s="140">
        <v>316.73000000000008</v>
      </c>
      <c r="BA91" s="140">
        <v>461.93999999999994</v>
      </c>
      <c r="BB91" s="140">
        <v>23.910000000000004</v>
      </c>
      <c r="BC91" s="140">
        <v>114.89000000000003</v>
      </c>
      <c r="BD91" s="140">
        <v>606.55000000000007</v>
      </c>
      <c r="BE91" s="140">
        <v>745.35000000000014</v>
      </c>
    </row>
    <row r="92" spans="1:57" x14ac:dyDescent="0.15">
      <c r="A92">
        <v>76</v>
      </c>
      <c r="B92" t="s">
        <v>186</v>
      </c>
      <c r="C92" s="140">
        <v>2.38</v>
      </c>
      <c r="D92" s="140">
        <v>4.76</v>
      </c>
      <c r="E92" s="140">
        <v>26.18</v>
      </c>
      <c r="F92" s="140">
        <v>0</v>
      </c>
      <c r="G92" s="140">
        <v>11.899999999999999</v>
      </c>
      <c r="H92" s="140">
        <v>47.599999999999994</v>
      </c>
      <c r="I92" s="140"/>
      <c r="J92" s="140">
        <v>0</v>
      </c>
      <c r="K92" s="140">
        <v>4.3600000000000003</v>
      </c>
      <c r="L92" s="140">
        <v>34.880000000000003</v>
      </c>
      <c r="M92" s="140">
        <v>2.1800000000000002</v>
      </c>
      <c r="N92" s="140">
        <v>15.260000000000002</v>
      </c>
      <c r="O92" s="140">
        <v>30.520000000000003</v>
      </c>
      <c r="P92" s="140">
        <v>87.200000000000017</v>
      </c>
      <c r="Q92" s="140">
        <v>0</v>
      </c>
      <c r="R92" s="140">
        <v>23.25</v>
      </c>
      <c r="S92" s="140">
        <v>40.300000000000004</v>
      </c>
      <c r="T92" s="140">
        <v>1.55</v>
      </c>
      <c r="U92" s="140">
        <v>20.150000000000002</v>
      </c>
      <c r="V92" s="140">
        <v>58.9</v>
      </c>
      <c r="W92" s="140">
        <v>144.15</v>
      </c>
      <c r="X92" s="140">
        <v>2.44</v>
      </c>
      <c r="Y92" s="140">
        <v>9.76</v>
      </c>
      <c r="Z92" s="140">
        <v>21.96</v>
      </c>
      <c r="AA92" s="140">
        <v>1.22</v>
      </c>
      <c r="AB92" s="140">
        <v>15.86</v>
      </c>
      <c r="AC92" s="140">
        <v>46.36</v>
      </c>
      <c r="AD92" s="140">
        <v>97.6</v>
      </c>
      <c r="AE92" s="140">
        <v>0</v>
      </c>
      <c r="AF92" s="140">
        <v>6.16</v>
      </c>
      <c r="AG92" s="140">
        <v>15.4</v>
      </c>
      <c r="AH92" s="140">
        <v>0</v>
      </c>
      <c r="AI92" s="140">
        <v>0</v>
      </c>
      <c r="AJ92" s="140">
        <v>29.26</v>
      </c>
      <c r="AK92" s="140">
        <v>50.820000000000007</v>
      </c>
      <c r="AL92" s="140">
        <v>2.2999999999999998</v>
      </c>
      <c r="AM92" s="140">
        <v>5.75</v>
      </c>
      <c r="AN92" s="140">
        <v>5.75</v>
      </c>
      <c r="AO92" s="140">
        <v>1.1499999999999999</v>
      </c>
      <c r="AP92" s="140">
        <v>6.8999999999999995</v>
      </c>
      <c r="AQ92" s="140">
        <v>23</v>
      </c>
      <c r="AR92" s="140">
        <v>44.85</v>
      </c>
      <c r="AS92" s="140">
        <v>0.74</v>
      </c>
      <c r="AT92" s="140">
        <v>5.92</v>
      </c>
      <c r="AU92" s="140">
        <v>7.4</v>
      </c>
      <c r="AV92" s="140">
        <v>0.74</v>
      </c>
      <c r="AW92" s="140">
        <v>1.48</v>
      </c>
      <c r="AX92" s="140">
        <v>18.5</v>
      </c>
      <c r="AY92" s="140">
        <v>34.78</v>
      </c>
      <c r="AZ92" s="140">
        <v>255.39000000000001</v>
      </c>
      <c r="BA92" s="140">
        <v>332.53</v>
      </c>
      <c r="BB92" s="140">
        <v>14.700000000000001</v>
      </c>
      <c r="BC92" s="140">
        <v>131.51</v>
      </c>
      <c r="BD92" s="140">
        <v>406.01</v>
      </c>
      <c r="BE92" s="140">
        <v>552.22</v>
      </c>
    </row>
    <row r="93" spans="1:57" x14ac:dyDescent="0.15">
      <c r="A93">
        <v>77</v>
      </c>
      <c r="B93" t="s">
        <v>187</v>
      </c>
      <c r="C93" s="140">
        <v>0</v>
      </c>
      <c r="D93" s="140">
        <v>4.76</v>
      </c>
      <c r="E93" s="140">
        <v>30.939999999999998</v>
      </c>
      <c r="F93" s="140">
        <v>0</v>
      </c>
      <c r="G93" s="140">
        <v>11.899999999999999</v>
      </c>
      <c r="H93" s="140">
        <v>30.939999999999998</v>
      </c>
      <c r="I93" s="140"/>
      <c r="J93" s="140">
        <v>0</v>
      </c>
      <c r="K93" s="140">
        <v>8.7200000000000006</v>
      </c>
      <c r="L93" s="140">
        <v>10.9</v>
      </c>
      <c r="M93" s="140">
        <v>0</v>
      </c>
      <c r="N93" s="140">
        <v>8.7200000000000006</v>
      </c>
      <c r="O93" s="140">
        <v>63.220000000000006</v>
      </c>
      <c r="P93" s="140">
        <v>91.56</v>
      </c>
      <c r="Q93" s="140">
        <v>4.6500000000000004</v>
      </c>
      <c r="R93" s="140">
        <v>9.3000000000000007</v>
      </c>
      <c r="S93" s="140">
        <v>35.65</v>
      </c>
      <c r="T93" s="140">
        <v>0</v>
      </c>
      <c r="U93" s="140">
        <v>9.3000000000000007</v>
      </c>
      <c r="V93" s="140">
        <v>55.800000000000004</v>
      </c>
      <c r="W93" s="140">
        <v>114.70000000000002</v>
      </c>
      <c r="X93" s="140">
        <v>0</v>
      </c>
      <c r="Y93" s="140">
        <v>8.5399999999999991</v>
      </c>
      <c r="Z93" s="140">
        <v>13.42</v>
      </c>
      <c r="AA93" s="140">
        <v>0</v>
      </c>
      <c r="AB93" s="140">
        <v>2.44</v>
      </c>
      <c r="AC93" s="140">
        <v>43.92</v>
      </c>
      <c r="AD93" s="140">
        <v>68.320000000000007</v>
      </c>
      <c r="AE93" s="140">
        <v>1.54</v>
      </c>
      <c r="AF93" s="140">
        <v>3.08</v>
      </c>
      <c r="AG93" s="140">
        <v>13.86</v>
      </c>
      <c r="AH93" s="140">
        <v>0</v>
      </c>
      <c r="AI93" s="140">
        <v>1.54</v>
      </c>
      <c r="AJ93" s="140">
        <v>21.560000000000002</v>
      </c>
      <c r="AK93" s="140">
        <v>41.58</v>
      </c>
      <c r="AL93" s="140">
        <v>0</v>
      </c>
      <c r="AM93" s="140">
        <v>3.4499999999999997</v>
      </c>
      <c r="AN93" s="140">
        <v>12.649999999999999</v>
      </c>
      <c r="AO93" s="140">
        <v>1.1499999999999999</v>
      </c>
      <c r="AP93" s="140">
        <v>2.2999999999999998</v>
      </c>
      <c r="AQ93" s="140">
        <v>27.599999999999998</v>
      </c>
      <c r="AR93" s="140">
        <v>47.149999999999991</v>
      </c>
      <c r="AS93" s="140">
        <v>0</v>
      </c>
      <c r="AT93" s="140">
        <v>1.48</v>
      </c>
      <c r="AU93" s="140">
        <v>9.6199999999999992</v>
      </c>
      <c r="AV93" s="140">
        <v>0</v>
      </c>
      <c r="AW93" s="140">
        <v>1.48</v>
      </c>
      <c r="AX93" s="140">
        <v>18.5</v>
      </c>
      <c r="AY93" s="140">
        <v>31.08</v>
      </c>
      <c r="AZ93" s="140">
        <v>189.21999999999997</v>
      </c>
      <c r="BA93" s="140">
        <v>300.37000000000006</v>
      </c>
      <c r="BB93" s="140">
        <v>7.34</v>
      </c>
      <c r="BC93" s="140">
        <v>77.010000000000019</v>
      </c>
      <c r="BD93" s="140">
        <v>388.58000000000004</v>
      </c>
      <c r="BE93" s="140">
        <v>472.93000000000006</v>
      </c>
    </row>
    <row r="94" spans="1:57" x14ac:dyDescent="0.15">
      <c r="A94">
        <v>78</v>
      </c>
      <c r="B94" t="s">
        <v>188</v>
      </c>
      <c r="C94" s="140">
        <v>0</v>
      </c>
      <c r="D94" s="140">
        <v>7.14</v>
      </c>
      <c r="E94" s="140">
        <v>9.52</v>
      </c>
      <c r="F94" s="140">
        <v>0</v>
      </c>
      <c r="G94" s="140">
        <v>7.14</v>
      </c>
      <c r="H94" s="140">
        <v>54.739999999999995</v>
      </c>
      <c r="I94" s="140"/>
      <c r="J94" s="140">
        <v>0</v>
      </c>
      <c r="K94" s="140">
        <v>2.1800000000000002</v>
      </c>
      <c r="L94" s="140">
        <v>21.8</v>
      </c>
      <c r="M94" s="140">
        <v>0</v>
      </c>
      <c r="N94" s="140">
        <v>4.3600000000000003</v>
      </c>
      <c r="O94" s="140">
        <v>54.500000000000007</v>
      </c>
      <c r="P94" s="140">
        <v>82.84</v>
      </c>
      <c r="Q94" s="140">
        <v>3.1</v>
      </c>
      <c r="R94" s="140">
        <v>3.1</v>
      </c>
      <c r="S94" s="140">
        <v>43.4</v>
      </c>
      <c r="T94" s="140">
        <v>1.55</v>
      </c>
      <c r="U94" s="140">
        <v>3.1</v>
      </c>
      <c r="V94" s="140">
        <v>60.45</v>
      </c>
      <c r="W94" s="140">
        <v>114.7</v>
      </c>
      <c r="X94" s="140">
        <v>0</v>
      </c>
      <c r="Y94" s="140">
        <v>4.88</v>
      </c>
      <c r="Z94" s="140">
        <v>18.3</v>
      </c>
      <c r="AA94" s="140">
        <v>1.22</v>
      </c>
      <c r="AB94" s="140">
        <v>4.88</v>
      </c>
      <c r="AC94" s="140">
        <v>23.18</v>
      </c>
      <c r="AD94" s="140">
        <v>52.459999999999994</v>
      </c>
      <c r="AE94" s="140">
        <v>0</v>
      </c>
      <c r="AF94" s="140">
        <v>3.08</v>
      </c>
      <c r="AG94" s="140">
        <v>18.48</v>
      </c>
      <c r="AH94" s="140">
        <v>0</v>
      </c>
      <c r="AI94" s="140">
        <v>3.08</v>
      </c>
      <c r="AJ94" s="140">
        <v>23.1</v>
      </c>
      <c r="AK94" s="140">
        <v>47.74</v>
      </c>
      <c r="AL94" s="140">
        <v>0</v>
      </c>
      <c r="AM94" s="140">
        <v>3.4499999999999997</v>
      </c>
      <c r="AN94" s="140">
        <v>14.95</v>
      </c>
      <c r="AO94" s="140">
        <v>0</v>
      </c>
      <c r="AP94" s="140">
        <v>3.4499999999999997</v>
      </c>
      <c r="AQ94" s="140">
        <v>10.35</v>
      </c>
      <c r="AR94" s="140">
        <v>32.199999999999996</v>
      </c>
      <c r="AS94" s="140">
        <v>0</v>
      </c>
      <c r="AT94" s="140">
        <v>1.48</v>
      </c>
      <c r="AU94" s="140">
        <v>8.14</v>
      </c>
      <c r="AV94" s="140">
        <v>0</v>
      </c>
      <c r="AW94" s="140">
        <v>1.48</v>
      </c>
      <c r="AX94" s="140">
        <v>11.84</v>
      </c>
      <c r="AY94" s="140">
        <v>22.94</v>
      </c>
      <c r="AZ94" s="140">
        <v>179.65999999999997</v>
      </c>
      <c r="BA94" s="140">
        <v>268.41999999999996</v>
      </c>
      <c r="BB94" s="140">
        <v>5.87</v>
      </c>
      <c r="BC94" s="140">
        <v>52.8</v>
      </c>
      <c r="BD94" s="140">
        <v>372.75000000000006</v>
      </c>
      <c r="BE94" s="140">
        <v>431.42000000000007</v>
      </c>
    </row>
    <row r="95" spans="1:57" x14ac:dyDescent="0.15">
      <c r="A95">
        <v>79</v>
      </c>
      <c r="B95" t="s">
        <v>189</v>
      </c>
      <c r="C95" s="140">
        <v>0</v>
      </c>
      <c r="D95" s="140">
        <v>0</v>
      </c>
      <c r="E95" s="140">
        <v>16.66</v>
      </c>
      <c r="F95" s="140">
        <v>0</v>
      </c>
      <c r="G95" s="140">
        <v>7.14</v>
      </c>
      <c r="H95" s="140">
        <v>40.46</v>
      </c>
      <c r="I95" s="140"/>
      <c r="J95" s="140">
        <v>0</v>
      </c>
      <c r="K95" s="140">
        <v>0</v>
      </c>
      <c r="L95" s="140">
        <v>4.3600000000000003</v>
      </c>
      <c r="M95" s="140">
        <v>0</v>
      </c>
      <c r="N95" s="140">
        <v>4.3600000000000003</v>
      </c>
      <c r="O95" s="140">
        <v>28.340000000000003</v>
      </c>
      <c r="P95" s="140">
        <v>37.06</v>
      </c>
      <c r="Q95" s="140">
        <v>0</v>
      </c>
      <c r="R95" s="140">
        <v>3.1</v>
      </c>
      <c r="S95" s="140">
        <v>18.600000000000001</v>
      </c>
      <c r="T95" s="140">
        <v>0</v>
      </c>
      <c r="U95" s="140">
        <v>7.75</v>
      </c>
      <c r="V95" s="140">
        <v>35.65</v>
      </c>
      <c r="W95" s="140">
        <v>65.099999999999994</v>
      </c>
      <c r="X95" s="140">
        <v>1.22</v>
      </c>
      <c r="Y95" s="140">
        <v>3.66</v>
      </c>
      <c r="Z95" s="140">
        <v>7.32</v>
      </c>
      <c r="AA95" s="140">
        <v>0</v>
      </c>
      <c r="AB95" s="140">
        <v>2.44</v>
      </c>
      <c r="AC95" s="140">
        <v>23.18</v>
      </c>
      <c r="AD95" s="140">
        <v>37.82</v>
      </c>
      <c r="AE95" s="140">
        <v>0</v>
      </c>
      <c r="AF95" s="140">
        <v>1.54</v>
      </c>
      <c r="AG95" s="140">
        <v>15.4</v>
      </c>
      <c r="AH95" s="140">
        <v>0</v>
      </c>
      <c r="AI95" s="140">
        <v>3.08</v>
      </c>
      <c r="AJ95" s="140">
        <v>30.8</v>
      </c>
      <c r="AK95" s="140">
        <v>50.820000000000007</v>
      </c>
      <c r="AL95" s="140">
        <v>0</v>
      </c>
      <c r="AM95" s="140">
        <v>2.2999999999999998</v>
      </c>
      <c r="AN95" s="140">
        <v>12.649999999999999</v>
      </c>
      <c r="AO95" s="140">
        <v>2.2999999999999998</v>
      </c>
      <c r="AP95" s="140">
        <v>2.2999999999999998</v>
      </c>
      <c r="AQ95" s="140">
        <v>25.299999999999997</v>
      </c>
      <c r="AR95" s="140">
        <v>44.849999999999994</v>
      </c>
      <c r="AS95" s="140">
        <v>0</v>
      </c>
      <c r="AT95" s="140">
        <v>0</v>
      </c>
      <c r="AU95" s="140">
        <v>8.14</v>
      </c>
      <c r="AV95" s="140">
        <v>0</v>
      </c>
      <c r="AW95" s="140">
        <v>0</v>
      </c>
      <c r="AX95" s="140">
        <v>19.98</v>
      </c>
      <c r="AY95" s="140">
        <v>28.12</v>
      </c>
      <c r="AZ95" s="140">
        <v>121.13000000000001</v>
      </c>
      <c r="BA95" s="140">
        <v>233.08000000000007</v>
      </c>
      <c r="BB95" s="140">
        <v>3.5199999999999996</v>
      </c>
      <c r="BC95" s="140">
        <v>37.669999999999995</v>
      </c>
      <c r="BD95" s="140">
        <v>286.84000000000003</v>
      </c>
      <c r="BE95" s="140">
        <v>328.03000000000003</v>
      </c>
    </row>
    <row r="96" spans="1:57" x14ac:dyDescent="0.15">
      <c r="A96">
        <v>80</v>
      </c>
      <c r="B96" t="s">
        <v>190</v>
      </c>
      <c r="C96" s="140">
        <v>2.38</v>
      </c>
      <c r="D96" s="140">
        <v>4.76</v>
      </c>
      <c r="E96" s="140">
        <v>19.04</v>
      </c>
      <c r="F96" s="140">
        <v>0</v>
      </c>
      <c r="G96" s="140">
        <v>9.52</v>
      </c>
      <c r="H96" s="140">
        <v>61.879999999999995</v>
      </c>
      <c r="I96" s="140"/>
      <c r="J96" s="140">
        <v>4.3600000000000003</v>
      </c>
      <c r="K96" s="140">
        <v>0</v>
      </c>
      <c r="L96" s="140">
        <v>30.520000000000003</v>
      </c>
      <c r="M96" s="140">
        <v>0</v>
      </c>
      <c r="N96" s="140">
        <v>8.7200000000000006</v>
      </c>
      <c r="O96" s="140">
        <v>43.6</v>
      </c>
      <c r="P96" s="140">
        <v>87.2</v>
      </c>
      <c r="Q96" s="140">
        <v>4.6500000000000004</v>
      </c>
      <c r="R96" s="140">
        <v>12.4</v>
      </c>
      <c r="S96" s="140">
        <v>40.300000000000004</v>
      </c>
      <c r="T96" s="140">
        <v>1.55</v>
      </c>
      <c r="U96" s="140">
        <v>9.3000000000000007</v>
      </c>
      <c r="V96" s="140">
        <v>80.600000000000009</v>
      </c>
      <c r="W96" s="140">
        <v>148.80000000000001</v>
      </c>
      <c r="X96" s="140">
        <v>0</v>
      </c>
      <c r="Y96" s="140">
        <v>8.5399999999999991</v>
      </c>
      <c r="Z96" s="140">
        <v>17.079999999999998</v>
      </c>
      <c r="AA96" s="140">
        <v>0</v>
      </c>
      <c r="AB96" s="140">
        <v>4.88</v>
      </c>
      <c r="AC96" s="140">
        <v>53.68</v>
      </c>
      <c r="AD96" s="140">
        <v>84.179999999999993</v>
      </c>
      <c r="AE96" s="140">
        <v>0</v>
      </c>
      <c r="AF96" s="140">
        <v>1.54</v>
      </c>
      <c r="AG96" s="140">
        <v>29.26</v>
      </c>
      <c r="AH96" s="140">
        <v>0</v>
      </c>
      <c r="AI96" s="140">
        <v>4.62</v>
      </c>
      <c r="AJ96" s="140">
        <v>50.82</v>
      </c>
      <c r="AK96" s="140">
        <v>86.240000000000009</v>
      </c>
      <c r="AL96" s="140">
        <v>0</v>
      </c>
      <c r="AM96" s="140">
        <v>4.5999999999999996</v>
      </c>
      <c r="AN96" s="140">
        <v>12.649999999999999</v>
      </c>
      <c r="AO96" s="140">
        <v>0</v>
      </c>
      <c r="AP96" s="140">
        <v>2.2999999999999998</v>
      </c>
      <c r="AQ96" s="140">
        <v>40.25</v>
      </c>
      <c r="AR96" s="140">
        <v>59.8</v>
      </c>
      <c r="AS96" s="140">
        <v>0</v>
      </c>
      <c r="AT96" s="140">
        <v>4.4399999999999995</v>
      </c>
      <c r="AU96" s="140">
        <v>9.6199999999999992</v>
      </c>
      <c r="AV96" s="140">
        <v>0</v>
      </c>
      <c r="AW96" s="140">
        <v>1.48</v>
      </c>
      <c r="AX96" s="140">
        <v>27.38</v>
      </c>
      <c r="AY96" s="140">
        <v>42.92</v>
      </c>
      <c r="AZ96" s="140">
        <v>213.28</v>
      </c>
      <c r="BA96" s="140">
        <v>400.58000000000004</v>
      </c>
      <c r="BB96" s="140">
        <v>12.940000000000001</v>
      </c>
      <c r="BC96" s="140">
        <v>77.099999999999994</v>
      </c>
      <c r="BD96" s="140">
        <v>516.67999999999995</v>
      </c>
      <c r="BE96" s="140">
        <v>606.71999999999991</v>
      </c>
    </row>
    <row r="97" spans="1:57" x14ac:dyDescent="0.15">
      <c r="A97">
        <v>81</v>
      </c>
      <c r="B97" t="s">
        <v>191</v>
      </c>
      <c r="C97" s="140">
        <v>0</v>
      </c>
      <c r="D97" s="140">
        <v>4.76</v>
      </c>
      <c r="E97" s="140">
        <v>2.38</v>
      </c>
      <c r="F97" s="140">
        <v>0</v>
      </c>
      <c r="G97" s="140">
        <v>2.38</v>
      </c>
      <c r="H97" s="140">
        <v>49.98</v>
      </c>
      <c r="I97" s="140"/>
      <c r="J97" s="140">
        <v>0</v>
      </c>
      <c r="K97" s="140">
        <v>0</v>
      </c>
      <c r="L97" s="140">
        <v>10.9</v>
      </c>
      <c r="M97" s="140">
        <v>0</v>
      </c>
      <c r="N97" s="140">
        <v>2.1800000000000002</v>
      </c>
      <c r="O97" s="140">
        <v>32.700000000000003</v>
      </c>
      <c r="P97" s="140">
        <v>45.78</v>
      </c>
      <c r="Q97" s="140">
        <v>0</v>
      </c>
      <c r="R97" s="140">
        <v>3.1</v>
      </c>
      <c r="S97" s="140">
        <v>18.600000000000001</v>
      </c>
      <c r="T97" s="140">
        <v>0</v>
      </c>
      <c r="U97" s="140">
        <v>12.4</v>
      </c>
      <c r="V97" s="140">
        <v>24.8</v>
      </c>
      <c r="W97" s="140">
        <v>58.900000000000006</v>
      </c>
      <c r="X97" s="140">
        <v>1.22</v>
      </c>
      <c r="Y97" s="140">
        <v>2.44</v>
      </c>
      <c r="Z97" s="140">
        <v>7.32</v>
      </c>
      <c r="AA97" s="140">
        <v>0</v>
      </c>
      <c r="AB97" s="140">
        <v>1.22</v>
      </c>
      <c r="AC97" s="140">
        <v>29.28</v>
      </c>
      <c r="AD97" s="140">
        <v>41.480000000000004</v>
      </c>
      <c r="AE97" s="140">
        <v>0</v>
      </c>
      <c r="AF97" s="140">
        <v>3.08</v>
      </c>
      <c r="AG97" s="140">
        <v>23.1</v>
      </c>
      <c r="AH97" s="140">
        <v>1.54</v>
      </c>
      <c r="AI97" s="140">
        <v>3.08</v>
      </c>
      <c r="AJ97" s="140">
        <v>36.96</v>
      </c>
      <c r="AK97" s="140">
        <v>67.759999999999991</v>
      </c>
      <c r="AL97" s="140">
        <v>0</v>
      </c>
      <c r="AM97" s="140">
        <v>0</v>
      </c>
      <c r="AN97" s="140">
        <v>6.8999999999999995</v>
      </c>
      <c r="AO97" s="140">
        <v>0</v>
      </c>
      <c r="AP97" s="140">
        <v>2.2999999999999998</v>
      </c>
      <c r="AQ97" s="140">
        <v>36.799999999999997</v>
      </c>
      <c r="AR97" s="140">
        <v>46</v>
      </c>
      <c r="AS97" s="140">
        <v>0</v>
      </c>
      <c r="AT97" s="140">
        <v>1.48</v>
      </c>
      <c r="AU97" s="140">
        <v>5.92</v>
      </c>
      <c r="AV97" s="140">
        <v>1.48</v>
      </c>
      <c r="AW97" s="140">
        <v>0.74</v>
      </c>
      <c r="AX97" s="140">
        <v>25.16</v>
      </c>
      <c r="AY97" s="140">
        <v>34.78</v>
      </c>
      <c r="AZ97" s="140">
        <v>119.76000000000002</v>
      </c>
      <c r="BA97" s="140">
        <v>263</v>
      </c>
      <c r="BB97" s="140">
        <v>4.24</v>
      </c>
      <c r="BC97" s="140">
        <v>39.159999999999997</v>
      </c>
      <c r="BD97" s="140">
        <v>310.80000000000007</v>
      </c>
      <c r="BE97" s="140">
        <v>354.20000000000005</v>
      </c>
    </row>
    <row r="98" spans="1:57" x14ac:dyDescent="0.15">
      <c r="A98">
        <v>82</v>
      </c>
      <c r="B98" t="s">
        <v>192</v>
      </c>
      <c r="C98" s="140">
        <v>0</v>
      </c>
      <c r="D98" s="140">
        <v>2.38</v>
      </c>
      <c r="E98" s="140">
        <v>26.18</v>
      </c>
      <c r="F98" s="140">
        <v>0</v>
      </c>
      <c r="G98" s="140">
        <v>4.76</v>
      </c>
      <c r="H98" s="140">
        <v>45.22</v>
      </c>
      <c r="I98" s="140"/>
      <c r="J98" s="140">
        <v>0</v>
      </c>
      <c r="K98" s="140">
        <v>4.3600000000000003</v>
      </c>
      <c r="L98" s="140">
        <v>17.440000000000001</v>
      </c>
      <c r="M98" s="140">
        <v>6.5400000000000009</v>
      </c>
      <c r="N98" s="140">
        <v>10.9</v>
      </c>
      <c r="O98" s="140">
        <v>69.760000000000005</v>
      </c>
      <c r="P98" s="140">
        <v>109</v>
      </c>
      <c r="Q98" s="140">
        <v>1.55</v>
      </c>
      <c r="R98" s="140">
        <v>7.75</v>
      </c>
      <c r="S98" s="140">
        <v>26.35</v>
      </c>
      <c r="T98" s="140">
        <v>0</v>
      </c>
      <c r="U98" s="140">
        <v>3.1</v>
      </c>
      <c r="V98" s="140">
        <v>72.850000000000009</v>
      </c>
      <c r="W98" s="140">
        <v>111.60000000000002</v>
      </c>
      <c r="X98" s="140">
        <v>0</v>
      </c>
      <c r="Y98" s="140">
        <v>1.22</v>
      </c>
      <c r="Z98" s="140">
        <v>30.5</v>
      </c>
      <c r="AA98" s="140">
        <v>0</v>
      </c>
      <c r="AB98" s="140">
        <v>12.2</v>
      </c>
      <c r="AC98" s="140">
        <v>47.58</v>
      </c>
      <c r="AD98" s="140">
        <v>91.5</v>
      </c>
      <c r="AE98" s="140">
        <v>0</v>
      </c>
      <c r="AF98" s="140">
        <v>4.62</v>
      </c>
      <c r="AG98" s="140">
        <v>24.64</v>
      </c>
      <c r="AH98" s="140">
        <v>1.54</v>
      </c>
      <c r="AI98" s="140">
        <v>0</v>
      </c>
      <c r="AJ98" s="140">
        <v>46.2</v>
      </c>
      <c r="AK98" s="140">
        <v>77</v>
      </c>
      <c r="AL98" s="140">
        <v>2.2999999999999998</v>
      </c>
      <c r="AM98" s="140">
        <v>0</v>
      </c>
      <c r="AN98" s="140">
        <v>10.35</v>
      </c>
      <c r="AO98" s="140">
        <v>1.1499999999999999</v>
      </c>
      <c r="AP98" s="140">
        <v>6.8999999999999995</v>
      </c>
      <c r="AQ98" s="140">
        <v>29.9</v>
      </c>
      <c r="AR98" s="140">
        <v>50.599999999999994</v>
      </c>
      <c r="AS98" s="140">
        <v>0.74</v>
      </c>
      <c r="AT98" s="140">
        <v>4.4399999999999995</v>
      </c>
      <c r="AU98" s="140">
        <v>7.4</v>
      </c>
      <c r="AV98" s="140">
        <v>0.74</v>
      </c>
      <c r="AW98" s="140">
        <v>2.2199999999999998</v>
      </c>
      <c r="AX98" s="140">
        <v>23.68</v>
      </c>
      <c r="AY98" s="140">
        <v>39.22</v>
      </c>
      <c r="AZ98" s="140">
        <v>205.54000000000002</v>
      </c>
      <c r="BA98" s="140">
        <v>385.23999999999995</v>
      </c>
      <c r="BB98" s="140">
        <v>14.560000000000004</v>
      </c>
      <c r="BC98" s="140">
        <v>64.849999999999994</v>
      </c>
      <c r="BD98" s="140">
        <v>478.04999999999995</v>
      </c>
      <c r="BE98" s="140">
        <v>557.45999999999992</v>
      </c>
    </row>
    <row r="99" spans="1:57" x14ac:dyDescent="0.15">
      <c r="A99">
        <v>83</v>
      </c>
      <c r="B99" t="s">
        <v>193</v>
      </c>
      <c r="C99" s="140">
        <v>0</v>
      </c>
      <c r="D99" s="140">
        <v>2.38</v>
      </c>
      <c r="E99" s="140">
        <v>30.939999999999998</v>
      </c>
      <c r="F99" s="140">
        <v>2.38</v>
      </c>
      <c r="G99" s="140">
        <v>14.28</v>
      </c>
      <c r="H99" s="140">
        <v>59.5</v>
      </c>
      <c r="I99" s="140"/>
      <c r="J99" s="140">
        <v>0</v>
      </c>
      <c r="K99" s="140">
        <v>13.080000000000002</v>
      </c>
      <c r="L99" s="140">
        <v>17.440000000000001</v>
      </c>
      <c r="M99" s="140">
        <v>2.1800000000000002</v>
      </c>
      <c r="N99" s="140">
        <v>10.9</v>
      </c>
      <c r="O99" s="140">
        <v>74.12</v>
      </c>
      <c r="P99" s="140">
        <v>117.72</v>
      </c>
      <c r="Q99" s="140">
        <v>1.55</v>
      </c>
      <c r="R99" s="140">
        <v>7.75</v>
      </c>
      <c r="S99" s="140">
        <v>51.15</v>
      </c>
      <c r="T99" s="140">
        <v>3.1</v>
      </c>
      <c r="U99" s="140">
        <v>7.75</v>
      </c>
      <c r="V99" s="140">
        <v>79.05</v>
      </c>
      <c r="W99" s="140">
        <v>150.35000000000002</v>
      </c>
      <c r="X99" s="140">
        <v>0</v>
      </c>
      <c r="Y99" s="140">
        <v>10.98</v>
      </c>
      <c r="Z99" s="140">
        <v>26.84</v>
      </c>
      <c r="AA99" s="140">
        <v>2.44</v>
      </c>
      <c r="AB99" s="140">
        <v>8.5399999999999991</v>
      </c>
      <c r="AC99" s="140">
        <v>64.66</v>
      </c>
      <c r="AD99" s="140">
        <v>113.46</v>
      </c>
      <c r="AE99" s="140">
        <v>3.08</v>
      </c>
      <c r="AF99" s="140">
        <v>4.62</v>
      </c>
      <c r="AG99" s="140">
        <v>26.18</v>
      </c>
      <c r="AH99" s="140">
        <v>3.08</v>
      </c>
      <c r="AI99" s="140">
        <v>0</v>
      </c>
      <c r="AJ99" s="140">
        <v>77</v>
      </c>
      <c r="AK99" s="140">
        <v>113.96000000000001</v>
      </c>
      <c r="AL99" s="140">
        <v>0</v>
      </c>
      <c r="AM99" s="140">
        <v>3.4499999999999997</v>
      </c>
      <c r="AN99" s="140">
        <v>23</v>
      </c>
      <c r="AO99" s="140">
        <v>1.1499999999999999</v>
      </c>
      <c r="AP99" s="140">
        <v>3.4499999999999997</v>
      </c>
      <c r="AQ99" s="140">
        <v>47.15</v>
      </c>
      <c r="AR99" s="140">
        <v>78.199999999999989</v>
      </c>
      <c r="AS99" s="140">
        <v>0.74</v>
      </c>
      <c r="AT99" s="140">
        <v>7.4</v>
      </c>
      <c r="AU99" s="140">
        <v>10.36</v>
      </c>
      <c r="AV99" s="140">
        <v>0</v>
      </c>
      <c r="AW99" s="140">
        <v>3.7</v>
      </c>
      <c r="AX99" s="140">
        <v>37.74</v>
      </c>
      <c r="AY99" s="140">
        <v>59.94</v>
      </c>
      <c r="AZ99" s="140">
        <v>259.98</v>
      </c>
      <c r="BA99" s="140">
        <v>502.1699999999999</v>
      </c>
      <c r="BB99" s="140">
        <v>19.7</v>
      </c>
      <c r="BC99" s="140">
        <v>98.280000000000015</v>
      </c>
      <c r="BD99" s="140">
        <v>625.12999999999988</v>
      </c>
      <c r="BE99" s="140">
        <v>743.1099999999999</v>
      </c>
    </row>
    <row r="100" spans="1:57" x14ac:dyDescent="0.15">
      <c r="A100">
        <v>84</v>
      </c>
      <c r="B100" t="s">
        <v>194</v>
      </c>
      <c r="C100" s="140">
        <v>0</v>
      </c>
      <c r="D100" s="140">
        <v>0</v>
      </c>
      <c r="E100" s="140">
        <v>19.04</v>
      </c>
      <c r="F100" s="140">
        <v>0</v>
      </c>
      <c r="G100" s="140">
        <v>11.899999999999999</v>
      </c>
      <c r="H100" s="140">
        <v>47.599999999999994</v>
      </c>
      <c r="I100" s="140"/>
      <c r="J100" s="140">
        <v>0</v>
      </c>
      <c r="K100" s="140">
        <v>2.1800000000000002</v>
      </c>
      <c r="L100" s="140">
        <v>15.260000000000002</v>
      </c>
      <c r="M100" s="140">
        <v>0</v>
      </c>
      <c r="N100" s="140">
        <v>17.440000000000001</v>
      </c>
      <c r="O100" s="140">
        <v>45.78</v>
      </c>
      <c r="P100" s="140">
        <v>80.66</v>
      </c>
      <c r="Q100" s="140">
        <v>0</v>
      </c>
      <c r="R100" s="140">
        <v>6.2</v>
      </c>
      <c r="S100" s="140">
        <v>44.95</v>
      </c>
      <c r="T100" s="140">
        <v>1.55</v>
      </c>
      <c r="U100" s="140">
        <v>10.85</v>
      </c>
      <c r="V100" s="140">
        <v>83.7</v>
      </c>
      <c r="W100" s="140">
        <v>147.25</v>
      </c>
      <c r="X100" s="140">
        <v>1.22</v>
      </c>
      <c r="Y100" s="140">
        <v>4.88</v>
      </c>
      <c r="Z100" s="140">
        <v>15.86</v>
      </c>
      <c r="AA100" s="140">
        <v>0</v>
      </c>
      <c r="AB100" s="140">
        <v>4.88</v>
      </c>
      <c r="AC100" s="140">
        <v>46.36</v>
      </c>
      <c r="AD100" s="140">
        <v>73.2</v>
      </c>
      <c r="AE100" s="140">
        <v>1.54</v>
      </c>
      <c r="AF100" s="140">
        <v>6.16</v>
      </c>
      <c r="AG100" s="140">
        <v>21.560000000000002</v>
      </c>
      <c r="AH100" s="140">
        <v>0</v>
      </c>
      <c r="AI100" s="140">
        <v>1.54</v>
      </c>
      <c r="AJ100" s="140">
        <v>66.22</v>
      </c>
      <c r="AK100" s="140">
        <v>97.02</v>
      </c>
      <c r="AL100" s="140">
        <v>0</v>
      </c>
      <c r="AM100" s="140">
        <v>5.75</v>
      </c>
      <c r="AN100" s="140">
        <v>6.8999999999999995</v>
      </c>
      <c r="AO100" s="140">
        <v>1.1499999999999999</v>
      </c>
      <c r="AP100" s="140">
        <v>1.1499999999999999</v>
      </c>
      <c r="AQ100" s="140">
        <v>36.799999999999997</v>
      </c>
      <c r="AR100" s="140">
        <v>51.75</v>
      </c>
      <c r="AS100" s="140">
        <v>0</v>
      </c>
      <c r="AT100" s="140">
        <v>2.2199999999999998</v>
      </c>
      <c r="AU100" s="140">
        <v>12.58</v>
      </c>
      <c r="AV100" s="140">
        <v>0</v>
      </c>
      <c r="AW100" s="140">
        <v>1.48</v>
      </c>
      <c r="AX100" s="140">
        <v>31.82</v>
      </c>
      <c r="AY100" s="140">
        <v>48.1</v>
      </c>
      <c r="AZ100" s="140">
        <v>178.20000000000002</v>
      </c>
      <c r="BA100" s="140">
        <v>410.22</v>
      </c>
      <c r="BB100" s="140">
        <v>5.4600000000000009</v>
      </c>
      <c r="BC100" s="140">
        <v>76.630000000000024</v>
      </c>
      <c r="BD100" s="140">
        <v>494.43</v>
      </c>
      <c r="BE100" s="140">
        <v>576.52</v>
      </c>
    </row>
    <row r="101" spans="1:57" x14ac:dyDescent="0.15">
      <c r="A101">
        <v>85</v>
      </c>
      <c r="B101" t="s">
        <v>92</v>
      </c>
      <c r="C101" s="140">
        <v>0</v>
      </c>
      <c r="D101" s="140">
        <v>4.76</v>
      </c>
      <c r="E101" s="140">
        <v>7.14</v>
      </c>
      <c r="F101" s="140">
        <v>2.38</v>
      </c>
      <c r="G101" s="140">
        <v>0</v>
      </c>
      <c r="H101" s="140">
        <v>19.04</v>
      </c>
      <c r="I101" s="140"/>
      <c r="J101" s="140">
        <v>2.1800000000000002</v>
      </c>
      <c r="K101" s="140">
        <v>2.1800000000000002</v>
      </c>
      <c r="L101" s="140">
        <v>8.7200000000000006</v>
      </c>
      <c r="M101" s="140">
        <v>0</v>
      </c>
      <c r="N101" s="140">
        <v>15.260000000000002</v>
      </c>
      <c r="O101" s="140">
        <v>34.880000000000003</v>
      </c>
      <c r="P101" s="140">
        <v>63.220000000000006</v>
      </c>
      <c r="Q101" s="140">
        <v>0</v>
      </c>
      <c r="R101" s="140">
        <v>9.3000000000000007</v>
      </c>
      <c r="S101" s="140">
        <v>20.150000000000002</v>
      </c>
      <c r="T101" s="140">
        <v>1.55</v>
      </c>
      <c r="U101" s="140">
        <v>7.75</v>
      </c>
      <c r="V101" s="140">
        <v>24.8</v>
      </c>
      <c r="W101" s="140">
        <v>63.55</v>
      </c>
      <c r="X101" s="140">
        <v>1.22</v>
      </c>
      <c r="Y101" s="140">
        <v>4.88</v>
      </c>
      <c r="Z101" s="140">
        <v>13.42</v>
      </c>
      <c r="AA101" s="140">
        <v>0</v>
      </c>
      <c r="AB101" s="140">
        <v>2.44</v>
      </c>
      <c r="AC101" s="140">
        <v>12.2</v>
      </c>
      <c r="AD101" s="140">
        <v>34.159999999999997</v>
      </c>
      <c r="AE101" s="140">
        <v>0</v>
      </c>
      <c r="AF101" s="140">
        <v>9.24</v>
      </c>
      <c r="AG101" s="140">
        <v>13.86</v>
      </c>
      <c r="AH101" s="140">
        <v>0</v>
      </c>
      <c r="AI101" s="140">
        <v>3.08</v>
      </c>
      <c r="AJ101" s="140">
        <v>29.26</v>
      </c>
      <c r="AK101" s="140">
        <v>55.44</v>
      </c>
      <c r="AL101" s="140">
        <v>1.1499999999999999</v>
      </c>
      <c r="AM101" s="140">
        <v>1.1499999999999999</v>
      </c>
      <c r="AN101" s="140">
        <v>8.0499999999999989</v>
      </c>
      <c r="AO101" s="140">
        <v>0</v>
      </c>
      <c r="AP101" s="140">
        <v>1.1499999999999999</v>
      </c>
      <c r="AQ101" s="140">
        <v>13.799999999999999</v>
      </c>
      <c r="AR101" s="140">
        <v>25.299999999999997</v>
      </c>
      <c r="AS101" s="140">
        <v>0.74</v>
      </c>
      <c r="AT101" s="140">
        <v>1.48</v>
      </c>
      <c r="AU101" s="140">
        <v>8.14</v>
      </c>
      <c r="AV101" s="140">
        <v>0</v>
      </c>
      <c r="AW101" s="140">
        <v>6.66</v>
      </c>
      <c r="AX101" s="140">
        <v>19.98</v>
      </c>
      <c r="AY101" s="140">
        <v>37</v>
      </c>
      <c r="AZ101" s="140">
        <v>129.66</v>
      </c>
      <c r="BA101" s="140">
        <v>194.23</v>
      </c>
      <c r="BB101" s="140">
        <v>9.2200000000000006</v>
      </c>
      <c r="BC101" s="140">
        <v>69.33</v>
      </c>
      <c r="BD101" s="140">
        <v>233.43999999999997</v>
      </c>
      <c r="BE101" s="140">
        <v>311.98999999999995</v>
      </c>
    </row>
    <row r="102" spans="1:57" x14ac:dyDescent="0.15">
      <c r="A102">
        <v>86</v>
      </c>
      <c r="B102" t="s">
        <v>195</v>
      </c>
      <c r="C102" s="140">
        <v>0</v>
      </c>
      <c r="D102" s="140">
        <v>0</v>
      </c>
      <c r="E102" s="140">
        <v>11.899999999999999</v>
      </c>
      <c r="F102" s="140">
        <v>0</v>
      </c>
      <c r="G102" s="140">
        <v>2.38</v>
      </c>
      <c r="H102" s="140">
        <v>11.899999999999999</v>
      </c>
      <c r="I102" s="140"/>
      <c r="J102" s="140">
        <v>2.1800000000000002</v>
      </c>
      <c r="K102" s="140">
        <v>0</v>
      </c>
      <c r="L102" s="140">
        <v>2.1800000000000002</v>
      </c>
      <c r="M102" s="140">
        <v>0</v>
      </c>
      <c r="N102" s="140">
        <v>6.5400000000000009</v>
      </c>
      <c r="O102" s="140">
        <v>30.520000000000003</v>
      </c>
      <c r="P102" s="140">
        <v>41.42</v>
      </c>
      <c r="Q102" s="140">
        <v>0</v>
      </c>
      <c r="R102" s="140">
        <v>4.6500000000000004</v>
      </c>
      <c r="S102" s="140">
        <v>15.5</v>
      </c>
      <c r="T102" s="140">
        <v>0</v>
      </c>
      <c r="U102" s="140">
        <v>0</v>
      </c>
      <c r="V102" s="140">
        <v>32.550000000000004</v>
      </c>
      <c r="W102" s="140">
        <v>52.7</v>
      </c>
      <c r="X102" s="140">
        <v>0</v>
      </c>
      <c r="Y102" s="140">
        <v>1.22</v>
      </c>
      <c r="Z102" s="140">
        <v>6.1</v>
      </c>
      <c r="AA102" s="140">
        <v>0</v>
      </c>
      <c r="AB102" s="140">
        <v>0</v>
      </c>
      <c r="AC102" s="140">
        <v>21.96</v>
      </c>
      <c r="AD102" s="140">
        <v>29.28</v>
      </c>
      <c r="AE102" s="140">
        <v>0</v>
      </c>
      <c r="AF102" s="140">
        <v>0</v>
      </c>
      <c r="AG102" s="140">
        <v>23.1</v>
      </c>
      <c r="AH102" s="140">
        <v>0</v>
      </c>
      <c r="AI102" s="140">
        <v>0</v>
      </c>
      <c r="AJ102" s="140">
        <v>20.02</v>
      </c>
      <c r="AK102" s="140">
        <v>43.120000000000005</v>
      </c>
      <c r="AL102" s="140">
        <v>0</v>
      </c>
      <c r="AM102" s="140">
        <v>0</v>
      </c>
      <c r="AN102" s="140">
        <v>8.0499999999999989</v>
      </c>
      <c r="AO102" s="140">
        <v>0</v>
      </c>
      <c r="AP102" s="140">
        <v>0</v>
      </c>
      <c r="AQ102" s="140">
        <v>16.099999999999998</v>
      </c>
      <c r="AR102" s="140">
        <v>24.15</v>
      </c>
      <c r="AS102" s="140">
        <v>0</v>
      </c>
      <c r="AT102" s="140">
        <v>0</v>
      </c>
      <c r="AU102" s="140">
        <v>5.92</v>
      </c>
      <c r="AV102" s="140">
        <v>0</v>
      </c>
      <c r="AW102" s="140">
        <v>0</v>
      </c>
      <c r="AX102" s="140">
        <v>10.36</v>
      </c>
      <c r="AY102" s="140">
        <v>16.28</v>
      </c>
      <c r="AZ102" s="140">
        <v>92.699999999999989</v>
      </c>
      <c r="BA102" s="140">
        <v>152.33000000000004</v>
      </c>
      <c r="BB102" s="140">
        <v>2.1800000000000002</v>
      </c>
      <c r="BC102" s="140">
        <v>14.790000000000003</v>
      </c>
      <c r="BD102" s="140">
        <v>216.16000000000003</v>
      </c>
      <c r="BE102" s="140">
        <v>233.13000000000002</v>
      </c>
    </row>
    <row r="103" spans="1:57" x14ac:dyDescent="0.15">
      <c r="A103">
        <v>87</v>
      </c>
      <c r="B103" t="s">
        <v>196</v>
      </c>
      <c r="C103" s="140">
        <v>0</v>
      </c>
      <c r="D103" s="140">
        <v>0</v>
      </c>
      <c r="E103" s="140">
        <v>11.899999999999999</v>
      </c>
      <c r="F103" s="140">
        <v>0</v>
      </c>
      <c r="G103" s="140">
        <v>4.76</v>
      </c>
      <c r="H103" s="140">
        <v>14.28</v>
      </c>
      <c r="I103" s="140"/>
      <c r="J103" s="140">
        <v>2.1800000000000002</v>
      </c>
      <c r="K103" s="140">
        <v>2.1800000000000002</v>
      </c>
      <c r="L103" s="140">
        <v>6.5400000000000009</v>
      </c>
      <c r="M103" s="140">
        <v>0</v>
      </c>
      <c r="N103" s="140">
        <v>2.1800000000000002</v>
      </c>
      <c r="O103" s="140">
        <v>28.340000000000003</v>
      </c>
      <c r="P103" s="140">
        <v>41.42</v>
      </c>
      <c r="Q103" s="140">
        <v>1.55</v>
      </c>
      <c r="R103" s="140">
        <v>1.55</v>
      </c>
      <c r="S103" s="140">
        <v>6.2</v>
      </c>
      <c r="T103" s="140">
        <v>0</v>
      </c>
      <c r="U103" s="140">
        <v>0</v>
      </c>
      <c r="V103" s="140">
        <v>26.35</v>
      </c>
      <c r="W103" s="140">
        <v>35.650000000000006</v>
      </c>
      <c r="X103" s="140">
        <v>0</v>
      </c>
      <c r="Y103" s="140">
        <v>0</v>
      </c>
      <c r="Z103" s="140">
        <v>12.2</v>
      </c>
      <c r="AA103" s="140">
        <v>0</v>
      </c>
      <c r="AB103" s="140">
        <v>1.22</v>
      </c>
      <c r="AC103" s="140">
        <v>18.3</v>
      </c>
      <c r="AD103" s="140">
        <v>31.72</v>
      </c>
      <c r="AE103" s="140">
        <v>0</v>
      </c>
      <c r="AF103" s="140">
        <v>0</v>
      </c>
      <c r="AG103" s="140">
        <v>16.940000000000001</v>
      </c>
      <c r="AH103" s="140">
        <v>0</v>
      </c>
      <c r="AI103" s="140">
        <v>0</v>
      </c>
      <c r="AJ103" s="140">
        <v>20.02</v>
      </c>
      <c r="AK103" s="140">
        <v>36.96</v>
      </c>
      <c r="AL103" s="140">
        <v>0</v>
      </c>
      <c r="AM103" s="140">
        <v>1.1499999999999999</v>
      </c>
      <c r="AN103" s="140">
        <v>11.5</v>
      </c>
      <c r="AO103" s="140">
        <v>0</v>
      </c>
      <c r="AP103" s="140">
        <v>1.1499999999999999</v>
      </c>
      <c r="AQ103" s="140">
        <v>21.849999999999998</v>
      </c>
      <c r="AR103" s="140">
        <v>35.65</v>
      </c>
      <c r="AS103" s="140">
        <v>0.74</v>
      </c>
      <c r="AT103" s="140">
        <v>0.74</v>
      </c>
      <c r="AU103" s="140">
        <v>2.96</v>
      </c>
      <c r="AV103" s="140">
        <v>0</v>
      </c>
      <c r="AW103" s="140">
        <v>3.7</v>
      </c>
      <c r="AX103" s="140">
        <v>12.58</v>
      </c>
      <c r="AY103" s="140">
        <v>20.72</v>
      </c>
      <c r="AZ103" s="140">
        <v>106.88999999999997</v>
      </c>
      <c r="BA103" s="140">
        <v>154.72999999999999</v>
      </c>
      <c r="BB103" s="140">
        <v>4.4700000000000006</v>
      </c>
      <c r="BC103" s="140">
        <v>18.630000000000003</v>
      </c>
      <c r="BD103" s="140">
        <v>209.96000000000004</v>
      </c>
      <c r="BE103" s="140">
        <v>233.06000000000003</v>
      </c>
    </row>
    <row r="104" spans="1:57" x14ac:dyDescent="0.15">
      <c r="A104">
        <v>88</v>
      </c>
      <c r="B104" t="s">
        <v>197</v>
      </c>
      <c r="C104" s="140">
        <v>0</v>
      </c>
      <c r="D104" s="140">
        <v>4.76</v>
      </c>
      <c r="E104" s="140">
        <v>23.799999999999997</v>
      </c>
      <c r="F104" s="140">
        <v>0</v>
      </c>
      <c r="G104" s="140">
        <v>0</v>
      </c>
      <c r="H104" s="140">
        <v>38.08</v>
      </c>
      <c r="I104" s="140"/>
      <c r="J104" s="140">
        <v>0</v>
      </c>
      <c r="K104" s="140">
        <v>2.1800000000000002</v>
      </c>
      <c r="L104" s="140">
        <v>8.7200000000000006</v>
      </c>
      <c r="M104" s="140">
        <v>0</v>
      </c>
      <c r="N104" s="140">
        <v>10.9</v>
      </c>
      <c r="O104" s="140">
        <v>47.96</v>
      </c>
      <c r="P104" s="140">
        <v>69.760000000000005</v>
      </c>
      <c r="Q104" s="140">
        <v>1.55</v>
      </c>
      <c r="R104" s="140">
        <v>6.2</v>
      </c>
      <c r="S104" s="140">
        <v>27.900000000000002</v>
      </c>
      <c r="T104" s="140">
        <v>0</v>
      </c>
      <c r="U104" s="140">
        <v>3.1</v>
      </c>
      <c r="V104" s="140">
        <v>52.7</v>
      </c>
      <c r="W104" s="140">
        <v>91.450000000000017</v>
      </c>
      <c r="X104" s="140">
        <v>0</v>
      </c>
      <c r="Y104" s="140">
        <v>6.1</v>
      </c>
      <c r="Z104" s="140">
        <v>10.98</v>
      </c>
      <c r="AA104" s="140">
        <v>1.22</v>
      </c>
      <c r="AB104" s="140">
        <v>9.76</v>
      </c>
      <c r="AC104" s="140">
        <v>32.94</v>
      </c>
      <c r="AD104" s="140">
        <v>60.999999999999993</v>
      </c>
      <c r="AE104" s="140">
        <v>1.54</v>
      </c>
      <c r="AF104" s="140">
        <v>6.16</v>
      </c>
      <c r="AG104" s="140">
        <v>18.48</v>
      </c>
      <c r="AH104" s="140">
        <v>0</v>
      </c>
      <c r="AI104" s="140">
        <v>1.54</v>
      </c>
      <c r="AJ104" s="140">
        <v>30.8</v>
      </c>
      <c r="AK104" s="140">
        <v>58.519999999999996</v>
      </c>
      <c r="AL104" s="140">
        <v>0</v>
      </c>
      <c r="AM104" s="140">
        <v>3.4499999999999997</v>
      </c>
      <c r="AN104" s="140">
        <v>18.399999999999999</v>
      </c>
      <c r="AO104" s="140">
        <v>0</v>
      </c>
      <c r="AP104" s="140">
        <v>0</v>
      </c>
      <c r="AQ104" s="140">
        <v>29.9</v>
      </c>
      <c r="AR104" s="140">
        <v>51.75</v>
      </c>
      <c r="AS104" s="140">
        <v>2.2199999999999998</v>
      </c>
      <c r="AT104" s="140">
        <v>0.74</v>
      </c>
      <c r="AU104" s="140">
        <v>7.4</v>
      </c>
      <c r="AV104" s="140">
        <v>0</v>
      </c>
      <c r="AW104" s="140">
        <v>2.2199999999999998</v>
      </c>
      <c r="AX104" s="140">
        <v>19.239999999999998</v>
      </c>
      <c r="AY104" s="140">
        <v>31.819999999999997</v>
      </c>
      <c r="AZ104" s="140">
        <v>181.52</v>
      </c>
      <c r="BA104" s="140">
        <v>280.36</v>
      </c>
      <c r="BB104" s="140">
        <v>6.53</v>
      </c>
      <c r="BC104" s="140">
        <v>57.11</v>
      </c>
      <c r="BD104" s="140">
        <v>367.29999999999995</v>
      </c>
      <c r="BE104" s="140">
        <v>430.93999999999994</v>
      </c>
    </row>
    <row r="105" spans="1:57" x14ac:dyDescent="0.15">
      <c r="A105">
        <v>89</v>
      </c>
      <c r="B105" t="s">
        <v>198</v>
      </c>
      <c r="C105" s="140">
        <v>2.38</v>
      </c>
      <c r="D105" s="140">
        <v>19.04</v>
      </c>
      <c r="E105" s="140">
        <v>9.52</v>
      </c>
      <c r="F105" s="140">
        <v>0</v>
      </c>
      <c r="G105" s="140">
        <v>2.38</v>
      </c>
      <c r="H105" s="140">
        <v>19.04</v>
      </c>
      <c r="I105" s="140"/>
      <c r="J105" s="140">
        <v>2.1800000000000002</v>
      </c>
      <c r="K105" s="140">
        <v>4.3600000000000003</v>
      </c>
      <c r="L105" s="140">
        <v>19.62</v>
      </c>
      <c r="M105" s="140">
        <v>2.1800000000000002</v>
      </c>
      <c r="N105" s="140">
        <v>6.5400000000000009</v>
      </c>
      <c r="O105" s="140">
        <v>41.42</v>
      </c>
      <c r="P105" s="140">
        <v>76.300000000000011</v>
      </c>
      <c r="Q105" s="140">
        <v>0</v>
      </c>
      <c r="R105" s="140">
        <v>4.6500000000000004</v>
      </c>
      <c r="S105" s="140">
        <v>27.900000000000002</v>
      </c>
      <c r="T105" s="140">
        <v>1.55</v>
      </c>
      <c r="U105" s="140">
        <v>4.6500000000000004</v>
      </c>
      <c r="V105" s="140">
        <v>52.7</v>
      </c>
      <c r="W105" s="140">
        <v>91.45</v>
      </c>
      <c r="X105" s="140">
        <v>2.44</v>
      </c>
      <c r="Y105" s="140">
        <v>6.1</v>
      </c>
      <c r="Z105" s="140">
        <v>17.079999999999998</v>
      </c>
      <c r="AA105" s="140">
        <v>1.22</v>
      </c>
      <c r="AB105" s="140">
        <v>2.44</v>
      </c>
      <c r="AC105" s="140">
        <v>39.04</v>
      </c>
      <c r="AD105" s="140">
        <v>68.319999999999993</v>
      </c>
      <c r="AE105" s="140">
        <v>0</v>
      </c>
      <c r="AF105" s="140">
        <v>6.16</v>
      </c>
      <c r="AG105" s="140">
        <v>10.780000000000001</v>
      </c>
      <c r="AH105" s="140">
        <v>0</v>
      </c>
      <c r="AI105" s="140">
        <v>0</v>
      </c>
      <c r="AJ105" s="140">
        <v>24.64</v>
      </c>
      <c r="AK105" s="140">
        <v>41.58</v>
      </c>
      <c r="AL105" s="140">
        <v>1.1499999999999999</v>
      </c>
      <c r="AM105" s="140">
        <v>3.4499999999999997</v>
      </c>
      <c r="AN105" s="140">
        <v>12.649999999999999</v>
      </c>
      <c r="AO105" s="140">
        <v>0</v>
      </c>
      <c r="AP105" s="140">
        <v>2.2999999999999998</v>
      </c>
      <c r="AQ105" s="140">
        <v>26.45</v>
      </c>
      <c r="AR105" s="140">
        <v>46</v>
      </c>
      <c r="AS105" s="140">
        <v>0.74</v>
      </c>
      <c r="AT105" s="140">
        <v>2.96</v>
      </c>
      <c r="AU105" s="140">
        <v>9.6199999999999992</v>
      </c>
      <c r="AV105" s="140">
        <v>0</v>
      </c>
      <c r="AW105" s="140">
        <v>2.2199999999999998</v>
      </c>
      <c r="AX105" s="140">
        <v>22.2</v>
      </c>
      <c r="AY105" s="140">
        <v>37.739999999999995</v>
      </c>
      <c r="AZ105" s="140">
        <v>172.3</v>
      </c>
      <c r="BA105" s="140">
        <v>250.97</v>
      </c>
      <c r="BB105" s="140">
        <v>13.840000000000002</v>
      </c>
      <c r="BC105" s="140">
        <v>67.249999999999986</v>
      </c>
      <c r="BD105" s="140">
        <v>332.65999999999991</v>
      </c>
      <c r="BE105" s="140">
        <v>413.74999999999989</v>
      </c>
    </row>
    <row r="106" spans="1:57" x14ac:dyDescent="0.15">
      <c r="A106">
        <v>90</v>
      </c>
      <c r="B106" t="s">
        <v>199</v>
      </c>
      <c r="C106" s="140">
        <v>0</v>
      </c>
      <c r="D106" s="140">
        <v>4.76</v>
      </c>
      <c r="E106" s="140">
        <v>4.76</v>
      </c>
      <c r="F106" s="140">
        <v>0</v>
      </c>
      <c r="G106" s="140">
        <v>4.76</v>
      </c>
      <c r="H106" s="140">
        <v>38.08</v>
      </c>
      <c r="I106" s="140"/>
      <c r="J106" s="140">
        <v>0</v>
      </c>
      <c r="K106" s="140">
        <v>0</v>
      </c>
      <c r="L106" s="140">
        <v>10.9</v>
      </c>
      <c r="M106" s="140">
        <v>0</v>
      </c>
      <c r="N106" s="140">
        <v>2.1800000000000002</v>
      </c>
      <c r="O106" s="140">
        <v>17.440000000000001</v>
      </c>
      <c r="P106" s="140">
        <v>30.520000000000003</v>
      </c>
      <c r="Q106" s="140">
        <v>1.55</v>
      </c>
      <c r="R106" s="140">
        <v>1.55</v>
      </c>
      <c r="S106" s="140">
        <v>21.7</v>
      </c>
      <c r="T106" s="140">
        <v>1.55</v>
      </c>
      <c r="U106" s="140">
        <v>1.55</v>
      </c>
      <c r="V106" s="140">
        <v>26.35</v>
      </c>
      <c r="W106" s="140">
        <v>54.25</v>
      </c>
      <c r="X106" s="140">
        <v>0</v>
      </c>
      <c r="Y106" s="140">
        <v>0</v>
      </c>
      <c r="Z106" s="140">
        <v>6.1</v>
      </c>
      <c r="AA106" s="140">
        <v>1.22</v>
      </c>
      <c r="AB106" s="140">
        <v>0</v>
      </c>
      <c r="AC106" s="140">
        <v>14.64</v>
      </c>
      <c r="AD106" s="140">
        <v>21.96</v>
      </c>
      <c r="AE106" s="140">
        <v>4.62</v>
      </c>
      <c r="AF106" s="140">
        <v>1.54</v>
      </c>
      <c r="AG106" s="140">
        <v>18.48</v>
      </c>
      <c r="AH106" s="140">
        <v>0</v>
      </c>
      <c r="AI106" s="140">
        <v>0</v>
      </c>
      <c r="AJ106" s="140">
        <v>32.340000000000003</v>
      </c>
      <c r="AK106" s="140">
        <v>56.980000000000004</v>
      </c>
      <c r="AL106" s="140">
        <v>1.1499999999999999</v>
      </c>
      <c r="AM106" s="140">
        <v>2.2999999999999998</v>
      </c>
      <c r="AN106" s="140">
        <v>4.5999999999999996</v>
      </c>
      <c r="AO106" s="140">
        <v>1.1499999999999999</v>
      </c>
      <c r="AP106" s="140">
        <v>1.1499999999999999</v>
      </c>
      <c r="AQ106" s="140">
        <v>18.399999999999999</v>
      </c>
      <c r="AR106" s="140">
        <v>28.75</v>
      </c>
      <c r="AS106" s="140">
        <v>1.48</v>
      </c>
      <c r="AT106" s="140">
        <v>0.74</v>
      </c>
      <c r="AU106" s="140">
        <v>3.7</v>
      </c>
      <c r="AV106" s="140">
        <v>0</v>
      </c>
      <c r="AW106" s="140">
        <v>2.2199999999999998</v>
      </c>
      <c r="AX106" s="140">
        <v>16.28</v>
      </c>
      <c r="AY106" s="140">
        <v>24.42</v>
      </c>
      <c r="AZ106" s="140">
        <v>108.97</v>
      </c>
      <c r="BA106" s="140">
        <v>179.31000000000003</v>
      </c>
      <c r="BB106" s="140">
        <v>12.720000000000002</v>
      </c>
      <c r="BC106" s="140">
        <v>22.749999999999996</v>
      </c>
      <c r="BD106" s="140">
        <v>233.76999999999995</v>
      </c>
      <c r="BE106" s="140">
        <v>269.23999999999995</v>
      </c>
    </row>
    <row r="107" spans="1:57" x14ac:dyDescent="0.15">
      <c r="A107">
        <v>91</v>
      </c>
      <c r="B107" t="s">
        <v>200</v>
      </c>
      <c r="C107" s="140">
        <v>4.76</v>
      </c>
      <c r="D107" s="140">
        <v>2.38</v>
      </c>
      <c r="E107" s="140">
        <v>11.899999999999999</v>
      </c>
      <c r="F107" s="140">
        <v>0</v>
      </c>
      <c r="G107" s="140">
        <v>2.38</v>
      </c>
      <c r="H107" s="140">
        <v>21.419999999999998</v>
      </c>
      <c r="I107" s="140"/>
      <c r="J107" s="140">
        <v>2.1800000000000002</v>
      </c>
      <c r="K107" s="140">
        <v>2.1800000000000002</v>
      </c>
      <c r="L107" s="140">
        <v>6.5400000000000009</v>
      </c>
      <c r="M107" s="140">
        <v>2.1800000000000002</v>
      </c>
      <c r="N107" s="140">
        <v>2.1800000000000002</v>
      </c>
      <c r="O107" s="140">
        <v>39.24</v>
      </c>
      <c r="P107" s="140">
        <v>54.5</v>
      </c>
      <c r="Q107" s="140">
        <v>0</v>
      </c>
      <c r="R107" s="140">
        <v>3.1</v>
      </c>
      <c r="S107" s="140">
        <v>15.5</v>
      </c>
      <c r="T107" s="140">
        <v>0</v>
      </c>
      <c r="U107" s="140">
        <v>3.1</v>
      </c>
      <c r="V107" s="140">
        <v>41.85</v>
      </c>
      <c r="W107" s="140">
        <v>63.550000000000004</v>
      </c>
      <c r="X107" s="140">
        <v>2.44</v>
      </c>
      <c r="Y107" s="140">
        <v>1.22</v>
      </c>
      <c r="Z107" s="140">
        <v>15.86</v>
      </c>
      <c r="AA107" s="140">
        <v>0</v>
      </c>
      <c r="AB107" s="140">
        <v>2.44</v>
      </c>
      <c r="AC107" s="140">
        <v>39.04</v>
      </c>
      <c r="AD107" s="140">
        <v>61</v>
      </c>
      <c r="AE107" s="140">
        <v>0</v>
      </c>
      <c r="AF107" s="140">
        <v>4.62</v>
      </c>
      <c r="AG107" s="140">
        <v>16.940000000000001</v>
      </c>
      <c r="AH107" s="140">
        <v>0</v>
      </c>
      <c r="AI107" s="140">
        <v>1.54</v>
      </c>
      <c r="AJ107" s="140">
        <v>40.04</v>
      </c>
      <c r="AK107" s="140">
        <v>63.14</v>
      </c>
      <c r="AL107" s="140">
        <v>1.1499999999999999</v>
      </c>
      <c r="AM107" s="140">
        <v>3.4499999999999997</v>
      </c>
      <c r="AN107" s="140">
        <v>21.849999999999998</v>
      </c>
      <c r="AO107" s="140">
        <v>0</v>
      </c>
      <c r="AP107" s="140">
        <v>0</v>
      </c>
      <c r="AQ107" s="140">
        <v>23</v>
      </c>
      <c r="AR107" s="140">
        <v>49.449999999999996</v>
      </c>
      <c r="AS107" s="140">
        <v>0</v>
      </c>
      <c r="AT107" s="140">
        <v>0.74</v>
      </c>
      <c r="AU107" s="140">
        <v>9.6199999999999992</v>
      </c>
      <c r="AV107" s="140">
        <v>0</v>
      </c>
      <c r="AW107" s="140">
        <v>1.48</v>
      </c>
      <c r="AX107" s="140">
        <v>21.46</v>
      </c>
      <c r="AY107" s="140">
        <v>33.299999999999997</v>
      </c>
      <c r="AZ107" s="140">
        <v>138.33000000000001</v>
      </c>
      <c r="BA107" s="140">
        <v>241.34999999999997</v>
      </c>
      <c r="BB107" s="140">
        <v>12.709999999999999</v>
      </c>
      <c r="BC107" s="140">
        <v>30.81</v>
      </c>
      <c r="BD107" s="140">
        <v>324.26</v>
      </c>
      <c r="BE107" s="140">
        <v>367.78</v>
      </c>
    </row>
    <row r="108" spans="1:57" x14ac:dyDescent="0.15">
      <c r="A108">
        <v>92</v>
      </c>
      <c r="B108" t="s">
        <v>204</v>
      </c>
      <c r="C108" s="140">
        <v>0</v>
      </c>
      <c r="D108" s="140">
        <v>4.76</v>
      </c>
      <c r="E108" s="140">
        <v>7.14</v>
      </c>
      <c r="F108" s="140">
        <v>0</v>
      </c>
      <c r="G108" s="140">
        <v>4.76</v>
      </c>
      <c r="H108" s="140">
        <v>21.419999999999998</v>
      </c>
      <c r="I108" s="140"/>
      <c r="J108" s="140">
        <v>2.1800000000000002</v>
      </c>
      <c r="K108" s="140">
        <v>2.1800000000000002</v>
      </c>
      <c r="L108" s="140">
        <v>10.9</v>
      </c>
      <c r="M108" s="140">
        <v>0</v>
      </c>
      <c r="N108" s="140">
        <v>4.3600000000000003</v>
      </c>
      <c r="O108" s="140">
        <v>32.700000000000003</v>
      </c>
      <c r="P108" s="140">
        <v>52.320000000000007</v>
      </c>
      <c r="Q108" s="140">
        <v>0</v>
      </c>
      <c r="R108" s="140">
        <v>9.3000000000000007</v>
      </c>
      <c r="S108" s="140">
        <v>7.75</v>
      </c>
      <c r="T108" s="140">
        <v>0</v>
      </c>
      <c r="U108" s="140">
        <v>6.2</v>
      </c>
      <c r="V108" s="140">
        <v>44.95</v>
      </c>
      <c r="W108" s="140">
        <v>68.2</v>
      </c>
      <c r="X108" s="140">
        <v>0</v>
      </c>
      <c r="Y108" s="140">
        <v>1.22</v>
      </c>
      <c r="Z108" s="140">
        <v>15.86</v>
      </c>
      <c r="AA108" s="140">
        <v>1.22</v>
      </c>
      <c r="AB108" s="140">
        <v>6.1</v>
      </c>
      <c r="AC108" s="140">
        <v>28.06</v>
      </c>
      <c r="AD108" s="140">
        <v>52.459999999999994</v>
      </c>
      <c r="AE108" s="140">
        <v>0</v>
      </c>
      <c r="AF108" s="140">
        <v>0</v>
      </c>
      <c r="AG108" s="140">
        <v>7.7</v>
      </c>
      <c r="AH108" s="140">
        <v>1.54</v>
      </c>
      <c r="AI108" s="140">
        <v>10.780000000000001</v>
      </c>
      <c r="AJ108" s="140">
        <v>27.72</v>
      </c>
      <c r="AK108" s="140">
        <v>47.74</v>
      </c>
      <c r="AL108" s="140">
        <v>0</v>
      </c>
      <c r="AM108" s="140">
        <v>0</v>
      </c>
      <c r="AN108" s="140">
        <v>6.8999999999999995</v>
      </c>
      <c r="AO108" s="140">
        <v>0</v>
      </c>
      <c r="AP108" s="140">
        <v>3.4499999999999997</v>
      </c>
      <c r="AQ108" s="140">
        <v>16.099999999999998</v>
      </c>
      <c r="AR108" s="140">
        <v>26.449999999999996</v>
      </c>
      <c r="AS108" s="140">
        <v>0.74</v>
      </c>
      <c r="AT108" s="140">
        <v>0</v>
      </c>
      <c r="AU108" s="140">
        <v>6.66</v>
      </c>
      <c r="AV108" s="140">
        <v>0</v>
      </c>
      <c r="AW108" s="140">
        <v>2.2199999999999998</v>
      </c>
      <c r="AX108" s="140">
        <v>29.6</v>
      </c>
      <c r="AY108" s="140">
        <v>39.22</v>
      </c>
      <c r="AZ108" s="140">
        <v>85.67</v>
      </c>
      <c r="BA108" s="140">
        <v>241.17999999999995</v>
      </c>
      <c r="BB108" s="140">
        <v>5.6800000000000006</v>
      </c>
      <c r="BC108" s="140">
        <v>55.330000000000005</v>
      </c>
      <c r="BD108" s="140">
        <v>263.45999999999998</v>
      </c>
      <c r="BE108" s="140">
        <v>324.46999999999997</v>
      </c>
    </row>
    <row r="109" spans="1:57" x14ac:dyDescent="0.15">
      <c r="A109">
        <v>98</v>
      </c>
      <c r="B109" t="s">
        <v>61</v>
      </c>
      <c r="C109" s="140">
        <v>0</v>
      </c>
      <c r="D109" s="140">
        <v>0</v>
      </c>
      <c r="E109" s="140">
        <v>2.38</v>
      </c>
      <c r="F109" s="140">
        <v>0</v>
      </c>
      <c r="G109" s="140">
        <v>0</v>
      </c>
      <c r="H109" s="140">
        <v>9.52</v>
      </c>
      <c r="I109" s="140"/>
      <c r="J109" s="140">
        <v>0</v>
      </c>
      <c r="K109" s="140">
        <v>0</v>
      </c>
      <c r="L109" s="140">
        <v>2.1800000000000002</v>
      </c>
      <c r="M109" s="140">
        <v>0</v>
      </c>
      <c r="N109" s="140">
        <v>0</v>
      </c>
      <c r="O109" s="140">
        <v>8.7200000000000006</v>
      </c>
      <c r="P109" s="140">
        <v>10.9</v>
      </c>
      <c r="Q109" s="140">
        <v>0</v>
      </c>
      <c r="R109" s="140">
        <v>0</v>
      </c>
      <c r="S109" s="140">
        <v>4.6500000000000004</v>
      </c>
      <c r="T109" s="140">
        <v>0</v>
      </c>
      <c r="U109" s="140">
        <v>0</v>
      </c>
      <c r="V109" s="140">
        <v>21.7</v>
      </c>
      <c r="W109" s="140">
        <v>26.35</v>
      </c>
      <c r="X109" s="140">
        <v>0</v>
      </c>
      <c r="Y109" s="140">
        <v>1.22</v>
      </c>
      <c r="Z109" s="140">
        <v>1.22</v>
      </c>
      <c r="AA109" s="140">
        <v>0</v>
      </c>
      <c r="AB109" s="140">
        <v>0</v>
      </c>
      <c r="AC109" s="140">
        <v>21.96</v>
      </c>
      <c r="AD109" s="140">
        <v>24.400000000000002</v>
      </c>
      <c r="AE109" s="140">
        <v>0</v>
      </c>
      <c r="AF109" s="140">
        <v>0</v>
      </c>
      <c r="AG109" s="140">
        <v>4.62</v>
      </c>
      <c r="AH109" s="140">
        <v>0</v>
      </c>
      <c r="AI109" s="140">
        <v>3.08</v>
      </c>
      <c r="AJ109" s="140">
        <v>20.02</v>
      </c>
      <c r="AK109" s="140">
        <v>27.72</v>
      </c>
      <c r="AL109" s="140">
        <v>0</v>
      </c>
      <c r="AM109" s="140">
        <v>3.4499999999999997</v>
      </c>
      <c r="AN109" s="140">
        <v>3.4499999999999997</v>
      </c>
      <c r="AO109" s="140">
        <v>0</v>
      </c>
      <c r="AP109" s="140">
        <v>0</v>
      </c>
      <c r="AQ109" s="140">
        <v>12.649999999999999</v>
      </c>
      <c r="AR109" s="140">
        <v>19.549999999999997</v>
      </c>
      <c r="AS109" s="140">
        <v>0</v>
      </c>
      <c r="AT109" s="140">
        <v>0.74</v>
      </c>
      <c r="AU109" s="140">
        <v>4.4399999999999995</v>
      </c>
      <c r="AV109" s="140">
        <v>0</v>
      </c>
      <c r="AW109" s="140">
        <v>0</v>
      </c>
      <c r="AX109" s="140">
        <v>29.6</v>
      </c>
      <c r="AY109" s="140">
        <v>34.78</v>
      </c>
      <c r="AZ109" s="140">
        <v>28.35</v>
      </c>
      <c r="BA109" s="140">
        <v>127.25</v>
      </c>
      <c r="BB109" s="140">
        <v>0</v>
      </c>
      <c r="BC109" s="140">
        <v>8.49</v>
      </c>
      <c r="BD109" s="140">
        <v>147.11000000000001</v>
      </c>
      <c r="BE109" s="140">
        <v>155.60000000000002</v>
      </c>
    </row>
    <row r="110" spans="1:57" x14ac:dyDescent="0.15">
      <c r="A110">
        <v>99</v>
      </c>
      <c r="B110" t="s">
        <v>62</v>
      </c>
      <c r="C110" s="140">
        <v>0</v>
      </c>
      <c r="D110" s="140">
        <v>0</v>
      </c>
      <c r="E110" s="140">
        <v>0</v>
      </c>
      <c r="F110" s="140">
        <v>0</v>
      </c>
      <c r="G110" s="140">
        <v>0</v>
      </c>
      <c r="H110" s="140">
        <v>0</v>
      </c>
      <c r="I110" s="140"/>
      <c r="J110" s="140">
        <v>0</v>
      </c>
      <c r="K110" s="140">
        <v>0</v>
      </c>
      <c r="L110" s="140">
        <v>0</v>
      </c>
      <c r="M110" s="140">
        <v>0</v>
      </c>
      <c r="N110" s="140">
        <v>0</v>
      </c>
      <c r="O110" s="140">
        <v>0</v>
      </c>
      <c r="P110" s="140">
        <v>0</v>
      </c>
      <c r="Q110" s="140">
        <v>0</v>
      </c>
      <c r="R110" s="140">
        <v>0</v>
      </c>
      <c r="S110" s="140">
        <v>0</v>
      </c>
      <c r="T110" s="140">
        <v>0</v>
      </c>
      <c r="U110" s="140">
        <v>0</v>
      </c>
      <c r="V110" s="140">
        <v>0</v>
      </c>
      <c r="W110" s="140">
        <v>0</v>
      </c>
      <c r="X110" s="140">
        <v>0</v>
      </c>
      <c r="Y110" s="140">
        <v>0</v>
      </c>
      <c r="Z110" s="140">
        <v>0</v>
      </c>
      <c r="AA110" s="140">
        <v>0</v>
      </c>
      <c r="AB110" s="140">
        <v>0</v>
      </c>
      <c r="AC110" s="140">
        <v>0</v>
      </c>
      <c r="AD110" s="140">
        <v>0</v>
      </c>
      <c r="AE110" s="140">
        <v>0</v>
      </c>
      <c r="AF110" s="140">
        <v>0</v>
      </c>
      <c r="AG110" s="140">
        <v>0</v>
      </c>
      <c r="AH110" s="140">
        <v>0</v>
      </c>
      <c r="AI110" s="140">
        <v>0</v>
      </c>
      <c r="AJ110" s="140">
        <v>0</v>
      </c>
      <c r="AK110" s="140">
        <v>0</v>
      </c>
      <c r="AL110" s="140">
        <v>0</v>
      </c>
      <c r="AM110" s="140">
        <v>0</v>
      </c>
      <c r="AN110" s="140">
        <v>0</v>
      </c>
      <c r="AO110" s="140">
        <v>0</v>
      </c>
      <c r="AP110" s="140">
        <v>0</v>
      </c>
      <c r="AQ110" s="140">
        <v>0</v>
      </c>
      <c r="AR110" s="140">
        <v>0</v>
      </c>
      <c r="AS110" s="140">
        <v>0</v>
      </c>
      <c r="AT110" s="140">
        <v>0</v>
      </c>
      <c r="AU110" s="140">
        <v>0</v>
      </c>
      <c r="AV110" s="140">
        <v>0</v>
      </c>
      <c r="AW110" s="140">
        <v>0</v>
      </c>
      <c r="AX110" s="140">
        <v>0</v>
      </c>
      <c r="AY110" s="140">
        <v>0</v>
      </c>
      <c r="AZ110" s="140">
        <v>3360.56</v>
      </c>
      <c r="BA110" s="140">
        <v>0</v>
      </c>
      <c r="BB110" s="140">
        <v>0</v>
      </c>
      <c r="BC110" s="140">
        <v>0</v>
      </c>
      <c r="BD110" s="140">
        <v>0</v>
      </c>
      <c r="BE110" s="140">
        <v>0</v>
      </c>
    </row>
    <row r="111" spans="1:57" x14ac:dyDescent="0.15">
      <c r="A111" t="s">
        <v>29</v>
      </c>
      <c r="C111" s="140">
        <v>90.440000000000012</v>
      </c>
      <c r="D111" s="140">
        <v>668.7799999999994</v>
      </c>
      <c r="E111" s="140">
        <v>2601.3400000000006</v>
      </c>
      <c r="F111" s="140">
        <v>90.439999999999984</v>
      </c>
      <c r="G111" s="140">
        <v>928.19999999999902</v>
      </c>
      <c r="H111" s="140">
        <v>6566.4199999999964</v>
      </c>
      <c r="I111" s="140">
        <v>0</v>
      </c>
      <c r="J111" s="140">
        <v>74.120000000000033</v>
      </c>
      <c r="K111" s="140">
        <v>457.80000000000047</v>
      </c>
      <c r="L111" s="140">
        <v>1571.7800000000004</v>
      </c>
      <c r="M111" s="140">
        <v>82.840000000000032</v>
      </c>
      <c r="N111" s="140">
        <v>741.2</v>
      </c>
      <c r="O111" s="140">
        <v>5059.7800000000016</v>
      </c>
      <c r="P111" s="140">
        <v>7987.5199999999986</v>
      </c>
      <c r="Q111" s="140">
        <v>125.54999999999994</v>
      </c>
      <c r="R111" s="140">
        <v>745.55</v>
      </c>
      <c r="S111" s="140">
        <v>3024.0499999999997</v>
      </c>
      <c r="T111" s="140">
        <v>120.89999999999991</v>
      </c>
      <c r="U111" s="140">
        <v>700.60000000000014</v>
      </c>
      <c r="V111" s="140">
        <v>6593.7000000000035</v>
      </c>
      <c r="W111" s="140">
        <v>11310.35</v>
      </c>
      <c r="X111" s="140">
        <v>86.619999999999948</v>
      </c>
      <c r="Y111" s="140">
        <v>448.96000000000032</v>
      </c>
      <c r="Z111" s="140">
        <v>1698.2399999999991</v>
      </c>
      <c r="AA111" s="140">
        <v>90.279999999999959</v>
      </c>
      <c r="AB111" s="140">
        <v>401.38</v>
      </c>
      <c r="AC111" s="140">
        <v>3588.02</v>
      </c>
      <c r="AD111" s="140">
        <v>6313.5000000000027</v>
      </c>
      <c r="AE111" s="140">
        <v>77</v>
      </c>
      <c r="AF111" s="140">
        <v>392.70000000000016</v>
      </c>
      <c r="AG111" s="140">
        <v>1740.2000000000003</v>
      </c>
      <c r="AH111" s="140">
        <v>52.359999999999985</v>
      </c>
      <c r="AI111" s="140">
        <v>301.83999999999986</v>
      </c>
      <c r="AJ111" s="140">
        <v>3829.9800000000005</v>
      </c>
      <c r="AK111" s="140">
        <v>6394.0800000000017</v>
      </c>
      <c r="AL111" s="140">
        <v>54.049999999999976</v>
      </c>
      <c r="AM111" s="140">
        <v>316.25</v>
      </c>
      <c r="AN111" s="140">
        <v>1399.5500000000006</v>
      </c>
      <c r="AO111" s="140">
        <v>56.349999999999973</v>
      </c>
      <c r="AP111" s="140">
        <v>251.85000000000011</v>
      </c>
      <c r="AQ111" s="140">
        <v>3423.5499999999997</v>
      </c>
      <c r="AR111" s="140">
        <v>5501.5999999999995</v>
      </c>
      <c r="AS111" s="140">
        <v>42.179999999999993</v>
      </c>
      <c r="AT111" s="140">
        <v>204.23999999999992</v>
      </c>
      <c r="AU111" s="140">
        <v>743.7</v>
      </c>
      <c r="AV111" s="140">
        <v>23.679999999999993</v>
      </c>
      <c r="AW111" s="140">
        <v>191.65999999999983</v>
      </c>
      <c r="AX111" s="140">
        <v>2191.14</v>
      </c>
      <c r="AY111" s="140">
        <v>3396.6</v>
      </c>
      <c r="AZ111" s="140">
        <v>23258.039999999997</v>
      </c>
      <c r="BA111" s="140">
        <v>35286.17000000002</v>
      </c>
      <c r="BB111" s="140">
        <v>1066.81</v>
      </c>
      <c r="BC111" s="140">
        <v>6751.01</v>
      </c>
      <c r="BD111" s="140">
        <v>44031.450000000012</v>
      </c>
      <c r="BE111" s="140">
        <v>51849.270000000011</v>
      </c>
    </row>
  </sheetData>
  <mergeCells count="11">
    <mergeCell ref="AK4:AK5"/>
    <mergeCell ref="AR4:AR5"/>
    <mergeCell ref="AY4:AY5"/>
    <mergeCell ref="BE4:BE5"/>
    <mergeCell ref="A11:B11"/>
    <mergeCell ref="A3:A5"/>
    <mergeCell ref="B3:B5"/>
    <mergeCell ref="I4:I5"/>
    <mergeCell ref="P4:P5"/>
    <mergeCell ref="W4:W5"/>
    <mergeCell ref="AD4:AD5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D139"/>
  <sheetViews>
    <sheetView tabSelected="1" zoomScaleNormal="100" workbookViewId="0">
      <selection activeCell="R17" sqref="R17"/>
    </sheetView>
  </sheetViews>
  <sheetFormatPr defaultRowHeight="11.25" x14ac:dyDescent="0.15"/>
  <cols>
    <col min="1" max="30" width="9.33203125" style="142"/>
    <col min="31" max="16384" width="9.33203125" style="3"/>
  </cols>
  <sheetData>
    <row r="4" ht="14.85" customHeight="1" x14ac:dyDescent="0.15"/>
    <row r="5" ht="14.85" customHeight="1" x14ac:dyDescent="0.15"/>
    <row r="6" ht="14.85" customHeight="1" x14ac:dyDescent="0.15"/>
    <row r="7" ht="14.85" customHeight="1" x14ac:dyDescent="0.15"/>
    <row r="8" ht="14.85" customHeight="1" x14ac:dyDescent="0.15"/>
    <row r="9" ht="14.85" customHeight="1" x14ac:dyDescent="0.15"/>
    <row r="10" ht="14.85" customHeight="1" x14ac:dyDescent="0.15"/>
    <row r="11" ht="14.85" customHeight="1" x14ac:dyDescent="0.15"/>
    <row r="12" ht="14.85" customHeight="1" x14ac:dyDescent="0.15"/>
    <row r="13" ht="14.85" customHeight="1" x14ac:dyDescent="0.15"/>
    <row r="14" ht="14.85" customHeight="1" x14ac:dyDescent="0.15"/>
    <row r="15" ht="14.85" customHeight="1" x14ac:dyDescent="0.15"/>
    <row r="16" ht="14.85" customHeight="1" x14ac:dyDescent="0.15"/>
    <row r="17" ht="14.85" customHeight="1" x14ac:dyDescent="0.15"/>
    <row r="18" ht="14.85" customHeight="1" x14ac:dyDescent="0.15"/>
    <row r="19" ht="14.85" customHeight="1" x14ac:dyDescent="0.15"/>
    <row r="20" ht="14.85" customHeight="1" x14ac:dyDescent="0.15"/>
    <row r="21" ht="14.85" customHeight="1" x14ac:dyDescent="0.15"/>
    <row r="22" ht="14.85" customHeight="1" x14ac:dyDescent="0.15"/>
    <row r="23" ht="14.85" customHeight="1" x14ac:dyDescent="0.15"/>
    <row r="24" ht="14.85" customHeight="1" x14ac:dyDescent="0.15"/>
    <row r="25" ht="14.85" customHeight="1" x14ac:dyDescent="0.15"/>
    <row r="26" ht="14.85" customHeight="1" x14ac:dyDescent="0.15"/>
    <row r="27" ht="14.85" customHeight="1" x14ac:dyDescent="0.15"/>
    <row r="28" ht="14.85" customHeight="1" x14ac:dyDescent="0.15"/>
    <row r="29" ht="14.85" customHeight="1" x14ac:dyDescent="0.15"/>
    <row r="30" ht="14.85" customHeight="1" x14ac:dyDescent="0.15"/>
    <row r="31" ht="14.85" customHeight="1" x14ac:dyDescent="0.15"/>
    <row r="32" ht="14.85" customHeight="1" x14ac:dyDescent="0.15"/>
    <row r="33" ht="14.85" customHeight="1" x14ac:dyDescent="0.15"/>
    <row r="34" ht="14.85" customHeight="1" x14ac:dyDescent="0.15"/>
    <row r="35" ht="14.85" customHeight="1" x14ac:dyDescent="0.15"/>
    <row r="36" ht="14.85" customHeight="1" x14ac:dyDescent="0.15"/>
    <row r="37" ht="14.85" customHeight="1" x14ac:dyDescent="0.15"/>
    <row r="38" ht="14.85" customHeight="1" x14ac:dyDescent="0.15"/>
    <row r="39" ht="14.85" customHeight="1" x14ac:dyDescent="0.15"/>
    <row r="40" ht="14.85" customHeight="1" x14ac:dyDescent="0.15"/>
    <row r="41" ht="14.85" customHeight="1" x14ac:dyDescent="0.15"/>
    <row r="42" ht="14.85" customHeight="1" x14ac:dyDescent="0.15"/>
    <row r="43" ht="14.85" customHeight="1" x14ac:dyDescent="0.15"/>
    <row r="44" ht="14.85" customHeight="1" x14ac:dyDescent="0.15"/>
    <row r="45" ht="14.85" customHeight="1" x14ac:dyDescent="0.15"/>
    <row r="46" ht="14.85" customHeight="1" x14ac:dyDescent="0.15"/>
    <row r="47" ht="14.85" customHeight="1" x14ac:dyDescent="0.15"/>
    <row r="48" ht="14.85" customHeight="1" x14ac:dyDescent="0.15"/>
    <row r="49" ht="14.85" customHeight="1" x14ac:dyDescent="0.15"/>
    <row r="50" ht="14.85" customHeight="1" x14ac:dyDescent="0.15"/>
    <row r="51" ht="14.85" customHeight="1" x14ac:dyDescent="0.15"/>
    <row r="52" ht="14.85" customHeight="1" x14ac:dyDescent="0.15"/>
    <row r="53" ht="14.85" customHeight="1" x14ac:dyDescent="0.15"/>
    <row r="54" ht="14.85" customHeight="1" x14ac:dyDescent="0.15"/>
    <row r="55" ht="14.85" customHeight="1" x14ac:dyDescent="0.15"/>
    <row r="56" ht="14.85" customHeight="1" x14ac:dyDescent="0.15"/>
    <row r="57" ht="14.85" customHeight="1" x14ac:dyDescent="0.15"/>
    <row r="58" ht="14.85" customHeight="1" x14ac:dyDescent="0.15"/>
    <row r="59" ht="14.85" customHeight="1" x14ac:dyDescent="0.15"/>
    <row r="60" ht="14.85" customHeight="1" x14ac:dyDescent="0.15"/>
    <row r="61" ht="14.85" customHeight="1" x14ac:dyDescent="0.15"/>
    <row r="62" ht="14.85" customHeight="1" x14ac:dyDescent="0.15"/>
    <row r="63" ht="14.85" customHeight="1" x14ac:dyDescent="0.15"/>
    <row r="64" ht="14.85" customHeight="1" x14ac:dyDescent="0.15"/>
    <row r="65" ht="14.85" customHeight="1" x14ac:dyDescent="0.15"/>
    <row r="66" ht="14.85" customHeight="1" x14ac:dyDescent="0.15"/>
    <row r="67" ht="14.85" customHeight="1" x14ac:dyDescent="0.15"/>
    <row r="68" ht="14.85" customHeight="1" x14ac:dyDescent="0.15"/>
    <row r="69" ht="14.85" customHeight="1" x14ac:dyDescent="0.15"/>
    <row r="70" ht="14.85" customHeight="1" x14ac:dyDescent="0.15"/>
    <row r="71" ht="14.85" customHeight="1" x14ac:dyDescent="0.15"/>
    <row r="72" ht="14.85" customHeight="1" x14ac:dyDescent="0.15"/>
    <row r="73" ht="14.85" customHeight="1" x14ac:dyDescent="0.15"/>
    <row r="74" ht="14.85" customHeight="1" x14ac:dyDescent="0.15"/>
    <row r="75" ht="14.85" customHeight="1" x14ac:dyDescent="0.15"/>
    <row r="76" ht="14.85" customHeight="1" x14ac:dyDescent="0.15"/>
    <row r="77" ht="14.85" customHeight="1" x14ac:dyDescent="0.15"/>
    <row r="78" ht="14.85" customHeight="1" x14ac:dyDescent="0.15"/>
    <row r="79" ht="14.85" customHeight="1" x14ac:dyDescent="0.15"/>
    <row r="80" ht="14.85" customHeight="1" x14ac:dyDescent="0.15"/>
    <row r="81" ht="14.85" customHeight="1" x14ac:dyDescent="0.15"/>
    <row r="82" ht="14.85" customHeight="1" x14ac:dyDescent="0.15"/>
    <row r="83" ht="14.85" customHeight="1" x14ac:dyDescent="0.15"/>
    <row r="84" ht="14.85" customHeight="1" x14ac:dyDescent="0.15"/>
    <row r="85" ht="14.85" customHeight="1" x14ac:dyDescent="0.15"/>
    <row r="86" ht="14.85" customHeight="1" x14ac:dyDescent="0.15"/>
    <row r="87" ht="14.85" customHeight="1" x14ac:dyDescent="0.15"/>
    <row r="88" ht="14.85" customHeight="1" x14ac:dyDescent="0.15"/>
    <row r="89" ht="14.85" customHeight="1" x14ac:dyDescent="0.15"/>
    <row r="90" ht="14.85" customHeight="1" x14ac:dyDescent="0.15"/>
    <row r="91" ht="14.85" customHeight="1" x14ac:dyDescent="0.15"/>
    <row r="92" ht="14.85" customHeight="1" x14ac:dyDescent="0.15"/>
    <row r="93" ht="14.85" customHeight="1" x14ac:dyDescent="0.15"/>
    <row r="94" ht="14.85" customHeight="1" x14ac:dyDescent="0.15"/>
    <row r="95" ht="14.85" customHeight="1" x14ac:dyDescent="0.15"/>
    <row r="96" ht="14.85" customHeight="1" x14ac:dyDescent="0.15"/>
    <row r="97" ht="14.85" customHeight="1" x14ac:dyDescent="0.15"/>
    <row r="98" ht="14.85" customHeight="1" x14ac:dyDescent="0.15"/>
    <row r="99" ht="14.85" customHeight="1" x14ac:dyDescent="0.15"/>
    <row r="100" ht="14.85" customHeight="1" x14ac:dyDescent="0.15"/>
    <row r="101" ht="14.85" customHeight="1" x14ac:dyDescent="0.15"/>
    <row r="102" ht="14.85" customHeight="1" x14ac:dyDescent="0.15"/>
    <row r="103" ht="14.85" customHeight="1" x14ac:dyDescent="0.15"/>
    <row r="104" ht="14.85" customHeight="1" x14ac:dyDescent="0.15"/>
    <row r="105" ht="14.85" customHeight="1" x14ac:dyDescent="0.15"/>
    <row r="106" ht="14.85" customHeight="1" x14ac:dyDescent="0.15"/>
    <row r="107" ht="14.85" customHeight="1" x14ac:dyDescent="0.15"/>
    <row r="108" ht="14.85" customHeight="1" x14ac:dyDescent="0.15"/>
    <row r="109" ht="14.85" customHeight="1" x14ac:dyDescent="0.15"/>
    <row r="110" ht="14.85" customHeight="1" x14ac:dyDescent="0.15"/>
    <row r="111" ht="14.85" customHeight="1" x14ac:dyDescent="0.15"/>
    <row r="112" ht="14.85" customHeight="1" x14ac:dyDescent="0.15"/>
    <row r="113" ht="14.85" customHeight="1" x14ac:dyDescent="0.15"/>
    <row r="114" ht="14.85" customHeight="1" x14ac:dyDescent="0.15"/>
    <row r="115" ht="14.85" customHeight="1" x14ac:dyDescent="0.15"/>
    <row r="116" ht="14.85" customHeight="1" x14ac:dyDescent="0.15"/>
    <row r="117" ht="14.85" customHeight="1" x14ac:dyDescent="0.15"/>
    <row r="118" ht="14.85" customHeight="1" x14ac:dyDescent="0.15"/>
    <row r="119" ht="14.85" customHeight="1" x14ac:dyDescent="0.15"/>
    <row r="120" ht="14.85" customHeight="1" x14ac:dyDescent="0.15"/>
    <row r="121" ht="14.85" customHeight="1" x14ac:dyDescent="0.15"/>
    <row r="122" ht="14.85" customHeight="1" x14ac:dyDescent="0.15"/>
    <row r="123" ht="14.85" customHeight="1" x14ac:dyDescent="0.15"/>
    <row r="124" ht="14.85" customHeight="1" x14ac:dyDescent="0.15"/>
    <row r="125" ht="14.85" customHeight="1" x14ac:dyDescent="0.15"/>
    <row r="126" ht="14.85" customHeight="1" x14ac:dyDescent="0.15"/>
    <row r="127" ht="14.85" customHeight="1" x14ac:dyDescent="0.15"/>
    <row r="128" ht="14.85" customHeight="1" x14ac:dyDescent="0.15"/>
    <row r="129" ht="14.85" customHeight="1" x14ac:dyDescent="0.15"/>
    <row r="130" ht="14.85" customHeight="1" x14ac:dyDescent="0.15"/>
    <row r="131" ht="14.85" customHeight="1" x14ac:dyDescent="0.15"/>
    <row r="132" ht="14.85" customHeight="1" x14ac:dyDescent="0.15"/>
    <row r="133" ht="14.85" customHeight="1" x14ac:dyDescent="0.15"/>
    <row r="134" ht="14.85" customHeight="1" x14ac:dyDescent="0.15"/>
    <row r="135" ht="14.85" customHeight="1" x14ac:dyDescent="0.15"/>
    <row r="136" ht="14.85" customHeight="1" x14ac:dyDescent="0.15"/>
    <row r="137" ht="14.85" customHeight="1" x14ac:dyDescent="0.15"/>
    <row r="138" ht="14.85" customHeight="1" x14ac:dyDescent="0.15"/>
    <row r="139" ht="14.85" customHeight="1" x14ac:dyDescent="0.15"/>
  </sheetData>
  <customSheetViews>
    <customSheetView guid="{A01C3C31-1369-4DB7-B765-563D1F09189C}" showPageBreaks="1" topLeftCell="A82">
      <selection activeCell="B23" sqref="B23"/>
      <pageMargins left="0.39370078740157483" right="0.39370078740157483" top="0.78740157480314965" bottom="0.78740157480314965" header="0.59055118110236227" footer="0.39370078740157483"/>
      <printOptions horizontalCentered="1"/>
      <pageSetup paperSize="8" scale="65" fitToHeight="10" orientation="landscape" r:id="rId1"/>
      <headerFooter alignWithMargins="0">
        <oddHeader>&amp;R&amp;14作成日　&amp;D</oddHeader>
        <oddFooter>&amp;Lジョブ名　（ＫＨＴＭ５１００）</oddFooter>
      </headerFooter>
    </customSheetView>
  </customSheetViews>
  <phoneticPr fontId="4"/>
  <printOptions horizontalCentered="1"/>
  <pageMargins left="0.39370078740157483" right="0.39370078740157483" top="0.78740157480314965" bottom="0.78740157480314965" header="0.59055118110236227" footer="0.39370078740157483"/>
  <pageSetup paperSize="8" scale="65" fitToHeight="10" orientation="landscape" r:id="rId2"/>
  <headerFooter alignWithMargins="0">
    <oddHeader>&amp;R&amp;14作成日　&amp;D</oddHeader>
    <oddFooter>&amp;Lジョブ名　（ＫＨＴＭ５１００）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AI139"/>
  <sheetViews>
    <sheetView zoomScale="85" zoomScaleNormal="85" workbookViewId="0">
      <selection activeCell="S29" sqref="S29"/>
    </sheetView>
  </sheetViews>
  <sheetFormatPr defaultRowHeight="11.25" x14ac:dyDescent="0.15"/>
  <cols>
    <col min="1" max="35" width="9.33203125" style="142"/>
    <col min="36" max="16384" width="9.33203125" style="3"/>
  </cols>
  <sheetData>
    <row r="4" ht="14.85" customHeight="1" x14ac:dyDescent="0.15"/>
    <row r="5" ht="14.85" customHeight="1" x14ac:dyDescent="0.15"/>
    <row r="6" ht="14.85" customHeight="1" x14ac:dyDescent="0.15"/>
    <row r="7" ht="14.85" customHeight="1" x14ac:dyDescent="0.15"/>
    <row r="8" ht="14.85" customHeight="1" x14ac:dyDescent="0.15"/>
    <row r="9" ht="14.85" customHeight="1" x14ac:dyDescent="0.15"/>
    <row r="10" ht="14.85" customHeight="1" x14ac:dyDescent="0.15"/>
    <row r="11" ht="14.85" customHeight="1" x14ac:dyDescent="0.15"/>
    <row r="12" ht="14.85" customHeight="1" x14ac:dyDescent="0.15"/>
    <row r="13" ht="14.85" customHeight="1" x14ac:dyDescent="0.15"/>
    <row r="14" ht="14.85" customHeight="1" x14ac:dyDescent="0.15"/>
    <row r="15" ht="14.85" customHeight="1" x14ac:dyDescent="0.15"/>
    <row r="16" ht="14.85" customHeight="1" x14ac:dyDescent="0.15"/>
    <row r="17" ht="14.85" customHeight="1" x14ac:dyDescent="0.15"/>
    <row r="18" ht="14.85" customHeight="1" x14ac:dyDescent="0.15"/>
    <row r="19" ht="14.85" customHeight="1" x14ac:dyDescent="0.15"/>
    <row r="20" ht="14.85" customHeight="1" x14ac:dyDescent="0.15"/>
    <row r="21" ht="14.85" customHeight="1" x14ac:dyDescent="0.15"/>
    <row r="22" ht="14.85" customHeight="1" x14ac:dyDescent="0.15"/>
    <row r="23" ht="14.85" customHeight="1" x14ac:dyDescent="0.15"/>
    <row r="24" ht="14.85" customHeight="1" x14ac:dyDescent="0.15"/>
    <row r="25" ht="14.85" customHeight="1" x14ac:dyDescent="0.15"/>
    <row r="26" ht="14.85" customHeight="1" x14ac:dyDescent="0.15"/>
    <row r="27" ht="14.85" customHeight="1" x14ac:dyDescent="0.15"/>
    <row r="28" ht="14.85" customHeight="1" x14ac:dyDescent="0.15"/>
    <row r="29" ht="14.85" customHeight="1" x14ac:dyDescent="0.15"/>
    <row r="30" ht="14.85" customHeight="1" x14ac:dyDescent="0.15"/>
    <row r="31" ht="14.85" customHeight="1" x14ac:dyDescent="0.15"/>
    <row r="32" ht="14.85" customHeight="1" x14ac:dyDescent="0.15"/>
    <row r="33" ht="14.85" customHeight="1" x14ac:dyDescent="0.15"/>
    <row r="34" ht="14.85" customHeight="1" x14ac:dyDescent="0.15"/>
    <row r="35" ht="14.85" customHeight="1" x14ac:dyDescent="0.15"/>
    <row r="36" ht="14.85" customHeight="1" x14ac:dyDescent="0.15"/>
    <row r="37" ht="14.85" customHeight="1" x14ac:dyDescent="0.15"/>
    <row r="38" ht="14.85" customHeight="1" x14ac:dyDescent="0.15"/>
    <row r="39" ht="14.85" customHeight="1" x14ac:dyDescent="0.15"/>
    <row r="40" ht="14.85" customHeight="1" x14ac:dyDescent="0.15"/>
    <row r="41" ht="14.85" customHeight="1" x14ac:dyDescent="0.15"/>
    <row r="42" ht="14.85" customHeight="1" x14ac:dyDescent="0.15"/>
    <row r="43" ht="14.85" customHeight="1" x14ac:dyDescent="0.15"/>
    <row r="44" ht="14.85" customHeight="1" x14ac:dyDescent="0.15"/>
    <row r="45" ht="14.85" customHeight="1" x14ac:dyDescent="0.15"/>
    <row r="46" ht="14.85" customHeight="1" x14ac:dyDescent="0.15"/>
    <row r="47" ht="14.85" customHeight="1" x14ac:dyDescent="0.15"/>
    <row r="48" ht="14.85" customHeight="1" x14ac:dyDescent="0.15"/>
    <row r="49" ht="14.85" customHeight="1" x14ac:dyDescent="0.15"/>
    <row r="50" ht="14.85" customHeight="1" x14ac:dyDescent="0.15"/>
    <row r="51" ht="14.85" customHeight="1" x14ac:dyDescent="0.15"/>
    <row r="52" ht="14.85" customHeight="1" x14ac:dyDescent="0.15"/>
    <row r="53" ht="14.85" customHeight="1" x14ac:dyDescent="0.15"/>
    <row r="54" ht="14.85" customHeight="1" x14ac:dyDescent="0.15"/>
    <row r="55" ht="14.85" customHeight="1" x14ac:dyDescent="0.15"/>
    <row r="56" ht="14.85" customHeight="1" x14ac:dyDescent="0.15"/>
    <row r="57" ht="14.85" customHeight="1" x14ac:dyDescent="0.15"/>
    <row r="58" ht="14.85" customHeight="1" x14ac:dyDescent="0.15"/>
    <row r="59" ht="14.85" customHeight="1" x14ac:dyDescent="0.15"/>
    <row r="60" ht="14.85" customHeight="1" x14ac:dyDescent="0.15"/>
    <row r="61" ht="14.85" customHeight="1" x14ac:dyDescent="0.15"/>
    <row r="62" ht="14.85" customHeight="1" x14ac:dyDescent="0.15"/>
    <row r="63" ht="14.85" customHeight="1" x14ac:dyDescent="0.15"/>
    <row r="64" ht="14.85" customHeight="1" x14ac:dyDescent="0.15"/>
    <row r="65" ht="14.85" customHeight="1" x14ac:dyDescent="0.15"/>
    <row r="66" ht="14.85" customHeight="1" x14ac:dyDescent="0.15"/>
    <row r="67" ht="14.85" customHeight="1" x14ac:dyDescent="0.15"/>
    <row r="68" ht="14.85" customHeight="1" x14ac:dyDescent="0.15"/>
    <row r="69" ht="14.85" customHeight="1" x14ac:dyDescent="0.15"/>
    <row r="70" ht="14.85" customHeight="1" x14ac:dyDescent="0.15"/>
    <row r="71" ht="14.85" customHeight="1" x14ac:dyDescent="0.15"/>
    <row r="72" ht="14.85" customHeight="1" x14ac:dyDescent="0.15"/>
    <row r="73" ht="14.85" customHeight="1" x14ac:dyDescent="0.15"/>
    <row r="74" ht="14.85" customHeight="1" x14ac:dyDescent="0.15"/>
    <row r="75" ht="14.85" customHeight="1" x14ac:dyDescent="0.15"/>
    <row r="76" ht="14.85" customHeight="1" x14ac:dyDescent="0.15"/>
    <row r="77" ht="14.85" customHeight="1" x14ac:dyDescent="0.15"/>
    <row r="78" ht="14.85" customHeight="1" x14ac:dyDescent="0.15"/>
    <row r="79" ht="14.85" customHeight="1" x14ac:dyDescent="0.15"/>
    <row r="80" ht="14.85" customHeight="1" x14ac:dyDescent="0.15"/>
    <row r="81" ht="14.85" customHeight="1" x14ac:dyDescent="0.15"/>
    <row r="82" ht="14.85" customHeight="1" x14ac:dyDescent="0.15"/>
    <row r="83" ht="14.85" customHeight="1" x14ac:dyDescent="0.15"/>
    <row r="84" ht="14.85" customHeight="1" x14ac:dyDescent="0.15"/>
    <row r="85" ht="14.85" customHeight="1" x14ac:dyDescent="0.15"/>
    <row r="86" ht="14.85" customHeight="1" x14ac:dyDescent="0.15"/>
    <row r="87" ht="14.85" customHeight="1" x14ac:dyDescent="0.15"/>
    <row r="88" ht="14.85" customHeight="1" x14ac:dyDescent="0.15"/>
    <row r="89" ht="14.85" customHeight="1" x14ac:dyDescent="0.15"/>
    <row r="90" ht="14.85" customHeight="1" x14ac:dyDescent="0.15"/>
    <row r="91" ht="14.85" customHeight="1" x14ac:dyDescent="0.15"/>
    <row r="92" ht="14.85" customHeight="1" x14ac:dyDescent="0.15"/>
    <row r="93" ht="14.85" customHeight="1" x14ac:dyDescent="0.15"/>
    <row r="94" ht="14.85" customHeight="1" x14ac:dyDescent="0.15"/>
    <row r="95" ht="14.85" customHeight="1" x14ac:dyDescent="0.15"/>
    <row r="96" ht="14.85" customHeight="1" x14ac:dyDescent="0.15"/>
    <row r="97" ht="14.85" customHeight="1" x14ac:dyDescent="0.15"/>
    <row r="98" ht="14.85" customHeight="1" x14ac:dyDescent="0.15"/>
    <row r="99" ht="14.85" customHeight="1" x14ac:dyDescent="0.15"/>
    <row r="100" ht="14.85" customHeight="1" x14ac:dyDescent="0.15"/>
    <row r="101" ht="14.85" customHeight="1" x14ac:dyDescent="0.15"/>
    <row r="102" ht="14.85" customHeight="1" x14ac:dyDescent="0.15"/>
    <row r="103" ht="14.85" customHeight="1" x14ac:dyDescent="0.15"/>
    <row r="104" ht="14.85" customHeight="1" x14ac:dyDescent="0.15"/>
    <row r="105" ht="14.85" customHeight="1" x14ac:dyDescent="0.15"/>
    <row r="106" ht="14.85" customHeight="1" x14ac:dyDescent="0.15"/>
    <row r="107" ht="14.85" customHeight="1" x14ac:dyDescent="0.15"/>
    <row r="108" ht="14.85" customHeight="1" x14ac:dyDescent="0.15"/>
    <row r="109" ht="14.85" customHeight="1" x14ac:dyDescent="0.15"/>
    <row r="110" ht="14.85" customHeight="1" x14ac:dyDescent="0.15"/>
    <row r="111" ht="14.85" customHeight="1" x14ac:dyDescent="0.15"/>
    <row r="112" ht="14.85" customHeight="1" x14ac:dyDescent="0.15"/>
    <row r="113" ht="14.85" customHeight="1" x14ac:dyDescent="0.15"/>
    <row r="114" ht="14.85" customHeight="1" x14ac:dyDescent="0.15"/>
    <row r="115" ht="14.85" customHeight="1" x14ac:dyDescent="0.15"/>
    <row r="116" ht="14.85" customHeight="1" x14ac:dyDescent="0.15"/>
    <row r="117" ht="14.85" customHeight="1" x14ac:dyDescent="0.15"/>
    <row r="118" ht="14.85" customHeight="1" x14ac:dyDescent="0.15"/>
    <row r="119" ht="14.85" customHeight="1" x14ac:dyDescent="0.15"/>
    <row r="120" ht="14.85" customHeight="1" x14ac:dyDescent="0.15"/>
    <row r="121" ht="14.85" customHeight="1" x14ac:dyDescent="0.15"/>
    <row r="122" ht="14.85" customHeight="1" x14ac:dyDescent="0.15"/>
    <row r="123" ht="14.85" customHeight="1" x14ac:dyDescent="0.15"/>
    <row r="124" ht="14.85" customHeight="1" x14ac:dyDescent="0.15"/>
    <row r="125" ht="14.85" customHeight="1" x14ac:dyDescent="0.15"/>
    <row r="126" ht="14.85" customHeight="1" x14ac:dyDescent="0.15"/>
    <row r="127" ht="14.85" customHeight="1" x14ac:dyDescent="0.15"/>
    <row r="128" ht="14.85" customHeight="1" x14ac:dyDescent="0.15"/>
    <row r="129" ht="14.85" customHeight="1" x14ac:dyDescent="0.15"/>
    <row r="130" ht="14.85" customHeight="1" x14ac:dyDescent="0.15"/>
    <row r="131" ht="14.85" customHeight="1" x14ac:dyDescent="0.15"/>
    <row r="132" ht="14.85" customHeight="1" x14ac:dyDescent="0.15"/>
    <row r="133" ht="14.85" customHeight="1" x14ac:dyDescent="0.15"/>
    <row r="134" ht="14.85" customHeight="1" x14ac:dyDescent="0.15"/>
    <row r="135" ht="14.85" customHeight="1" x14ac:dyDescent="0.15"/>
    <row r="136" ht="14.85" customHeight="1" x14ac:dyDescent="0.15"/>
    <row r="137" ht="14.85" customHeight="1" x14ac:dyDescent="0.15"/>
    <row r="138" ht="14.85" customHeight="1" x14ac:dyDescent="0.15"/>
    <row r="139" ht="14.85" customHeight="1" x14ac:dyDescent="0.15"/>
  </sheetData>
  <customSheetViews>
    <customSheetView guid="{A01C3C31-1369-4DB7-B765-563D1F09189C}" showPageBreaks="1">
      <pane ySplit="5" topLeftCell="A6" activePane="bottomLeft" state="frozen"/>
      <selection pane="bottomLeft" activeCell="K9" sqref="K9"/>
      <pageMargins left="0.39370078740157483" right="0.39370078740157483" top="0.78740157480314965" bottom="0.78740157480314965" header="0.59055118110236227" footer="0.39370078740157483"/>
      <pageSetup paperSize="8" scale="65" fitToHeight="10" orientation="landscape" r:id="rId1"/>
      <headerFooter alignWithMargins="0">
        <oddHeader>&amp;L&amp;"MS UI Gothic,太字"&amp;18認定人数集計表&amp;R&amp;14作成日　&amp;D</oddHeader>
        <oddFooter>&amp;Lジョブ名　（ＫＨＴＭ５１００）</oddFooter>
      </headerFooter>
    </customSheetView>
  </customSheetViews>
  <phoneticPr fontId="4"/>
  <pageMargins left="0.39370078740157483" right="0.39370078740157483" top="0.78740157480314965" bottom="0.78740157480314965" header="0.59055118110236227" footer="0.39370078740157483"/>
  <pageSetup paperSize="8" scale="65" fitToHeight="10" orientation="landscape" r:id="rId2"/>
  <headerFooter alignWithMargins="0">
    <oddHeader>&amp;L&amp;"MS UI Gothic,太字"&amp;18認定人数集計表&amp;R&amp;14作成日　&amp;D</oddHeader>
    <oddFooter>&amp;Lジョブ名　（ＫＨＴＭ５１００）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43"/>
  <sheetViews>
    <sheetView topLeftCell="K1" zoomScaleNormal="100" workbookViewId="0">
      <selection activeCell="J126" sqref="J126"/>
    </sheetView>
  </sheetViews>
  <sheetFormatPr defaultRowHeight="11.25" x14ac:dyDescent="0.15"/>
  <cols>
    <col min="1" max="1" width="7.83203125" style="3" customWidth="1"/>
    <col min="2" max="4" width="15.1640625" style="3" customWidth="1"/>
    <col min="5" max="25" width="8" style="3" customWidth="1"/>
    <col min="26" max="46" width="5.33203125" style="3" customWidth="1"/>
    <col min="47" max="16384" width="9.33203125" style="3"/>
  </cols>
  <sheetData>
    <row r="1" spans="1:46" ht="14.25" x14ac:dyDescent="0.15">
      <c r="A1" s="2" t="s">
        <v>99</v>
      </c>
      <c r="B1" s="2"/>
      <c r="C1" s="2"/>
      <c r="D1" s="2"/>
      <c r="H1" s="2"/>
      <c r="K1" s="2"/>
      <c r="N1" s="2"/>
      <c r="Q1" s="2"/>
      <c r="T1" s="2"/>
    </row>
    <row r="2" spans="1:46" ht="14.25" x14ac:dyDescent="0.15">
      <c r="A2" s="1" t="s">
        <v>214</v>
      </c>
      <c r="B2" s="2"/>
      <c r="C2" s="2"/>
      <c r="D2" s="2"/>
      <c r="H2" s="2"/>
      <c r="K2" s="2"/>
      <c r="N2" s="2"/>
      <c r="Q2" s="2"/>
      <c r="T2" s="2"/>
    </row>
    <row r="3" spans="1:46" ht="14.25" x14ac:dyDescent="0.15">
      <c r="A3" s="1"/>
      <c r="B3" s="2"/>
      <c r="C3" s="2"/>
      <c r="D3" s="2"/>
      <c r="E3" s="2"/>
      <c r="H3" s="2"/>
      <c r="K3" s="2"/>
      <c r="N3" s="2"/>
      <c r="Q3" s="2"/>
      <c r="T3" s="2"/>
      <c r="AT3" s="79" t="s">
        <v>68</v>
      </c>
    </row>
    <row r="4" spans="1:46" ht="14.85" customHeight="1" x14ac:dyDescent="0.15">
      <c r="A4" s="143" t="s">
        <v>3</v>
      </c>
      <c r="B4" s="143" t="s">
        <v>4</v>
      </c>
      <c r="C4" s="127"/>
      <c r="D4" s="143"/>
      <c r="E4" s="5" t="s">
        <v>64</v>
      </c>
      <c r="F4" s="6"/>
      <c r="G4" s="7"/>
      <c r="H4" s="5" t="s">
        <v>67</v>
      </c>
      <c r="I4" s="6"/>
      <c r="J4" s="7"/>
      <c r="K4" s="5" t="s">
        <v>65</v>
      </c>
      <c r="L4" s="6"/>
      <c r="M4" s="7"/>
      <c r="N4" s="5" t="s">
        <v>66</v>
      </c>
      <c r="O4" s="6"/>
      <c r="P4" s="7"/>
      <c r="Q4" s="5" t="s">
        <v>63</v>
      </c>
      <c r="R4" s="6"/>
      <c r="S4" s="7"/>
      <c r="T4" s="89" t="s">
        <v>100</v>
      </c>
      <c r="U4" s="6"/>
      <c r="V4" s="7"/>
      <c r="W4" s="5" t="s">
        <v>101</v>
      </c>
      <c r="X4" s="6"/>
      <c r="Y4" s="7"/>
      <c r="Z4" s="5" t="s">
        <v>5</v>
      </c>
      <c r="AA4" s="6"/>
      <c r="AB4" s="7"/>
      <c r="AC4" s="5" t="s">
        <v>6</v>
      </c>
      <c r="AD4" s="6"/>
      <c r="AE4" s="7"/>
      <c r="AF4" s="5" t="s">
        <v>7</v>
      </c>
      <c r="AG4" s="6"/>
      <c r="AH4" s="7"/>
      <c r="AI4" s="5" t="s">
        <v>8</v>
      </c>
      <c r="AJ4" s="6"/>
      <c r="AK4" s="7"/>
      <c r="AL4" s="5" t="s">
        <v>9</v>
      </c>
      <c r="AM4" s="6"/>
      <c r="AN4" s="7"/>
      <c r="AO4" s="5" t="s">
        <v>10</v>
      </c>
      <c r="AP4" s="6"/>
      <c r="AQ4" s="7"/>
      <c r="AR4" s="5" t="s">
        <v>11</v>
      </c>
      <c r="AS4" s="6"/>
      <c r="AT4" s="8"/>
    </row>
    <row r="5" spans="1:46" ht="14.85" customHeight="1" x14ac:dyDescent="0.15">
      <c r="A5" s="144"/>
      <c r="B5" s="144"/>
      <c r="C5" s="128"/>
      <c r="D5" s="144"/>
      <c r="E5" s="5" t="s">
        <v>13</v>
      </c>
      <c r="F5" s="6" t="s">
        <v>14</v>
      </c>
      <c r="G5" s="129" t="s">
        <v>15</v>
      </c>
      <c r="H5" s="5" t="s">
        <v>13</v>
      </c>
      <c r="I5" s="6" t="s">
        <v>14</v>
      </c>
      <c r="J5" s="129" t="s">
        <v>15</v>
      </c>
      <c r="K5" s="5" t="s">
        <v>13</v>
      </c>
      <c r="L5" s="6" t="s">
        <v>14</v>
      </c>
      <c r="M5" s="129" t="s">
        <v>15</v>
      </c>
      <c r="N5" s="5" t="s">
        <v>13</v>
      </c>
      <c r="O5" s="6" t="s">
        <v>14</v>
      </c>
      <c r="P5" s="129" t="s">
        <v>15</v>
      </c>
      <c r="Q5" s="5" t="s">
        <v>13</v>
      </c>
      <c r="R5" s="6" t="s">
        <v>14</v>
      </c>
      <c r="S5" s="129" t="s">
        <v>15</v>
      </c>
      <c r="T5" s="5" t="s">
        <v>13</v>
      </c>
      <c r="U5" s="6" t="s">
        <v>14</v>
      </c>
      <c r="V5" s="129" t="s">
        <v>15</v>
      </c>
      <c r="W5" s="5" t="s">
        <v>13</v>
      </c>
      <c r="X5" s="6" t="s">
        <v>14</v>
      </c>
      <c r="Y5" s="129" t="s">
        <v>15</v>
      </c>
      <c r="Z5" s="5" t="s">
        <v>13</v>
      </c>
      <c r="AA5" s="6" t="s">
        <v>14</v>
      </c>
      <c r="AB5" s="129" t="s">
        <v>15</v>
      </c>
      <c r="AC5" s="5" t="s">
        <v>13</v>
      </c>
      <c r="AD5" s="6" t="s">
        <v>14</v>
      </c>
      <c r="AE5" s="129" t="s">
        <v>15</v>
      </c>
      <c r="AF5" s="5" t="s">
        <v>13</v>
      </c>
      <c r="AG5" s="6" t="s">
        <v>14</v>
      </c>
      <c r="AH5" s="129" t="s">
        <v>15</v>
      </c>
      <c r="AI5" s="5" t="s">
        <v>13</v>
      </c>
      <c r="AJ5" s="6" t="s">
        <v>14</v>
      </c>
      <c r="AK5" s="129" t="s">
        <v>15</v>
      </c>
      <c r="AL5" s="5" t="s">
        <v>13</v>
      </c>
      <c r="AM5" s="6" t="s">
        <v>14</v>
      </c>
      <c r="AN5" s="129" t="s">
        <v>15</v>
      </c>
      <c r="AO5" s="5" t="s">
        <v>13</v>
      </c>
      <c r="AP5" s="6" t="s">
        <v>14</v>
      </c>
      <c r="AQ5" s="129" t="s">
        <v>15</v>
      </c>
      <c r="AR5" s="5" t="s">
        <v>13</v>
      </c>
      <c r="AS5" s="6" t="s">
        <v>14</v>
      </c>
      <c r="AT5" s="130" t="s">
        <v>15</v>
      </c>
    </row>
    <row r="6" spans="1:46" ht="14.85" customHeight="1" x14ac:dyDescent="0.15">
      <c r="A6" s="16" t="s">
        <v>19</v>
      </c>
      <c r="B6" s="17" t="s">
        <v>20</v>
      </c>
      <c r="C6" s="17"/>
      <c r="D6" s="17"/>
      <c r="E6" s="18" t="e">
        <f t="shared" ref="E6:G10" si="0">+SUMIF($C$49:$C$142,$B6,E$49:E$142)</f>
        <v>#REF!</v>
      </c>
      <c r="F6" s="19" t="e">
        <f t="shared" si="0"/>
        <v>#REF!</v>
      </c>
      <c r="G6" s="20" t="e">
        <f t="shared" si="0"/>
        <v>#REF!</v>
      </c>
      <c r="H6" s="80" t="e">
        <f t="shared" ref="H6:J10" si="1">+K6/E6</f>
        <v>#REF!</v>
      </c>
      <c r="I6" s="81" t="e">
        <f t="shared" si="1"/>
        <v>#REF!</v>
      </c>
      <c r="J6" s="82" t="e">
        <f t="shared" si="1"/>
        <v>#REF!</v>
      </c>
      <c r="K6" s="18" t="e">
        <f t="shared" ref="K6:P10" si="2">+SUMIF($C$49:$C$142,$B6,K$49:K$142)</f>
        <v>#REF!</v>
      </c>
      <c r="L6" s="19" t="e">
        <f t="shared" si="2"/>
        <v>#REF!</v>
      </c>
      <c r="M6" s="20" t="e">
        <f t="shared" si="2"/>
        <v>#REF!</v>
      </c>
      <c r="N6" s="18" t="e">
        <f t="shared" si="2"/>
        <v>#REF!</v>
      </c>
      <c r="O6" s="19" t="e">
        <f t="shared" si="2"/>
        <v>#REF!</v>
      </c>
      <c r="P6" s="20" t="e">
        <f t="shared" si="2"/>
        <v>#REF!</v>
      </c>
      <c r="Q6" s="18" t="e">
        <f>Z6+AC6+AF6+AI6+AL6+AO6+AR6</f>
        <v>#REF!</v>
      </c>
      <c r="R6" s="19" t="e">
        <f t="shared" ref="R6:S12" si="3">AA6+AD6+AG6+AJ6+AM6+AP6+AS6</f>
        <v>#REF!</v>
      </c>
      <c r="S6" s="20" t="e">
        <f t="shared" si="3"/>
        <v>#REF!</v>
      </c>
      <c r="T6" s="80" t="e">
        <f t="shared" ref="T6:V12" si="4">(Z6+AC6+AF6+AI6+AL6+AO6+AR6)/K6</f>
        <v>#REF!</v>
      </c>
      <c r="U6" s="81" t="e">
        <f t="shared" si="4"/>
        <v>#REF!</v>
      </c>
      <c r="V6" s="82" t="e">
        <f t="shared" si="4"/>
        <v>#REF!</v>
      </c>
      <c r="W6" s="21" t="e">
        <f>+Z6+AC6</f>
        <v>#REF!</v>
      </c>
      <c r="X6" s="21" t="e">
        <f t="shared" ref="X6:Y10" si="5">+AA6+AD6</f>
        <v>#REF!</v>
      </c>
      <c r="Y6" s="20" t="e">
        <f t="shared" si="5"/>
        <v>#REF!</v>
      </c>
      <c r="Z6" s="21" t="e">
        <f>+SUM(#REF!)</f>
        <v>#REF!</v>
      </c>
      <c r="AA6" s="21" t="e">
        <f>+SUM(#REF!)</f>
        <v>#REF!</v>
      </c>
      <c r="AB6" s="20" t="e">
        <f t="shared" ref="AB6:AB10" si="6">+SUM(Z6:AA6)</f>
        <v>#REF!</v>
      </c>
      <c r="AC6" s="21" t="e">
        <f>+SUM(#REF!)</f>
        <v>#REF!</v>
      </c>
      <c r="AD6" s="21" t="e">
        <f>+SUM(#REF!)</f>
        <v>#REF!</v>
      </c>
      <c r="AE6" s="20" t="e">
        <f t="shared" ref="AE6:AE10" si="7">+SUM(AC6:AD6)</f>
        <v>#REF!</v>
      </c>
      <c r="AF6" s="21" t="e">
        <f>+SUM(#REF!)</f>
        <v>#REF!</v>
      </c>
      <c r="AG6" s="21" t="e">
        <f>+SUM(#REF!)</f>
        <v>#REF!</v>
      </c>
      <c r="AH6" s="20" t="e">
        <f t="shared" ref="AH6:AH10" si="8">+SUM(AF6:AG6)</f>
        <v>#REF!</v>
      </c>
      <c r="AI6" s="21" t="e">
        <f>+SUM(#REF!)</f>
        <v>#REF!</v>
      </c>
      <c r="AJ6" s="21" t="e">
        <f>+SUM(#REF!)</f>
        <v>#REF!</v>
      </c>
      <c r="AK6" s="20" t="e">
        <f t="shared" ref="AK6:AK10" si="9">+SUM(AI6:AJ6)</f>
        <v>#REF!</v>
      </c>
      <c r="AL6" s="22" t="e">
        <f>+SUM(#REF!)</f>
        <v>#REF!</v>
      </c>
      <c r="AM6" s="19" t="e">
        <f>+SUM(#REF!)</f>
        <v>#REF!</v>
      </c>
      <c r="AN6" s="20" t="e">
        <f t="shared" ref="AN6:AN10" si="10">+SUM(AL6:AM6)</f>
        <v>#REF!</v>
      </c>
      <c r="AO6" s="22" t="e">
        <f>+SUM(#REF!)</f>
        <v>#REF!</v>
      </c>
      <c r="AP6" s="19" t="e">
        <f>+SUM(#REF!)</f>
        <v>#REF!</v>
      </c>
      <c r="AQ6" s="20" t="e">
        <f t="shared" ref="AQ6:AQ10" si="11">+SUM(AO6:AP6)</f>
        <v>#REF!</v>
      </c>
      <c r="AR6" s="22" t="e">
        <f>+SUM(#REF!)</f>
        <v>#REF!</v>
      </c>
      <c r="AS6" s="19" t="e">
        <f>+SUM(#REF!)</f>
        <v>#REF!</v>
      </c>
      <c r="AT6" s="23" t="e">
        <f t="shared" ref="AT6:AT10" si="12">+SUM(AR6:AS6)</f>
        <v>#REF!</v>
      </c>
    </row>
    <row r="7" spans="1:46" ht="14.85" customHeight="1" x14ac:dyDescent="0.15">
      <c r="A7" s="29" t="s">
        <v>21</v>
      </c>
      <c r="B7" s="30" t="s">
        <v>22</v>
      </c>
      <c r="C7" s="30"/>
      <c r="D7" s="30"/>
      <c r="E7" s="31" t="e">
        <f t="shared" si="0"/>
        <v>#REF!</v>
      </c>
      <c r="F7" s="32" t="e">
        <f t="shared" si="0"/>
        <v>#REF!</v>
      </c>
      <c r="G7" s="33" t="e">
        <f t="shared" si="0"/>
        <v>#REF!</v>
      </c>
      <c r="H7" s="83" t="e">
        <f t="shared" si="1"/>
        <v>#REF!</v>
      </c>
      <c r="I7" s="84" t="e">
        <f t="shared" si="1"/>
        <v>#REF!</v>
      </c>
      <c r="J7" s="85" t="e">
        <f t="shared" si="1"/>
        <v>#REF!</v>
      </c>
      <c r="K7" s="31" t="e">
        <f t="shared" si="2"/>
        <v>#REF!</v>
      </c>
      <c r="L7" s="32" t="e">
        <f t="shared" si="2"/>
        <v>#REF!</v>
      </c>
      <c r="M7" s="33" t="e">
        <f t="shared" si="2"/>
        <v>#REF!</v>
      </c>
      <c r="N7" s="31" t="e">
        <f t="shared" si="2"/>
        <v>#REF!</v>
      </c>
      <c r="O7" s="32" t="e">
        <f t="shared" si="2"/>
        <v>#REF!</v>
      </c>
      <c r="P7" s="33" t="e">
        <f t="shared" si="2"/>
        <v>#REF!</v>
      </c>
      <c r="Q7" s="31" t="e">
        <f t="shared" ref="Q7:Q12" si="13">Z7+AC7+AF7+AI7+AL7+AO7+AR7</f>
        <v>#REF!</v>
      </c>
      <c r="R7" s="32" t="e">
        <f t="shared" si="3"/>
        <v>#REF!</v>
      </c>
      <c r="S7" s="33" t="e">
        <f t="shared" si="3"/>
        <v>#REF!</v>
      </c>
      <c r="T7" s="83" t="e">
        <f t="shared" si="4"/>
        <v>#REF!</v>
      </c>
      <c r="U7" s="84" t="e">
        <f t="shared" si="4"/>
        <v>#REF!</v>
      </c>
      <c r="V7" s="85" t="e">
        <f t="shared" si="4"/>
        <v>#REF!</v>
      </c>
      <c r="W7" s="34" t="e">
        <f t="shared" ref="W7:W10" si="14">+Z7+AC7</f>
        <v>#REF!</v>
      </c>
      <c r="X7" s="31" t="e">
        <f t="shared" si="5"/>
        <v>#REF!</v>
      </c>
      <c r="Y7" s="35" t="e">
        <f t="shared" si="5"/>
        <v>#REF!</v>
      </c>
      <c r="Z7" s="34" t="e">
        <f>+SUM(#REF!)</f>
        <v>#REF!</v>
      </c>
      <c r="AA7" s="31" t="e">
        <f>+SUM(#REF!)</f>
        <v>#REF!</v>
      </c>
      <c r="AB7" s="35" t="e">
        <f t="shared" si="6"/>
        <v>#REF!</v>
      </c>
      <c r="AC7" s="34" t="e">
        <f>+SUM(#REF!)</f>
        <v>#REF!</v>
      </c>
      <c r="AD7" s="31" t="e">
        <f>+SUM(#REF!)</f>
        <v>#REF!</v>
      </c>
      <c r="AE7" s="33" t="e">
        <f t="shared" si="7"/>
        <v>#REF!</v>
      </c>
      <c r="AF7" s="34" t="e">
        <f>+SUM(#REF!)</f>
        <v>#REF!</v>
      </c>
      <c r="AG7" s="31" t="e">
        <f>+SUM(#REF!)</f>
        <v>#REF!</v>
      </c>
      <c r="AH7" s="33" t="e">
        <f t="shared" si="8"/>
        <v>#REF!</v>
      </c>
      <c r="AI7" s="34" t="e">
        <f>+SUM(#REF!)</f>
        <v>#REF!</v>
      </c>
      <c r="AJ7" s="31" t="e">
        <f>+SUM(#REF!)</f>
        <v>#REF!</v>
      </c>
      <c r="AK7" s="33" t="e">
        <f t="shared" si="9"/>
        <v>#REF!</v>
      </c>
      <c r="AL7" s="34" t="e">
        <f>+SUM(#REF!)</f>
        <v>#REF!</v>
      </c>
      <c r="AM7" s="32" t="e">
        <f>+SUM(#REF!)</f>
        <v>#REF!</v>
      </c>
      <c r="AN7" s="33" t="e">
        <f t="shared" si="10"/>
        <v>#REF!</v>
      </c>
      <c r="AO7" s="34" t="e">
        <f>+SUM(#REF!)</f>
        <v>#REF!</v>
      </c>
      <c r="AP7" s="32" t="e">
        <f>+SUM(#REF!)</f>
        <v>#REF!</v>
      </c>
      <c r="AQ7" s="33" t="e">
        <f t="shared" si="11"/>
        <v>#REF!</v>
      </c>
      <c r="AR7" s="34" t="e">
        <f>+SUM(#REF!)</f>
        <v>#REF!</v>
      </c>
      <c r="AS7" s="32" t="e">
        <f>+SUM(#REF!)</f>
        <v>#REF!</v>
      </c>
      <c r="AT7" s="36" t="e">
        <f t="shared" si="12"/>
        <v>#REF!</v>
      </c>
    </row>
    <row r="8" spans="1:46" ht="14.85" customHeight="1" x14ac:dyDescent="0.15">
      <c r="A8" s="29" t="s">
        <v>23</v>
      </c>
      <c r="B8" s="30" t="s">
        <v>24</v>
      </c>
      <c r="C8" s="30"/>
      <c r="D8" s="30"/>
      <c r="E8" s="31" t="e">
        <f t="shared" si="0"/>
        <v>#REF!</v>
      </c>
      <c r="F8" s="32" t="e">
        <f t="shared" si="0"/>
        <v>#REF!</v>
      </c>
      <c r="G8" s="33" t="e">
        <f t="shared" si="0"/>
        <v>#REF!</v>
      </c>
      <c r="H8" s="83" t="e">
        <f t="shared" si="1"/>
        <v>#REF!</v>
      </c>
      <c r="I8" s="84" t="e">
        <f t="shared" si="1"/>
        <v>#REF!</v>
      </c>
      <c r="J8" s="85" t="e">
        <f t="shared" si="1"/>
        <v>#REF!</v>
      </c>
      <c r="K8" s="31" t="e">
        <f t="shared" si="2"/>
        <v>#REF!</v>
      </c>
      <c r="L8" s="32" t="e">
        <f t="shared" si="2"/>
        <v>#REF!</v>
      </c>
      <c r="M8" s="33" t="e">
        <f t="shared" si="2"/>
        <v>#REF!</v>
      </c>
      <c r="N8" s="31" t="e">
        <f t="shared" si="2"/>
        <v>#REF!</v>
      </c>
      <c r="O8" s="32" t="e">
        <f t="shared" si="2"/>
        <v>#REF!</v>
      </c>
      <c r="P8" s="33" t="e">
        <f t="shared" si="2"/>
        <v>#REF!</v>
      </c>
      <c r="Q8" s="31" t="e">
        <f t="shared" si="13"/>
        <v>#REF!</v>
      </c>
      <c r="R8" s="32" t="e">
        <f t="shared" si="3"/>
        <v>#REF!</v>
      </c>
      <c r="S8" s="33" t="e">
        <f t="shared" si="3"/>
        <v>#REF!</v>
      </c>
      <c r="T8" s="83" t="e">
        <f t="shared" si="4"/>
        <v>#REF!</v>
      </c>
      <c r="U8" s="84" t="e">
        <f t="shared" si="4"/>
        <v>#REF!</v>
      </c>
      <c r="V8" s="85" t="e">
        <f t="shared" si="4"/>
        <v>#REF!</v>
      </c>
      <c r="W8" s="34" t="e">
        <f t="shared" si="14"/>
        <v>#REF!</v>
      </c>
      <c r="X8" s="31" t="e">
        <f t="shared" si="5"/>
        <v>#REF!</v>
      </c>
      <c r="Y8" s="35" t="e">
        <f t="shared" si="5"/>
        <v>#REF!</v>
      </c>
      <c r="Z8" s="34" t="e">
        <f>+SUM(#REF!)</f>
        <v>#REF!</v>
      </c>
      <c r="AA8" s="31" t="e">
        <f>+SUM(#REF!)</f>
        <v>#REF!</v>
      </c>
      <c r="AB8" s="35" t="e">
        <f t="shared" si="6"/>
        <v>#REF!</v>
      </c>
      <c r="AC8" s="34" t="e">
        <f>+SUM(#REF!)</f>
        <v>#REF!</v>
      </c>
      <c r="AD8" s="31" t="e">
        <f>+SUM(#REF!)</f>
        <v>#REF!</v>
      </c>
      <c r="AE8" s="33" t="e">
        <f t="shared" si="7"/>
        <v>#REF!</v>
      </c>
      <c r="AF8" s="34" t="e">
        <f>+SUM(#REF!)</f>
        <v>#REF!</v>
      </c>
      <c r="AG8" s="31" t="e">
        <f>+SUM(#REF!)</f>
        <v>#REF!</v>
      </c>
      <c r="AH8" s="33" t="e">
        <f t="shared" si="8"/>
        <v>#REF!</v>
      </c>
      <c r="AI8" s="34" t="e">
        <f>+SUM(#REF!)</f>
        <v>#REF!</v>
      </c>
      <c r="AJ8" s="31" t="e">
        <f>+SUM(#REF!)</f>
        <v>#REF!</v>
      </c>
      <c r="AK8" s="33" t="e">
        <f t="shared" si="9"/>
        <v>#REF!</v>
      </c>
      <c r="AL8" s="34" t="e">
        <f>+SUM(#REF!)</f>
        <v>#REF!</v>
      </c>
      <c r="AM8" s="32" t="e">
        <f>+SUM(#REF!)</f>
        <v>#REF!</v>
      </c>
      <c r="AN8" s="33" t="e">
        <f t="shared" si="10"/>
        <v>#REF!</v>
      </c>
      <c r="AO8" s="34" t="e">
        <f>+SUM(#REF!)</f>
        <v>#REF!</v>
      </c>
      <c r="AP8" s="32" t="e">
        <f>+SUM(#REF!)</f>
        <v>#REF!</v>
      </c>
      <c r="AQ8" s="33" t="e">
        <f t="shared" si="11"/>
        <v>#REF!</v>
      </c>
      <c r="AR8" s="34" t="e">
        <f>+SUM(#REF!)</f>
        <v>#REF!</v>
      </c>
      <c r="AS8" s="32" t="e">
        <f>+SUM(#REF!)</f>
        <v>#REF!</v>
      </c>
      <c r="AT8" s="36" t="e">
        <f t="shared" si="12"/>
        <v>#REF!</v>
      </c>
    </row>
    <row r="9" spans="1:46" ht="14.85" customHeight="1" x14ac:dyDescent="0.15">
      <c r="A9" s="29" t="s">
        <v>25</v>
      </c>
      <c r="B9" s="30" t="s">
        <v>26</v>
      </c>
      <c r="C9" s="30"/>
      <c r="D9" s="30"/>
      <c r="E9" s="31" t="e">
        <f t="shared" si="0"/>
        <v>#REF!</v>
      </c>
      <c r="F9" s="32" t="e">
        <f t="shared" si="0"/>
        <v>#REF!</v>
      </c>
      <c r="G9" s="33" t="e">
        <f t="shared" si="0"/>
        <v>#REF!</v>
      </c>
      <c r="H9" s="83" t="e">
        <f t="shared" si="1"/>
        <v>#REF!</v>
      </c>
      <c r="I9" s="84" t="e">
        <f t="shared" si="1"/>
        <v>#REF!</v>
      </c>
      <c r="J9" s="85" t="e">
        <f t="shared" si="1"/>
        <v>#REF!</v>
      </c>
      <c r="K9" s="31" t="e">
        <f t="shared" si="2"/>
        <v>#REF!</v>
      </c>
      <c r="L9" s="32" t="e">
        <f t="shared" si="2"/>
        <v>#REF!</v>
      </c>
      <c r="M9" s="33" t="e">
        <f t="shared" si="2"/>
        <v>#REF!</v>
      </c>
      <c r="N9" s="31" t="e">
        <f t="shared" si="2"/>
        <v>#REF!</v>
      </c>
      <c r="O9" s="32" t="e">
        <f t="shared" si="2"/>
        <v>#REF!</v>
      </c>
      <c r="P9" s="33" t="e">
        <f t="shared" si="2"/>
        <v>#REF!</v>
      </c>
      <c r="Q9" s="31" t="e">
        <f t="shared" si="13"/>
        <v>#REF!</v>
      </c>
      <c r="R9" s="32" t="e">
        <f t="shared" si="3"/>
        <v>#REF!</v>
      </c>
      <c r="S9" s="33" t="e">
        <f t="shared" si="3"/>
        <v>#REF!</v>
      </c>
      <c r="T9" s="83" t="e">
        <f t="shared" si="4"/>
        <v>#REF!</v>
      </c>
      <c r="U9" s="84" t="e">
        <f t="shared" si="4"/>
        <v>#REF!</v>
      </c>
      <c r="V9" s="85" t="e">
        <f t="shared" si="4"/>
        <v>#REF!</v>
      </c>
      <c r="W9" s="34" t="e">
        <f t="shared" si="14"/>
        <v>#REF!</v>
      </c>
      <c r="X9" s="31" t="e">
        <f t="shared" si="5"/>
        <v>#REF!</v>
      </c>
      <c r="Y9" s="35" t="e">
        <f t="shared" si="5"/>
        <v>#REF!</v>
      </c>
      <c r="Z9" s="34" t="e">
        <f>+SUM(#REF!)</f>
        <v>#REF!</v>
      </c>
      <c r="AA9" s="31" t="e">
        <f>+SUM(#REF!)</f>
        <v>#REF!</v>
      </c>
      <c r="AB9" s="35" t="e">
        <f t="shared" si="6"/>
        <v>#REF!</v>
      </c>
      <c r="AC9" s="34" t="e">
        <f>+SUM(#REF!)</f>
        <v>#REF!</v>
      </c>
      <c r="AD9" s="31" t="e">
        <f>+SUM(#REF!)</f>
        <v>#REF!</v>
      </c>
      <c r="AE9" s="33" t="e">
        <f t="shared" si="7"/>
        <v>#REF!</v>
      </c>
      <c r="AF9" s="34" t="e">
        <f>+SUM(#REF!)</f>
        <v>#REF!</v>
      </c>
      <c r="AG9" s="31" t="e">
        <f>+SUM(#REF!)</f>
        <v>#REF!</v>
      </c>
      <c r="AH9" s="33" t="e">
        <f t="shared" si="8"/>
        <v>#REF!</v>
      </c>
      <c r="AI9" s="34" t="e">
        <f>+SUM(#REF!)</f>
        <v>#REF!</v>
      </c>
      <c r="AJ9" s="31" t="e">
        <f>+SUM(#REF!)</f>
        <v>#REF!</v>
      </c>
      <c r="AK9" s="33" t="e">
        <f t="shared" si="9"/>
        <v>#REF!</v>
      </c>
      <c r="AL9" s="34" t="e">
        <f>+SUM(#REF!)</f>
        <v>#REF!</v>
      </c>
      <c r="AM9" s="32" t="e">
        <f>+SUM(#REF!)</f>
        <v>#REF!</v>
      </c>
      <c r="AN9" s="33" t="e">
        <f t="shared" si="10"/>
        <v>#REF!</v>
      </c>
      <c r="AO9" s="34" t="e">
        <f>+SUM(#REF!)</f>
        <v>#REF!</v>
      </c>
      <c r="AP9" s="32" t="e">
        <f>+SUM(#REF!)</f>
        <v>#REF!</v>
      </c>
      <c r="AQ9" s="33" t="e">
        <f t="shared" si="11"/>
        <v>#REF!</v>
      </c>
      <c r="AR9" s="34" t="e">
        <f>+SUM(#REF!)</f>
        <v>#REF!</v>
      </c>
      <c r="AS9" s="32" t="e">
        <f>+SUM(#REF!)</f>
        <v>#REF!</v>
      </c>
      <c r="AT9" s="36" t="e">
        <f t="shared" si="12"/>
        <v>#REF!</v>
      </c>
    </row>
    <row r="10" spans="1:46" ht="14.85" customHeight="1" x14ac:dyDescent="0.15">
      <c r="A10" s="29" t="s">
        <v>27</v>
      </c>
      <c r="B10" s="30" t="s">
        <v>28</v>
      </c>
      <c r="C10" s="30"/>
      <c r="D10" s="30"/>
      <c r="E10" s="31" t="e">
        <f t="shared" si="0"/>
        <v>#REF!</v>
      </c>
      <c r="F10" s="32" t="e">
        <f t="shared" si="0"/>
        <v>#REF!</v>
      </c>
      <c r="G10" s="33" t="e">
        <f t="shared" si="0"/>
        <v>#REF!</v>
      </c>
      <c r="H10" s="83" t="e">
        <f t="shared" si="1"/>
        <v>#REF!</v>
      </c>
      <c r="I10" s="84" t="e">
        <f t="shared" si="1"/>
        <v>#REF!</v>
      </c>
      <c r="J10" s="85" t="e">
        <f t="shared" si="1"/>
        <v>#REF!</v>
      </c>
      <c r="K10" s="31" t="e">
        <f t="shared" si="2"/>
        <v>#REF!</v>
      </c>
      <c r="L10" s="32" t="e">
        <f t="shared" si="2"/>
        <v>#REF!</v>
      </c>
      <c r="M10" s="33" t="e">
        <f t="shared" si="2"/>
        <v>#REF!</v>
      </c>
      <c r="N10" s="31" t="e">
        <f t="shared" si="2"/>
        <v>#REF!</v>
      </c>
      <c r="O10" s="32" t="e">
        <f t="shared" si="2"/>
        <v>#REF!</v>
      </c>
      <c r="P10" s="33" t="e">
        <f t="shared" si="2"/>
        <v>#REF!</v>
      </c>
      <c r="Q10" s="31" t="e">
        <f t="shared" si="13"/>
        <v>#REF!</v>
      </c>
      <c r="R10" s="32" t="e">
        <f t="shared" si="3"/>
        <v>#REF!</v>
      </c>
      <c r="S10" s="33" t="e">
        <f t="shared" si="3"/>
        <v>#REF!</v>
      </c>
      <c r="T10" s="83" t="e">
        <f t="shared" si="4"/>
        <v>#REF!</v>
      </c>
      <c r="U10" s="84" t="e">
        <f t="shared" si="4"/>
        <v>#REF!</v>
      </c>
      <c r="V10" s="85" t="e">
        <f t="shared" si="4"/>
        <v>#REF!</v>
      </c>
      <c r="W10" s="42" t="e">
        <f t="shared" si="14"/>
        <v>#REF!</v>
      </c>
      <c r="X10" s="42" t="e">
        <f t="shared" si="5"/>
        <v>#REF!</v>
      </c>
      <c r="Y10" s="33" t="e">
        <f t="shared" si="5"/>
        <v>#REF!</v>
      </c>
      <c r="Z10" s="42" t="e">
        <f>+SUM(#REF!)</f>
        <v>#REF!</v>
      </c>
      <c r="AA10" s="42" t="e">
        <f>+SUM(#REF!)</f>
        <v>#REF!</v>
      </c>
      <c r="AB10" s="33" t="e">
        <f t="shared" si="6"/>
        <v>#REF!</v>
      </c>
      <c r="AC10" s="42" t="e">
        <f>+SUM(#REF!)</f>
        <v>#REF!</v>
      </c>
      <c r="AD10" s="42" t="e">
        <f>+SUM(#REF!)</f>
        <v>#REF!</v>
      </c>
      <c r="AE10" s="33" t="e">
        <f t="shared" si="7"/>
        <v>#REF!</v>
      </c>
      <c r="AF10" s="42" t="e">
        <f>+SUM(#REF!)</f>
        <v>#REF!</v>
      </c>
      <c r="AG10" s="42" t="e">
        <f>+SUM(#REF!)</f>
        <v>#REF!</v>
      </c>
      <c r="AH10" s="33" t="e">
        <f t="shared" si="8"/>
        <v>#REF!</v>
      </c>
      <c r="AI10" s="42" t="e">
        <f>+SUM(#REF!)</f>
        <v>#REF!</v>
      </c>
      <c r="AJ10" s="42" t="e">
        <f>+SUM(#REF!)</f>
        <v>#REF!</v>
      </c>
      <c r="AK10" s="33" t="e">
        <f t="shared" si="9"/>
        <v>#REF!</v>
      </c>
      <c r="AL10" s="34" t="e">
        <f>+SUM(#REF!)</f>
        <v>#REF!</v>
      </c>
      <c r="AM10" s="32" t="e">
        <f>+SUM(#REF!)</f>
        <v>#REF!</v>
      </c>
      <c r="AN10" s="33" t="e">
        <f t="shared" si="10"/>
        <v>#REF!</v>
      </c>
      <c r="AO10" s="34" t="e">
        <f>+SUM(#REF!)</f>
        <v>#REF!</v>
      </c>
      <c r="AP10" s="32" t="e">
        <f>+SUM(#REF!)</f>
        <v>#REF!</v>
      </c>
      <c r="AQ10" s="33" t="e">
        <f t="shared" si="11"/>
        <v>#REF!</v>
      </c>
      <c r="AR10" s="34" t="e">
        <f>+SUM(#REF!)</f>
        <v>#REF!</v>
      </c>
      <c r="AS10" s="32" t="e">
        <f>+SUM(#REF!)</f>
        <v>#REF!</v>
      </c>
      <c r="AT10" s="36" t="e">
        <f t="shared" si="12"/>
        <v>#REF!</v>
      </c>
    </row>
    <row r="11" spans="1:46" ht="14.85" customHeight="1" x14ac:dyDescent="0.15">
      <c r="A11" s="29"/>
      <c r="B11" s="30" t="s">
        <v>104</v>
      </c>
      <c r="C11" s="30"/>
      <c r="D11" s="30"/>
      <c r="E11" s="31"/>
      <c r="F11" s="32"/>
      <c r="G11" s="33"/>
      <c r="H11" s="83"/>
      <c r="I11" s="84"/>
      <c r="J11" s="85"/>
      <c r="K11" s="31"/>
      <c r="L11" s="32"/>
      <c r="M11" s="33"/>
      <c r="N11" s="31"/>
      <c r="O11" s="32"/>
      <c r="P11" s="33"/>
      <c r="Q11" s="31" t="e">
        <f>Z11+AC11+AF11+AI11+AL11+AO11+AR11</f>
        <v>#REF!</v>
      </c>
      <c r="R11" s="32" t="e">
        <f t="shared" si="3"/>
        <v>#REF!</v>
      </c>
      <c r="S11" s="33" t="e">
        <f t="shared" si="3"/>
        <v>#REF!</v>
      </c>
      <c r="T11" s="83"/>
      <c r="U11" s="84"/>
      <c r="V11" s="85"/>
      <c r="W11" s="42" t="e">
        <f t="shared" ref="W11:AT11" si="15">+W143-SUM(W6:W10)</f>
        <v>#REF!</v>
      </c>
      <c r="X11" s="42" t="e">
        <f t="shared" si="15"/>
        <v>#REF!</v>
      </c>
      <c r="Y11" s="33" t="e">
        <f t="shared" si="15"/>
        <v>#REF!</v>
      </c>
      <c r="Z11" s="42" t="e">
        <f t="shared" si="15"/>
        <v>#REF!</v>
      </c>
      <c r="AA11" s="42" t="e">
        <f t="shared" si="15"/>
        <v>#REF!</v>
      </c>
      <c r="AB11" s="33" t="e">
        <f t="shared" si="15"/>
        <v>#REF!</v>
      </c>
      <c r="AC11" s="42" t="e">
        <f t="shared" si="15"/>
        <v>#REF!</v>
      </c>
      <c r="AD11" s="42" t="e">
        <f t="shared" si="15"/>
        <v>#REF!</v>
      </c>
      <c r="AE11" s="33" t="e">
        <f t="shared" si="15"/>
        <v>#REF!</v>
      </c>
      <c r="AF11" s="42" t="e">
        <f t="shared" si="15"/>
        <v>#REF!</v>
      </c>
      <c r="AG11" s="42" t="e">
        <f t="shared" si="15"/>
        <v>#REF!</v>
      </c>
      <c r="AH11" s="33" t="e">
        <f t="shared" si="15"/>
        <v>#REF!</v>
      </c>
      <c r="AI11" s="42" t="e">
        <f t="shared" si="15"/>
        <v>#REF!</v>
      </c>
      <c r="AJ11" s="42" t="e">
        <f t="shared" si="15"/>
        <v>#REF!</v>
      </c>
      <c r="AK11" s="33" t="e">
        <f t="shared" si="15"/>
        <v>#REF!</v>
      </c>
      <c r="AL11" s="34" t="e">
        <f t="shared" si="15"/>
        <v>#REF!</v>
      </c>
      <c r="AM11" s="32" t="e">
        <f t="shared" si="15"/>
        <v>#REF!</v>
      </c>
      <c r="AN11" s="33" t="e">
        <f t="shared" si="15"/>
        <v>#REF!</v>
      </c>
      <c r="AO11" s="34" t="e">
        <f t="shared" si="15"/>
        <v>#REF!</v>
      </c>
      <c r="AP11" s="32" t="e">
        <f t="shared" si="15"/>
        <v>#REF!</v>
      </c>
      <c r="AQ11" s="33" t="e">
        <f t="shared" si="15"/>
        <v>#REF!</v>
      </c>
      <c r="AR11" s="34" t="e">
        <f t="shared" si="15"/>
        <v>#REF!</v>
      </c>
      <c r="AS11" s="32" t="e">
        <f t="shared" si="15"/>
        <v>#REF!</v>
      </c>
      <c r="AT11" s="36" t="e">
        <f t="shared" si="15"/>
        <v>#REF!</v>
      </c>
    </row>
    <row r="12" spans="1:46" ht="14.85" customHeight="1" x14ac:dyDescent="0.15">
      <c r="A12" s="145" t="s">
        <v>29</v>
      </c>
      <c r="B12" s="146"/>
      <c r="C12" s="78"/>
      <c r="D12" s="78"/>
      <c r="E12" s="43" t="e">
        <f>SUM(E6:E11)</f>
        <v>#REF!</v>
      </c>
      <c r="F12" s="44" t="e">
        <f t="shared" ref="F12:G12" si="16">SUM(F6:F11)</f>
        <v>#REF!</v>
      </c>
      <c r="G12" s="45" t="e">
        <f t="shared" si="16"/>
        <v>#REF!</v>
      </c>
      <c r="H12" s="90" t="e">
        <f t="shared" ref="H12:J12" si="17">+K12/E12</f>
        <v>#REF!</v>
      </c>
      <c r="I12" s="91" t="e">
        <f t="shared" si="17"/>
        <v>#REF!</v>
      </c>
      <c r="J12" s="88" t="e">
        <f t="shared" si="17"/>
        <v>#REF!</v>
      </c>
      <c r="K12" s="43" t="e">
        <f>SUM(K6:K11)</f>
        <v>#REF!</v>
      </c>
      <c r="L12" s="44" t="e">
        <f t="shared" ref="L12:M12" si="18">SUM(L6:L11)</f>
        <v>#REF!</v>
      </c>
      <c r="M12" s="45" t="e">
        <f t="shared" si="18"/>
        <v>#REF!</v>
      </c>
      <c r="N12" s="43" t="e">
        <f>SUM(N6:N11)</f>
        <v>#REF!</v>
      </c>
      <c r="O12" s="44" t="e">
        <f t="shared" ref="O12:P12" si="19">SUM(O6:O11)</f>
        <v>#REF!</v>
      </c>
      <c r="P12" s="45" t="e">
        <f t="shared" si="19"/>
        <v>#REF!</v>
      </c>
      <c r="Q12" s="43" t="e">
        <f t="shared" si="13"/>
        <v>#REF!</v>
      </c>
      <c r="R12" s="44" t="e">
        <f t="shared" si="3"/>
        <v>#REF!</v>
      </c>
      <c r="S12" s="45" t="e">
        <f t="shared" si="3"/>
        <v>#REF!</v>
      </c>
      <c r="T12" s="90" t="e">
        <f t="shared" si="4"/>
        <v>#REF!</v>
      </c>
      <c r="U12" s="91" t="e">
        <f t="shared" si="4"/>
        <v>#REF!</v>
      </c>
      <c r="V12" s="88" t="e">
        <f t="shared" si="4"/>
        <v>#REF!</v>
      </c>
      <c r="W12" s="43" t="e">
        <f>SUM(W6:W11)</f>
        <v>#REF!</v>
      </c>
      <c r="X12" s="44" t="e">
        <f t="shared" ref="X12:Y12" si="20">SUM(X6:X11)</f>
        <v>#REF!</v>
      </c>
      <c r="Y12" s="45" t="e">
        <f t="shared" si="20"/>
        <v>#REF!</v>
      </c>
      <c r="Z12" s="43" t="e">
        <f>SUM(Z6:Z11)</f>
        <v>#REF!</v>
      </c>
      <c r="AA12" s="44" t="e">
        <f t="shared" ref="AA12:AB12" si="21">SUM(AA6:AA11)</f>
        <v>#REF!</v>
      </c>
      <c r="AB12" s="45" t="e">
        <f t="shared" si="21"/>
        <v>#REF!</v>
      </c>
      <c r="AC12" s="43" t="e">
        <f>SUM(AC6:AC11)</f>
        <v>#REF!</v>
      </c>
      <c r="AD12" s="44" t="e">
        <f t="shared" ref="AD12:AE12" si="22">SUM(AD6:AD11)</f>
        <v>#REF!</v>
      </c>
      <c r="AE12" s="45" t="e">
        <f t="shared" si="22"/>
        <v>#REF!</v>
      </c>
      <c r="AF12" s="43" t="e">
        <f>SUM(AF6:AF11)</f>
        <v>#REF!</v>
      </c>
      <c r="AG12" s="44" t="e">
        <f t="shared" ref="AG12:AH12" si="23">SUM(AG6:AG11)</f>
        <v>#REF!</v>
      </c>
      <c r="AH12" s="45" t="e">
        <f t="shared" si="23"/>
        <v>#REF!</v>
      </c>
      <c r="AI12" s="43" t="e">
        <f>SUM(AI6:AI11)</f>
        <v>#REF!</v>
      </c>
      <c r="AJ12" s="44" t="e">
        <f t="shared" ref="AJ12:AK12" si="24">SUM(AJ6:AJ11)</f>
        <v>#REF!</v>
      </c>
      <c r="AK12" s="45" t="e">
        <f t="shared" si="24"/>
        <v>#REF!</v>
      </c>
      <c r="AL12" s="43" t="e">
        <f>SUM(AL6:AL11)</f>
        <v>#REF!</v>
      </c>
      <c r="AM12" s="44" t="e">
        <f t="shared" ref="AM12:AN12" si="25">SUM(AM6:AM11)</f>
        <v>#REF!</v>
      </c>
      <c r="AN12" s="45" t="e">
        <f t="shared" si="25"/>
        <v>#REF!</v>
      </c>
      <c r="AO12" s="43" t="e">
        <f>SUM(AO6:AO11)</f>
        <v>#REF!</v>
      </c>
      <c r="AP12" s="44" t="e">
        <f t="shared" ref="AP12:AQ12" si="26">SUM(AP6:AP11)</f>
        <v>#REF!</v>
      </c>
      <c r="AQ12" s="45" t="e">
        <f t="shared" si="26"/>
        <v>#REF!</v>
      </c>
      <c r="AR12" s="43" t="e">
        <f>SUM(AR6:AR11)</f>
        <v>#REF!</v>
      </c>
      <c r="AS12" s="44" t="e">
        <f t="shared" ref="AS12:AT12" si="27">SUM(AS6:AS11)</f>
        <v>#REF!</v>
      </c>
      <c r="AT12" s="45" t="e">
        <f t="shared" si="27"/>
        <v>#REF!</v>
      </c>
    </row>
    <row r="13" spans="1:46" ht="14.85" customHeight="1" x14ac:dyDescent="0.15">
      <c r="A13" s="53"/>
      <c r="B13" s="53"/>
      <c r="C13" s="53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</row>
    <row r="14" spans="1:46" ht="14.85" customHeight="1" x14ac:dyDescent="0.15">
      <c r="A14" s="1" t="s">
        <v>102</v>
      </c>
      <c r="B14" s="55"/>
      <c r="C14" s="55"/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1:46" ht="14.85" customHeight="1" x14ac:dyDescent="0.15">
      <c r="A15" s="143" t="s">
        <v>31</v>
      </c>
      <c r="B15" s="143" t="s">
        <v>32</v>
      </c>
      <c r="C15" s="143" t="s">
        <v>98</v>
      </c>
      <c r="D15" s="143" t="s">
        <v>69</v>
      </c>
      <c r="E15" s="5" t="s">
        <v>64</v>
      </c>
      <c r="F15" s="6"/>
      <c r="G15" s="7"/>
      <c r="H15" s="5" t="s">
        <v>67</v>
      </c>
      <c r="I15" s="6"/>
      <c r="J15" s="7"/>
      <c r="K15" s="5" t="s">
        <v>65</v>
      </c>
      <c r="L15" s="6"/>
      <c r="M15" s="7"/>
      <c r="N15" s="5" t="s">
        <v>66</v>
      </c>
      <c r="O15" s="6"/>
      <c r="P15" s="7"/>
      <c r="Q15" s="5" t="s">
        <v>63</v>
      </c>
      <c r="R15" s="6"/>
      <c r="S15" s="7"/>
      <c r="T15" s="89" t="s">
        <v>100</v>
      </c>
      <c r="U15" s="6"/>
      <c r="V15" s="7"/>
      <c r="W15" s="5" t="s">
        <v>101</v>
      </c>
      <c r="X15" s="6"/>
      <c r="Y15" s="7"/>
      <c r="Z15" s="5" t="s">
        <v>5</v>
      </c>
      <c r="AA15" s="6"/>
      <c r="AB15" s="7"/>
      <c r="AC15" s="5" t="s">
        <v>6</v>
      </c>
      <c r="AD15" s="6"/>
      <c r="AE15" s="7"/>
      <c r="AF15" s="5" t="s">
        <v>7</v>
      </c>
      <c r="AG15" s="6"/>
      <c r="AH15" s="7"/>
      <c r="AI15" s="5" t="s">
        <v>8</v>
      </c>
      <c r="AJ15" s="6"/>
      <c r="AK15" s="7"/>
      <c r="AL15" s="5" t="s">
        <v>9</v>
      </c>
      <c r="AM15" s="6"/>
      <c r="AN15" s="7"/>
      <c r="AO15" s="5" t="s">
        <v>10</v>
      </c>
      <c r="AP15" s="6"/>
      <c r="AQ15" s="7"/>
      <c r="AR15" s="5" t="s">
        <v>11</v>
      </c>
      <c r="AS15" s="6"/>
      <c r="AT15" s="8"/>
    </row>
    <row r="16" spans="1:46" ht="14.85" customHeight="1" x14ac:dyDescent="0.15">
      <c r="A16" s="144"/>
      <c r="B16" s="144"/>
      <c r="C16" s="144"/>
      <c r="D16" s="144"/>
      <c r="E16" s="5" t="s">
        <v>13</v>
      </c>
      <c r="F16" s="6" t="s">
        <v>14</v>
      </c>
      <c r="G16" s="129" t="s">
        <v>15</v>
      </c>
      <c r="H16" s="5" t="s">
        <v>13</v>
      </c>
      <c r="I16" s="6" t="s">
        <v>14</v>
      </c>
      <c r="J16" s="129" t="s">
        <v>15</v>
      </c>
      <c r="K16" s="5" t="s">
        <v>13</v>
      </c>
      <c r="L16" s="6" t="s">
        <v>14</v>
      </c>
      <c r="M16" s="129" t="s">
        <v>15</v>
      </c>
      <c r="N16" s="5" t="s">
        <v>13</v>
      </c>
      <c r="O16" s="6" t="s">
        <v>14</v>
      </c>
      <c r="P16" s="129" t="s">
        <v>15</v>
      </c>
      <c r="Q16" s="5" t="s">
        <v>13</v>
      </c>
      <c r="R16" s="6" t="s">
        <v>14</v>
      </c>
      <c r="S16" s="129" t="s">
        <v>15</v>
      </c>
      <c r="T16" s="5" t="s">
        <v>13</v>
      </c>
      <c r="U16" s="6" t="s">
        <v>14</v>
      </c>
      <c r="V16" s="129" t="s">
        <v>15</v>
      </c>
      <c r="W16" s="5" t="s">
        <v>13</v>
      </c>
      <c r="X16" s="6" t="s">
        <v>14</v>
      </c>
      <c r="Y16" s="129" t="s">
        <v>15</v>
      </c>
      <c r="Z16" s="5" t="s">
        <v>13</v>
      </c>
      <c r="AA16" s="6" t="s">
        <v>14</v>
      </c>
      <c r="AB16" s="129" t="s">
        <v>15</v>
      </c>
      <c r="AC16" s="5" t="s">
        <v>13</v>
      </c>
      <c r="AD16" s="6" t="s">
        <v>14</v>
      </c>
      <c r="AE16" s="129" t="s">
        <v>15</v>
      </c>
      <c r="AF16" s="5" t="s">
        <v>13</v>
      </c>
      <c r="AG16" s="6" t="s">
        <v>14</v>
      </c>
      <c r="AH16" s="129" t="s">
        <v>15</v>
      </c>
      <c r="AI16" s="5" t="s">
        <v>13</v>
      </c>
      <c r="AJ16" s="6" t="s">
        <v>14</v>
      </c>
      <c r="AK16" s="129" t="s">
        <v>15</v>
      </c>
      <c r="AL16" s="5" t="s">
        <v>13</v>
      </c>
      <c r="AM16" s="6" t="s">
        <v>14</v>
      </c>
      <c r="AN16" s="129" t="s">
        <v>15</v>
      </c>
      <c r="AO16" s="5" t="s">
        <v>13</v>
      </c>
      <c r="AP16" s="6" t="s">
        <v>14</v>
      </c>
      <c r="AQ16" s="129" t="s">
        <v>15</v>
      </c>
      <c r="AR16" s="5" t="s">
        <v>13</v>
      </c>
      <c r="AS16" s="6" t="s">
        <v>14</v>
      </c>
      <c r="AT16" s="130" t="s">
        <v>15</v>
      </c>
    </row>
    <row r="17" spans="1:46" ht="14.85" customHeight="1" x14ac:dyDescent="0.15">
      <c r="A17" s="17">
        <v>1</v>
      </c>
      <c r="B17" s="59"/>
      <c r="C17" s="59" t="s">
        <v>79</v>
      </c>
      <c r="D17" s="59" t="s">
        <v>70</v>
      </c>
      <c r="E17" s="18" t="e">
        <f t="shared" ref="E17:G32" si="28">+SUMIF($D$49:$D$141,$D17,E$49:E$141)</f>
        <v>#REF!</v>
      </c>
      <c r="F17" s="19" t="e">
        <f t="shared" si="28"/>
        <v>#REF!</v>
      </c>
      <c r="G17" s="20" t="e">
        <f t="shared" si="28"/>
        <v>#REF!</v>
      </c>
      <c r="H17" s="80" t="e">
        <f t="shared" ref="H17:J43" si="29">+K17/E17</f>
        <v>#REF!</v>
      </c>
      <c r="I17" s="81" t="e">
        <f t="shared" si="29"/>
        <v>#REF!</v>
      </c>
      <c r="J17" s="82" t="e">
        <f t="shared" si="29"/>
        <v>#REF!</v>
      </c>
      <c r="K17" s="18" t="e">
        <f t="shared" ref="K17:S32" si="30">+SUMIF($D$49:$D$141,$D17,K$49:K$141)</f>
        <v>#REF!</v>
      </c>
      <c r="L17" s="19" t="e">
        <f t="shared" si="30"/>
        <v>#REF!</v>
      </c>
      <c r="M17" s="20" t="e">
        <f t="shared" si="30"/>
        <v>#REF!</v>
      </c>
      <c r="N17" s="18" t="e">
        <f t="shared" si="30"/>
        <v>#REF!</v>
      </c>
      <c r="O17" s="19" t="e">
        <f t="shared" si="30"/>
        <v>#REF!</v>
      </c>
      <c r="P17" s="20" t="e">
        <f t="shared" si="30"/>
        <v>#REF!</v>
      </c>
      <c r="Q17" s="18">
        <f t="shared" si="30"/>
        <v>603.64</v>
      </c>
      <c r="R17" s="19">
        <f t="shared" si="30"/>
        <v>1414.95</v>
      </c>
      <c r="S17" s="20">
        <f t="shared" si="30"/>
        <v>2018.5900000000001</v>
      </c>
      <c r="T17" s="80" t="e">
        <f t="shared" ref="T17:V43" si="31">(Z17+AC17+AF17+AI17+AL17+AO17+AR17)/K17</f>
        <v>#REF!</v>
      </c>
      <c r="U17" s="81" t="e">
        <f t="shared" si="31"/>
        <v>#REF!</v>
      </c>
      <c r="V17" s="82" t="e">
        <f t="shared" si="31"/>
        <v>#REF!</v>
      </c>
      <c r="W17" s="105">
        <f t="shared" ref="W17:AL32" si="32">+SUMIF($D$49:$D$141,$D17,W$49:W$141)</f>
        <v>238.91999999999996</v>
      </c>
      <c r="X17" s="106">
        <f t="shared" si="32"/>
        <v>595.22</v>
      </c>
      <c r="Y17" s="104">
        <f t="shared" si="32"/>
        <v>834.1400000000001</v>
      </c>
      <c r="Z17" s="105">
        <f t="shared" si="32"/>
        <v>145.17999999999998</v>
      </c>
      <c r="AA17" s="106">
        <f t="shared" si="32"/>
        <v>364.14</v>
      </c>
      <c r="AB17" s="104">
        <f t="shared" si="32"/>
        <v>509.31999999999994</v>
      </c>
      <c r="AC17" s="22">
        <f t="shared" si="32"/>
        <v>93.740000000000009</v>
      </c>
      <c r="AD17" s="19">
        <f t="shared" si="32"/>
        <v>231.08000000000004</v>
      </c>
      <c r="AE17" s="20">
        <f t="shared" si="32"/>
        <v>324.82000000000005</v>
      </c>
      <c r="AF17" s="22">
        <f t="shared" si="32"/>
        <v>119.35000000000001</v>
      </c>
      <c r="AG17" s="19">
        <f t="shared" si="32"/>
        <v>297.60000000000002</v>
      </c>
      <c r="AH17" s="20">
        <f t="shared" si="32"/>
        <v>416.95</v>
      </c>
      <c r="AI17" s="22">
        <f t="shared" si="32"/>
        <v>81.739999999999995</v>
      </c>
      <c r="AJ17" s="19">
        <f t="shared" si="32"/>
        <v>140.30000000000001</v>
      </c>
      <c r="AK17" s="20">
        <f t="shared" si="32"/>
        <v>222.04</v>
      </c>
      <c r="AL17" s="22">
        <f t="shared" si="32"/>
        <v>75.459999999999994</v>
      </c>
      <c r="AM17" s="19">
        <f t="shared" ref="AM17:AT43" si="33">+SUMIF($D$49:$D$141,$D17,AM$49:AM$141)</f>
        <v>138.6</v>
      </c>
      <c r="AN17" s="20">
        <f t="shared" si="33"/>
        <v>214.06</v>
      </c>
      <c r="AO17" s="22">
        <f t="shared" si="33"/>
        <v>56.349999999999994</v>
      </c>
      <c r="AP17" s="19">
        <f t="shared" si="33"/>
        <v>152.94999999999999</v>
      </c>
      <c r="AQ17" s="20">
        <f t="shared" si="33"/>
        <v>209.29999999999995</v>
      </c>
      <c r="AR17" s="22">
        <f t="shared" si="33"/>
        <v>31.82</v>
      </c>
      <c r="AS17" s="19">
        <f t="shared" si="33"/>
        <v>90.28</v>
      </c>
      <c r="AT17" s="23">
        <f t="shared" si="33"/>
        <v>122.1</v>
      </c>
    </row>
    <row r="18" spans="1:46" ht="14.85" customHeight="1" x14ac:dyDescent="0.15">
      <c r="A18" s="30">
        <v>2</v>
      </c>
      <c r="B18" s="62"/>
      <c r="C18" s="62" t="s">
        <v>79</v>
      </c>
      <c r="D18" s="62" t="s">
        <v>71</v>
      </c>
      <c r="E18" s="31" t="e">
        <f t="shared" si="28"/>
        <v>#REF!</v>
      </c>
      <c r="F18" s="32" t="e">
        <f t="shared" si="28"/>
        <v>#REF!</v>
      </c>
      <c r="G18" s="33" t="e">
        <f t="shared" si="28"/>
        <v>#REF!</v>
      </c>
      <c r="H18" s="83" t="e">
        <f t="shared" si="29"/>
        <v>#REF!</v>
      </c>
      <c r="I18" s="84" t="e">
        <f t="shared" si="29"/>
        <v>#REF!</v>
      </c>
      <c r="J18" s="85" t="e">
        <f t="shared" si="29"/>
        <v>#REF!</v>
      </c>
      <c r="K18" s="31" t="e">
        <f t="shared" si="30"/>
        <v>#REF!</v>
      </c>
      <c r="L18" s="32" t="e">
        <f t="shared" si="30"/>
        <v>#REF!</v>
      </c>
      <c r="M18" s="33" t="e">
        <f t="shared" si="30"/>
        <v>#REF!</v>
      </c>
      <c r="N18" s="31" t="e">
        <f t="shared" si="30"/>
        <v>#REF!</v>
      </c>
      <c r="O18" s="32" t="e">
        <f t="shared" si="30"/>
        <v>#REF!</v>
      </c>
      <c r="P18" s="33" t="e">
        <f t="shared" si="30"/>
        <v>#REF!</v>
      </c>
      <c r="Q18" s="31">
        <f t="shared" si="30"/>
        <v>618.1</v>
      </c>
      <c r="R18" s="32">
        <f t="shared" si="30"/>
        <v>1278.6699999999998</v>
      </c>
      <c r="S18" s="33">
        <f t="shared" si="30"/>
        <v>1896.77</v>
      </c>
      <c r="T18" s="83" t="e">
        <f t="shared" si="31"/>
        <v>#REF!</v>
      </c>
      <c r="U18" s="84" t="e">
        <f t="shared" si="31"/>
        <v>#REF!</v>
      </c>
      <c r="V18" s="85" t="e">
        <f t="shared" si="31"/>
        <v>#REF!</v>
      </c>
      <c r="W18" s="34">
        <f t="shared" si="32"/>
        <v>254.78</v>
      </c>
      <c r="X18" s="32">
        <f t="shared" si="32"/>
        <v>473.67999999999995</v>
      </c>
      <c r="Y18" s="33">
        <f t="shared" si="32"/>
        <v>728.46</v>
      </c>
      <c r="Z18" s="34">
        <f t="shared" si="32"/>
        <v>152.32</v>
      </c>
      <c r="AA18" s="32">
        <f t="shared" si="32"/>
        <v>292.74</v>
      </c>
      <c r="AB18" s="33">
        <f t="shared" si="32"/>
        <v>445.05999999999995</v>
      </c>
      <c r="AC18" s="34">
        <f t="shared" si="32"/>
        <v>102.46000000000001</v>
      </c>
      <c r="AD18" s="32">
        <f t="shared" si="32"/>
        <v>180.94</v>
      </c>
      <c r="AE18" s="33">
        <f t="shared" si="32"/>
        <v>283.40000000000003</v>
      </c>
      <c r="AF18" s="34">
        <f t="shared" si="32"/>
        <v>134.85</v>
      </c>
      <c r="AG18" s="32">
        <f t="shared" si="32"/>
        <v>279</v>
      </c>
      <c r="AH18" s="33">
        <f t="shared" si="32"/>
        <v>413.85</v>
      </c>
      <c r="AI18" s="34">
        <f t="shared" si="32"/>
        <v>84.18</v>
      </c>
      <c r="AJ18" s="32">
        <f t="shared" si="32"/>
        <v>135.41999999999999</v>
      </c>
      <c r="AK18" s="33">
        <f t="shared" si="32"/>
        <v>219.6</v>
      </c>
      <c r="AL18" s="34">
        <f t="shared" si="32"/>
        <v>60.059999999999995</v>
      </c>
      <c r="AM18" s="32">
        <f t="shared" si="33"/>
        <v>172.48000000000002</v>
      </c>
      <c r="AN18" s="33">
        <f t="shared" si="33"/>
        <v>232.54000000000002</v>
      </c>
      <c r="AO18" s="34">
        <f t="shared" si="33"/>
        <v>49.449999999999996</v>
      </c>
      <c r="AP18" s="32">
        <f t="shared" si="33"/>
        <v>132.25</v>
      </c>
      <c r="AQ18" s="33">
        <f t="shared" si="33"/>
        <v>181.7</v>
      </c>
      <c r="AR18" s="34">
        <f t="shared" si="33"/>
        <v>34.78</v>
      </c>
      <c r="AS18" s="32">
        <f t="shared" si="33"/>
        <v>85.84</v>
      </c>
      <c r="AT18" s="36">
        <f t="shared" si="33"/>
        <v>120.61999999999999</v>
      </c>
    </row>
    <row r="19" spans="1:46" ht="14.85" customHeight="1" x14ac:dyDescent="0.15">
      <c r="A19" s="30">
        <v>3</v>
      </c>
      <c r="B19" s="62"/>
      <c r="C19" s="62" t="s">
        <v>79</v>
      </c>
      <c r="D19" s="62" t="s">
        <v>72</v>
      </c>
      <c r="E19" s="31" t="e">
        <f t="shared" si="28"/>
        <v>#REF!</v>
      </c>
      <c r="F19" s="32" t="e">
        <f t="shared" si="28"/>
        <v>#REF!</v>
      </c>
      <c r="G19" s="33" t="e">
        <f t="shared" si="28"/>
        <v>#REF!</v>
      </c>
      <c r="H19" s="83" t="e">
        <f t="shared" si="29"/>
        <v>#REF!</v>
      </c>
      <c r="I19" s="84" t="e">
        <f t="shared" si="29"/>
        <v>#REF!</v>
      </c>
      <c r="J19" s="85" t="e">
        <f t="shared" si="29"/>
        <v>#REF!</v>
      </c>
      <c r="K19" s="31" t="e">
        <f t="shared" si="30"/>
        <v>#REF!</v>
      </c>
      <c r="L19" s="32" t="e">
        <f t="shared" si="30"/>
        <v>#REF!</v>
      </c>
      <c r="M19" s="33" t="e">
        <f t="shared" si="30"/>
        <v>#REF!</v>
      </c>
      <c r="N19" s="31" t="e">
        <f t="shared" si="30"/>
        <v>#REF!</v>
      </c>
      <c r="O19" s="32" t="e">
        <f t="shared" si="30"/>
        <v>#REF!</v>
      </c>
      <c r="P19" s="33" t="e">
        <f t="shared" si="30"/>
        <v>#REF!</v>
      </c>
      <c r="Q19" s="31">
        <f t="shared" si="30"/>
        <v>466.84000000000003</v>
      </c>
      <c r="R19" s="32">
        <f t="shared" si="30"/>
        <v>1045.8699999999999</v>
      </c>
      <c r="S19" s="33">
        <f t="shared" si="30"/>
        <v>1512.71</v>
      </c>
      <c r="T19" s="83" t="e">
        <f t="shared" si="31"/>
        <v>#REF!</v>
      </c>
      <c r="U19" s="84" t="e">
        <f t="shared" si="31"/>
        <v>#REF!</v>
      </c>
      <c r="V19" s="85" t="e">
        <f t="shared" si="31"/>
        <v>#REF!</v>
      </c>
      <c r="W19" s="34">
        <f t="shared" si="32"/>
        <v>173.7</v>
      </c>
      <c r="X19" s="32">
        <f t="shared" si="32"/>
        <v>401.68</v>
      </c>
      <c r="Y19" s="33">
        <f t="shared" si="32"/>
        <v>575.38</v>
      </c>
      <c r="Z19" s="34">
        <f t="shared" si="32"/>
        <v>121.37999999999998</v>
      </c>
      <c r="AA19" s="32">
        <f t="shared" si="32"/>
        <v>214.2</v>
      </c>
      <c r="AB19" s="33">
        <f t="shared" si="32"/>
        <v>335.57999999999993</v>
      </c>
      <c r="AC19" s="34">
        <f t="shared" si="32"/>
        <v>52.320000000000007</v>
      </c>
      <c r="AD19" s="32">
        <f t="shared" si="32"/>
        <v>187.48000000000002</v>
      </c>
      <c r="AE19" s="33">
        <f t="shared" si="32"/>
        <v>239.8</v>
      </c>
      <c r="AF19" s="34">
        <f t="shared" si="32"/>
        <v>96.1</v>
      </c>
      <c r="AG19" s="32">
        <f t="shared" si="32"/>
        <v>227.85000000000002</v>
      </c>
      <c r="AH19" s="33">
        <f t="shared" si="32"/>
        <v>323.95000000000005</v>
      </c>
      <c r="AI19" s="34">
        <f t="shared" si="32"/>
        <v>54.900000000000006</v>
      </c>
      <c r="AJ19" s="32">
        <f t="shared" si="32"/>
        <v>100.03999999999999</v>
      </c>
      <c r="AK19" s="33">
        <f t="shared" si="32"/>
        <v>154.94</v>
      </c>
      <c r="AL19" s="34">
        <f t="shared" si="32"/>
        <v>66.22</v>
      </c>
      <c r="AM19" s="32">
        <f t="shared" si="33"/>
        <v>147.84</v>
      </c>
      <c r="AN19" s="33">
        <f t="shared" si="33"/>
        <v>214.06</v>
      </c>
      <c r="AO19" s="34">
        <f t="shared" si="33"/>
        <v>55.199999999999996</v>
      </c>
      <c r="AP19" s="32">
        <f t="shared" si="33"/>
        <v>98.899999999999977</v>
      </c>
      <c r="AQ19" s="33">
        <f t="shared" si="33"/>
        <v>154.09999999999997</v>
      </c>
      <c r="AR19" s="34">
        <f t="shared" si="33"/>
        <v>20.72</v>
      </c>
      <c r="AS19" s="32">
        <f t="shared" si="33"/>
        <v>69.56</v>
      </c>
      <c r="AT19" s="36">
        <f t="shared" si="33"/>
        <v>90.28</v>
      </c>
    </row>
    <row r="20" spans="1:46" ht="14.85" customHeight="1" x14ac:dyDescent="0.15">
      <c r="A20" s="30">
        <v>4</v>
      </c>
      <c r="B20" s="62"/>
      <c r="C20" s="62" t="s">
        <v>79</v>
      </c>
      <c r="D20" s="62" t="s">
        <v>73</v>
      </c>
      <c r="E20" s="31" t="e">
        <f t="shared" si="28"/>
        <v>#REF!</v>
      </c>
      <c r="F20" s="32" t="e">
        <f t="shared" si="28"/>
        <v>#REF!</v>
      </c>
      <c r="G20" s="33" t="e">
        <f t="shared" si="28"/>
        <v>#REF!</v>
      </c>
      <c r="H20" s="83" t="e">
        <f t="shared" si="29"/>
        <v>#REF!</v>
      </c>
      <c r="I20" s="84" t="e">
        <f t="shared" si="29"/>
        <v>#REF!</v>
      </c>
      <c r="J20" s="85" t="e">
        <f t="shared" si="29"/>
        <v>#REF!</v>
      </c>
      <c r="K20" s="31" t="e">
        <f t="shared" si="30"/>
        <v>#REF!</v>
      </c>
      <c r="L20" s="32" t="e">
        <f t="shared" si="30"/>
        <v>#REF!</v>
      </c>
      <c r="M20" s="33" t="e">
        <f t="shared" si="30"/>
        <v>#REF!</v>
      </c>
      <c r="N20" s="31" t="e">
        <f t="shared" si="30"/>
        <v>#REF!</v>
      </c>
      <c r="O20" s="32" t="e">
        <f t="shared" si="30"/>
        <v>#REF!</v>
      </c>
      <c r="P20" s="33" t="e">
        <f t="shared" si="30"/>
        <v>#REF!</v>
      </c>
      <c r="Q20" s="31">
        <f t="shared" si="30"/>
        <v>539.38</v>
      </c>
      <c r="R20" s="32">
        <f t="shared" si="30"/>
        <v>1223.06</v>
      </c>
      <c r="S20" s="33">
        <f t="shared" si="30"/>
        <v>1762.44</v>
      </c>
      <c r="T20" s="83" t="e">
        <f t="shared" si="31"/>
        <v>#REF!</v>
      </c>
      <c r="U20" s="84" t="e">
        <f t="shared" si="31"/>
        <v>#REF!</v>
      </c>
      <c r="V20" s="85" t="e">
        <f t="shared" si="31"/>
        <v>#REF!</v>
      </c>
      <c r="W20" s="34">
        <f t="shared" si="32"/>
        <v>196.89999999999998</v>
      </c>
      <c r="X20" s="32">
        <f t="shared" si="32"/>
        <v>520.28</v>
      </c>
      <c r="Y20" s="33">
        <f t="shared" si="32"/>
        <v>717.18</v>
      </c>
      <c r="Z20" s="34">
        <f t="shared" si="32"/>
        <v>138.04</v>
      </c>
      <c r="AA20" s="32">
        <f t="shared" si="32"/>
        <v>328.43999999999994</v>
      </c>
      <c r="AB20" s="33">
        <f t="shared" si="32"/>
        <v>466.4799999999999</v>
      </c>
      <c r="AC20" s="34">
        <f t="shared" si="32"/>
        <v>58.86</v>
      </c>
      <c r="AD20" s="32">
        <f t="shared" si="32"/>
        <v>191.84</v>
      </c>
      <c r="AE20" s="33">
        <f t="shared" si="32"/>
        <v>250.70000000000002</v>
      </c>
      <c r="AF20" s="34">
        <f t="shared" si="32"/>
        <v>124.00000000000001</v>
      </c>
      <c r="AG20" s="32">
        <f t="shared" si="32"/>
        <v>260.39999999999998</v>
      </c>
      <c r="AH20" s="33">
        <f t="shared" si="32"/>
        <v>384.40000000000003</v>
      </c>
      <c r="AI20" s="34">
        <f t="shared" si="32"/>
        <v>57.339999999999996</v>
      </c>
      <c r="AJ20" s="32">
        <f t="shared" si="32"/>
        <v>135.42000000000002</v>
      </c>
      <c r="AK20" s="33">
        <f t="shared" si="32"/>
        <v>192.76</v>
      </c>
      <c r="AL20" s="34">
        <f t="shared" si="32"/>
        <v>64.680000000000007</v>
      </c>
      <c r="AM20" s="32">
        <f t="shared" si="33"/>
        <v>133.97999999999999</v>
      </c>
      <c r="AN20" s="33">
        <f t="shared" si="33"/>
        <v>198.65999999999997</v>
      </c>
      <c r="AO20" s="34">
        <f t="shared" si="33"/>
        <v>71.299999999999983</v>
      </c>
      <c r="AP20" s="32">
        <f t="shared" si="33"/>
        <v>101.19999999999999</v>
      </c>
      <c r="AQ20" s="33">
        <f t="shared" si="33"/>
        <v>172.5</v>
      </c>
      <c r="AR20" s="34">
        <f t="shared" si="33"/>
        <v>25.16</v>
      </c>
      <c r="AS20" s="32">
        <f t="shared" si="33"/>
        <v>71.78</v>
      </c>
      <c r="AT20" s="36">
        <f t="shared" si="33"/>
        <v>96.94</v>
      </c>
    </row>
    <row r="21" spans="1:46" ht="14.85" customHeight="1" x14ac:dyDescent="0.15">
      <c r="A21" s="30">
        <v>5</v>
      </c>
      <c r="B21" s="62"/>
      <c r="C21" s="62" t="s">
        <v>79</v>
      </c>
      <c r="D21" s="62" t="s">
        <v>74</v>
      </c>
      <c r="E21" s="31" t="e">
        <f t="shared" si="28"/>
        <v>#REF!</v>
      </c>
      <c r="F21" s="32" t="e">
        <f t="shared" si="28"/>
        <v>#REF!</v>
      </c>
      <c r="G21" s="33" t="e">
        <f t="shared" si="28"/>
        <v>#REF!</v>
      </c>
      <c r="H21" s="83" t="e">
        <f t="shared" si="29"/>
        <v>#REF!</v>
      </c>
      <c r="I21" s="84" t="e">
        <f t="shared" si="29"/>
        <v>#REF!</v>
      </c>
      <c r="J21" s="85" t="e">
        <f t="shared" si="29"/>
        <v>#REF!</v>
      </c>
      <c r="K21" s="31" t="e">
        <f t="shared" si="30"/>
        <v>#REF!</v>
      </c>
      <c r="L21" s="32" t="e">
        <f t="shared" si="30"/>
        <v>#REF!</v>
      </c>
      <c r="M21" s="33" t="e">
        <f t="shared" si="30"/>
        <v>#REF!</v>
      </c>
      <c r="N21" s="31" t="e">
        <f t="shared" si="30"/>
        <v>#REF!</v>
      </c>
      <c r="O21" s="32" t="e">
        <f t="shared" si="30"/>
        <v>#REF!</v>
      </c>
      <c r="P21" s="33" t="e">
        <f t="shared" si="30"/>
        <v>#REF!</v>
      </c>
      <c r="Q21" s="31">
        <f t="shared" si="30"/>
        <v>700.19</v>
      </c>
      <c r="R21" s="32">
        <f t="shared" si="30"/>
        <v>1745.6</v>
      </c>
      <c r="S21" s="33">
        <f t="shared" si="30"/>
        <v>2445.79</v>
      </c>
      <c r="T21" s="83" t="e">
        <f t="shared" si="31"/>
        <v>#REF!</v>
      </c>
      <c r="U21" s="84" t="e">
        <f t="shared" si="31"/>
        <v>#REF!</v>
      </c>
      <c r="V21" s="85" t="e">
        <f t="shared" si="31"/>
        <v>#REF!</v>
      </c>
      <c r="W21" s="34">
        <f t="shared" si="32"/>
        <v>269.26</v>
      </c>
      <c r="X21" s="32">
        <f t="shared" si="32"/>
        <v>737.98</v>
      </c>
      <c r="Y21" s="33">
        <f t="shared" si="32"/>
        <v>1007.24</v>
      </c>
      <c r="Z21" s="34">
        <f t="shared" si="32"/>
        <v>168.98</v>
      </c>
      <c r="AA21" s="32">
        <f t="shared" si="32"/>
        <v>454.58000000000004</v>
      </c>
      <c r="AB21" s="33">
        <f t="shared" si="32"/>
        <v>623.55999999999995</v>
      </c>
      <c r="AC21" s="34">
        <f t="shared" si="32"/>
        <v>100.28</v>
      </c>
      <c r="AD21" s="32">
        <f t="shared" si="32"/>
        <v>283.40000000000003</v>
      </c>
      <c r="AE21" s="33">
        <f t="shared" si="32"/>
        <v>383.68000000000006</v>
      </c>
      <c r="AF21" s="34">
        <f t="shared" si="32"/>
        <v>155</v>
      </c>
      <c r="AG21" s="32">
        <f t="shared" si="32"/>
        <v>361.15000000000003</v>
      </c>
      <c r="AH21" s="33">
        <f t="shared" si="32"/>
        <v>516.15000000000009</v>
      </c>
      <c r="AI21" s="34">
        <f t="shared" si="32"/>
        <v>87.84</v>
      </c>
      <c r="AJ21" s="32">
        <f t="shared" si="32"/>
        <v>158.6</v>
      </c>
      <c r="AK21" s="33">
        <f t="shared" si="32"/>
        <v>246.44</v>
      </c>
      <c r="AL21" s="34">
        <f t="shared" si="32"/>
        <v>95.48</v>
      </c>
      <c r="AM21" s="32">
        <f t="shared" si="33"/>
        <v>170.94</v>
      </c>
      <c r="AN21" s="33">
        <f t="shared" si="33"/>
        <v>266.42</v>
      </c>
      <c r="AO21" s="34">
        <f t="shared" si="33"/>
        <v>56.35</v>
      </c>
      <c r="AP21" s="32">
        <f t="shared" si="33"/>
        <v>208.14999999999998</v>
      </c>
      <c r="AQ21" s="33">
        <f t="shared" si="33"/>
        <v>264.5</v>
      </c>
      <c r="AR21" s="34">
        <f t="shared" si="33"/>
        <v>36.26</v>
      </c>
      <c r="AS21" s="32">
        <f t="shared" si="33"/>
        <v>108.78</v>
      </c>
      <c r="AT21" s="36">
        <f t="shared" si="33"/>
        <v>145.04000000000002</v>
      </c>
    </row>
    <row r="22" spans="1:46" ht="14.85" customHeight="1" x14ac:dyDescent="0.15">
      <c r="A22" s="30">
        <v>6</v>
      </c>
      <c r="B22" s="62"/>
      <c r="C22" s="62" t="s">
        <v>79</v>
      </c>
      <c r="D22" s="62" t="s">
        <v>75</v>
      </c>
      <c r="E22" s="31" t="e">
        <f t="shared" si="28"/>
        <v>#REF!</v>
      </c>
      <c r="F22" s="32" t="e">
        <f t="shared" si="28"/>
        <v>#REF!</v>
      </c>
      <c r="G22" s="33" t="e">
        <f t="shared" si="28"/>
        <v>#REF!</v>
      </c>
      <c r="H22" s="83" t="e">
        <f t="shared" si="29"/>
        <v>#REF!</v>
      </c>
      <c r="I22" s="84" t="e">
        <f t="shared" si="29"/>
        <v>#REF!</v>
      </c>
      <c r="J22" s="85" t="e">
        <f t="shared" si="29"/>
        <v>#REF!</v>
      </c>
      <c r="K22" s="31" t="e">
        <f t="shared" si="30"/>
        <v>#REF!</v>
      </c>
      <c r="L22" s="32" t="e">
        <f t="shared" si="30"/>
        <v>#REF!</v>
      </c>
      <c r="M22" s="33" t="e">
        <f t="shared" si="30"/>
        <v>#REF!</v>
      </c>
      <c r="N22" s="31" t="e">
        <f t="shared" si="30"/>
        <v>#REF!</v>
      </c>
      <c r="O22" s="32" t="e">
        <f t="shared" si="30"/>
        <v>#REF!</v>
      </c>
      <c r="P22" s="33" t="e">
        <f t="shared" si="30"/>
        <v>#REF!</v>
      </c>
      <c r="Q22" s="31">
        <f t="shared" si="30"/>
        <v>842</v>
      </c>
      <c r="R22" s="32">
        <f t="shared" si="30"/>
        <v>1959.6299999999999</v>
      </c>
      <c r="S22" s="33">
        <f t="shared" si="30"/>
        <v>2801.63</v>
      </c>
      <c r="T22" s="83" t="e">
        <f t="shared" si="31"/>
        <v>#REF!</v>
      </c>
      <c r="U22" s="84" t="e">
        <f t="shared" si="31"/>
        <v>#REF!</v>
      </c>
      <c r="V22" s="85" t="e">
        <f t="shared" si="31"/>
        <v>#REF!</v>
      </c>
      <c r="W22" s="34">
        <f t="shared" si="32"/>
        <v>336.28</v>
      </c>
      <c r="X22" s="32">
        <f t="shared" si="32"/>
        <v>836.92</v>
      </c>
      <c r="Y22" s="33">
        <f t="shared" si="32"/>
        <v>1173.2</v>
      </c>
      <c r="Z22" s="34">
        <f t="shared" si="32"/>
        <v>214.2</v>
      </c>
      <c r="AA22" s="32">
        <f t="shared" si="32"/>
        <v>516.46</v>
      </c>
      <c r="AB22" s="33">
        <f t="shared" si="32"/>
        <v>730.66</v>
      </c>
      <c r="AC22" s="34">
        <f t="shared" si="32"/>
        <v>122.08000000000001</v>
      </c>
      <c r="AD22" s="32">
        <f t="shared" si="32"/>
        <v>320.46000000000004</v>
      </c>
      <c r="AE22" s="33">
        <f t="shared" si="32"/>
        <v>442.54000000000008</v>
      </c>
      <c r="AF22" s="34">
        <f t="shared" si="32"/>
        <v>179.8</v>
      </c>
      <c r="AG22" s="32">
        <f t="shared" si="32"/>
        <v>435.54999999999995</v>
      </c>
      <c r="AH22" s="33">
        <f t="shared" si="32"/>
        <v>615.35</v>
      </c>
      <c r="AI22" s="34">
        <f t="shared" si="32"/>
        <v>102.47999999999999</v>
      </c>
      <c r="AJ22" s="32">
        <f t="shared" si="32"/>
        <v>186.66</v>
      </c>
      <c r="AK22" s="33">
        <f t="shared" si="32"/>
        <v>289.14</v>
      </c>
      <c r="AL22" s="34">
        <f t="shared" si="32"/>
        <v>87.78</v>
      </c>
      <c r="AM22" s="32">
        <f t="shared" si="33"/>
        <v>190.96</v>
      </c>
      <c r="AN22" s="33">
        <f t="shared" si="33"/>
        <v>278.74</v>
      </c>
      <c r="AO22" s="34">
        <f t="shared" si="33"/>
        <v>92</v>
      </c>
      <c r="AP22" s="32">
        <f t="shared" si="33"/>
        <v>197.79999999999998</v>
      </c>
      <c r="AQ22" s="33">
        <f t="shared" si="33"/>
        <v>289.79999999999995</v>
      </c>
      <c r="AR22" s="34">
        <f t="shared" si="33"/>
        <v>43.66</v>
      </c>
      <c r="AS22" s="32">
        <f t="shared" si="33"/>
        <v>111.74000000000001</v>
      </c>
      <c r="AT22" s="36">
        <f t="shared" si="33"/>
        <v>155.39999999999998</v>
      </c>
    </row>
    <row r="23" spans="1:46" ht="14.85" customHeight="1" x14ac:dyDescent="0.15">
      <c r="A23" s="30">
        <v>7</v>
      </c>
      <c r="B23" s="62"/>
      <c r="C23" s="62" t="s">
        <v>80</v>
      </c>
      <c r="D23" s="62" t="s">
        <v>76</v>
      </c>
      <c r="E23" s="31" t="e">
        <f t="shared" si="28"/>
        <v>#REF!</v>
      </c>
      <c r="F23" s="32" t="e">
        <f t="shared" si="28"/>
        <v>#REF!</v>
      </c>
      <c r="G23" s="33" t="e">
        <f t="shared" si="28"/>
        <v>#REF!</v>
      </c>
      <c r="H23" s="83" t="e">
        <f t="shared" si="29"/>
        <v>#REF!</v>
      </c>
      <c r="I23" s="84" t="e">
        <f t="shared" si="29"/>
        <v>#REF!</v>
      </c>
      <c r="J23" s="85" t="e">
        <f t="shared" si="29"/>
        <v>#REF!</v>
      </c>
      <c r="K23" s="31" t="e">
        <f t="shared" si="30"/>
        <v>#REF!</v>
      </c>
      <c r="L23" s="32" t="e">
        <f t="shared" si="30"/>
        <v>#REF!</v>
      </c>
      <c r="M23" s="33" t="e">
        <f t="shared" si="30"/>
        <v>#REF!</v>
      </c>
      <c r="N23" s="31" t="e">
        <f t="shared" si="30"/>
        <v>#REF!</v>
      </c>
      <c r="O23" s="32" t="e">
        <f t="shared" si="30"/>
        <v>#REF!</v>
      </c>
      <c r="P23" s="33" t="e">
        <f t="shared" si="30"/>
        <v>#REF!</v>
      </c>
      <c r="Q23" s="31">
        <f t="shared" si="30"/>
        <v>765.04000000000008</v>
      </c>
      <c r="R23" s="32">
        <f t="shared" si="30"/>
        <v>1688.4</v>
      </c>
      <c r="S23" s="33">
        <f t="shared" si="30"/>
        <v>2453.44</v>
      </c>
      <c r="T23" s="83" t="e">
        <f t="shared" si="31"/>
        <v>#REF!</v>
      </c>
      <c r="U23" s="84" t="e">
        <f t="shared" si="31"/>
        <v>#REF!</v>
      </c>
      <c r="V23" s="85" t="e">
        <f t="shared" si="31"/>
        <v>#REF!</v>
      </c>
      <c r="W23" s="34">
        <f t="shared" si="32"/>
        <v>277.40000000000003</v>
      </c>
      <c r="X23" s="32">
        <f t="shared" si="32"/>
        <v>676.89999999999986</v>
      </c>
      <c r="Y23" s="33">
        <f t="shared" si="32"/>
        <v>954.30000000000007</v>
      </c>
      <c r="Z23" s="34">
        <f t="shared" si="32"/>
        <v>188.01999999999998</v>
      </c>
      <c r="AA23" s="32">
        <f t="shared" si="32"/>
        <v>402.21999999999997</v>
      </c>
      <c r="AB23" s="33">
        <f t="shared" si="32"/>
        <v>590.24</v>
      </c>
      <c r="AC23" s="34">
        <f t="shared" si="32"/>
        <v>89.38000000000001</v>
      </c>
      <c r="AD23" s="32">
        <f t="shared" si="32"/>
        <v>274.68</v>
      </c>
      <c r="AE23" s="33">
        <f t="shared" si="32"/>
        <v>364.06000000000006</v>
      </c>
      <c r="AF23" s="34">
        <f t="shared" si="32"/>
        <v>155</v>
      </c>
      <c r="AG23" s="32">
        <f t="shared" si="32"/>
        <v>348.75000000000006</v>
      </c>
      <c r="AH23" s="33">
        <f t="shared" si="32"/>
        <v>503.75</v>
      </c>
      <c r="AI23" s="34">
        <f t="shared" si="32"/>
        <v>112.24</v>
      </c>
      <c r="AJ23" s="32">
        <f t="shared" si="32"/>
        <v>181.78</v>
      </c>
      <c r="AK23" s="33">
        <f t="shared" si="32"/>
        <v>294.02</v>
      </c>
      <c r="AL23" s="34">
        <f t="shared" si="32"/>
        <v>106.26</v>
      </c>
      <c r="AM23" s="32">
        <f t="shared" si="33"/>
        <v>207.90000000000003</v>
      </c>
      <c r="AN23" s="33">
        <f t="shared" si="33"/>
        <v>314.16000000000003</v>
      </c>
      <c r="AO23" s="34">
        <f t="shared" si="33"/>
        <v>69</v>
      </c>
      <c r="AP23" s="32">
        <f t="shared" si="33"/>
        <v>159.85</v>
      </c>
      <c r="AQ23" s="33">
        <f t="shared" si="33"/>
        <v>228.85</v>
      </c>
      <c r="AR23" s="34">
        <f t="shared" si="33"/>
        <v>45.139999999999993</v>
      </c>
      <c r="AS23" s="32">
        <f t="shared" si="33"/>
        <v>113.22</v>
      </c>
      <c r="AT23" s="36">
        <f t="shared" si="33"/>
        <v>158.35999999999999</v>
      </c>
    </row>
    <row r="24" spans="1:46" ht="14.85" customHeight="1" x14ac:dyDescent="0.15">
      <c r="A24" s="30">
        <v>8</v>
      </c>
      <c r="B24" s="62"/>
      <c r="C24" s="62" t="s">
        <v>80</v>
      </c>
      <c r="D24" s="62" t="s">
        <v>77</v>
      </c>
      <c r="E24" s="31" t="e">
        <f t="shared" si="28"/>
        <v>#REF!</v>
      </c>
      <c r="F24" s="32" t="e">
        <f t="shared" si="28"/>
        <v>#REF!</v>
      </c>
      <c r="G24" s="33" t="e">
        <f t="shared" si="28"/>
        <v>#REF!</v>
      </c>
      <c r="H24" s="83" t="e">
        <f t="shared" si="29"/>
        <v>#REF!</v>
      </c>
      <c r="I24" s="84" t="e">
        <f t="shared" si="29"/>
        <v>#REF!</v>
      </c>
      <c r="J24" s="85" t="e">
        <f t="shared" si="29"/>
        <v>#REF!</v>
      </c>
      <c r="K24" s="31" t="e">
        <f t="shared" si="30"/>
        <v>#REF!</v>
      </c>
      <c r="L24" s="32" t="e">
        <f t="shared" si="30"/>
        <v>#REF!</v>
      </c>
      <c r="M24" s="33" t="e">
        <f t="shared" si="30"/>
        <v>#REF!</v>
      </c>
      <c r="N24" s="31" t="e">
        <f t="shared" si="30"/>
        <v>#REF!</v>
      </c>
      <c r="O24" s="32" t="e">
        <f t="shared" si="30"/>
        <v>#REF!</v>
      </c>
      <c r="P24" s="33" t="e">
        <f t="shared" si="30"/>
        <v>#REF!</v>
      </c>
      <c r="Q24" s="31">
        <f t="shared" si="30"/>
        <v>648.72</v>
      </c>
      <c r="R24" s="32">
        <f t="shared" si="30"/>
        <v>1145.69</v>
      </c>
      <c r="S24" s="33">
        <f t="shared" si="30"/>
        <v>1794.41</v>
      </c>
      <c r="T24" s="83" t="e">
        <f t="shared" si="31"/>
        <v>#REF!</v>
      </c>
      <c r="U24" s="84" t="e">
        <f t="shared" si="31"/>
        <v>#REF!</v>
      </c>
      <c r="V24" s="85" t="e">
        <f t="shared" si="31"/>
        <v>#REF!</v>
      </c>
      <c r="W24" s="34">
        <f t="shared" si="32"/>
        <v>212.16</v>
      </c>
      <c r="X24" s="32">
        <f t="shared" si="32"/>
        <v>415.78000000000003</v>
      </c>
      <c r="Y24" s="33">
        <f t="shared" si="32"/>
        <v>627.94000000000005</v>
      </c>
      <c r="Z24" s="34">
        <f t="shared" si="32"/>
        <v>138.04</v>
      </c>
      <c r="AA24" s="32">
        <f t="shared" si="32"/>
        <v>252.28</v>
      </c>
      <c r="AB24" s="33">
        <f t="shared" si="32"/>
        <v>390.32</v>
      </c>
      <c r="AC24" s="34">
        <f t="shared" si="32"/>
        <v>74.12</v>
      </c>
      <c r="AD24" s="32">
        <f t="shared" si="32"/>
        <v>163.5</v>
      </c>
      <c r="AE24" s="33">
        <f t="shared" si="32"/>
        <v>237.62000000000003</v>
      </c>
      <c r="AF24" s="34">
        <f t="shared" si="32"/>
        <v>158.10000000000002</v>
      </c>
      <c r="AG24" s="32">
        <f t="shared" si="32"/>
        <v>258.85000000000002</v>
      </c>
      <c r="AH24" s="33">
        <f t="shared" si="32"/>
        <v>416.95000000000005</v>
      </c>
      <c r="AI24" s="34">
        <f t="shared" si="32"/>
        <v>90.28</v>
      </c>
      <c r="AJ24" s="32">
        <f t="shared" si="32"/>
        <v>130.54000000000002</v>
      </c>
      <c r="AK24" s="33">
        <f t="shared" si="32"/>
        <v>220.82</v>
      </c>
      <c r="AL24" s="34">
        <f t="shared" si="32"/>
        <v>77</v>
      </c>
      <c r="AM24" s="32">
        <f t="shared" si="33"/>
        <v>143.22</v>
      </c>
      <c r="AN24" s="33">
        <f t="shared" si="33"/>
        <v>220.22</v>
      </c>
      <c r="AO24" s="34">
        <f t="shared" si="33"/>
        <v>69</v>
      </c>
      <c r="AP24" s="32">
        <f t="shared" si="33"/>
        <v>119.6</v>
      </c>
      <c r="AQ24" s="33">
        <f t="shared" si="33"/>
        <v>188.6</v>
      </c>
      <c r="AR24" s="34">
        <f t="shared" si="33"/>
        <v>42.180000000000007</v>
      </c>
      <c r="AS24" s="32">
        <f t="shared" si="33"/>
        <v>77.699999999999989</v>
      </c>
      <c r="AT24" s="36">
        <f t="shared" si="33"/>
        <v>119.88</v>
      </c>
    </row>
    <row r="25" spans="1:46" ht="14.85" customHeight="1" x14ac:dyDescent="0.15">
      <c r="A25" s="30">
        <v>9</v>
      </c>
      <c r="B25" s="62"/>
      <c r="C25" s="62" t="s">
        <v>80</v>
      </c>
      <c r="D25" s="62" t="s">
        <v>212</v>
      </c>
      <c r="E25" s="31" t="e">
        <f t="shared" si="28"/>
        <v>#REF!</v>
      </c>
      <c r="F25" s="32" t="e">
        <f t="shared" si="28"/>
        <v>#REF!</v>
      </c>
      <c r="G25" s="33" t="e">
        <f t="shared" si="28"/>
        <v>#REF!</v>
      </c>
      <c r="H25" s="83" t="e">
        <f t="shared" si="29"/>
        <v>#REF!</v>
      </c>
      <c r="I25" s="84" t="e">
        <f t="shared" si="29"/>
        <v>#REF!</v>
      </c>
      <c r="J25" s="85" t="e">
        <f t="shared" si="29"/>
        <v>#REF!</v>
      </c>
      <c r="K25" s="31" t="e">
        <f t="shared" si="30"/>
        <v>#REF!</v>
      </c>
      <c r="L25" s="32" t="e">
        <f t="shared" si="30"/>
        <v>#REF!</v>
      </c>
      <c r="M25" s="33" t="e">
        <f t="shared" si="30"/>
        <v>#REF!</v>
      </c>
      <c r="N25" s="31" t="e">
        <f t="shared" si="30"/>
        <v>#REF!</v>
      </c>
      <c r="O25" s="32" t="e">
        <f t="shared" si="30"/>
        <v>#REF!</v>
      </c>
      <c r="P25" s="33" t="e">
        <f t="shared" si="30"/>
        <v>#REF!</v>
      </c>
      <c r="Q25" s="31">
        <f t="shared" si="30"/>
        <v>857.57999999999993</v>
      </c>
      <c r="R25" s="32">
        <f t="shared" si="30"/>
        <v>1800.01</v>
      </c>
      <c r="S25" s="33">
        <f t="shared" si="30"/>
        <v>2657.59</v>
      </c>
      <c r="T25" s="83" t="e">
        <f t="shared" si="31"/>
        <v>#REF!</v>
      </c>
      <c r="U25" s="84" t="e">
        <f t="shared" si="31"/>
        <v>#REF!</v>
      </c>
      <c r="V25" s="85" t="e">
        <f t="shared" si="31"/>
        <v>#REF!</v>
      </c>
      <c r="W25" s="34">
        <f t="shared" si="32"/>
        <v>228.6</v>
      </c>
      <c r="X25" s="32">
        <f t="shared" si="32"/>
        <v>610.26</v>
      </c>
      <c r="Y25" s="33">
        <f t="shared" si="32"/>
        <v>838.8599999999999</v>
      </c>
      <c r="Z25" s="34">
        <f t="shared" si="32"/>
        <v>126.13999999999999</v>
      </c>
      <c r="AA25" s="32">
        <f t="shared" si="32"/>
        <v>335.58</v>
      </c>
      <c r="AB25" s="33">
        <f t="shared" si="32"/>
        <v>461.71999999999991</v>
      </c>
      <c r="AC25" s="34">
        <f t="shared" si="32"/>
        <v>102.46000000000001</v>
      </c>
      <c r="AD25" s="32">
        <f t="shared" si="32"/>
        <v>274.68</v>
      </c>
      <c r="AE25" s="33">
        <f t="shared" si="32"/>
        <v>377.14</v>
      </c>
      <c r="AF25" s="34">
        <f t="shared" si="32"/>
        <v>192.2</v>
      </c>
      <c r="AG25" s="32">
        <f t="shared" si="32"/>
        <v>382.85</v>
      </c>
      <c r="AH25" s="33">
        <f t="shared" si="32"/>
        <v>575.05000000000007</v>
      </c>
      <c r="AI25" s="34">
        <f t="shared" si="32"/>
        <v>139.07999999999998</v>
      </c>
      <c r="AJ25" s="32">
        <f t="shared" si="32"/>
        <v>251.32</v>
      </c>
      <c r="AK25" s="33">
        <f t="shared" si="32"/>
        <v>390.4</v>
      </c>
      <c r="AL25" s="34">
        <f t="shared" si="32"/>
        <v>101.64</v>
      </c>
      <c r="AM25" s="32">
        <f t="shared" si="33"/>
        <v>207.9</v>
      </c>
      <c r="AN25" s="33">
        <f t="shared" si="33"/>
        <v>309.54000000000002</v>
      </c>
      <c r="AO25" s="34">
        <f t="shared" si="33"/>
        <v>126.49999999999999</v>
      </c>
      <c r="AP25" s="32">
        <f t="shared" si="33"/>
        <v>209.3</v>
      </c>
      <c r="AQ25" s="33">
        <f t="shared" si="33"/>
        <v>335.79999999999995</v>
      </c>
      <c r="AR25" s="34">
        <f t="shared" si="33"/>
        <v>69.56</v>
      </c>
      <c r="AS25" s="32">
        <f t="shared" si="33"/>
        <v>138.38</v>
      </c>
      <c r="AT25" s="36">
        <f t="shared" si="33"/>
        <v>207.94</v>
      </c>
    </row>
    <row r="26" spans="1:46" ht="14.85" customHeight="1" x14ac:dyDescent="0.15">
      <c r="A26" s="30">
        <v>10</v>
      </c>
      <c r="B26" s="62"/>
      <c r="C26" s="62" t="s">
        <v>80</v>
      </c>
      <c r="D26" s="62" t="s">
        <v>78</v>
      </c>
      <c r="E26" s="31" t="e">
        <f t="shared" si="28"/>
        <v>#REF!</v>
      </c>
      <c r="F26" s="32" t="e">
        <f t="shared" si="28"/>
        <v>#REF!</v>
      </c>
      <c r="G26" s="33" t="e">
        <f t="shared" si="28"/>
        <v>#REF!</v>
      </c>
      <c r="H26" s="83" t="e">
        <f t="shared" si="29"/>
        <v>#REF!</v>
      </c>
      <c r="I26" s="84" t="e">
        <f t="shared" si="29"/>
        <v>#REF!</v>
      </c>
      <c r="J26" s="85" t="e">
        <f t="shared" si="29"/>
        <v>#REF!</v>
      </c>
      <c r="K26" s="31" t="e">
        <f t="shared" si="30"/>
        <v>#REF!</v>
      </c>
      <c r="L26" s="32" t="e">
        <f t="shared" si="30"/>
        <v>#REF!</v>
      </c>
      <c r="M26" s="33" t="e">
        <f t="shared" si="30"/>
        <v>#REF!</v>
      </c>
      <c r="N26" s="31" t="e">
        <f t="shared" si="30"/>
        <v>#REF!</v>
      </c>
      <c r="O26" s="32" t="e">
        <f t="shared" si="30"/>
        <v>#REF!</v>
      </c>
      <c r="P26" s="33" t="e">
        <f t="shared" si="30"/>
        <v>#REF!</v>
      </c>
      <c r="Q26" s="31">
        <f t="shared" si="30"/>
        <v>667.48</v>
      </c>
      <c r="R26" s="32">
        <f t="shared" si="30"/>
        <v>1479.9099999999999</v>
      </c>
      <c r="S26" s="33">
        <f t="shared" si="30"/>
        <v>2147.39</v>
      </c>
      <c r="T26" s="83" t="e">
        <f t="shared" si="31"/>
        <v>#REF!</v>
      </c>
      <c r="U26" s="84" t="e">
        <f t="shared" si="31"/>
        <v>#REF!</v>
      </c>
      <c r="V26" s="85" t="e">
        <f t="shared" si="31"/>
        <v>#REF!</v>
      </c>
      <c r="W26" s="34">
        <f t="shared" si="32"/>
        <v>197.29999999999998</v>
      </c>
      <c r="X26" s="32">
        <f t="shared" si="32"/>
        <v>583.9</v>
      </c>
      <c r="Y26" s="33">
        <f t="shared" si="32"/>
        <v>781.2</v>
      </c>
      <c r="Z26" s="34">
        <f t="shared" si="32"/>
        <v>142.79999999999998</v>
      </c>
      <c r="AA26" s="32">
        <f t="shared" si="32"/>
        <v>333.19999999999993</v>
      </c>
      <c r="AB26" s="33">
        <f t="shared" si="32"/>
        <v>475.99999999999994</v>
      </c>
      <c r="AC26" s="34">
        <f t="shared" si="32"/>
        <v>54.500000000000007</v>
      </c>
      <c r="AD26" s="32">
        <f t="shared" si="32"/>
        <v>250.70000000000005</v>
      </c>
      <c r="AE26" s="33">
        <f t="shared" si="32"/>
        <v>305.20000000000005</v>
      </c>
      <c r="AF26" s="34">
        <f t="shared" si="32"/>
        <v>179.8</v>
      </c>
      <c r="AG26" s="32">
        <f t="shared" si="32"/>
        <v>317.75</v>
      </c>
      <c r="AH26" s="33">
        <f t="shared" si="32"/>
        <v>497.55</v>
      </c>
      <c r="AI26" s="34">
        <f t="shared" si="32"/>
        <v>79.3</v>
      </c>
      <c r="AJ26" s="32">
        <f t="shared" si="32"/>
        <v>156.16</v>
      </c>
      <c r="AK26" s="33">
        <f t="shared" si="32"/>
        <v>235.45999999999998</v>
      </c>
      <c r="AL26" s="34">
        <f t="shared" si="32"/>
        <v>90.86</v>
      </c>
      <c r="AM26" s="32">
        <f t="shared" si="33"/>
        <v>174.01999999999998</v>
      </c>
      <c r="AN26" s="33">
        <f t="shared" si="33"/>
        <v>264.88</v>
      </c>
      <c r="AO26" s="34">
        <f t="shared" si="33"/>
        <v>73.599999999999994</v>
      </c>
      <c r="AP26" s="32">
        <f t="shared" si="33"/>
        <v>154.1</v>
      </c>
      <c r="AQ26" s="33">
        <f t="shared" si="33"/>
        <v>227.7</v>
      </c>
      <c r="AR26" s="34">
        <f t="shared" si="33"/>
        <v>46.62</v>
      </c>
      <c r="AS26" s="32">
        <f t="shared" si="33"/>
        <v>93.98</v>
      </c>
      <c r="AT26" s="36">
        <f t="shared" si="33"/>
        <v>140.60000000000002</v>
      </c>
    </row>
    <row r="27" spans="1:46" ht="14.85" customHeight="1" x14ac:dyDescent="0.15">
      <c r="A27" s="30">
        <v>11</v>
      </c>
      <c r="B27" s="62"/>
      <c r="C27" s="62" t="s">
        <v>80</v>
      </c>
      <c r="D27" s="62" t="s">
        <v>209</v>
      </c>
      <c r="E27" s="31" t="e">
        <f t="shared" si="28"/>
        <v>#REF!</v>
      </c>
      <c r="F27" s="32" t="e">
        <f t="shared" si="28"/>
        <v>#REF!</v>
      </c>
      <c r="G27" s="33" t="e">
        <f t="shared" si="28"/>
        <v>#REF!</v>
      </c>
      <c r="H27" s="83" t="e">
        <f t="shared" si="29"/>
        <v>#REF!</v>
      </c>
      <c r="I27" s="84" t="e">
        <f t="shared" si="29"/>
        <v>#REF!</v>
      </c>
      <c r="J27" s="85" t="e">
        <f t="shared" si="29"/>
        <v>#REF!</v>
      </c>
      <c r="K27" s="31" t="e">
        <f t="shared" si="30"/>
        <v>#REF!</v>
      </c>
      <c r="L27" s="32" t="e">
        <f t="shared" si="30"/>
        <v>#REF!</v>
      </c>
      <c r="M27" s="33" t="e">
        <f t="shared" si="30"/>
        <v>#REF!</v>
      </c>
      <c r="N27" s="31" t="e">
        <f t="shared" si="30"/>
        <v>#REF!</v>
      </c>
      <c r="O27" s="32" t="e">
        <f t="shared" si="30"/>
        <v>#REF!</v>
      </c>
      <c r="P27" s="33" t="e">
        <f t="shared" si="30"/>
        <v>#REF!</v>
      </c>
      <c r="Q27" s="31">
        <f t="shared" si="30"/>
        <v>693.3</v>
      </c>
      <c r="R27" s="32">
        <f t="shared" si="30"/>
        <v>1412.69</v>
      </c>
      <c r="S27" s="33">
        <f t="shared" si="30"/>
        <v>2105.9899999999998</v>
      </c>
      <c r="T27" s="83" t="e">
        <f t="shared" si="31"/>
        <v>#REF!</v>
      </c>
      <c r="U27" s="84" t="e">
        <f t="shared" si="31"/>
        <v>#REF!</v>
      </c>
      <c r="V27" s="85" t="e">
        <f t="shared" si="31"/>
        <v>#REF!</v>
      </c>
      <c r="W27" s="34">
        <f t="shared" si="32"/>
        <v>248.64000000000004</v>
      </c>
      <c r="X27" s="32">
        <f t="shared" si="32"/>
        <v>560.1400000000001</v>
      </c>
      <c r="Y27" s="33">
        <f t="shared" si="32"/>
        <v>808.78</v>
      </c>
      <c r="Z27" s="34">
        <f t="shared" si="32"/>
        <v>157.07999999999998</v>
      </c>
      <c r="AA27" s="32">
        <f t="shared" si="32"/>
        <v>361.76</v>
      </c>
      <c r="AB27" s="33">
        <f t="shared" si="32"/>
        <v>518.84</v>
      </c>
      <c r="AC27" s="34">
        <f t="shared" si="32"/>
        <v>91.560000000000016</v>
      </c>
      <c r="AD27" s="32">
        <f t="shared" si="32"/>
        <v>198.38000000000002</v>
      </c>
      <c r="AE27" s="33">
        <f t="shared" si="32"/>
        <v>289.94</v>
      </c>
      <c r="AF27" s="34">
        <f t="shared" si="32"/>
        <v>158.1</v>
      </c>
      <c r="AG27" s="32">
        <f t="shared" si="32"/>
        <v>288.30000000000007</v>
      </c>
      <c r="AH27" s="33">
        <f t="shared" si="32"/>
        <v>446.40000000000003</v>
      </c>
      <c r="AI27" s="34">
        <f t="shared" si="32"/>
        <v>86.62</v>
      </c>
      <c r="AJ27" s="32">
        <f t="shared" si="32"/>
        <v>151.28</v>
      </c>
      <c r="AK27" s="33">
        <f t="shared" si="32"/>
        <v>237.89999999999998</v>
      </c>
      <c r="AL27" s="34">
        <f t="shared" si="32"/>
        <v>93.94</v>
      </c>
      <c r="AM27" s="32">
        <f t="shared" si="33"/>
        <v>155.54000000000002</v>
      </c>
      <c r="AN27" s="33">
        <f t="shared" si="33"/>
        <v>249.48</v>
      </c>
      <c r="AO27" s="34">
        <f t="shared" si="33"/>
        <v>69</v>
      </c>
      <c r="AP27" s="32">
        <f t="shared" si="33"/>
        <v>178.25</v>
      </c>
      <c r="AQ27" s="33">
        <f t="shared" si="33"/>
        <v>247.24999999999997</v>
      </c>
      <c r="AR27" s="34">
        <f t="shared" si="33"/>
        <v>37</v>
      </c>
      <c r="AS27" s="32">
        <f t="shared" si="33"/>
        <v>79.179999999999993</v>
      </c>
      <c r="AT27" s="36">
        <f t="shared" si="33"/>
        <v>116.18</v>
      </c>
    </row>
    <row r="28" spans="1:46" ht="14.85" customHeight="1" x14ac:dyDescent="0.15">
      <c r="A28" s="30">
        <v>12</v>
      </c>
      <c r="B28" s="62"/>
      <c r="C28" s="62" t="s">
        <v>82</v>
      </c>
      <c r="D28" s="62" t="s">
        <v>81</v>
      </c>
      <c r="E28" s="31" t="e">
        <f t="shared" si="28"/>
        <v>#REF!</v>
      </c>
      <c r="F28" s="32" t="e">
        <f t="shared" si="28"/>
        <v>#REF!</v>
      </c>
      <c r="G28" s="33" t="e">
        <f t="shared" si="28"/>
        <v>#REF!</v>
      </c>
      <c r="H28" s="83" t="e">
        <f t="shared" si="29"/>
        <v>#REF!</v>
      </c>
      <c r="I28" s="84" t="e">
        <f t="shared" si="29"/>
        <v>#REF!</v>
      </c>
      <c r="J28" s="85" t="e">
        <f t="shared" si="29"/>
        <v>#REF!</v>
      </c>
      <c r="K28" s="31" t="e">
        <f t="shared" si="30"/>
        <v>#REF!</v>
      </c>
      <c r="L28" s="32" t="e">
        <f t="shared" si="30"/>
        <v>#REF!</v>
      </c>
      <c r="M28" s="33" t="e">
        <f t="shared" si="30"/>
        <v>#REF!</v>
      </c>
      <c r="N28" s="31" t="e">
        <f t="shared" si="30"/>
        <v>#REF!</v>
      </c>
      <c r="O28" s="32" t="e">
        <f t="shared" si="30"/>
        <v>#REF!</v>
      </c>
      <c r="P28" s="33" t="e">
        <f t="shared" si="30"/>
        <v>#REF!</v>
      </c>
      <c r="Q28" s="31">
        <f t="shared" si="30"/>
        <v>430.40999999999997</v>
      </c>
      <c r="R28" s="32">
        <f t="shared" si="30"/>
        <v>992.80000000000007</v>
      </c>
      <c r="S28" s="33">
        <f t="shared" si="30"/>
        <v>1423.2099999999998</v>
      </c>
      <c r="T28" s="83" t="e">
        <f t="shared" si="31"/>
        <v>#REF!</v>
      </c>
      <c r="U28" s="84" t="e">
        <f t="shared" si="31"/>
        <v>#REF!</v>
      </c>
      <c r="V28" s="85" t="e">
        <f t="shared" si="31"/>
        <v>#REF!</v>
      </c>
      <c r="W28" s="34">
        <f t="shared" si="32"/>
        <v>136.62</v>
      </c>
      <c r="X28" s="32">
        <f t="shared" si="32"/>
        <v>403.68</v>
      </c>
      <c r="Y28" s="33">
        <f t="shared" si="32"/>
        <v>540.29999999999995</v>
      </c>
      <c r="Z28" s="34">
        <f t="shared" si="32"/>
        <v>95.200000000000017</v>
      </c>
      <c r="AA28" s="32">
        <f t="shared" si="32"/>
        <v>237.99999999999997</v>
      </c>
      <c r="AB28" s="33">
        <f t="shared" si="32"/>
        <v>333.2</v>
      </c>
      <c r="AC28" s="34">
        <f t="shared" si="32"/>
        <v>41.42</v>
      </c>
      <c r="AD28" s="32">
        <f t="shared" si="32"/>
        <v>165.68</v>
      </c>
      <c r="AE28" s="33">
        <f t="shared" si="32"/>
        <v>207.10000000000002</v>
      </c>
      <c r="AF28" s="34">
        <f t="shared" si="32"/>
        <v>97.65</v>
      </c>
      <c r="AG28" s="32">
        <f t="shared" si="32"/>
        <v>196.85</v>
      </c>
      <c r="AH28" s="33">
        <f t="shared" si="32"/>
        <v>294.5</v>
      </c>
      <c r="AI28" s="34">
        <f t="shared" si="32"/>
        <v>52.459999999999994</v>
      </c>
      <c r="AJ28" s="32">
        <f t="shared" si="32"/>
        <v>100.03999999999999</v>
      </c>
      <c r="AK28" s="33">
        <f t="shared" si="32"/>
        <v>152.5</v>
      </c>
      <c r="AL28" s="34">
        <f t="shared" si="32"/>
        <v>73.92</v>
      </c>
      <c r="AM28" s="32">
        <f t="shared" si="33"/>
        <v>129.35999999999999</v>
      </c>
      <c r="AN28" s="33">
        <f t="shared" si="33"/>
        <v>203.28</v>
      </c>
      <c r="AO28" s="34">
        <f t="shared" si="33"/>
        <v>48.3</v>
      </c>
      <c r="AP28" s="32">
        <f t="shared" si="33"/>
        <v>97.75</v>
      </c>
      <c r="AQ28" s="33">
        <f t="shared" si="33"/>
        <v>146.04999999999998</v>
      </c>
      <c r="AR28" s="34">
        <f t="shared" si="33"/>
        <v>21.46</v>
      </c>
      <c r="AS28" s="32">
        <f t="shared" si="33"/>
        <v>65.11999999999999</v>
      </c>
      <c r="AT28" s="36">
        <f t="shared" si="33"/>
        <v>86.58</v>
      </c>
    </row>
    <row r="29" spans="1:46" ht="14.85" customHeight="1" x14ac:dyDescent="0.15">
      <c r="A29" s="30">
        <v>13</v>
      </c>
      <c r="B29" s="62"/>
      <c r="C29" s="62" t="s">
        <v>82</v>
      </c>
      <c r="D29" s="62" t="s">
        <v>83</v>
      </c>
      <c r="E29" s="31" t="e">
        <f t="shared" si="28"/>
        <v>#REF!</v>
      </c>
      <c r="F29" s="32" t="e">
        <f t="shared" si="28"/>
        <v>#REF!</v>
      </c>
      <c r="G29" s="33" t="e">
        <f t="shared" si="28"/>
        <v>#REF!</v>
      </c>
      <c r="H29" s="83" t="e">
        <f t="shared" si="29"/>
        <v>#REF!</v>
      </c>
      <c r="I29" s="84" t="e">
        <f t="shared" si="29"/>
        <v>#REF!</v>
      </c>
      <c r="J29" s="85" t="e">
        <f t="shared" si="29"/>
        <v>#REF!</v>
      </c>
      <c r="K29" s="31" t="e">
        <f t="shared" si="30"/>
        <v>#REF!</v>
      </c>
      <c r="L29" s="32" t="e">
        <f t="shared" si="30"/>
        <v>#REF!</v>
      </c>
      <c r="M29" s="33" t="e">
        <f t="shared" si="30"/>
        <v>#REF!</v>
      </c>
      <c r="N29" s="31" t="e">
        <f t="shared" si="30"/>
        <v>#REF!</v>
      </c>
      <c r="O29" s="32" t="e">
        <f t="shared" si="30"/>
        <v>#REF!</v>
      </c>
      <c r="P29" s="33" t="e">
        <f t="shared" si="30"/>
        <v>#REF!</v>
      </c>
      <c r="Q29" s="31">
        <f t="shared" si="30"/>
        <v>1012.86</v>
      </c>
      <c r="R29" s="32">
        <f t="shared" si="30"/>
        <v>2223.9499999999998</v>
      </c>
      <c r="S29" s="33">
        <f t="shared" si="30"/>
        <v>3236.8100000000004</v>
      </c>
      <c r="T29" s="83" t="e">
        <f t="shared" si="31"/>
        <v>#REF!</v>
      </c>
      <c r="U29" s="84" t="e">
        <f t="shared" si="31"/>
        <v>#REF!</v>
      </c>
      <c r="V29" s="85" t="e">
        <f t="shared" si="31"/>
        <v>#REF!</v>
      </c>
      <c r="W29" s="34">
        <f t="shared" si="32"/>
        <v>344.02</v>
      </c>
      <c r="X29" s="32">
        <f t="shared" si="32"/>
        <v>857.74</v>
      </c>
      <c r="Y29" s="33">
        <f t="shared" si="32"/>
        <v>1201.7599999999998</v>
      </c>
      <c r="Z29" s="34">
        <f t="shared" si="32"/>
        <v>228.48</v>
      </c>
      <c r="AA29" s="32">
        <f t="shared" si="32"/>
        <v>530.74</v>
      </c>
      <c r="AB29" s="33">
        <f t="shared" si="32"/>
        <v>759.2199999999998</v>
      </c>
      <c r="AC29" s="34">
        <f t="shared" si="32"/>
        <v>115.54000000000002</v>
      </c>
      <c r="AD29" s="32">
        <f t="shared" si="32"/>
        <v>327</v>
      </c>
      <c r="AE29" s="33">
        <f t="shared" si="32"/>
        <v>442.54</v>
      </c>
      <c r="AF29" s="34">
        <f t="shared" si="32"/>
        <v>234.05</v>
      </c>
      <c r="AG29" s="32">
        <f t="shared" si="32"/>
        <v>486.70000000000005</v>
      </c>
      <c r="AH29" s="33">
        <f t="shared" si="32"/>
        <v>720.75</v>
      </c>
      <c r="AI29" s="34">
        <f t="shared" si="32"/>
        <v>164.7</v>
      </c>
      <c r="AJ29" s="32">
        <f t="shared" si="32"/>
        <v>278.15999999999997</v>
      </c>
      <c r="AK29" s="33">
        <f t="shared" si="32"/>
        <v>442.86</v>
      </c>
      <c r="AL29" s="34">
        <f t="shared" si="32"/>
        <v>107.80000000000001</v>
      </c>
      <c r="AM29" s="32">
        <f t="shared" si="33"/>
        <v>272.58000000000004</v>
      </c>
      <c r="AN29" s="33">
        <f t="shared" si="33"/>
        <v>380.38</v>
      </c>
      <c r="AO29" s="34">
        <f t="shared" si="33"/>
        <v>102.35</v>
      </c>
      <c r="AP29" s="32">
        <f t="shared" si="33"/>
        <v>208.14999999999998</v>
      </c>
      <c r="AQ29" s="33">
        <f t="shared" si="33"/>
        <v>310.5</v>
      </c>
      <c r="AR29" s="34">
        <f t="shared" si="33"/>
        <v>59.940000000000005</v>
      </c>
      <c r="AS29" s="32">
        <f t="shared" si="33"/>
        <v>120.61999999999999</v>
      </c>
      <c r="AT29" s="36">
        <f t="shared" si="33"/>
        <v>180.56</v>
      </c>
    </row>
    <row r="30" spans="1:46" ht="14.85" customHeight="1" x14ac:dyDescent="0.15">
      <c r="A30" s="30">
        <v>14</v>
      </c>
      <c r="B30" s="62"/>
      <c r="C30" s="62" t="s">
        <v>82</v>
      </c>
      <c r="D30" s="62" t="s">
        <v>84</v>
      </c>
      <c r="E30" s="31" t="e">
        <f t="shared" si="28"/>
        <v>#REF!</v>
      </c>
      <c r="F30" s="32" t="e">
        <f t="shared" si="28"/>
        <v>#REF!</v>
      </c>
      <c r="G30" s="33" t="e">
        <f t="shared" si="28"/>
        <v>#REF!</v>
      </c>
      <c r="H30" s="83" t="e">
        <f t="shared" si="29"/>
        <v>#REF!</v>
      </c>
      <c r="I30" s="84" t="e">
        <f t="shared" si="29"/>
        <v>#REF!</v>
      </c>
      <c r="J30" s="85" t="e">
        <f t="shared" si="29"/>
        <v>#REF!</v>
      </c>
      <c r="K30" s="31" t="e">
        <f t="shared" si="30"/>
        <v>#REF!</v>
      </c>
      <c r="L30" s="32" t="e">
        <f t="shared" si="30"/>
        <v>#REF!</v>
      </c>
      <c r="M30" s="33" t="e">
        <f t="shared" si="30"/>
        <v>#REF!</v>
      </c>
      <c r="N30" s="31" t="e">
        <f t="shared" si="30"/>
        <v>#REF!</v>
      </c>
      <c r="O30" s="32" t="e">
        <f t="shared" si="30"/>
        <v>#REF!</v>
      </c>
      <c r="P30" s="33" t="e">
        <f t="shared" si="30"/>
        <v>#REF!</v>
      </c>
      <c r="Q30" s="31">
        <f t="shared" si="30"/>
        <v>633.62</v>
      </c>
      <c r="R30" s="32">
        <f t="shared" si="30"/>
        <v>1292.32</v>
      </c>
      <c r="S30" s="33">
        <f t="shared" si="30"/>
        <v>1925.94</v>
      </c>
      <c r="T30" s="83" t="e">
        <f t="shared" si="31"/>
        <v>#REF!</v>
      </c>
      <c r="U30" s="84" t="e">
        <f t="shared" si="31"/>
        <v>#REF!</v>
      </c>
      <c r="V30" s="85" t="e">
        <f t="shared" si="31"/>
        <v>#REF!</v>
      </c>
      <c r="W30" s="34">
        <f t="shared" si="32"/>
        <v>250.64000000000001</v>
      </c>
      <c r="X30" s="32">
        <f t="shared" si="32"/>
        <v>540.86</v>
      </c>
      <c r="Y30" s="33">
        <f t="shared" si="32"/>
        <v>791.5</v>
      </c>
      <c r="Z30" s="34">
        <f t="shared" si="32"/>
        <v>180.88</v>
      </c>
      <c r="AA30" s="32">
        <f t="shared" si="32"/>
        <v>287.98</v>
      </c>
      <c r="AB30" s="33">
        <f t="shared" si="32"/>
        <v>468.86</v>
      </c>
      <c r="AC30" s="34">
        <f t="shared" si="32"/>
        <v>69.760000000000005</v>
      </c>
      <c r="AD30" s="32">
        <f t="shared" si="32"/>
        <v>252.88000000000002</v>
      </c>
      <c r="AE30" s="33">
        <f t="shared" si="32"/>
        <v>322.64</v>
      </c>
      <c r="AF30" s="34">
        <f t="shared" si="32"/>
        <v>145.69999999999999</v>
      </c>
      <c r="AG30" s="32">
        <f t="shared" si="32"/>
        <v>269.7</v>
      </c>
      <c r="AH30" s="33">
        <f t="shared" si="32"/>
        <v>415.4</v>
      </c>
      <c r="AI30" s="34">
        <f t="shared" si="32"/>
        <v>70.759999999999991</v>
      </c>
      <c r="AJ30" s="32">
        <f t="shared" si="32"/>
        <v>123.21999999999998</v>
      </c>
      <c r="AK30" s="33">
        <f t="shared" si="32"/>
        <v>193.98</v>
      </c>
      <c r="AL30" s="34">
        <f t="shared" si="32"/>
        <v>73.920000000000016</v>
      </c>
      <c r="AM30" s="32">
        <f t="shared" si="33"/>
        <v>135.52000000000001</v>
      </c>
      <c r="AN30" s="33">
        <f t="shared" si="33"/>
        <v>209.44</v>
      </c>
      <c r="AO30" s="34">
        <f t="shared" si="33"/>
        <v>66.699999999999989</v>
      </c>
      <c r="AP30" s="32">
        <f t="shared" si="33"/>
        <v>135.69999999999999</v>
      </c>
      <c r="AQ30" s="33">
        <f t="shared" si="33"/>
        <v>202.39999999999998</v>
      </c>
      <c r="AR30" s="34">
        <f t="shared" si="33"/>
        <v>25.9</v>
      </c>
      <c r="AS30" s="32">
        <f t="shared" si="33"/>
        <v>87.32</v>
      </c>
      <c r="AT30" s="36">
        <f t="shared" si="33"/>
        <v>113.22</v>
      </c>
    </row>
    <row r="31" spans="1:46" ht="14.85" customHeight="1" x14ac:dyDescent="0.15">
      <c r="A31" s="30">
        <v>15</v>
      </c>
      <c r="B31" s="62"/>
      <c r="C31" s="62" t="s">
        <v>82</v>
      </c>
      <c r="D31" s="62" t="s">
        <v>85</v>
      </c>
      <c r="E31" s="31" t="e">
        <f t="shared" si="28"/>
        <v>#REF!</v>
      </c>
      <c r="F31" s="32" t="e">
        <f t="shared" si="28"/>
        <v>#REF!</v>
      </c>
      <c r="G31" s="33" t="e">
        <f t="shared" si="28"/>
        <v>#REF!</v>
      </c>
      <c r="H31" s="83" t="e">
        <f t="shared" si="29"/>
        <v>#REF!</v>
      </c>
      <c r="I31" s="84" t="e">
        <f t="shared" si="29"/>
        <v>#REF!</v>
      </c>
      <c r="J31" s="85" t="e">
        <f t="shared" si="29"/>
        <v>#REF!</v>
      </c>
      <c r="K31" s="31" t="e">
        <f t="shared" si="30"/>
        <v>#REF!</v>
      </c>
      <c r="L31" s="32" t="e">
        <f t="shared" si="30"/>
        <v>#REF!</v>
      </c>
      <c r="M31" s="33" t="e">
        <f t="shared" si="30"/>
        <v>#REF!</v>
      </c>
      <c r="N31" s="31" t="e">
        <f t="shared" si="30"/>
        <v>#REF!</v>
      </c>
      <c r="O31" s="32" t="e">
        <f t="shared" si="30"/>
        <v>#REF!</v>
      </c>
      <c r="P31" s="33" t="e">
        <f t="shared" si="30"/>
        <v>#REF!</v>
      </c>
      <c r="Q31" s="31">
        <f t="shared" si="30"/>
        <v>261.72000000000003</v>
      </c>
      <c r="R31" s="32">
        <f t="shared" si="30"/>
        <v>619.31000000000006</v>
      </c>
      <c r="S31" s="33">
        <f t="shared" si="30"/>
        <v>881.03</v>
      </c>
      <c r="T31" s="83" t="e">
        <f t="shared" si="31"/>
        <v>#REF!</v>
      </c>
      <c r="U31" s="84" t="e">
        <f t="shared" si="31"/>
        <v>#REF!</v>
      </c>
      <c r="V31" s="85" t="e">
        <f t="shared" si="31"/>
        <v>#REF!</v>
      </c>
      <c r="W31" s="34">
        <f t="shared" si="32"/>
        <v>108.85999999999999</v>
      </c>
      <c r="X31" s="32">
        <f t="shared" si="32"/>
        <v>301.98</v>
      </c>
      <c r="Y31" s="33">
        <f t="shared" si="32"/>
        <v>410.84000000000003</v>
      </c>
      <c r="Z31" s="34">
        <f t="shared" si="32"/>
        <v>76.16</v>
      </c>
      <c r="AA31" s="32">
        <f t="shared" si="32"/>
        <v>195.16</v>
      </c>
      <c r="AB31" s="33">
        <f t="shared" si="32"/>
        <v>271.32</v>
      </c>
      <c r="AC31" s="34">
        <f t="shared" si="32"/>
        <v>32.700000000000003</v>
      </c>
      <c r="AD31" s="32">
        <f t="shared" si="32"/>
        <v>106.82000000000002</v>
      </c>
      <c r="AE31" s="33">
        <f t="shared" si="32"/>
        <v>139.52000000000001</v>
      </c>
      <c r="AF31" s="34">
        <f t="shared" si="32"/>
        <v>48.05</v>
      </c>
      <c r="AG31" s="32">
        <f t="shared" si="32"/>
        <v>102.30000000000001</v>
      </c>
      <c r="AH31" s="33">
        <f t="shared" si="32"/>
        <v>150.35</v>
      </c>
      <c r="AI31" s="34">
        <f t="shared" si="32"/>
        <v>34.159999999999997</v>
      </c>
      <c r="AJ31" s="32">
        <f t="shared" si="32"/>
        <v>58.56</v>
      </c>
      <c r="AK31" s="33">
        <f t="shared" si="32"/>
        <v>92.72</v>
      </c>
      <c r="AL31" s="34">
        <f t="shared" si="32"/>
        <v>36.96</v>
      </c>
      <c r="AM31" s="32">
        <f t="shared" si="33"/>
        <v>58.519999999999996</v>
      </c>
      <c r="AN31" s="33">
        <f t="shared" si="33"/>
        <v>95.47999999999999</v>
      </c>
      <c r="AO31" s="34">
        <f t="shared" si="33"/>
        <v>21.85</v>
      </c>
      <c r="AP31" s="32">
        <f t="shared" si="33"/>
        <v>60.95</v>
      </c>
      <c r="AQ31" s="33">
        <f t="shared" si="33"/>
        <v>82.800000000000011</v>
      </c>
      <c r="AR31" s="34">
        <f t="shared" si="33"/>
        <v>11.84</v>
      </c>
      <c r="AS31" s="32">
        <f t="shared" si="33"/>
        <v>37</v>
      </c>
      <c r="AT31" s="36">
        <f t="shared" si="33"/>
        <v>48.84</v>
      </c>
    </row>
    <row r="32" spans="1:46" ht="14.85" customHeight="1" x14ac:dyDescent="0.15">
      <c r="A32" s="30">
        <v>16</v>
      </c>
      <c r="B32" s="62"/>
      <c r="C32" s="62" t="s">
        <v>82</v>
      </c>
      <c r="D32" s="62" t="s">
        <v>86</v>
      </c>
      <c r="E32" s="31" t="e">
        <f t="shared" si="28"/>
        <v>#REF!</v>
      </c>
      <c r="F32" s="32" t="e">
        <f t="shared" si="28"/>
        <v>#REF!</v>
      </c>
      <c r="G32" s="33" t="e">
        <f t="shared" si="28"/>
        <v>#REF!</v>
      </c>
      <c r="H32" s="83" t="e">
        <f t="shared" si="29"/>
        <v>#REF!</v>
      </c>
      <c r="I32" s="84" t="e">
        <f t="shared" si="29"/>
        <v>#REF!</v>
      </c>
      <c r="J32" s="85" t="e">
        <f t="shared" si="29"/>
        <v>#REF!</v>
      </c>
      <c r="K32" s="31" t="e">
        <f t="shared" si="30"/>
        <v>#REF!</v>
      </c>
      <c r="L32" s="32" t="e">
        <f t="shared" si="30"/>
        <v>#REF!</v>
      </c>
      <c r="M32" s="33" t="e">
        <f t="shared" si="30"/>
        <v>#REF!</v>
      </c>
      <c r="N32" s="31" t="e">
        <f t="shared" si="30"/>
        <v>#REF!</v>
      </c>
      <c r="O32" s="32" t="e">
        <f t="shared" si="30"/>
        <v>#REF!</v>
      </c>
      <c r="P32" s="33" t="e">
        <f t="shared" si="30"/>
        <v>#REF!</v>
      </c>
      <c r="Q32" s="31">
        <f t="shared" si="30"/>
        <v>353.65</v>
      </c>
      <c r="R32" s="32">
        <f t="shared" si="30"/>
        <v>744.89</v>
      </c>
      <c r="S32" s="33">
        <f t="shared" si="30"/>
        <v>1098.54</v>
      </c>
      <c r="T32" s="83" t="e">
        <f t="shared" si="31"/>
        <v>#REF!</v>
      </c>
      <c r="U32" s="84" t="e">
        <f t="shared" si="31"/>
        <v>#REF!</v>
      </c>
      <c r="V32" s="85" t="e">
        <f t="shared" si="31"/>
        <v>#REF!</v>
      </c>
      <c r="W32" s="34">
        <f t="shared" si="32"/>
        <v>128.88</v>
      </c>
      <c r="X32" s="32">
        <f t="shared" si="32"/>
        <v>306.92</v>
      </c>
      <c r="Y32" s="33">
        <f t="shared" si="32"/>
        <v>435.80000000000007</v>
      </c>
      <c r="Z32" s="34">
        <f t="shared" si="32"/>
        <v>80.919999999999987</v>
      </c>
      <c r="AA32" s="32">
        <f t="shared" si="32"/>
        <v>176.11999999999998</v>
      </c>
      <c r="AB32" s="33">
        <f t="shared" si="32"/>
        <v>257.03999999999996</v>
      </c>
      <c r="AC32" s="34">
        <f t="shared" si="32"/>
        <v>47.960000000000008</v>
      </c>
      <c r="AD32" s="32">
        <f t="shared" si="32"/>
        <v>130.80000000000001</v>
      </c>
      <c r="AE32" s="33">
        <f t="shared" si="32"/>
        <v>178.76000000000002</v>
      </c>
      <c r="AF32" s="34">
        <f t="shared" si="32"/>
        <v>71.300000000000011</v>
      </c>
      <c r="AG32" s="32">
        <f t="shared" si="32"/>
        <v>139.5</v>
      </c>
      <c r="AH32" s="33">
        <f t="shared" si="32"/>
        <v>210.8</v>
      </c>
      <c r="AI32" s="34">
        <f t="shared" si="32"/>
        <v>46.36</v>
      </c>
      <c r="AJ32" s="32">
        <f t="shared" si="32"/>
        <v>75.64</v>
      </c>
      <c r="AK32" s="33">
        <f t="shared" si="32"/>
        <v>122</v>
      </c>
      <c r="AL32" s="34">
        <f t="shared" ref="AL32:AN43" si="34">+SUMIF($D$49:$D$141,$D32,AL$49:AL$141)</f>
        <v>56.980000000000004</v>
      </c>
      <c r="AM32" s="32">
        <f t="shared" si="34"/>
        <v>90.860000000000014</v>
      </c>
      <c r="AN32" s="33">
        <f t="shared" si="34"/>
        <v>147.84</v>
      </c>
      <c r="AO32" s="34">
        <f t="shared" si="33"/>
        <v>26.449999999999996</v>
      </c>
      <c r="AP32" s="32">
        <f t="shared" si="33"/>
        <v>81.649999999999991</v>
      </c>
      <c r="AQ32" s="33">
        <f t="shared" si="33"/>
        <v>108.1</v>
      </c>
      <c r="AR32" s="34">
        <f t="shared" si="33"/>
        <v>23.68</v>
      </c>
      <c r="AS32" s="32">
        <f t="shared" si="33"/>
        <v>50.319999999999993</v>
      </c>
      <c r="AT32" s="36">
        <f t="shared" si="33"/>
        <v>74</v>
      </c>
    </row>
    <row r="33" spans="1:46" ht="14.85" customHeight="1" x14ac:dyDescent="0.15">
      <c r="A33" s="30">
        <v>17</v>
      </c>
      <c r="B33" s="62"/>
      <c r="C33" s="62" t="s">
        <v>88</v>
      </c>
      <c r="D33" s="62" t="s">
        <v>87</v>
      </c>
      <c r="E33" s="31" t="e">
        <f t="shared" ref="E33:G44" si="35">+SUMIF($D$49:$D$141,$D33,E$49:E$141)</f>
        <v>#REF!</v>
      </c>
      <c r="F33" s="32" t="e">
        <f t="shared" si="35"/>
        <v>#REF!</v>
      </c>
      <c r="G33" s="33" t="e">
        <f t="shared" si="35"/>
        <v>#REF!</v>
      </c>
      <c r="H33" s="83" t="e">
        <f t="shared" si="29"/>
        <v>#REF!</v>
      </c>
      <c r="I33" s="84" t="e">
        <f t="shared" si="29"/>
        <v>#REF!</v>
      </c>
      <c r="J33" s="85" t="e">
        <f t="shared" si="29"/>
        <v>#REF!</v>
      </c>
      <c r="K33" s="31" t="e">
        <f t="shared" ref="K33:S44" si="36">+SUMIF($D$49:$D$141,$D33,K$49:K$141)</f>
        <v>#REF!</v>
      </c>
      <c r="L33" s="32" t="e">
        <f t="shared" si="36"/>
        <v>#REF!</v>
      </c>
      <c r="M33" s="33" t="e">
        <f t="shared" si="36"/>
        <v>#REF!</v>
      </c>
      <c r="N33" s="31" t="e">
        <f t="shared" si="36"/>
        <v>#REF!</v>
      </c>
      <c r="O33" s="32" t="e">
        <f t="shared" si="36"/>
        <v>#REF!</v>
      </c>
      <c r="P33" s="33" t="e">
        <f t="shared" si="36"/>
        <v>#REF!</v>
      </c>
      <c r="Q33" s="31">
        <f t="shared" si="36"/>
        <v>208.71</v>
      </c>
      <c r="R33" s="32">
        <f t="shared" si="36"/>
        <v>560.90000000000009</v>
      </c>
      <c r="S33" s="33">
        <f t="shared" si="36"/>
        <v>769.6099999999999</v>
      </c>
      <c r="T33" s="83" t="e">
        <f t="shared" si="31"/>
        <v>#REF!</v>
      </c>
      <c r="U33" s="84" t="e">
        <f t="shared" si="31"/>
        <v>#REF!</v>
      </c>
      <c r="V33" s="85" t="e">
        <f t="shared" si="31"/>
        <v>#REF!</v>
      </c>
      <c r="W33" s="34">
        <f t="shared" ref="W33:AL43" si="37">+SUMIF($D$49:$D$141,$D33,W$49:W$141)</f>
        <v>47.980000000000004</v>
      </c>
      <c r="X33" s="32">
        <f t="shared" si="37"/>
        <v>189.54</v>
      </c>
      <c r="Y33" s="33">
        <f t="shared" si="37"/>
        <v>237.51999999999998</v>
      </c>
      <c r="Z33" s="34">
        <f t="shared" si="37"/>
        <v>26.18</v>
      </c>
      <c r="AA33" s="32">
        <f t="shared" si="37"/>
        <v>102.33999999999999</v>
      </c>
      <c r="AB33" s="33">
        <f t="shared" si="37"/>
        <v>128.51999999999998</v>
      </c>
      <c r="AC33" s="34">
        <f t="shared" si="37"/>
        <v>21.8</v>
      </c>
      <c r="AD33" s="32">
        <f t="shared" si="37"/>
        <v>87.2</v>
      </c>
      <c r="AE33" s="33">
        <f t="shared" si="37"/>
        <v>109</v>
      </c>
      <c r="AF33" s="34">
        <f t="shared" si="37"/>
        <v>65.100000000000009</v>
      </c>
      <c r="AG33" s="32">
        <f t="shared" si="37"/>
        <v>120.9</v>
      </c>
      <c r="AH33" s="33">
        <f t="shared" si="37"/>
        <v>186</v>
      </c>
      <c r="AI33" s="34">
        <f t="shared" si="37"/>
        <v>28.06</v>
      </c>
      <c r="AJ33" s="32">
        <f t="shared" si="37"/>
        <v>56.12</v>
      </c>
      <c r="AK33" s="33">
        <f t="shared" si="37"/>
        <v>84.179999999999993</v>
      </c>
      <c r="AL33" s="34">
        <f t="shared" si="37"/>
        <v>33.880000000000003</v>
      </c>
      <c r="AM33" s="32">
        <f t="shared" si="34"/>
        <v>77</v>
      </c>
      <c r="AN33" s="33">
        <f t="shared" si="34"/>
        <v>110.88</v>
      </c>
      <c r="AO33" s="34">
        <f t="shared" si="33"/>
        <v>21.85</v>
      </c>
      <c r="AP33" s="32">
        <f t="shared" si="33"/>
        <v>75.900000000000006</v>
      </c>
      <c r="AQ33" s="33">
        <f t="shared" si="33"/>
        <v>97.75</v>
      </c>
      <c r="AR33" s="34">
        <f t="shared" si="33"/>
        <v>11.84</v>
      </c>
      <c r="AS33" s="32">
        <f t="shared" si="33"/>
        <v>41.440000000000005</v>
      </c>
      <c r="AT33" s="36">
        <f t="shared" si="33"/>
        <v>53.28</v>
      </c>
    </row>
    <row r="34" spans="1:46" ht="14.85" customHeight="1" x14ac:dyDescent="0.15">
      <c r="A34" s="30">
        <v>18</v>
      </c>
      <c r="B34" s="62"/>
      <c r="C34" s="62" t="s">
        <v>88</v>
      </c>
      <c r="D34" s="62" t="s">
        <v>213</v>
      </c>
      <c r="E34" s="31" t="e">
        <f t="shared" si="35"/>
        <v>#REF!</v>
      </c>
      <c r="F34" s="32" t="e">
        <f t="shared" si="35"/>
        <v>#REF!</v>
      </c>
      <c r="G34" s="33" t="e">
        <f t="shared" si="35"/>
        <v>#REF!</v>
      </c>
      <c r="H34" s="83" t="e">
        <f t="shared" si="29"/>
        <v>#REF!</v>
      </c>
      <c r="I34" s="84" t="e">
        <f t="shared" si="29"/>
        <v>#REF!</v>
      </c>
      <c r="J34" s="85" t="e">
        <f t="shared" si="29"/>
        <v>#REF!</v>
      </c>
      <c r="K34" s="31" t="e">
        <f t="shared" si="36"/>
        <v>#REF!</v>
      </c>
      <c r="L34" s="32" t="e">
        <f t="shared" si="36"/>
        <v>#REF!</v>
      </c>
      <c r="M34" s="33" t="e">
        <f t="shared" si="36"/>
        <v>#REF!</v>
      </c>
      <c r="N34" s="31" t="e">
        <f t="shared" si="36"/>
        <v>#REF!</v>
      </c>
      <c r="O34" s="32" t="e">
        <f t="shared" si="36"/>
        <v>#REF!</v>
      </c>
      <c r="P34" s="33" t="e">
        <f t="shared" si="36"/>
        <v>#REF!</v>
      </c>
      <c r="Q34" s="31">
        <f t="shared" si="36"/>
        <v>565.02</v>
      </c>
      <c r="R34" s="32">
        <f t="shared" si="36"/>
        <v>1154.71</v>
      </c>
      <c r="S34" s="33">
        <f t="shared" si="36"/>
        <v>1719.73</v>
      </c>
      <c r="T34" s="83" t="e">
        <f t="shared" si="31"/>
        <v>#REF!</v>
      </c>
      <c r="U34" s="84" t="e">
        <f t="shared" si="31"/>
        <v>#REF!</v>
      </c>
      <c r="V34" s="85" t="e">
        <f t="shared" si="31"/>
        <v>#REF!</v>
      </c>
      <c r="W34" s="34">
        <f t="shared" si="37"/>
        <v>153.06</v>
      </c>
      <c r="X34" s="32">
        <f t="shared" si="37"/>
        <v>392.76</v>
      </c>
      <c r="Y34" s="33">
        <f t="shared" si="37"/>
        <v>545.82000000000005</v>
      </c>
      <c r="Z34" s="34">
        <f t="shared" si="37"/>
        <v>83.299999999999983</v>
      </c>
      <c r="AA34" s="32">
        <f t="shared" si="37"/>
        <v>211.81999999999996</v>
      </c>
      <c r="AB34" s="33">
        <f t="shared" si="37"/>
        <v>295.12</v>
      </c>
      <c r="AC34" s="34">
        <f t="shared" si="37"/>
        <v>69.760000000000005</v>
      </c>
      <c r="AD34" s="32">
        <f t="shared" si="37"/>
        <v>180.94000000000003</v>
      </c>
      <c r="AE34" s="33">
        <f t="shared" si="37"/>
        <v>250.70000000000005</v>
      </c>
      <c r="AF34" s="34">
        <f t="shared" si="37"/>
        <v>156.55000000000001</v>
      </c>
      <c r="AG34" s="32">
        <f t="shared" si="37"/>
        <v>282.10000000000002</v>
      </c>
      <c r="AH34" s="33">
        <f t="shared" si="37"/>
        <v>438.65</v>
      </c>
      <c r="AI34" s="34">
        <f t="shared" si="37"/>
        <v>63.44</v>
      </c>
      <c r="AJ34" s="32">
        <f t="shared" si="37"/>
        <v>129.32</v>
      </c>
      <c r="AK34" s="33">
        <f t="shared" si="37"/>
        <v>192.76</v>
      </c>
      <c r="AL34" s="34">
        <f t="shared" si="37"/>
        <v>93.94</v>
      </c>
      <c r="AM34" s="32">
        <f t="shared" si="34"/>
        <v>132.44</v>
      </c>
      <c r="AN34" s="33">
        <f t="shared" si="34"/>
        <v>226.38</v>
      </c>
      <c r="AO34" s="34">
        <f t="shared" si="33"/>
        <v>63.25</v>
      </c>
      <c r="AP34" s="32">
        <f t="shared" si="33"/>
        <v>132.25</v>
      </c>
      <c r="AQ34" s="33">
        <f t="shared" si="33"/>
        <v>195.5</v>
      </c>
      <c r="AR34" s="34">
        <f t="shared" si="33"/>
        <v>34.78</v>
      </c>
      <c r="AS34" s="32">
        <f t="shared" si="33"/>
        <v>85.84</v>
      </c>
      <c r="AT34" s="36">
        <f t="shared" si="33"/>
        <v>120.61999999999999</v>
      </c>
    </row>
    <row r="35" spans="1:46" ht="14.85" customHeight="1" x14ac:dyDescent="0.15">
      <c r="A35" s="30">
        <v>19</v>
      </c>
      <c r="B35" s="62"/>
      <c r="C35" s="62" t="s">
        <v>88</v>
      </c>
      <c r="D35" s="62" t="s">
        <v>89</v>
      </c>
      <c r="E35" s="31" t="e">
        <f t="shared" si="35"/>
        <v>#REF!</v>
      </c>
      <c r="F35" s="32" t="e">
        <f t="shared" si="35"/>
        <v>#REF!</v>
      </c>
      <c r="G35" s="33" t="e">
        <f t="shared" si="35"/>
        <v>#REF!</v>
      </c>
      <c r="H35" s="83" t="e">
        <f t="shared" si="29"/>
        <v>#REF!</v>
      </c>
      <c r="I35" s="84" t="e">
        <f t="shared" si="29"/>
        <v>#REF!</v>
      </c>
      <c r="J35" s="85" t="e">
        <f t="shared" si="29"/>
        <v>#REF!</v>
      </c>
      <c r="K35" s="31" t="e">
        <f t="shared" si="36"/>
        <v>#REF!</v>
      </c>
      <c r="L35" s="32" t="e">
        <f t="shared" si="36"/>
        <v>#REF!</v>
      </c>
      <c r="M35" s="33" t="e">
        <f t="shared" si="36"/>
        <v>#REF!</v>
      </c>
      <c r="N35" s="31" t="e">
        <f t="shared" si="36"/>
        <v>#REF!</v>
      </c>
      <c r="O35" s="32" t="e">
        <f t="shared" si="36"/>
        <v>#REF!</v>
      </c>
      <c r="P35" s="33" t="e">
        <f t="shared" si="36"/>
        <v>#REF!</v>
      </c>
      <c r="Q35" s="31">
        <f t="shared" si="36"/>
        <v>950.71</v>
      </c>
      <c r="R35" s="32">
        <f t="shared" si="36"/>
        <v>1999.7800000000002</v>
      </c>
      <c r="S35" s="33">
        <f t="shared" si="36"/>
        <v>2950.4900000000002</v>
      </c>
      <c r="T35" s="83" t="e">
        <f t="shared" si="31"/>
        <v>#REF!</v>
      </c>
      <c r="U35" s="84" t="e">
        <f t="shared" si="31"/>
        <v>#REF!</v>
      </c>
      <c r="V35" s="85" t="e">
        <f t="shared" si="31"/>
        <v>#REF!</v>
      </c>
      <c r="W35" s="34">
        <f t="shared" si="37"/>
        <v>298.79999999999995</v>
      </c>
      <c r="X35" s="32">
        <f t="shared" si="37"/>
        <v>803.96</v>
      </c>
      <c r="Y35" s="33">
        <f t="shared" si="37"/>
        <v>1102.76</v>
      </c>
      <c r="Z35" s="34">
        <f t="shared" si="37"/>
        <v>183.25999999999996</v>
      </c>
      <c r="AA35" s="32">
        <f t="shared" si="37"/>
        <v>435.53999999999996</v>
      </c>
      <c r="AB35" s="33">
        <f t="shared" si="37"/>
        <v>618.79999999999995</v>
      </c>
      <c r="AC35" s="34">
        <f t="shared" si="37"/>
        <v>115.54000000000002</v>
      </c>
      <c r="AD35" s="32">
        <f t="shared" si="37"/>
        <v>368.42000000000007</v>
      </c>
      <c r="AE35" s="33">
        <f t="shared" si="37"/>
        <v>483.96000000000009</v>
      </c>
      <c r="AF35" s="34">
        <f t="shared" si="37"/>
        <v>251.10000000000002</v>
      </c>
      <c r="AG35" s="32">
        <f t="shared" si="37"/>
        <v>401.45000000000005</v>
      </c>
      <c r="AH35" s="33">
        <f t="shared" si="37"/>
        <v>652.54999999999995</v>
      </c>
      <c r="AI35" s="34">
        <f t="shared" si="37"/>
        <v>129.32</v>
      </c>
      <c r="AJ35" s="32">
        <f t="shared" si="37"/>
        <v>202.52</v>
      </c>
      <c r="AK35" s="33">
        <f t="shared" si="37"/>
        <v>331.84000000000003</v>
      </c>
      <c r="AL35" s="34">
        <f t="shared" si="37"/>
        <v>112.42</v>
      </c>
      <c r="AM35" s="32">
        <f t="shared" si="34"/>
        <v>240.23999999999998</v>
      </c>
      <c r="AN35" s="33">
        <f t="shared" si="34"/>
        <v>352.66</v>
      </c>
      <c r="AO35" s="34">
        <f t="shared" si="33"/>
        <v>116.14999999999999</v>
      </c>
      <c r="AP35" s="32">
        <f t="shared" si="33"/>
        <v>226.54999999999998</v>
      </c>
      <c r="AQ35" s="33">
        <f t="shared" si="33"/>
        <v>342.69999999999993</v>
      </c>
      <c r="AR35" s="34">
        <f t="shared" si="33"/>
        <v>42.92</v>
      </c>
      <c r="AS35" s="32">
        <f t="shared" si="33"/>
        <v>125.06000000000002</v>
      </c>
      <c r="AT35" s="36">
        <f t="shared" si="33"/>
        <v>167.98</v>
      </c>
    </row>
    <row r="36" spans="1:46" ht="14.85" customHeight="1" x14ac:dyDescent="0.15">
      <c r="A36" s="30">
        <v>20</v>
      </c>
      <c r="B36" s="62"/>
      <c r="C36" s="62" t="s">
        <v>88</v>
      </c>
      <c r="D36" s="62" t="s">
        <v>90</v>
      </c>
      <c r="E36" s="31" t="e">
        <f t="shared" si="35"/>
        <v>#REF!</v>
      </c>
      <c r="F36" s="32" t="e">
        <f t="shared" si="35"/>
        <v>#REF!</v>
      </c>
      <c r="G36" s="33" t="e">
        <f t="shared" si="35"/>
        <v>#REF!</v>
      </c>
      <c r="H36" s="83" t="e">
        <f t="shared" si="29"/>
        <v>#REF!</v>
      </c>
      <c r="I36" s="84" t="e">
        <f t="shared" si="29"/>
        <v>#REF!</v>
      </c>
      <c r="J36" s="85" t="e">
        <f t="shared" si="29"/>
        <v>#REF!</v>
      </c>
      <c r="K36" s="31" t="e">
        <f t="shared" si="36"/>
        <v>#REF!</v>
      </c>
      <c r="L36" s="32" t="e">
        <f t="shared" si="36"/>
        <v>#REF!</v>
      </c>
      <c r="M36" s="33" t="e">
        <f t="shared" si="36"/>
        <v>#REF!</v>
      </c>
      <c r="N36" s="31" t="e">
        <f t="shared" si="36"/>
        <v>#REF!</v>
      </c>
      <c r="O36" s="32" t="e">
        <f t="shared" si="36"/>
        <v>#REF!</v>
      </c>
      <c r="P36" s="33" t="e">
        <f t="shared" si="36"/>
        <v>#REF!</v>
      </c>
      <c r="Q36" s="31">
        <f t="shared" si="36"/>
        <v>260.3</v>
      </c>
      <c r="R36" s="32">
        <f t="shared" si="36"/>
        <v>579.79</v>
      </c>
      <c r="S36" s="33">
        <f t="shared" si="36"/>
        <v>840.08999999999992</v>
      </c>
      <c r="T36" s="83" t="e">
        <f t="shared" si="31"/>
        <v>#REF!</v>
      </c>
      <c r="U36" s="84" t="e">
        <f t="shared" si="31"/>
        <v>#REF!</v>
      </c>
      <c r="V36" s="85" t="e">
        <f t="shared" si="31"/>
        <v>#REF!</v>
      </c>
      <c r="W36" s="34">
        <f t="shared" si="37"/>
        <v>70.98</v>
      </c>
      <c r="X36" s="32">
        <f t="shared" si="37"/>
        <v>234.93999999999997</v>
      </c>
      <c r="Y36" s="33">
        <f t="shared" si="37"/>
        <v>305.91999999999996</v>
      </c>
      <c r="Z36" s="34">
        <f t="shared" si="37"/>
        <v>40.459999999999994</v>
      </c>
      <c r="AA36" s="32">
        <f t="shared" si="37"/>
        <v>123.75999999999999</v>
      </c>
      <c r="AB36" s="33">
        <f t="shared" si="37"/>
        <v>164.22</v>
      </c>
      <c r="AC36" s="34">
        <f t="shared" si="37"/>
        <v>30.520000000000003</v>
      </c>
      <c r="AD36" s="32">
        <f t="shared" si="37"/>
        <v>111.18</v>
      </c>
      <c r="AE36" s="33">
        <f t="shared" si="37"/>
        <v>141.69999999999999</v>
      </c>
      <c r="AF36" s="34">
        <f t="shared" si="37"/>
        <v>71.3</v>
      </c>
      <c r="AG36" s="32">
        <f t="shared" si="37"/>
        <v>100.75</v>
      </c>
      <c r="AH36" s="33">
        <f t="shared" si="37"/>
        <v>172.05</v>
      </c>
      <c r="AI36" s="34">
        <f t="shared" si="37"/>
        <v>37.82</v>
      </c>
      <c r="AJ36" s="32">
        <f t="shared" si="37"/>
        <v>59.779999999999994</v>
      </c>
      <c r="AK36" s="33">
        <f t="shared" si="37"/>
        <v>97.6</v>
      </c>
      <c r="AL36" s="34">
        <f t="shared" si="37"/>
        <v>35.42</v>
      </c>
      <c r="AM36" s="32">
        <f t="shared" si="34"/>
        <v>70.84</v>
      </c>
      <c r="AN36" s="33">
        <f t="shared" si="34"/>
        <v>106.25999999999999</v>
      </c>
      <c r="AO36" s="34">
        <f t="shared" si="33"/>
        <v>32.200000000000003</v>
      </c>
      <c r="AP36" s="32">
        <f t="shared" si="33"/>
        <v>71.3</v>
      </c>
      <c r="AQ36" s="33">
        <f t="shared" si="33"/>
        <v>103.5</v>
      </c>
      <c r="AR36" s="34">
        <f t="shared" si="33"/>
        <v>12.579999999999998</v>
      </c>
      <c r="AS36" s="32">
        <f t="shared" si="33"/>
        <v>42.18</v>
      </c>
      <c r="AT36" s="36">
        <f t="shared" si="33"/>
        <v>54.76</v>
      </c>
    </row>
    <row r="37" spans="1:46" ht="14.85" customHeight="1" x14ac:dyDescent="0.15">
      <c r="A37" s="30">
        <v>21</v>
      </c>
      <c r="B37" s="62"/>
      <c r="C37" s="62" t="s">
        <v>88</v>
      </c>
      <c r="D37" s="62" t="s">
        <v>91</v>
      </c>
      <c r="E37" s="31" t="e">
        <f t="shared" si="35"/>
        <v>#REF!</v>
      </c>
      <c r="F37" s="32" t="e">
        <f t="shared" si="35"/>
        <v>#REF!</v>
      </c>
      <c r="G37" s="33" t="e">
        <f t="shared" si="35"/>
        <v>#REF!</v>
      </c>
      <c r="H37" s="83" t="e">
        <f t="shared" si="29"/>
        <v>#REF!</v>
      </c>
      <c r="I37" s="84" t="e">
        <f t="shared" si="29"/>
        <v>#REF!</v>
      </c>
      <c r="J37" s="85" t="e">
        <f t="shared" si="29"/>
        <v>#REF!</v>
      </c>
      <c r="K37" s="31" t="e">
        <f t="shared" si="36"/>
        <v>#REF!</v>
      </c>
      <c r="L37" s="32" t="e">
        <f t="shared" si="36"/>
        <v>#REF!</v>
      </c>
      <c r="M37" s="33" t="e">
        <f t="shared" si="36"/>
        <v>#REF!</v>
      </c>
      <c r="N37" s="31" t="e">
        <f t="shared" si="36"/>
        <v>#REF!</v>
      </c>
      <c r="O37" s="32" t="e">
        <f t="shared" si="36"/>
        <v>#REF!</v>
      </c>
      <c r="P37" s="33" t="e">
        <f t="shared" si="36"/>
        <v>#REF!</v>
      </c>
      <c r="Q37" s="31">
        <f t="shared" si="36"/>
        <v>242.99999999999997</v>
      </c>
      <c r="R37" s="32">
        <f t="shared" si="36"/>
        <v>592.72</v>
      </c>
      <c r="S37" s="33">
        <f t="shared" si="36"/>
        <v>835.72</v>
      </c>
      <c r="T37" s="83" t="e">
        <f t="shared" si="31"/>
        <v>#REF!</v>
      </c>
      <c r="U37" s="84" t="e">
        <f t="shared" si="31"/>
        <v>#REF!</v>
      </c>
      <c r="V37" s="85" t="e">
        <f t="shared" si="31"/>
        <v>#REF!</v>
      </c>
      <c r="W37" s="34">
        <f t="shared" si="37"/>
        <v>57.1</v>
      </c>
      <c r="X37" s="32">
        <f t="shared" si="37"/>
        <v>204</v>
      </c>
      <c r="Y37" s="33">
        <f t="shared" si="37"/>
        <v>261.10000000000002</v>
      </c>
      <c r="Z37" s="34">
        <f t="shared" si="37"/>
        <v>30.939999999999994</v>
      </c>
      <c r="AA37" s="32">
        <f t="shared" si="37"/>
        <v>92.82</v>
      </c>
      <c r="AB37" s="33">
        <f t="shared" si="37"/>
        <v>123.76000000000002</v>
      </c>
      <c r="AC37" s="34">
        <f t="shared" si="37"/>
        <v>26.160000000000004</v>
      </c>
      <c r="AD37" s="32">
        <f t="shared" si="37"/>
        <v>111.18</v>
      </c>
      <c r="AE37" s="33">
        <f t="shared" si="37"/>
        <v>137.34</v>
      </c>
      <c r="AF37" s="34">
        <f t="shared" si="37"/>
        <v>66.649999999999991</v>
      </c>
      <c r="AG37" s="32">
        <f t="shared" si="37"/>
        <v>106.94999999999999</v>
      </c>
      <c r="AH37" s="33">
        <f t="shared" si="37"/>
        <v>173.6</v>
      </c>
      <c r="AI37" s="34">
        <f t="shared" si="37"/>
        <v>32.94</v>
      </c>
      <c r="AJ37" s="32">
        <f t="shared" si="37"/>
        <v>90.28</v>
      </c>
      <c r="AK37" s="33">
        <f t="shared" si="37"/>
        <v>123.22000000000001</v>
      </c>
      <c r="AL37" s="34">
        <f t="shared" si="37"/>
        <v>33.880000000000003</v>
      </c>
      <c r="AM37" s="32">
        <f t="shared" si="34"/>
        <v>69.3</v>
      </c>
      <c r="AN37" s="33">
        <f t="shared" si="34"/>
        <v>103.18</v>
      </c>
      <c r="AO37" s="34">
        <f t="shared" si="33"/>
        <v>28.749999999999996</v>
      </c>
      <c r="AP37" s="32">
        <f t="shared" si="33"/>
        <v>77.05</v>
      </c>
      <c r="AQ37" s="33">
        <f t="shared" si="33"/>
        <v>105.8</v>
      </c>
      <c r="AR37" s="34">
        <f t="shared" si="33"/>
        <v>23.68</v>
      </c>
      <c r="AS37" s="32">
        <f t="shared" si="33"/>
        <v>45.14</v>
      </c>
      <c r="AT37" s="36">
        <f t="shared" si="33"/>
        <v>68.819999999999993</v>
      </c>
    </row>
    <row r="38" spans="1:46" ht="14.85" customHeight="1" x14ac:dyDescent="0.15">
      <c r="A38" s="30">
        <v>22</v>
      </c>
      <c r="B38" s="62"/>
      <c r="C38" s="62" t="s">
        <v>88</v>
      </c>
      <c r="D38" s="62" t="s">
        <v>211</v>
      </c>
      <c r="E38" s="31" t="e">
        <f t="shared" si="35"/>
        <v>#REF!</v>
      </c>
      <c r="F38" s="32" t="e">
        <f t="shared" si="35"/>
        <v>#REF!</v>
      </c>
      <c r="G38" s="33" t="e">
        <f t="shared" si="35"/>
        <v>#REF!</v>
      </c>
      <c r="H38" s="83" t="e">
        <f t="shared" si="29"/>
        <v>#REF!</v>
      </c>
      <c r="I38" s="84" t="e">
        <f t="shared" si="29"/>
        <v>#REF!</v>
      </c>
      <c r="J38" s="85" t="e">
        <f t="shared" si="29"/>
        <v>#REF!</v>
      </c>
      <c r="K38" s="31" t="e">
        <f t="shared" si="36"/>
        <v>#REF!</v>
      </c>
      <c r="L38" s="32" t="e">
        <f t="shared" si="36"/>
        <v>#REF!</v>
      </c>
      <c r="M38" s="33" t="e">
        <f t="shared" si="36"/>
        <v>#REF!</v>
      </c>
      <c r="N38" s="31" t="e">
        <f t="shared" si="36"/>
        <v>#REF!</v>
      </c>
      <c r="O38" s="32" t="e">
        <f t="shared" si="36"/>
        <v>#REF!</v>
      </c>
      <c r="P38" s="33" t="e">
        <f t="shared" si="36"/>
        <v>#REF!</v>
      </c>
      <c r="Q38" s="31">
        <f t="shared" si="36"/>
        <v>612.14</v>
      </c>
      <c r="R38" s="32">
        <f t="shared" si="36"/>
        <v>1137.8600000000001</v>
      </c>
      <c r="S38" s="33">
        <f t="shared" si="36"/>
        <v>1750</v>
      </c>
      <c r="T38" s="83" t="e">
        <f t="shared" si="31"/>
        <v>#REF!</v>
      </c>
      <c r="U38" s="84" t="e">
        <f t="shared" si="31"/>
        <v>#REF!</v>
      </c>
      <c r="V38" s="85" t="e">
        <f t="shared" si="31"/>
        <v>#REF!</v>
      </c>
      <c r="W38" s="34">
        <f t="shared" si="37"/>
        <v>176.86</v>
      </c>
      <c r="X38" s="32">
        <f t="shared" si="37"/>
        <v>347.96</v>
      </c>
      <c r="Y38" s="33">
        <f t="shared" si="37"/>
        <v>524.81999999999994</v>
      </c>
      <c r="Z38" s="34">
        <f t="shared" si="37"/>
        <v>107.1</v>
      </c>
      <c r="AA38" s="32">
        <f t="shared" si="37"/>
        <v>197.54</v>
      </c>
      <c r="AB38" s="33">
        <f t="shared" si="37"/>
        <v>304.64</v>
      </c>
      <c r="AC38" s="34">
        <f t="shared" si="37"/>
        <v>69.760000000000005</v>
      </c>
      <c r="AD38" s="32">
        <f t="shared" si="37"/>
        <v>150.42000000000002</v>
      </c>
      <c r="AE38" s="33">
        <f t="shared" si="37"/>
        <v>220.18</v>
      </c>
      <c r="AF38" s="34">
        <f t="shared" si="37"/>
        <v>150.35000000000002</v>
      </c>
      <c r="AG38" s="32">
        <f t="shared" si="37"/>
        <v>258.85000000000002</v>
      </c>
      <c r="AH38" s="33">
        <f t="shared" si="37"/>
        <v>409.20000000000005</v>
      </c>
      <c r="AI38" s="34">
        <f t="shared" si="37"/>
        <v>89.06</v>
      </c>
      <c r="AJ38" s="32">
        <f t="shared" si="37"/>
        <v>139.07999999999998</v>
      </c>
      <c r="AK38" s="33">
        <f t="shared" si="37"/>
        <v>228.14</v>
      </c>
      <c r="AL38" s="34">
        <f t="shared" si="37"/>
        <v>90.86</v>
      </c>
      <c r="AM38" s="32">
        <f t="shared" si="34"/>
        <v>147.83999999999997</v>
      </c>
      <c r="AN38" s="33">
        <f t="shared" si="34"/>
        <v>238.7</v>
      </c>
      <c r="AO38" s="34">
        <f t="shared" si="33"/>
        <v>72.449999999999989</v>
      </c>
      <c r="AP38" s="32">
        <f t="shared" si="33"/>
        <v>157.54999999999998</v>
      </c>
      <c r="AQ38" s="33">
        <f t="shared" si="33"/>
        <v>229.99999999999997</v>
      </c>
      <c r="AR38" s="34">
        <f t="shared" si="33"/>
        <v>32.56</v>
      </c>
      <c r="AS38" s="32">
        <f t="shared" si="33"/>
        <v>86.58</v>
      </c>
      <c r="AT38" s="36">
        <f t="shared" si="33"/>
        <v>119.13999999999999</v>
      </c>
    </row>
    <row r="39" spans="1:46" ht="14.85" customHeight="1" x14ac:dyDescent="0.15">
      <c r="A39" s="30">
        <v>23</v>
      </c>
      <c r="B39" s="62"/>
      <c r="C39" s="62" t="s">
        <v>93</v>
      </c>
      <c r="D39" s="62" t="s">
        <v>92</v>
      </c>
      <c r="E39" s="31" t="e">
        <f t="shared" si="35"/>
        <v>#REF!</v>
      </c>
      <c r="F39" s="32" t="e">
        <f t="shared" si="35"/>
        <v>#REF!</v>
      </c>
      <c r="G39" s="33" t="e">
        <f t="shared" si="35"/>
        <v>#REF!</v>
      </c>
      <c r="H39" s="83" t="e">
        <f t="shared" si="29"/>
        <v>#REF!</v>
      </c>
      <c r="I39" s="84" t="e">
        <f t="shared" si="29"/>
        <v>#REF!</v>
      </c>
      <c r="J39" s="85" t="e">
        <f t="shared" si="29"/>
        <v>#REF!</v>
      </c>
      <c r="K39" s="31" t="e">
        <f t="shared" si="36"/>
        <v>#REF!</v>
      </c>
      <c r="L39" s="32" t="e">
        <f t="shared" si="36"/>
        <v>#REF!</v>
      </c>
      <c r="M39" s="33" t="e">
        <f t="shared" si="36"/>
        <v>#REF!</v>
      </c>
      <c r="N39" s="31" t="e">
        <f t="shared" si="36"/>
        <v>#REF!</v>
      </c>
      <c r="O39" s="32" t="e">
        <f t="shared" si="36"/>
        <v>#REF!</v>
      </c>
      <c r="P39" s="33" t="e">
        <f t="shared" si="36"/>
        <v>#REF!</v>
      </c>
      <c r="Q39" s="31">
        <f t="shared" si="36"/>
        <v>889.9</v>
      </c>
      <c r="R39" s="32">
        <f t="shared" si="36"/>
        <v>1694.4599999999998</v>
      </c>
      <c r="S39" s="33">
        <f t="shared" si="36"/>
        <v>2584.3600000000006</v>
      </c>
      <c r="T39" s="83" t="e">
        <f t="shared" si="31"/>
        <v>#REF!</v>
      </c>
      <c r="U39" s="84" t="e">
        <f t="shared" si="31"/>
        <v>#REF!</v>
      </c>
      <c r="V39" s="85" t="e">
        <f t="shared" si="31"/>
        <v>#REF!</v>
      </c>
      <c r="W39" s="34">
        <f t="shared" si="37"/>
        <v>238.11999999999998</v>
      </c>
      <c r="X39" s="32">
        <f t="shared" si="37"/>
        <v>534.05999999999995</v>
      </c>
      <c r="Y39" s="33">
        <f t="shared" si="37"/>
        <v>772.18000000000006</v>
      </c>
      <c r="Z39" s="34">
        <f t="shared" si="37"/>
        <v>135.66</v>
      </c>
      <c r="AA39" s="32">
        <f t="shared" si="37"/>
        <v>207.06</v>
      </c>
      <c r="AB39" s="33">
        <f t="shared" si="37"/>
        <v>342.71999999999997</v>
      </c>
      <c r="AC39" s="34">
        <f t="shared" si="37"/>
        <v>102.46000000000002</v>
      </c>
      <c r="AD39" s="32">
        <f t="shared" si="37"/>
        <v>327</v>
      </c>
      <c r="AE39" s="33">
        <f t="shared" si="37"/>
        <v>429.46</v>
      </c>
      <c r="AF39" s="34">
        <f t="shared" si="37"/>
        <v>187.55000000000004</v>
      </c>
      <c r="AG39" s="32">
        <f t="shared" si="37"/>
        <v>333.25</v>
      </c>
      <c r="AH39" s="33">
        <f t="shared" si="37"/>
        <v>520.80000000000007</v>
      </c>
      <c r="AI39" s="34">
        <f t="shared" si="37"/>
        <v>124.43999999999998</v>
      </c>
      <c r="AJ39" s="32">
        <f t="shared" si="37"/>
        <v>235.46</v>
      </c>
      <c r="AK39" s="33">
        <f t="shared" si="37"/>
        <v>359.9</v>
      </c>
      <c r="AL39" s="34">
        <f t="shared" si="37"/>
        <v>160.15999999999997</v>
      </c>
      <c r="AM39" s="32">
        <f t="shared" si="34"/>
        <v>243.32000000000002</v>
      </c>
      <c r="AN39" s="33">
        <f t="shared" si="34"/>
        <v>403.48</v>
      </c>
      <c r="AO39" s="34">
        <f t="shared" si="33"/>
        <v>111.54999999999998</v>
      </c>
      <c r="AP39" s="32">
        <f t="shared" si="33"/>
        <v>175.95</v>
      </c>
      <c r="AQ39" s="33">
        <f t="shared" si="33"/>
        <v>287.5</v>
      </c>
      <c r="AR39" s="34">
        <f t="shared" si="33"/>
        <v>68.08</v>
      </c>
      <c r="AS39" s="32">
        <f t="shared" si="33"/>
        <v>172.42</v>
      </c>
      <c r="AT39" s="36">
        <f t="shared" si="33"/>
        <v>240.50000000000003</v>
      </c>
    </row>
    <row r="40" spans="1:46" ht="14.85" customHeight="1" x14ac:dyDescent="0.15">
      <c r="A40" s="30">
        <v>24</v>
      </c>
      <c r="B40" s="63"/>
      <c r="C40" s="63" t="s">
        <v>93</v>
      </c>
      <c r="D40" s="63" t="s">
        <v>94</v>
      </c>
      <c r="E40" s="31" t="e">
        <f t="shared" si="35"/>
        <v>#REF!</v>
      </c>
      <c r="F40" s="32" t="e">
        <f t="shared" si="35"/>
        <v>#REF!</v>
      </c>
      <c r="G40" s="33" t="e">
        <f t="shared" si="35"/>
        <v>#REF!</v>
      </c>
      <c r="H40" s="86" t="e">
        <f t="shared" si="29"/>
        <v>#REF!</v>
      </c>
      <c r="I40" s="87" t="e">
        <f t="shared" si="29"/>
        <v>#REF!</v>
      </c>
      <c r="J40" s="88" t="e">
        <f t="shared" si="29"/>
        <v>#REF!</v>
      </c>
      <c r="K40" s="31" t="e">
        <f t="shared" si="36"/>
        <v>#REF!</v>
      </c>
      <c r="L40" s="32" t="e">
        <f t="shared" si="36"/>
        <v>#REF!</v>
      </c>
      <c r="M40" s="33" t="e">
        <f t="shared" si="36"/>
        <v>#REF!</v>
      </c>
      <c r="N40" s="31" t="e">
        <f t="shared" si="36"/>
        <v>#REF!</v>
      </c>
      <c r="O40" s="32" t="e">
        <f t="shared" si="36"/>
        <v>#REF!</v>
      </c>
      <c r="P40" s="33" t="e">
        <f t="shared" si="36"/>
        <v>#REF!</v>
      </c>
      <c r="Q40" s="31">
        <f t="shared" si="36"/>
        <v>579.46</v>
      </c>
      <c r="R40" s="32">
        <f t="shared" si="36"/>
        <v>1297.6299999999999</v>
      </c>
      <c r="S40" s="33">
        <f t="shared" si="36"/>
        <v>1877.0900000000001</v>
      </c>
      <c r="T40" s="86" t="e">
        <f t="shared" si="31"/>
        <v>#REF!</v>
      </c>
      <c r="U40" s="87" t="e">
        <f t="shared" si="31"/>
        <v>#REF!</v>
      </c>
      <c r="V40" s="88" t="e">
        <f t="shared" si="31"/>
        <v>#REF!</v>
      </c>
      <c r="W40" s="34">
        <f t="shared" si="37"/>
        <v>150.68</v>
      </c>
      <c r="X40" s="32">
        <f t="shared" si="37"/>
        <v>423.26</v>
      </c>
      <c r="Y40" s="33">
        <f t="shared" si="37"/>
        <v>573.94000000000005</v>
      </c>
      <c r="Z40" s="34">
        <f t="shared" si="37"/>
        <v>80.919999999999987</v>
      </c>
      <c r="AA40" s="32">
        <f t="shared" si="37"/>
        <v>185.64</v>
      </c>
      <c r="AB40" s="33">
        <f t="shared" si="37"/>
        <v>266.55999999999995</v>
      </c>
      <c r="AC40" s="34">
        <f t="shared" si="37"/>
        <v>69.760000000000005</v>
      </c>
      <c r="AD40" s="32">
        <f t="shared" si="37"/>
        <v>237.62</v>
      </c>
      <c r="AE40" s="33">
        <f t="shared" si="37"/>
        <v>307.38</v>
      </c>
      <c r="AF40" s="34">
        <f t="shared" si="37"/>
        <v>147.25</v>
      </c>
      <c r="AG40" s="32">
        <f t="shared" si="37"/>
        <v>261.95</v>
      </c>
      <c r="AH40" s="45">
        <f t="shared" si="37"/>
        <v>409.2</v>
      </c>
      <c r="AI40" s="34">
        <f t="shared" si="37"/>
        <v>91.5</v>
      </c>
      <c r="AJ40" s="32">
        <f t="shared" si="37"/>
        <v>186.66000000000003</v>
      </c>
      <c r="AK40" s="45">
        <f t="shared" si="37"/>
        <v>278.16000000000003</v>
      </c>
      <c r="AL40" s="66">
        <f t="shared" si="37"/>
        <v>92.4</v>
      </c>
      <c r="AM40" s="65">
        <f t="shared" si="34"/>
        <v>195.57999999999998</v>
      </c>
      <c r="AN40" s="45">
        <f t="shared" si="34"/>
        <v>287.98</v>
      </c>
      <c r="AO40" s="66">
        <f t="shared" si="33"/>
        <v>51.749999999999993</v>
      </c>
      <c r="AP40" s="65">
        <f t="shared" si="33"/>
        <v>128.79999999999998</v>
      </c>
      <c r="AQ40" s="45">
        <f t="shared" si="33"/>
        <v>180.55</v>
      </c>
      <c r="AR40" s="66">
        <f t="shared" si="33"/>
        <v>45.879999999999995</v>
      </c>
      <c r="AS40" s="65">
        <f t="shared" si="33"/>
        <v>101.38000000000001</v>
      </c>
      <c r="AT40" s="47">
        <f t="shared" si="33"/>
        <v>147.26</v>
      </c>
    </row>
    <row r="41" spans="1:46" ht="14.85" customHeight="1" x14ac:dyDescent="0.15">
      <c r="A41" s="30">
        <v>25</v>
      </c>
      <c r="B41" s="63"/>
      <c r="C41" s="63" t="s">
        <v>93</v>
      </c>
      <c r="D41" s="63" t="s">
        <v>95</v>
      </c>
      <c r="E41" s="31" t="e">
        <f t="shared" si="35"/>
        <v>#REF!</v>
      </c>
      <c r="F41" s="32" t="e">
        <f t="shared" si="35"/>
        <v>#REF!</v>
      </c>
      <c r="G41" s="33" t="e">
        <f t="shared" si="35"/>
        <v>#REF!</v>
      </c>
      <c r="H41" s="86" t="e">
        <f t="shared" si="29"/>
        <v>#REF!</v>
      </c>
      <c r="I41" s="87" t="e">
        <f t="shared" si="29"/>
        <v>#REF!</v>
      </c>
      <c r="J41" s="88" t="e">
        <f t="shared" si="29"/>
        <v>#REF!</v>
      </c>
      <c r="K41" s="31" t="e">
        <f t="shared" si="36"/>
        <v>#REF!</v>
      </c>
      <c r="L41" s="32" t="e">
        <f t="shared" si="36"/>
        <v>#REF!</v>
      </c>
      <c r="M41" s="33" t="e">
        <f t="shared" si="36"/>
        <v>#REF!</v>
      </c>
      <c r="N41" s="31" t="e">
        <f t="shared" si="36"/>
        <v>#REF!</v>
      </c>
      <c r="O41" s="32" t="e">
        <f t="shared" si="36"/>
        <v>#REF!</v>
      </c>
      <c r="P41" s="33" t="e">
        <f t="shared" si="36"/>
        <v>#REF!</v>
      </c>
      <c r="Q41" s="31">
        <f t="shared" si="36"/>
        <v>679.09</v>
      </c>
      <c r="R41" s="32">
        <f t="shared" si="36"/>
        <v>1424.33</v>
      </c>
      <c r="S41" s="33">
        <f t="shared" si="36"/>
        <v>2103.42</v>
      </c>
      <c r="T41" s="86" t="e">
        <f t="shared" si="31"/>
        <v>#REF!</v>
      </c>
      <c r="U41" s="87" t="e">
        <f t="shared" si="31"/>
        <v>#REF!</v>
      </c>
      <c r="V41" s="88" t="e">
        <f t="shared" si="31"/>
        <v>#REF!</v>
      </c>
      <c r="W41" s="34">
        <f t="shared" si="37"/>
        <v>208.16000000000003</v>
      </c>
      <c r="X41" s="32">
        <f t="shared" si="37"/>
        <v>531.52</v>
      </c>
      <c r="Y41" s="33">
        <f t="shared" si="37"/>
        <v>739.68000000000006</v>
      </c>
      <c r="Z41" s="34">
        <f t="shared" si="37"/>
        <v>90.44</v>
      </c>
      <c r="AA41" s="32">
        <f t="shared" si="37"/>
        <v>254.66</v>
      </c>
      <c r="AB41" s="33">
        <f t="shared" si="37"/>
        <v>345.1</v>
      </c>
      <c r="AC41" s="34">
        <f t="shared" si="37"/>
        <v>117.72000000000001</v>
      </c>
      <c r="AD41" s="32">
        <f t="shared" si="37"/>
        <v>276.86</v>
      </c>
      <c r="AE41" s="33">
        <f t="shared" si="37"/>
        <v>394.58000000000004</v>
      </c>
      <c r="AF41" s="34">
        <f t="shared" si="37"/>
        <v>155</v>
      </c>
      <c r="AG41" s="32">
        <f t="shared" si="37"/>
        <v>311.55</v>
      </c>
      <c r="AH41" s="45">
        <f t="shared" si="37"/>
        <v>466.55</v>
      </c>
      <c r="AI41" s="34">
        <f t="shared" si="37"/>
        <v>103.69999999999999</v>
      </c>
      <c r="AJ41" s="32">
        <f t="shared" si="37"/>
        <v>203.74</v>
      </c>
      <c r="AK41" s="45">
        <f t="shared" si="37"/>
        <v>307.44</v>
      </c>
      <c r="AL41" s="66">
        <f t="shared" si="37"/>
        <v>84.7</v>
      </c>
      <c r="AM41" s="65">
        <f t="shared" si="34"/>
        <v>160.16</v>
      </c>
      <c r="AN41" s="45">
        <f t="shared" si="34"/>
        <v>244.85999999999999</v>
      </c>
      <c r="AO41" s="66">
        <f t="shared" si="33"/>
        <v>81.650000000000006</v>
      </c>
      <c r="AP41" s="65">
        <f t="shared" si="33"/>
        <v>121.89999999999999</v>
      </c>
      <c r="AQ41" s="45">
        <f t="shared" si="33"/>
        <v>203.54999999999998</v>
      </c>
      <c r="AR41" s="66">
        <f t="shared" si="33"/>
        <v>45.879999999999995</v>
      </c>
      <c r="AS41" s="65">
        <f t="shared" si="33"/>
        <v>95.46</v>
      </c>
      <c r="AT41" s="47">
        <f t="shared" si="33"/>
        <v>141.33999999999997</v>
      </c>
    </row>
    <row r="42" spans="1:46" ht="14.85" customHeight="1" x14ac:dyDescent="0.15">
      <c r="A42" s="30">
        <v>26</v>
      </c>
      <c r="B42" s="63"/>
      <c r="C42" s="63" t="s">
        <v>93</v>
      </c>
      <c r="D42" s="63" t="s">
        <v>96</v>
      </c>
      <c r="E42" s="31" t="e">
        <f t="shared" si="35"/>
        <v>#REF!</v>
      </c>
      <c r="F42" s="32" t="e">
        <f t="shared" si="35"/>
        <v>#REF!</v>
      </c>
      <c r="G42" s="33" t="e">
        <f t="shared" si="35"/>
        <v>#REF!</v>
      </c>
      <c r="H42" s="86" t="e">
        <f t="shared" si="29"/>
        <v>#REF!</v>
      </c>
      <c r="I42" s="87" t="e">
        <f t="shared" si="29"/>
        <v>#REF!</v>
      </c>
      <c r="J42" s="88" t="e">
        <f t="shared" si="29"/>
        <v>#REF!</v>
      </c>
      <c r="K42" s="31" t="e">
        <f t="shared" si="36"/>
        <v>#REF!</v>
      </c>
      <c r="L42" s="32" t="e">
        <f t="shared" si="36"/>
        <v>#REF!</v>
      </c>
      <c r="M42" s="33" t="e">
        <f t="shared" si="36"/>
        <v>#REF!</v>
      </c>
      <c r="N42" s="31" t="e">
        <f t="shared" si="36"/>
        <v>#REF!</v>
      </c>
      <c r="O42" s="32" t="e">
        <f t="shared" si="36"/>
        <v>#REF!</v>
      </c>
      <c r="P42" s="33" t="e">
        <f t="shared" si="36"/>
        <v>#REF!</v>
      </c>
      <c r="Q42" s="31">
        <f t="shared" si="36"/>
        <v>504.35000000000008</v>
      </c>
      <c r="R42" s="32">
        <f t="shared" si="36"/>
        <v>851.01</v>
      </c>
      <c r="S42" s="33">
        <f t="shared" si="36"/>
        <v>1355.3600000000001</v>
      </c>
      <c r="T42" s="86" t="e">
        <f t="shared" si="31"/>
        <v>#REF!</v>
      </c>
      <c r="U42" s="87" t="e">
        <f t="shared" si="31"/>
        <v>#REF!</v>
      </c>
      <c r="V42" s="88" t="e">
        <f t="shared" si="31"/>
        <v>#REF!</v>
      </c>
      <c r="W42" s="34">
        <f t="shared" si="37"/>
        <v>186.36</v>
      </c>
      <c r="X42" s="32">
        <f t="shared" si="37"/>
        <v>330.48</v>
      </c>
      <c r="Y42" s="33">
        <f t="shared" si="37"/>
        <v>516.84</v>
      </c>
      <c r="Z42" s="34">
        <f t="shared" si="37"/>
        <v>90.44</v>
      </c>
      <c r="AA42" s="32">
        <f t="shared" si="37"/>
        <v>145.18</v>
      </c>
      <c r="AB42" s="33">
        <f t="shared" si="37"/>
        <v>235.62</v>
      </c>
      <c r="AC42" s="34">
        <f t="shared" si="37"/>
        <v>95.920000000000016</v>
      </c>
      <c r="AD42" s="32">
        <f t="shared" si="37"/>
        <v>185.3</v>
      </c>
      <c r="AE42" s="33">
        <f t="shared" si="37"/>
        <v>281.22000000000003</v>
      </c>
      <c r="AF42" s="34">
        <f t="shared" si="37"/>
        <v>127.10000000000001</v>
      </c>
      <c r="AG42" s="32">
        <f t="shared" si="37"/>
        <v>179.8</v>
      </c>
      <c r="AH42" s="45">
        <f t="shared" si="37"/>
        <v>306.90000000000003</v>
      </c>
      <c r="AI42" s="34">
        <f t="shared" si="37"/>
        <v>58.56</v>
      </c>
      <c r="AJ42" s="32">
        <f t="shared" si="37"/>
        <v>137.86000000000001</v>
      </c>
      <c r="AK42" s="45">
        <f t="shared" si="37"/>
        <v>196.42000000000002</v>
      </c>
      <c r="AL42" s="66">
        <f t="shared" si="37"/>
        <v>63.140000000000008</v>
      </c>
      <c r="AM42" s="65">
        <f t="shared" si="34"/>
        <v>84.7</v>
      </c>
      <c r="AN42" s="45">
        <f t="shared" si="34"/>
        <v>147.84000000000003</v>
      </c>
      <c r="AO42" s="66">
        <f t="shared" si="33"/>
        <v>42.55</v>
      </c>
      <c r="AP42" s="65">
        <f t="shared" si="33"/>
        <v>67.849999999999994</v>
      </c>
      <c r="AQ42" s="45">
        <f t="shared" si="33"/>
        <v>110.39999999999999</v>
      </c>
      <c r="AR42" s="66">
        <f t="shared" si="33"/>
        <v>26.64</v>
      </c>
      <c r="AS42" s="65">
        <f t="shared" si="33"/>
        <v>50.319999999999993</v>
      </c>
      <c r="AT42" s="47">
        <f t="shared" si="33"/>
        <v>76.960000000000008</v>
      </c>
    </row>
    <row r="43" spans="1:46" ht="14.85" customHeight="1" x14ac:dyDescent="0.15">
      <c r="A43" s="30">
        <v>27</v>
      </c>
      <c r="B43" s="63"/>
      <c r="C43" s="63" t="s">
        <v>93</v>
      </c>
      <c r="D43" s="63" t="s">
        <v>97</v>
      </c>
      <c r="E43" s="31" t="e">
        <f t="shared" si="35"/>
        <v>#REF!</v>
      </c>
      <c r="F43" s="32" t="e">
        <f t="shared" si="35"/>
        <v>#REF!</v>
      </c>
      <c r="G43" s="33" t="e">
        <f t="shared" si="35"/>
        <v>#REF!</v>
      </c>
      <c r="H43" s="86" t="e">
        <f t="shared" si="29"/>
        <v>#REF!</v>
      </c>
      <c r="I43" s="87" t="e">
        <f t="shared" si="29"/>
        <v>#REF!</v>
      </c>
      <c r="J43" s="88" t="e">
        <f t="shared" si="29"/>
        <v>#REF!</v>
      </c>
      <c r="K43" s="31" t="e">
        <f t="shared" si="36"/>
        <v>#REF!</v>
      </c>
      <c r="L43" s="32" t="e">
        <f t="shared" si="36"/>
        <v>#REF!</v>
      </c>
      <c r="M43" s="33" t="e">
        <f t="shared" si="36"/>
        <v>#REF!</v>
      </c>
      <c r="N43" s="31" t="e">
        <f t="shared" si="36"/>
        <v>#REF!</v>
      </c>
      <c r="O43" s="32" t="e">
        <f t="shared" si="36"/>
        <v>#REF!</v>
      </c>
      <c r="P43" s="33" t="e">
        <f t="shared" si="36"/>
        <v>#REF!</v>
      </c>
      <c r="Q43" s="31">
        <f t="shared" si="36"/>
        <v>947.54000000000008</v>
      </c>
      <c r="R43" s="32">
        <f t="shared" si="36"/>
        <v>1797.98</v>
      </c>
      <c r="S43" s="33">
        <f t="shared" si="36"/>
        <v>2745.5199999999995</v>
      </c>
      <c r="T43" s="86" t="e">
        <f t="shared" si="31"/>
        <v>#REF!</v>
      </c>
      <c r="U43" s="87" t="e">
        <f t="shared" si="31"/>
        <v>#REF!</v>
      </c>
      <c r="V43" s="88" t="e">
        <f t="shared" si="31"/>
        <v>#REF!</v>
      </c>
      <c r="W43" s="34">
        <f t="shared" si="37"/>
        <v>268.64</v>
      </c>
      <c r="X43" s="32">
        <f t="shared" si="37"/>
        <v>634.24</v>
      </c>
      <c r="Y43" s="33">
        <f t="shared" si="37"/>
        <v>902.88</v>
      </c>
      <c r="Z43" s="34">
        <f t="shared" si="37"/>
        <v>135.65999999999997</v>
      </c>
      <c r="AA43" s="32">
        <f t="shared" si="37"/>
        <v>335.58</v>
      </c>
      <c r="AB43" s="33">
        <f t="shared" si="37"/>
        <v>471.23999999999995</v>
      </c>
      <c r="AC43" s="34">
        <f t="shared" si="37"/>
        <v>132.98000000000002</v>
      </c>
      <c r="AD43" s="32">
        <f t="shared" si="37"/>
        <v>298.66000000000003</v>
      </c>
      <c r="AE43" s="33">
        <f t="shared" si="37"/>
        <v>431.64</v>
      </c>
      <c r="AF43" s="34">
        <f t="shared" si="37"/>
        <v>263.5</v>
      </c>
      <c r="AG43" s="32">
        <f t="shared" si="37"/>
        <v>382.85</v>
      </c>
      <c r="AH43" s="45">
        <f t="shared" si="37"/>
        <v>646.35</v>
      </c>
      <c r="AI43" s="34">
        <f t="shared" si="37"/>
        <v>128.1</v>
      </c>
      <c r="AJ43" s="32">
        <f t="shared" si="37"/>
        <v>253.76</v>
      </c>
      <c r="AK43" s="45">
        <f t="shared" si="37"/>
        <v>381.86</v>
      </c>
      <c r="AL43" s="66">
        <f t="shared" si="37"/>
        <v>135.52000000000001</v>
      </c>
      <c r="AM43" s="65">
        <f t="shared" si="34"/>
        <v>209.44</v>
      </c>
      <c r="AN43" s="45">
        <f t="shared" si="34"/>
        <v>344.96000000000004</v>
      </c>
      <c r="AO43" s="66">
        <f t="shared" si="33"/>
        <v>87.4</v>
      </c>
      <c r="AP43" s="65">
        <f t="shared" si="33"/>
        <v>187.44999999999996</v>
      </c>
      <c r="AQ43" s="45">
        <f t="shared" si="33"/>
        <v>274.84999999999997</v>
      </c>
      <c r="AR43" s="66">
        <f t="shared" si="33"/>
        <v>64.38000000000001</v>
      </c>
      <c r="AS43" s="65">
        <f t="shared" si="33"/>
        <v>130.24</v>
      </c>
      <c r="AT43" s="47">
        <f t="shared" si="33"/>
        <v>194.62</v>
      </c>
    </row>
    <row r="44" spans="1:46" ht="14.85" customHeight="1" x14ac:dyDescent="0.15">
      <c r="A44" s="30"/>
      <c r="B44" s="63"/>
      <c r="C44" s="63" t="s">
        <v>103</v>
      </c>
      <c r="D44" s="63"/>
      <c r="E44" s="31">
        <f t="shared" si="35"/>
        <v>0</v>
      </c>
      <c r="F44" s="32">
        <f t="shared" si="35"/>
        <v>0</v>
      </c>
      <c r="G44" s="33">
        <f t="shared" si="35"/>
        <v>0</v>
      </c>
      <c r="H44" s="86"/>
      <c r="I44" s="87"/>
      <c r="J44" s="88"/>
      <c r="K44" s="31">
        <f t="shared" si="36"/>
        <v>0</v>
      </c>
      <c r="L44" s="32">
        <f t="shared" si="36"/>
        <v>0</v>
      </c>
      <c r="M44" s="33">
        <f t="shared" si="36"/>
        <v>0</v>
      </c>
      <c r="N44" s="64" t="e">
        <f t="shared" ref="N44:S44" si="38">+N143-SUM(N17:N43)</f>
        <v>#REF!</v>
      </c>
      <c r="O44" s="65" t="e">
        <f t="shared" si="38"/>
        <v>#REF!</v>
      </c>
      <c r="P44" s="45" t="e">
        <f t="shared" si="38"/>
        <v>#REF!</v>
      </c>
      <c r="Q44" s="64">
        <f t="shared" si="38"/>
        <v>28.350000000002183</v>
      </c>
      <c r="R44" s="65">
        <f t="shared" si="38"/>
        <v>127.24999999999272</v>
      </c>
      <c r="S44" s="45">
        <f t="shared" si="38"/>
        <v>155.60000000000582</v>
      </c>
      <c r="T44" s="86"/>
      <c r="U44" s="87"/>
      <c r="V44" s="88"/>
      <c r="W44" s="64">
        <f t="shared" ref="W44:AT44" si="39">+W143-SUM(W17:W43)</f>
        <v>4.5600000000004002</v>
      </c>
      <c r="X44" s="65">
        <f t="shared" si="39"/>
        <v>18.239999999997963</v>
      </c>
      <c r="Y44" s="45">
        <f t="shared" si="39"/>
        <v>22.799999999999272</v>
      </c>
      <c r="Z44" s="64">
        <f t="shared" si="39"/>
        <v>2.3800000000005639</v>
      </c>
      <c r="AA44" s="65">
        <f t="shared" si="39"/>
        <v>9.5199999999958891</v>
      </c>
      <c r="AB44" s="45">
        <f t="shared" si="39"/>
        <v>11.899999999997817</v>
      </c>
      <c r="AC44" s="64">
        <f t="shared" si="39"/>
        <v>2.180000000000291</v>
      </c>
      <c r="AD44" s="65">
        <f t="shared" si="39"/>
        <v>8.7200000000002547</v>
      </c>
      <c r="AE44" s="45">
        <f t="shared" si="39"/>
        <v>10.900000000000546</v>
      </c>
      <c r="AF44" s="64">
        <f t="shared" si="39"/>
        <v>4.6499999999991815</v>
      </c>
      <c r="AG44" s="65">
        <f t="shared" si="39"/>
        <v>21.700000000002547</v>
      </c>
      <c r="AH44" s="45">
        <f t="shared" si="39"/>
        <v>26.350000000002183</v>
      </c>
      <c r="AI44" s="64">
        <f t="shared" si="39"/>
        <v>2.4399999999995998</v>
      </c>
      <c r="AJ44" s="65">
        <f t="shared" si="39"/>
        <v>21.960000000000491</v>
      </c>
      <c r="AK44" s="45">
        <f t="shared" si="39"/>
        <v>24.399999999999636</v>
      </c>
      <c r="AL44" s="64">
        <f t="shared" si="39"/>
        <v>4.6199999999998909</v>
      </c>
      <c r="AM44" s="65">
        <f t="shared" si="39"/>
        <v>23.100000000000364</v>
      </c>
      <c r="AN44" s="45">
        <f t="shared" si="39"/>
        <v>27.720000000000255</v>
      </c>
      <c r="AO44" s="64">
        <f t="shared" si="39"/>
        <v>6.9000000000005457</v>
      </c>
      <c r="AP44" s="65">
        <f t="shared" si="39"/>
        <v>12.650000000000091</v>
      </c>
      <c r="AQ44" s="45">
        <f t="shared" si="39"/>
        <v>19.550000000000182</v>
      </c>
      <c r="AR44" s="64">
        <f t="shared" si="39"/>
        <v>5.17999999999995</v>
      </c>
      <c r="AS44" s="65">
        <f t="shared" si="39"/>
        <v>29.599999999999454</v>
      </c>
      <c r="AT44" s="45">
        <f t="shared" si="39"/>
        <v>34.779999999999745</v>
      </c>
    </row>
    <row r="45" spans="1:46" ht="14.85" customHeight="1" x14ac:dyDescent="0.15">
      <c r="A45" s="53"/>
      <c r="B45" s="53"/>
      <c r="C45" s="5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</row>
    <row r="46" spans="1:46" ht="14.85" customHeight="1" x14ac:dyDescent="0.15">
      <c r="A46" s="1" t="s">
        <v>30</v>
      </c>
      <c r="B46" s="55"/>
      <c r="C46" s="5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</row>
    <row r="47" spans="1:46" ht="14.85" customHeight="1" x14ac:dyDescent="0.15">
      <c r="A47" s="143" t="s">
        <v>31</v>
      </c>
      <c r="B47" s="143" t="s">
        <v>32</v>
      </c>
      <c r="C47" s="143" t="s">
        <v>98</v>
      </c>
      <c r="D47" s="143" t="s">
        <v>69</v>
      </c>
      <c r="E47" s="5" t="s">
        <v>64</v>
      </c>
      <c r="F47" s="6"/>
      <c r="G47" s="7"/>
      <c r="H47" s="5" t="s">
        <v>67</v>
      </c>
      <c r="I47" s="6"/>
      <c r="J47" s="7"/>
      <c r="K47" s="5" t="s">
        <v>65</v>
      </c>
      <c r="L47" s="6"/>
      <c r="M47" s="7"/>
      <c r="N47" s="5" t="s">
        <v>66</v>
      </c>
      <c r="O47" s="6"/>
      <c r="P47" s="7"/>
      <c r="Q47" s="5" t="s">
        <v>63</v>
      </c>
      <c r="R47" s="6"/>
      <c r="S47" s="7"/>
      <c r="T47" s="89" t="s">
        <v>100</v>
      </c>
      <c r="U47" s="6"/>
      <c r="V47" s="7"/>
      <c r="W47" s="5" t="s">
        <v>101</v>
      </c>
      <c r="X47" s="6"/>
      <c r="Y47" s="7"/>
      <c r="Z47" s="5" t="s">
        <v>5</v>
      </c>
      <c r="AA47" s="6"/>
      <c r="AB47" s="7"/>
      <c r="AC47" s="5" t="s">
        <v>6</v>
      </c>
      <c r="AD47" s="6"/>
      <c r="AE47" s="7"/>
      <c r="AF47" s="5" t="s">
        <v>7</v>
      </c>
      <c r="AG47" s="6"/>
      <c r="AH47" s="7"/>
      <c r="AI47" s="5" t="s">
        <v>8</v>
      </c>
      <c r="AJ47" s="6"/>
      <c r="AK47" s="7"/>
      <c r="AL47" s="5" t="s">
        <v>9</v>
      </c>
      <c r="AM47" s="6"/>
      <c r="AN47" s="7"/>
      <c r="AO47" s="5" t="s">
        <v>10</v>
      </c>
      <c r="AP47" s="6"/>
      <c r="AQ47" s="7"/>
      <c r="AR47" s="5" t="s">
        <v>11</v>
      </c>
      <c r="AS47" s="6"/>
      <c r="AT47" s="8"/>
    </row>
    <row r="48" spans="1:46" ht="14.85" customHeight="1" x14ac:dyDescent="0.15">
      <c r="A48" s="144"/>
      <c r="B48" s="144"/>
      <c r="C48" s="144"/>
      <c r="D48" s="144"/>
      <c r="E48" s="5" t="s">
        <v>13</v>
      </c>
      <c r="F48" s="6" t="s">
        <v>14</v>
      </c>
      <c r="G48" s="129" t="s">
        <v>15</v>
      </c>
      <c r="H48" s="5" t="s">
        <v>13</v>
      </c>
      <c r="I48" s="6" t="s">
        <v>14</v>
      </c>
      <c r="J48" s="129" t="s">
        <v>15</v>
      </c>
      <c r="K48" s="5" t="s">
        <v>13</v>
      </c>
      <c r="L48" s="6" t="s">
        <v>14</v>
      </c>
      <c r="M48" s="129" t="s">
        <v>15</v>
      </c>
      <c r="N48" s="5" t="s">
        <v>13</v>
      </c>
      <c r="O48" s="6" t="s">
        <v>14</v>
      </c>
      <c r="P48" s="129" t="s">
        <v>15</v>
      </c>
      <c r="Q48" s="5" t="s">
        <v>13</v>
      </c>
      <c r="R48" s="6" t="s">
        <v>14</v>
      </c>
      <c r="S48" s="129" t="s">
        <v>15</v>
      </c>
      <c r="T48" s="5" t="s">
        <v>13</v>
      </c>
      <c r="U48" s="6" t="s">
        <v>14</v>
      </c>
      <c r="V48" s="129" t="s">
        <v>15</v>
      </c>
      <c r="W48" s="5" t="s">
        <v>13</v>
      </c>
      <c r="X48" s="6" t="s">
        <v>14</v>
      </c>
      <c r="Y48" s="129" t="s">
        <v>15</v>
      </c>
      <c r="Z48" s="5" t="s">
        <v>13</v>
      </c>
      <c r="AA48" s="6" t="s">
        <v>14</v>
      </c>
      <c r="AB48" s="129" t="s">
        <v>15</v>
      </c>
      <c r="AC48" s="5" t="s">
        <v>13</v>
      </c>
      <c r="AD48" s="6" t="s">
        <v>14</v>
      </c>
      <c r="AE48" s="129" t="s">
        <v>15</v>
      </c>
      <c r="AF48" s="5" t="s">
        <v>13</v>
      </c>
      <c r="AG48" s="6" t="s">
        <v>14</v>
      </c>
      <c r="AH48" s="129" t="s">
        <v>15</v>
      </c>
      <c r="AI48" s="5" t="s">
        <v>13</v>
      </c>
      <c r="AJ48" s="6" t="s">
        <v>14</v>
      </c>
      <c r="AK48" s="129" t="s">
        <v>15</v>
      </c>
      <c r="AL48" s="5" t="s">
        <v>13</v>
      </c>
      <c r="AM48" s="6" t="s">
        <v>14</v>
      </c>
      <c r="AN48" s="129" t="s">
        <v>15</v>
      </c>
      <c r="AO48" s="5" t="s">
        <v>13</v>
      </c>
      <c r="AP48" s="6" t="s">
        <v>14</v>
      </c>
      <c r="AQ48" s="129" t="s">
        <v>15</v>
      </c>
      <c r="AR48" s="5" t="s">
        <v>13</v>
      </c>
      <c r="AS48" s="6" t="s">
        <v>14</v>
      </c>
      <c r="AT48" s="130" t="s">
        <v>15</v>
      </c>
    </row>
    <row r="49" spans="1:46" ht="14.85" customHeight="1" x14ac:dyDescent="0.15">
      <c r="A49" s="17">
        <v>1</v>
      </c>
      <c r="B49" s="59" t="s">
        <v>114</v>
      </c>
      <c r="C49" s="59" t="s">
        <v>79</v>
      </c>
      <c r="D49" s="95" t="s">
        <v>70</v>
      </c>
      <c r="E49" s="18" t="e">
        <f>+#REF!</f>
        <v>#REF!</v>
      </c>
      <c r="F49" s="18" t="e">
        <f>+#REF!</f>
        <v>#REF!</v>
      </c>
      <c r="G49" s="20" t="e">
        <f>+SUM(E49:F49)</f>
        <v>#REF!</v>
      </c>
      <c r="H49" s="80" t="e">
        <f>+K49/E49</f>
        <v>#REF!</v>
      </c>
      <c r="I49" s="81" t="e">
        <f t="shared" ref="I49:J109" si="40">+L49/F49</f>
        <v>#REF!</v>
      </c>
      <c r="J49" s="82" t="e">
        <f t="shared" si="40"/>
        <v>#REF!</v>
      </c>
      <c r="K49" s="18" t="e">
        <f>+SUM(#REF!)</f>
        <v>#REF!</v>
      </c>
      <c r="L49" s="18" t="e">
        <f>+SUM(#REF!)</f>
        <v>#REF!</v>
      </c>
      <c r="M49" s="20" t="e">
        <f>+SUM(K49:L49)</f>
        <v>#REF!</v>
      </c>
      <c r="N49" s="18" t="e">
        <f>+#REF!</f>
        <v>#REF!</v>
      </c>
      <c r="O49" s="18" t="e">
        <f>+#REF!</f>
        <v>#REF!</v>
      </c>
      <c r="P49" s="20" t="e">
        <f>+SUM(N49:O49)</f>
        <v>#REF!</v>
      </c>
      <c r="Q49" s="18">
        <f>+Z49+AC49+AF49+AI49+AL49+AO49+AR49</f>
        <v>90.66</v>
      </c>
      <c r="R49" s="19">
        <f t="shared" ref="R49:S109" si="41">+AA49+AD49+AG49+AJ49+AM49+AP49+AS49</f>
        <v>153.16</v>
      </c>
      <c r="S49" s="20">
        <f t="shared" si="41"/>
        <v>243.82000000000002</v>
      </c>
      <c r="T49" s="80" t="e">
        <f>+Q49/K49</f>
        <v>#REF!</v>
      </c>
      <c r="U49" s="81" t="e">
        <f t="shared" ref="U49:V109" si="42">+R49/L49</f>
        <v>#REF!</v>
      </c>
      <c r="V49" s="82" t="e">
        <f t="shared" si="42"/>
        <v>#REF!</v>
      </c>
      <c r="W49" s="22">
        <f t="shared" ref="W49:Y109" si="43">+Z49+AC49</f>
        <v>39.26</v>
      </c>
      <c r="X49" s="19">
        <f t="shared" si="43"/>
        <v>87.039999999999992</v>
      </c>
      <c r="Y49" s="20">
        <f t="shared" si="43"/>
        <v>126.3</v>
      </c>
      <c r="Z49" s="22">
        <f>+SUM('37試算リンク用'!C17:E17)</f>
        <v>26.179999999999996</v>
      </c>
      <c r="AA49" s="19">
        <f>+SUM('37試算リンク用'!F17:H17)</f>
        <v>49.98</v>
      </c>
      <c r="AB49" s="20">
        <f t="shared" ref="AB49:AB80" si="44">+SUM(Z49:AA49)</f>
        <v>76.16</v>
      </c>
      <c r="AC49" s="22">
        <f>+SUM('37試算リンク用'!J17:L17)</f>
        <v>13.080000000000002</v>
      </c>
      <c r="AD49" s="19">
        <f>+SUM('37試算リンク用'!M17:O17)</f>
        <v>37.06</v>
      </c>
      <c r="AE49" s="20">
        <f t="shared" ref="AE49:AE112" si="45">+SUM(AC49:AD49)</f>
        <v>50.14</v>
      </c>
      <c r="AF49" s="22">
        <f>+SUM('37試算リンク用'!Q17:S17)</f>
        <v>18.600000000000001</v>
      </c>
      <c r="AG49" s="19">
        <f>+SUM('37試算リンク用'!T17:V17)</f>
        <v>23.25</v>
      </c>
      <c r="AH49" s="20">
        <f t="shared" ref="AH49:AH112" si="46">+SUM(AF49:AG49)</f>
        <v>41.85</v>
      </c>
      <c r="AI49" s="22">
        <f>+SUM('37試算リンク用'!X17:Z17)</f>
        <v>14.639999999999999</v>
      </c>
      <c r="AJ49" s="19">
        <f>+SUM('37試算リンク用'!AA17:AC17)</f>
        <v>6.1</v>
      </c>
      <c r="AK49" s="20">
        <f t="shared" ref="AK49:AK112" si="47">+SUM(AI49:AJ49)</f>
        <v>20.74</v>
      </c>
      <c r="AL49" s="22">
        <f>+SUM('37試算リンク用'!AE17:AG17)</f>
        <v>6.16</v>
      </c>
      <c r="AM49" s="19">
        <f>+SUM('37試算リンク用'!AH17:AJ17)</f>
        <v>9.24</v>
      </c>
      <c r="AN49" s="20">
        <f t="shared" ref="AN49:AN112" si="48">+SUM(AL49:AM49)</f>
        <v>15.4</v>
      </c>
      <c r="AO49" s="22">
        <f>+SUM('37試算リンク用'!AL17:AN17)</f>
        <v>4.5999999999999996</v>
      </c>
      <c r="AP49" s="19">
        <f>+SUM('37試算リンク用'!AO17:AQ17)</f>
        <v>14.95</v>
      </c>
      <c r="AQ49" s="20">
        <f t="shared" ref="AQ49:AQ112" si="49">+SUM(AO49:AP49)</f>
        <v>19.549999999999997</v>
      </c>
      <c r="AR49" s="22">
        <f>+SUM('37試算リンク用'!AS17:AU17)</f>
        <v>7.3999999999999995</v>
      </c>
      <c r="AS49" s="19">
        <f>+SUM('37試算リンク用'!AV17:AX17)</f>
        <v>12.58</v>
      </c>
      <c r="AT49" s="23">
        <f t="shared" ref="AT49:AT112" si="50">+SUM(AR49:AS49)</f>
        <v>19.98</v>
      </c>
    </row>
    <row r="50" spans="1:46" ht="14.85" customHeight="1" x14ac:dyDescent="0.15">
      <c r="A50" s="30">
        <v>2</v>
      </c>
      <c r="B50" s="62" t="s">
        <v>115</v>
      </c>
      <c r="C50" s="62" t="s">
        <v>79</v>
      </c>
      <c r="D50" s="96" t="s">
        <v>70</v>
      </c>
      <c r="E50" s="31" t="e">
        <f>+#REF!</f>
        <v>#REF!</v>
      </c>
      <c r="F50" s="31" t="e">
        <f>+#REF!</f>
        <v>#REF!</v>
      </c>
      <c r="G50" s="33" t="e">
        <f t="shared" ref="G50:G113" si="51">+SUM(E50:F50)</f>
        <v>#REF!</v>
      </c>
      <c r="H50" s="83" t="e">
        <f t="shared" ref="H50:J110" si="52">+K50/E50</f>
        <v>#REF!</v>
      </c>
      <c r="I50" s="84" t="e">
        <f t="shared" si="40"/>
        <v>#REF!</v>
      </c>
      <c r="J50" s="85" t="e">
        <f t="shared" si="40"/>
        <v>#REF!</v>
      </c>
      <c r="K50" s="31" t="e">
        <f>+SUM(#REF!)</f>
        <v>#REF!</v>
      </c>
      <c r="L50" s="31" t="e">
        <f>+SUM(#REF!)</f>
        <v>#REF!</v>
      </c>
      <c r="M50" s="33" t="e">
        <f t="shared" ref="M50:M113" si="53">+SUM(K50:L50)</f>
        <v>#REF!</v>
      </c>
      <c r="N50" s="31" t="e">
        <f>+#REF!</f>
        <v>#REF!</v>
      </c>
      <c r="O50" s="31" t="e">
        <f>+#REF!</f>
        <v>#REF!</v>
      </c>
      <c r="P50" s="33" t="e">
        <f t="shared" ref="P50:P113" si="54">+SUM(N50:O50)</f>
        <v>#REF!</v>
      </c>
      <c r="Q50" s="31">
        <f t="shared" ref="Q50:S110" si="55">+Z50+AC50+AF50+AI50+AL50+AO50+AR50</f>
        <v>53.249999999999993</v>
      </c>
      <c r="R50" s="32">
        <f t="shared" si="41"/>
        <v>136.92000000000002</v>
      </c>
      <c r="S50" s="33">
        <f t="shared" si="41"/>
        <v>190.17</v>
      </c>
      <c r="T50" s="83" t="e">
        <f t="shared" ref="T50:V110" si="56">+Q50/K50</f>
        <v>#REF!</v>
      </c>
      <c r="U50" s="84" t="e">
        <f t="shared" si="42"/>
        <v>#REF!</v>
      </c>
      <c r="V50" s="85" t="e">
        <f t="shared" si="42"/>
        <v>#REF!</v>
      </c>
      <c r="W50" s="34">
        <f t="shared" si="43"/>
        <v>24.78</v>
      </c>
      <c r="X50" s="32">
        <f t="shared" si="43"/>
        <v>50.959999999999994</v>
      </c>
      <c r="Y50" s="33">
        <f t="shared" si="43"/>
        <v>75.740000000000009</v>
      </c>
      <c r="Z50" s="22">
        <f>+SUM('37試算リンク用'!C18:E18)</f>
        <v>9.52</v>
      </c>
      <c r="AA50" s="19">
        <f>+SUM('37試算リンク用'!F18:H18)</f>
        <v>35.699999999999996</v>
      </c>
      <c r="AB50" s="33">
        <f t="shared" si="44"/>
        <v>45.22</v>
      </c>
      <c r="AC50" s="22">
        <f>+SUM('37試算リンク用'!J18:L18)</f>
        <v>15.260000000000002</v>
      </c>
      <c r="AD50" s="19">
        <f>+SUM('37試算リンク用'!M18:O18)</f>
        <v>15.260000000000002</v>
      </c>
      <c r="AE50" s="33">
        <f t="shared" si="45"/>
        <v>30.520000000000003</v>
      </c>
      <c r="AF50" s="22">
        <f>+SUM('37試算リンク用'!Q18:S18)</f>
        <v>6.2</v>
      </c>
      <c r="AG50" s="19">
        <f>+SUM('37試算リンク用'!T18:V18)</f>
        <v>27.900000000000002</v>
      </c>
      <c r="AH50" s="33">
        <f t="shared" si="46"/>
        <v>34.1</v>
      </c>
      <c r="AI50" s="22">
        <f>+SUM('37試算リンク用'!X18:Z18)</f>
        <v>7.3199999999999994</v>
      </c>
      <c r="AJ50" s="19">
        <f>+SUM('37試算リンク用'!AA18:AC18)</f>
        <v>14.64</v>
      </c>
      <c r="AK50" s="33">
        <f t="shared" si="47"/>
        <v>21.96</v>
      </c>
      <c r="AL50" s="22">
        <f>+SUM('37試算リンク用'!AE18:AG18)</f>
        <v>6.16</v>
      </c>
      <c r="AM50" s="19">
        <f>+SUM('37試算リンク用'!AH18:AJ18)</f>
        <v>21.56</v>
      </c>
      <c r="AN50" s="33">
        <f t="shared" si="48"/>
        <v>27.72</v>
      </c>
      <c r="AO50" s="22">
        <f>+SUM('37試算リンク用'!AL18:AN18)</f>
        <v>8.0499999999999989</v>
      </c>
      <c r="AP50" s="19">
        <f>+SUM('37試算リンク用'!AO18:AQ18)</f>
        <v>11.5</v>
      </c>
      <c r="AQ50" s="33">
        <f t="shared" si="49"/>
        <v>19.549999999999997</v>
      </c>
      <c r="AR50" s="22">
        <f>+SUM('37試算リンク用'!AS18:AU18)</f>
        <v>0.74</v>
      </c>
      <c r="AS50" s="19">
        <f>+SUM('37試算リンク用'!AV18:AX18)</f>
        <v>10.36</v>
      </c>
      <c r="AT50" s="36">
        <f t="shared" si="50"/>
        <v>11.1</v>
      </c>
    </row>
    <row r="51" spans="1:46" ht="14.85" customHeight="1" x14ac:dyDescent="0.15">
      <c r="A51" s="30">
        <v>3</v>
      </c>
      <c r="B51" s="62" t="s">
        <v>116</v>
      </c>
      <c r="C51" s="62" t="s">
        <v>79</v>
      </c>
      <c r="D51" s="96" t="s">
        <v>70</v>
      </c>
      <c r="E51" s="31" t="e">
        <f>+#REF!</f>
        <v>#REF!</v>
      </c>
      <c r="F51" s="31" t="e">
        <f>+#REF!</f>
        <v>#REF!</v>
      </c>
      <c r="G51" s="33" t="e">
        <f t="shared" si="51"/>
        <v>#REF!</v>
      </c>
      <c r="H51" s="83" t="e">
        <f t="shared" si="52"/>
        <v>#REF!</v>
      </c>
      <c r="I51" s="84" t="e">
        <f t="shared" si="40"/>
        <v>#REF!</v>
      </c>
      <c r="J51" s="85" t="e">
        <f t="shared" si="40"/>
        <v>#REF!</v>
      </c>
      <c r="K51" s="31" t="e">
        <f>+SUM(#REF!)</f>
        <v>#REF!</v>
      </c>
      <c r="L51" s="31" t="e">
        <f>+SUM(#REF!)</f>
        <v>#REF!</v>
      </c>
      <c r="M51" s="33" t="e">
        <f t="shared" si="53"/>
        <v>#REF!</v>
      </c>
      <c r="N51" s="31" t="e">
        <f>+#REF!</f>
        <v>#REF!</v>
      </c>
      <c r="O51" s="31" t="e">
        <f>+#REF!</f>
        <v>#REF!</v>
      </c>
      <c r="P51" s="33" t="e">
        <f t="shared" si="54"/>
        <v>#REF!</v>
      </c>
      <c r="Q51" s="31">
        <f t="shared" si="55"/>
        <v>76.400000000000006</v>
      </c>
      <c r="R51" s="32">
        <f t="shared" si="41"/>
        <v>188.01</v>
      </c>
      <c r="S51" s="33">
        <f t="shared" si="41"/>
        <v>264.40999999999997</v>
      </c>
      <c r="T51" s="83" t="e">
        <f t="shared" si="56"/>
        <v>#REF!</v>
      </c>
      <c r="U51" s="84" t="e">
        <f t="shared" si="42"/>
        <v>#REF!</v>
      </c>
      <c r="V51" s="85" t="e">
        <f t="shared" si="42"/>
        <v>#REF!</v>
      </c>
      <c r="W51" s="34">
        <f t="shared" si="43"/>
        <v>11.3</v>
      </c>
      <c r="X51" s="32">
        <f t="shared" si="43"/>
        <v>80.7</v>
      </c>
      <c r="Y51" s="33">
        <f t="shared" si="43"/>
        <v>92</v>
      </c>
      <c r="Z51" s="22">
        <f>+SUM('37試算リンク用'!C19:E19)</f>
        <v>4.76</v>
      </c>
      <c r="AA51" s="19">
        <f>+SUM('37試算リンク用'!F19:H19)</f>
        <v>52.36</v>
      </c>
      <c r="AB51" s="33">
        <f t="shared" si="44"/>
        <v>57.12</v>
      </c>
      <c r="AC51" s="22">
        <f>+SUM('37試算リンク用'!J19:L19)</f>
        <v>6.5400000000000009</v>
      </c>
      <c r="AD51" s="19">
        <f>+SUM('37試算リンク用'!M19:O19)</f>
        <v>28.34</v>
      </c>
      <c r="AE51" s="33">
        <f t="shared" si="45"/>
        <v>34.880000000000003</v>
      </c>
      <c r="AF51" s="22">
        <f>+SUM('37試算リンク用'!Q19:S19)</f>
        <v>27.9</v>
      </c>
      <c r="AG51" s="19">
        <f>+SUM('37試算リンク用'!T19:V19)</f>
        <v>40.300000000000004</v>
      </c>
      <c r="AH51" s="33">
        <f t="shared" si="46"/>
        <v>68.2</v>
      </c>
      <c r="AI51" s="22">
        <f>+SUM('37試算リンク用'!X19:Z19)</f>
        <v>9.76</v>
      </c>
      <c r="AJ51" s="19">
        <f>+SUM('37試算リンク用'!AA19:AC19)</f>
        <v>23.18</v>
      </c>
      <c r="AK51" s="33">
        <f t="shared" si="47"/>
        <v>32.94</v>
      </c>
      <c r="AL51" s="22">
        <f>+SUM('37試算リンク用'!AE19:AG19)</f>
        <v>12.32</v>
      </c>
      <c r="AM51" s="19">
        <f>+SUM('37試算リンク用'!AH19:AJ19)</f>
        <v>15.4</v>
      </c>
      <c r="AN51" s="33">
        <f t="shared" si="48"/>
        <v>27.72</v>
      </c>
      <c r="AO51" s="22">
        <f>+SUM('37試算リンク用'!AL19:AN19)</f>
        <v>9.1999999999999993</v>
      </c>
      <c r="AP51" s="19">
        <f>+SUM('37試算リンク用'!AO19:AQ19)</f>
        <v>19.549999999999997</v>
      </c>
      <c r="AQ51" s="33">
        <f t="shared" si="49"/>
        <v>28.749999999999996</v>
      </c>
      <c r="AR51" s="22">
        <f>+SUM('37試算リンク用'!AS19:AU19)</f>
        <v>5.92</v>
      </c>
      <c r="AS51" s="19">
        <f>+SUM('37試算リンク用'!AV19:AX19)</f>
        <v>8.879999999999999</v>
      </c>
      <c r="AT51" s="36">
        <f t="shared" si="50"/>
        <v>14.799999999999999</v>
      </c>
    </row>
    <row r="52" spans="1:46" ht="14.85" customHeight="1" x14ac:dyDescent="0.15">
      <c r="A52" s="30">
        <v>4</v>
      </c>
      <c r="B52" s="62" t="s">
        <v>117</v>
      </c>
      <c r="C52" s="62" t="s">
        <v>79</v>
      </c>
      <c r="D52" s="96" t="s">
        <v>70</v>
      </c>
      <c r="E52" s="31" t="e">
        <f>+#REF!</f>
        <v>#REF!</v>
      </c>
      <c r="F52" s="31" t="e">
        <f>+#REF!</f>
        <v>#REF!</v>
      </c>
      <c r="G52" s="33" t="e">
        <f t="shared" si="51"/>
        <v>#REF!</v>
      </c>
      <c r="H52" s="83" t="e">
        <f t="shared" si="52"/>
        <v>#REF!</v>
      </c>
      <c r="I52" s="84" t="e">
        <f t="shared" si="40"/>
        <v>#REF!</v>
      </c>
      <c r="J52" s="85" t="e">
        <f t="shared" si="40"/>
        <v>#REF!</v>
      </c>
      <c r="K52" s="31" t="e">
        <f>+SUM(#REF!)</f>
        <v>#REF!</v>
      </c>
      <c r="L52" s="31" t="e">
        <f>+SUM(#REF!)</f>
        <v>#REF!</v>
      </c>
      <c r="M52" s="33" t="e">
        <f t="shared" si="53"/>
        <v>#REF!</v>
      </c>
      <c r="N52" s="31" t="e">
        <f>+#REF!</f>
        <v>#REF!</v>
      </c>
      <c r="O52" s="31" t="e">
        <f>+#REF!</f>
        <v>#REF!</v>
      </c>
      <c r="P52" s="33" t="e">
        <f t="shared" si="54"/>
        <v>#REF!</v>
      </c>
      <c r="Q52" s="31">
        <f t="shared" si="55"/>
        <v>191.56</v>
      </c>
      <c r="R52" s="32">
        <f t="shared" si="41"/>
        <v>462.48</v>
      </c>
      <c r="S52" s="33">
        <f t="shared" si="41"/>
        <v>654.04</v>
      </c>
      <c r="T52" s="83" t="e">
        <f t="shared" si="56"/>
        <v>#REF!</v>
      </c>
      <c r="U52" s="84" t="e">
        <f t="shared" si="42"/>
        <v>#REF!</v>
      </c>
      <c r="V52" s="85" t="e">
        <f t="shared" si="42"/>
        <v>#REF!</v>
      </c>
      <c r="W52" s="34">
        <f t="shared" si="43"/>
        <v>67.819999999999993</v>
      </c>
      <c r="X52" s="32">
        <f t="shared" si="43"/>
        <v>176.06</v>
      </c>
      <c r="Y52" s="33">
        <f t="shared" si="43"/>
        <v>243.88</v>
      </c>
      <c r="Z52" s="22">
        <f>+SUM('37試算リンク用'!C20:E20)</f>
        <v>54.739999999999995</v>
      </c>
      <c r="AA52" s="19">
        <f>+SUM('37試算リンク用'!F20:H20)</f>
        <v>97.58</v>
      </c>
      <c r="AB52" s="33">
        <f t="shared" si="44"/>
        <v>152.32</v>
      </c>
      <c r="AC52" s="22">
        <f>+SUM('37試算リンク用'!J20:L20)</f>
        <v>13.080000000000002</v>
      </c>
      <c r="AD52" s="19">
        <f>+SUM('37試算リンク用'!M20:O20)</f>
        <v>78.480000000000018</v>
      </c>
      <c r="AE52" s="33">
        <f t="shared" si="45"/>
        <v>91.560000000000016</v>
      </c>
      <c r="AF52" s="22">
        <f>+SUM('37試算リンク用'!Q20:S20)</f>
        <v>38.75</v>
      </c>
      <c r="AG52" s="19">
        <f>+SUM('37試算リンク用'!T20:V20)</f>
        <v>108.5</v>
      </c>
      <c r="AH52" s="33">
        <f t="shared" si="46"/>
        <v>147.25</v>
      </c>
      <c r="AI52" s="22">
        <f>+SUM('37試算リンク用'!X20:Z20)</f>
        <v>28.060000000000002</v>
      </c>
      <c r="AJ52" s="19">
        <f>+SUM('37試算リンク用'!AA20:AC20)</f>
        <v>56.120000000000005</v>
      </c>
      <c r="AK52" s="33">
        <f t="shared" si="47"/>
        <v>84.18</v>
      </c>
      <c r="AL52" s="22">
        <f>+SUM('37試算リンク用'!AE20:AG20)</f>
        <v>30.8</v>
      </c>
      <c r="AM52" s="19">
        <f>+SUM('37試算リンク用'!AH20:AJ20)</f>
        <v>33.880000000000003</v>
      </c>
      <c r="AN52" s="33">
        <f t="shared" si="48"/>
        <v>64.680000000000007</v>
      </c>
      <c r="AO52" s="22">
        <f>+SUM('37試算リンク用'!AL20:AN20)</f>
        <v>17.25</v>
      </c>
      <c r="AP52" s="19">
        <f>+SUM('37試算リンク用'!AO20:AQ20)</f>
        <v>59.8</v>
      </c>
      <c r="AQ52" s="33">
        <f t="shared" si="49"/>
        <v>77.05</v>
      </c>
      <c r="AR52" s="22">
        <f>+SUM('37試算リンク用'!AS20:AU20)</f>
        <v>8.8800000000000008</v>
      </c>
      <c r="AS52" s="19">
        <f>+SUM('37試算リンク用'!AV20:AX20)</f>
        <v>28.119999999999997</v>
      </c>
      <c r="AT52" s="36">
        <f t="shared" si="50"/>
        <v>37</v>
      </c>
    </row>
    <row r="53" spans="1:46" ht="14.85" customHeight="1" x14ac:dyDescent="0.15">
      <c r="A53" s="30">
        <v>5</v>
      </c>
      <c r="B53" s="62" t="s">
        <v>118</v>
      </c>
      <c r="C53" s="62" t="s">
        <v>79</v>
      </c>
      <c r="D53" s="96" t="s">
        <v>70</v>
      </c>
      <c r="E53" s="31" t="e">
        <f>+#REF!</f>
        <v>#REF!</v>
      </c>
      <c r="F53" s="31" t="e">
        <f>+#REF!</f>
        <v>#REF!</v>
      </c>
      <c r="G53" s="33" t="e">
        <f t="shared" si="51"/>
        <v>#REF!</v>
      </c>
      <c r="H53" s="83" t="e">
        <f t="shared" si="52"/>
        <v>#REF!</v>
      </c>
      <c r="I53" s="84" t="e">
        <f t="shared" si="40"/>
        <v>#REF!</v>
      </c>
      <c r="J53" s="85" t="e">
        <f t="shared" si="40"/>
        <v>#REF!</v>
      </c>
      <c r="K53" s="31" t="e">
        <f>+SUM(#REF!)</f>
        <v>#REF!</v>
      </c>
      <c r="L53" s="31" t="e">
        <f>+SUM(#REF!)</f>
        <v>#REF!</v>
      </c>
      <c r="M53" s="33" t="e">
        <f t="shared" si="53"/>
        <v>#REF!</v>
      </c>
      <c r="N53" s="31" t="e">
        <f>+#REF!</f>
        <v>#REF!</v>
      </c>
      <c r="O53" s="31" t="e">
        <f>+#REF!</f>
        <v>#REF!</v>
      </c>
      <c r="P53" s="33" t="e">
        <f t="shared" si="54"/>
        <v>#REF!</v>
      </c>
      <c r="Q53" s="31">
        <f t="shared" si="55"/>
        <v>191.77</v>
      </c>
      <c r="R53" s="32">
        <f t="shared" si="41"/>
        <v>474.37999999999994</v>
      </c>
      <c r="S53" s="33">
        <f t="shared" si="41"/>
        <v>666.15</v>
      </c>
      <c r="T53" s="83" t="e">
        <f t="shared" si="56"/>
        <v>#REF!</v>
      </c>
      <c r="U53" s="84" t="e">
        <f t="shared" si="42"/>
        <v>#REF!</v>
      </c>
      <c r="V53" s="85" t="e">
        <f t="shared" si="42"/>
        <v>#REF!</v>
      </c>
      <c r="W53" s="34">
        <f t="shared" si="43"/>
        <v>95.759999999999991</v>
      </c>
      <c r="X53" s="32">
        <f t="shared" si="43"/>
        <v>200.45999999999998</v>
      </c>
      <c r="Y53" s="33">
        <f t="shared" si="43"/>
        <v>296.21999999999997</v>
      </c>
      <c r="Z53" s="22">
        <f>+SUM('37試算リンク用'!C21:E21)</f>
        <v>49.98</v>
      </c>
      <c r="AA53" s="19">
        <f>+SUM('37試算リンク用'!F21:H21)</f>
        <v>128.51999999999998</v>
      </c>
      <c r="AB53" s="33">
        <f t="shared" si="44"/>
        <v>178.49999999999997</v>
      </c>
      <c r="AC53" s="22">
        <f>+SUM('37試算リンク用'!J21:L21)</f>
        <v>45.78</v>
      </c>
      <c r="AD53" s="19">
        <f>+SUM('37試算リンク用'!M21:O21)</f>
        <v>71.94</v>
      </c>
      <c r="AE53" s="33">
        <f t="shared" si="45"/>
        <v>117.72</v>
      </c>
      <c r="AF53" s="22">
        <f>+SUM('37試算リンク用'!Q21:S21)</f>
        <v>27.900000000000002</v>
      </c>
      <c r="AG53" s="19">
        <f>+SUM('37試算リンク用'!T21:V21)</f>
        <v>97.65</v>
      </c>
      <c r="AH53" s="33">
        <f t="shared" si="46"/>
        <v>125.55000000000001</v>
      </c>
      <c r="AI53" s="22">
        <f>+SUM('37試算リンク用'!X21:Z21)</f>
        <v>21.959999999999997</v>
      </c>
      <c r="AJ53" s="19">
        <f>+SUM('37試算リンク用'!AA21:AC21)</f>
        <v>40.260000000000005</v>
      </c>
      <c r="AK53" s="33">
        <f t="shared" si="47"/>
        <v>62.22</v>
      </c>
      <c r="AL53" s="22">
        <f>+SUM('37試算リンク用'!AE21:AG21)</f>
        <v>20.02</v>
      </c>
      <c r="AM53" s="19">
        <f>+SUM('37試算リンク用'!AH21:AJ21)</f>
        <v>58.519999999999996</v>
      </c>
      <c r="AN53" s="33">
        <f t="shared" si="48"/>
        <v>78.539999999999992</v>
      </c>
      <c r="AO53" s="22">
        <f>+SUM('37試算リンク用'!AL21:AN21)</f>
        <v>17.249999999999996</v>
      </c>
      <c r="AP53" s="19">
        <f>+SUM('37試算リンク用'!AO21:AQ21)</f>
        <v>47.15</v>
      </c>
      <c r="AQ53" s="33">
        <f t="shared" si="49"/>
        <v>64.399999999999991</v>
      </c>
      <c r="AR53" s="22">
        <f>+SUM('37試算リンク用'!AS21:AU21)</f>
        <v>8.8800000000000008</v>
      </c>
      <c r="AS53" s="19">
        <f>+SUM('37試算リンク用'!AV21:AX21)</f>
        <v>30.34</v>
      </c>
      <c r="AT53" s="36">
        <f t="shared" si="50"/>
        <v>39.22</v>
      </c>
    </row>
    <row r="54" spans="1:46" ht="14.85" customHeight="1" x14ac:dyDescent="0.15">
      <c r="A54" s="30">
        <v>6</v>
      </c>
      <c r="B54" s="62" t="s">
        <v>119</v>
      </c>
      <c r="C54" s="62" t="s">
        <v>79</v>
      </c>
      <c r="D54" s="96" t="s">
        <v>205</v>
      </c>
      <c r="E54" s="31" t="e">
        <f>+#REF!</f>
        <v>#REF!</v>
      </c>
      <c r="F54" s="31" t="e">
        <f>+#REF!</f>
        <v>#REF!</v>
      </c>
      <c r="G54" s="33" t="e">
        <f t="shared" si="51"/>
        <v>#REF!</v>
      </c>
      <c r="H54" s="83" t="e">
        <f t="shared" si="52"/>
        <v>#REF!</v>
      </c>
      <c r="I54" s="84" t="e">
        <f t="shared" si="40"/>
        <v>#REF!</v>
      </c>
      <c r="J54" s="85" t="e">
        <f t="shared" si="40"/>
        <v>#REF!</v>
      </c>
      <c r="K54" s="31" t="e">
        <f>+SUM(#REF!)</f>
        <v>#REF!</v>
      </c>
      <c r="L54" s="31" t="e">
        <f>+SUM(#REF!)</f>
        <v>#REF!</v>
      </c>
      <c r="M54" s="33" t="e">
        <f t="shared" si="53"/>
        <v>#REF!</v>
      </c>
      <c r="N54" s="31" t="e">
        <f>+#REF!</f>
        <v>#REF!</v>
      </c>
      <c r="O54" s="31" t="e">
        <f>+#REF!</f>
        <v>#REF!</v>
      </c>
      <c r="P54" s="33" t="e">
        <f t="shared" si="54"/>
        <v>#REF!</v>
      </c>
      <c r="Q54" s="31">
        <f t="shared" si="55"/>
        <v>150.94000000000003</v>
      </c>
      <c r="R54" s="32">
        <f t="shared" si="41"/>
        <v>365.48</v>
      </c>
      <c r="S54" s="33">
        <f t="shared" si="41"/>
        <v>516.41999999999996</v>
      </c>
      <c r="T54" s="83" t="e">
        <f t="shared" si="56"/>
        <v>#REF!</v>
      </c>
      <c r="U54" s="84" t="e">
        <f t="shared" si="42"/>
        <v>#REF!</v>
      </c>
      <c r="V54" s="85" t="e">
        <f t="shared" si="42"/>
        <v>#REF!</v>
      </c>
      <c r="W54" s="34">
        <f t="shared" si="43"/>
        <v>60.08</v>
      </c>
      <c r="X54" s="32">
        <f t="shared" si="43"/>
        <v>176.26</v>
      </c>
      <c r="Y54" s="33">
        <f t="shared" si="43"/>
        <v>236.34</v>
      </c>
      <c r="Z54" s="22">
        <f>+SUM('37試算リンク用'!C22:E22)</f>
        <v>40.459999999999994</v>
      </c>
      <c r="AA54" s="19">
        <f>+SUM('37試算リンク用'!F22:H22)</f>
        <v>99.96</v>
      </c>
      <c r="AB54" s="33">
        <f t="shared" si="44"/>
        <v>140.41999999999999</v>
      </c>
      <c r="AC54" s="22">
        <f>+SUM('37試算リンク用'!J22:L22)</f>
        <v>19.620000000000005</v>
      </c>
      <c r="AD54" s="19">
        <f>+SUM('37試算リンク用'!M22:O22)</f>
        <v>76.300000000000011</v>
      </c>
      <c r="AE54" s="33">
        <f t="shared" si="45"/>
        <v>95.920000000000016</v>
      </c>
      <c r="AF54" s="22">
        <f>+SUM('37試算リンク用'!Q22:S22)</f>
        <v>26.35</v>
      </c>
      <c r="AG54" s="19">
        <f>+SUM('37試算リンク用'!T22:V22)</f>
        <v>68.2</v>
      </c>
      <c r="AH54" s="33">
        <f t="shared" si="46"/>
        <v>94.550000000000011</v>
      </c>
      <c r="AI54" s="22">
        <f>+SUM('37試算リンク用'!X22:Z22)</f>
        <v>18.3</v>
      </c>
      <c r="AJ54" s="19">
        <f>+SUM('37試算リンク用'!AA22:AC22)</f>
        <v>28.06</v>
      </c>
      <c r="AK54" s="33">
        <f t="shared" si="47"/>
        <v>46.36</v>
      </c>
      <c r="AL54" s="22">
        <f>+SUM('37試算リンク用'!AE22:AG22)</f>
        <v>21.560000000000002</v>
      </c>
      <c r="AM54" s="19">
        <f>+SUM('37試算リンク用'!AH22:AJ22)</f>
        <v>40.04</v>
      </c>
      <c r="AN54" s="33">
        <f t="shared" si="48"/>
        <v>61.6</v>
      </c>
      <c r="AO54" s="22">
        <f>+SUM('37試算リンク用'!AL22:AN22)</f>
        <v>17.25</v>
      </c>
      <c r="AP54" s="19">
        <f>+SUM('37試算リンク用'!AO22:AQ22)</f>
        <v>32.199999999999996</v>
      </c>
      <c r="AQ54" s="33">
        <f t="shared" si="49"/>
        <v>49.449999999999996</v>
      </c>
      <c r="AR54" s="22">
        <f>+SUM('37試算リンク用'!AS22:AU22)</f>
        <v>7.4</v>
      </c>
      <c r="AS54" s="19">
        <f>+SUM('37試算リンク用'!AV22:AX22)</f>
        <v>20.72</v>
      </c>
      <c r="AT54" s="36">
        <f t="shared" si="50"/>
        <v>28.119999999999997</v>
      </c>
    </row>
    <row r="55" spans="1:46" ht="14.85" customHeight="1" x14ac:dyDescent="0.15">
      <c r="A55" s="30">
        <v>7</v>
      </c>
      <c r="B55" s="62" t="s">
        <v>120</v>
      </c>
      <c r="C55" s="62" t="s">
        <v>79</v>
      </c>
      <c r="D55" s="96" t="s">
        <v>205</v>
      </c>
      <c r="E55" s="31" t="e">
        <f>+#REF!</f>
        <v>#REF!</v>
      </c>
      <c r="F55" s="31" t="e">
        <f>+#REF!</f>
        <v>#REF!</v>
      </c>
      <c r="G55" s="33" t="e">
        <f t="shared" si="51"/>
        <v>#REF!</v>
      </c>
      <c r="H55" s="83" t="e">
        <f t="shared" si="52"/>
        <v>#REF!</v>
      </c>
      <c r="I55" s="84" t="e">
        <f t="shared" si="40"/>
        <v>#REF!</v>
      </c>
      <c r="J55" s="85" t="e">
        <f t="shared" si="40"/>
        <v>#REF!</v>
      </c>
      <c r="K55" s="31" t="e">
        <f>+SUM(#REF!)</f>
        <v>#REF!</v>
      </c>
      <c r="L55" s="31" t="e">
        <f>+SUM(#REF!)</f>
        <v>#REF!</v>
      </c>
      <c r="M55" s="33" t="e">
        <f t="shared" si="53"/>
        <v>#REF!</v>
      </c>
      <c r="N55" s="31" t="e">
        <f>+#REF!</f>
        <v>#REF!</v>
      </c>
      <c r="O55" s="31" t="e">
        <f>+#REF!</f>
        <v>#REF!</v>
      </c>
      <c r="P55" s="33" t="e">
        <f t="shared" si="54"/>
        <v>#REF!</v>
      </c>
      <c r="Q55" s="31">
        <f t="shared" si="55"/>
        <v>315.89999999999998</v>
      </c>
      <c r="R55" s="32">
        <f t="shared" si="41"/>
        <v>680.39</v>
      </c>
      <c r="S55" s="33">
        <f t="shared" si="41"/>
        <v>996.29</v>
      </c>
      <c r="T55" s="83" t="e">
        <f t="shared" si="56"/>
        <v>#REF!</v>
      </c>
      <c r="U55" s="84" t="e">
        <f t="shared" si="42"/>
        <v>#REF!</v>
      </c>
      <c r="V55" s="85" t="e">
        <f t="shared" si="42"/>
        <v>#REF!</v>
      </c>
      <c r="W55" s="34">
        <f t="shared" si="43"/>
        <v>113.61999999999999</v>
      </c>
      <c r="X55" s="32">
        <f t="shared" si="43"/>
        <v>225.42000000000002</v>
      </c>
      <c r="Y55" s="33">
        <f t="shared" si="43"/>
        <v>339.03999999999996</v>
      </c>
      <c r="Z55" s="22">
        <f>+SUM('37試算リンク用'!C23:E23)</f>
        <v>80.919999999999987</v>
      </c>
      <c r="AA55" s="19">
        <f>+SUM('37試算リンク用'!F23:H23)</f>
        <v>114.24</v>
      </c>
      <c r="AB55" s="33">
        <f t="shared" si="44"/>
        <v>195.15999999999997</v>
      </c>
      <c r="AC55" s="22">
        <f>+SUM('37試算リンク用'!J23:L23)</f>
        <v>32.700000000000003</v>
      </c>
      <c r="AD55" s="19">
        <f>+SUM('37試算リンク用'!M23:O23)</f>
        <v>111.18</v>
      </c>
      <c r="AE55" s="33">
        <f t="shared" si="45"/>
        <v>143.88</v>
      </c>
      <c r="AF55" s="22">
        <f>+SUM('37試算リンク用'!Q23:S23)</f>
        <v>69.75</v>
      </c>
      <c r="AG55" s="19">
        <f>+SUM('37試算リンク用'!T23:V23)</f>
        <v>159.65</v>
      </c>
      <c r="AH55" s="33">
        <f t="shared" si="46"/>
        <v>229.4</v>
      </c>
      <c r="AI55" s="22">
        <f>+SUM('37試算リンク用'!X23:Z23)</f>
        <v>36.6</v>
      </c>
      <c r="AJ55" s="19">
        <f>+SUM('37試算リンク用'!AA23:AC23)</f>
        <v>71.97999999999999</v>
      </c>
      <c r="AK55" s="33">
        <f t="shared" si="47"/>
        <v>108.57999999999998</v>
      </c>
      <c r="AL55" s="22">
        <f>+SUM('37試算リンク用'!AE23:AG23)</f>
        <v>44.660000000000004</v>
      </c>
      <c r="AM55" s="19">
        <f>+SUM('37試算リンク用'!AH23:AJ23)</f>
        <v>107.8</v>
      </c>
      <c r="AN55" s="33">
        <f t="shared" si="48"/>
        <v>152.46</v>
      </c>
      <c r="AO55" s="22">
        <f>+SUM('37試算リンク用'!AL23:AN23)</f>
        <v>37.949999999999996</v>
      </c>
      <c r="AP55" s="19">
        <f>+SUM('37試算リンク用'!AO23:AQ23)</f>
        <v>66.699999999999989</v>
      </c>
      <c r="AQ55" s="33">
        <f t="shared" si="49"/>
        <v>104.64999999999998</v>
      </c>
      <c r="AR55" s="22">
        <f>+SUM('37試算リンク用'!AS23:AU23)</f>
        <v>13.319999999999999</v>
      </c>
      <c r="AS55" s="19">
        <f>+SUM('37試算リンク用'!AV23:AX23)</f>
        <v>48.839999999999996</v>
      </c>
      <c r="AT55" s="36">
        <f t="shared" si="50"/>
        <v>62.16</v>
      </c>
    </row>
    <row r="56" spans="1:46" ht="14.85" customHeight="1" x14ac:dyDescent="0.15">
      <c r="A56" s="30">
        <v>8</v>
      </c>
      <c r="B56" s="62" t="s">
        <v>121</v>
      </c>
      <c r="C56" s="62" t="s">
        <v>79</v>
      </c>
      <c r="D56" s="96" t="s">
        <v>75</v>
      </c>
      <c r="E56" s="31" t="e">
        <f>+#REF!</f>
        <v>#REF!</v>
      </c>
      <c r="F56" s="31" t="e">
        <f>+#REF!</f>
        <v>#REF!</v>
      </c>
      <c r="G56" s="33" t="e">
        <f t="shared" si="51"/>
        <v>#REF!</v>
      </c>
      <c r="H56" s="83" t="e">
        <f t="shared" si="52"/>
        <v>#REF!</v>
      </c>
      <c r="I56" s="84" t="e">
        <f t="shared" si="40"/>
        <v>#REF!</v>
      </c>
      <c r="J56" s="85" t="e">
        <f t="shared" si="40"/>
        <v>#REF!</v>
      </c>
      <c r="K56" s="31" t="e">
        <f>+SUM(#REF!)</f>
        <v>#REF!</v>
      </c>
      <c r="L56" s="31" t="e">
        <f>+SUM(#REF!)</f>
        <v>#REF!</v>
      </c>
      <c r="M56" s="33" t="e">
        <f t="shared" si="53"/>
        <v>#REF!</v>
      </c>
      <c r="N56" s="31" t="e">
        <f>+#REF!</f>
        <v>#REF!</v>
      </c>
      <c r="O56" s="31" t="e">
        <f>+#REF!</f>
        <v>#REF!</v>
      </c>
      <c r="P56" s="33" t="e">
        <f t="shared" si="54"/>
        <v>#REF!</v>
      </c>
      <c r="Q56" s="31">
        <f t="shared" si="55"/>
        <v>357.78999999999996</v>
      </c>
      <c r="R56" s="32">
        <f t="shared" si="41"/>
        <v>739.81999999999994</v>
      </c>
      <c r="S56" s="33">
        <f t="shared" si="41"/>
        <v>1097.6100000000001</v>
      </c>
      <c r="T56" s="83" t="e">
        <f t="shared" si="56"/>
        <v>#REF!</v>
      </c>
      <c r="U56" s="84" t="e">
        <f t="shared" si="42"/>
        <v>#REF!</v>
      </c>
      <c r="V56" s="85" t="e">
        <f t="shared" si="42"/>
        <v>#REF!</v>
      </c>
      <c r="W56" s="34">
        <f t="shared" si="43"/>
        <v>148.69999999999999</v>
      </c>
      <c r="X56" s="32">
        <f t="shared" si="43"/>
        <v>312.67999999999995</v>
      </c>
      <c r="Y56" s="33">
        <f t="shared" si="43"/>
        <v>461.38</v>
      </c>
      <c r="Z56" s="22">
        <f>+SUM('37試算リンク用'!C24:E24)</f>
        <v>83.3</v>
      </c>
      <c r="AA56" s="19">
        <f>+SUM('37試算リンク用'!F24:H24)</f>
        <v>192.77999999999997</v>
      </c>
      <c r="AB56" s="33">
        <f t="shared" si="44"/>
        <v>276.08</v>
      </c>
      <c r="AC56" s="22">
        <f>+SUM('37試算リンク用'!J24:L24)</f>
        <v>65.400000000000006</v>
      </c>
      <c r="AD56" s="19">
        <f>+SUM('37試算リンク用'!M24:O24)</f>
        <v>119.9</v>
      </c>
      <c r="AE56" s="33">
        <f t="shared" si="45"/>
        <v>185.3</v>
      </c>
      <c r="AF56" s="22">
        <f>+SUM('37試算リンク用'!Q24:S24)</f>
        <v>79.05</v>
      </c>
      <c r="AG56" s="19">
        <f>+SUM('37試算リンク用'!T24:V24)</f>
        <v>176.7</v>
      </c>
      <c r="AH56" s="33">
        <f t="shared" si="46"/>
        <v>255.75</v>
      </c>
      <c r="AI56" s="22">
        <f>+SUM('37試算リンク用'!X24:Z24)</f>
        <v>47.58</v>
      </c>
      <c r="AJ56" s="19">
        <f>+SUM('37試算リンク用'!AA24:AC24)</f>
        <v>67.099999999999994</v>
      </c>
      <c r="AK56" s="33">
        <f t="shared" si="47"/>
        <v>114.67999999999999</v>
      </c>
      <c r="AL56" s="22">
        <f>+SUM('37試算リンク用'!AE24:AG24)</f>
        <v>38.5</v>
      </c>
      <c r="AM56" s="19">
        <f>+SUM('37試算リンク用'!AH24:AJ24)</f>
        <v>70.84</v>
      </c>
      <c r="AN56" s="33">
        <f t="shared" si="48"/>
        <v>109.34</v>
      </c>
      <c r="AO56" s="22">
        <f>+SUM('37試算リンク用'!AL24:AN24)</f>
        <v>29.9</v>
      </c>
      <c r="AP56" s="19">
        <f>+SUM('37試算リンク用'!AO24:AQ24)</f>
        <v>64.399999999999991</v>
      </c>
      <c r="AQ56" s="33">
        <f t="shared" si="49"/>
        <v>94.299999999999983</v>
      </c>
      <c r="AR56" s="22">
        <f>+SUM('37試算リンク用'!AS24:AU24)</f>
        <v>14.059999999999999</v>
      </c>
      <c r="AS56" s="19">
        <f>+SUM('37試算リンク用'!AV24:AX24)</f>
        <v>48.1</v>
      </c>
      <c r="AT56" s="36">
        <f t="shared" si="50"/>
        <v>62.16</v>
      </c>
    </row>
    <row r="57" spans="1:46" ht="14.85" customHeight="1" x14ac:dyDescent="0.15">
      <c r="A57" s="30">
        <v>9</v>
      </c>
      <c r="B57" s="62" t="s">
        <v>122</v>
      </c>
      <c r="C57" s="62" t="s">
        <v>79</v>
      </c>
      <c r="D57" s="96" t="s">
        <v>73</v>
      </c>
      <c r="E57" s="31" t="e">
        <f>+#REF!</f>
        <v>#REF!</v>
      </c>
      <c r="F57" s="31" t="e">
        <f>+#REF!</f>
        <v>#REF!</v>
      </c>
      <c r="G57" s="33" t="e">
        <f t="shared" si="51"/>
        <v>#REF!</v>
      </c>
      <c r="H57" s="83" t="e">
        <f t="shared" si="52"/>
        <v>#REF!</v>
      </c>
      <c r="I57" s="84" t="e">
        <f t="shared" si="40"/>
        <v>#REF!</v>
      </c>
      <c r="J57" s="85" t="e">
        <f t="shared" si="40"/>
        <v>#REF!</v>
      </c>
      <c r="K57" s="31" t="e">
        <f>+SUM(#REF!)</f>
        <v>#REF!</v>
      </c>
      <c r="L57" s="31" t="e">
        <f>+SUM(#REF!)</f>
        <v>#REF!</v>
      </c>
      <c r="M57" s="33" t="e">
        <f t="shared" si="53"/>
        <v>#REF!</v>
      </c>
      <c r="N57" s="31" t="e">
        <f>+#REF!</f>
        <v>#REF!</v>
      </c>
      <c r="O57" s="31" t="e">
        <f>+#REF!</f>
        <v>#REF!</v>
      </c>
      <c r="P57" s="33" t="e">
        <f t="shared" si="54"/>
        <v>#REF!</v>
      </c>
      <c r="Q57" s="31">
        <f t="shared" si="55"/>
        <v>200.13</v>
      </c>
      <c r="R57" s="32">
        <f t="shared" si="41"/>
        <v>448.36</v>
      </c>
      <c r="S57" s="33">
        <f t="shared" si="41"/>
        <v>648.49</v>
      </c>
      <c r="T57" s="83" t="e">
        <f t="shared" si="56"/>
        <v>#REF!</v>
      </c>
      <c r="U57" s="84" t="e">
        <f t="shared" si="42"/>
        <v>#REF!</v>
      </c>
      <c r="V57" s="85" t="e">
        <f t="shared" si="42"/>
        <v>#REF!</v>
      </c>
      <c r="W57" s="34">
        <f t="shared" si="43"/>
        <v>81.5</v>
      </c>
      <c r="X57" s="32">
        <f t="shared" si="43"/>
        <v>193.12</v>
      </c>
      <c r="Y57" s="33">
        <f t="shared" si="43"/>
        <v>274.62</v>
      </c>
      <c r="Z57" s="22">
        <f>+SUM('37試算リンク用'!C25:E25)</f>
        <v>61.879999999999995</v>
      </c>
      <c r="AA57" s="19">
        <f>+SUM('37試算リンク用'!F25:H25)</f>
        <v>119</v>
      </c>
      <c r="AB57" s="33">
        <f t="shared" si="44"/>
        <v>180.88</v>
      </c>
      <c r="AC57" s="22">
        <f>+SUM('37試算リンク用'!J25:L25)</f>
        <v>19.620000000000005</v>
      </c>
      <c r="AD57" s="19">
        <f>+SUM('37試算リンク用'!M25:O25)</f>
        <v>74.12</v>
      </c>
      <c r="AE57" s="33">
        <f t="shared" si="45"/>
        <v>93.740000000000009</v>
      </c>
      <c r="AF57" s="22">
        <f>+SUM('37試算リンク用'!Q25:S25)</f>
        <v>38.75</v>
      </c>
      <c r="AG57" s="19">
        <f>+SUM('37試算リンク用'!T25:V25)</f>
        <v>85.25</v>
      </c>
      <c r="AH57" s="33">
        <f t="shared" si="46"/>
        <v>124</v>
      </c>
      <c r="AI57" s="22">
        <f>+SUM('37試算リンク用'!X25:Z25)</f>
        <v>19.52</v>
      </c>
      <c r="AJ57" s="19">
        <f>+SUM('37試算リンク用'!AA25:AC25)</f>
        <v>47.58</v>
      </c>
      <c r="AK57" s="33">
        <f t="shared" si="47"/>
        <v>67.099999999999994</v>
      </c>
      <c r="AL57" s="22">
        <f>+SUM('37試算リンク用'!AE25:AG25)</f>
        <v>20.02</v>
      </c>
      <c r="AM57" s="19">
        <f>+SUM('37試算リンク用'!AH25:AJ25)</f>
        <v>55.44</v>
      </c>
      <c r="AN57" s="33">
        <f t="shared" si="48"/>
        <v>75.459999999999994</v>
      </c>
      <c r="AO57" s="22">
        <f>+SUM('37試算リンク用'!AL25:AN25)</f>
        <v>32.199999999999996</v>
      </c>
      <c r="AP57" s="19">
        <f>+SUM('37試算リンク用'!AO25:AQ25)</f>
        <v>42.55</v>
      </c>
      <c r="AQ57" s="33">
        <f t="shared" si="49"/>
        <v>74.75</v>
      </c>
      <c r="AR57" s="22">
        <f>+SUM('37試算リンク用'!AS25:AU25)</f>
        <v>8.14</v>
      </c>
      <c r="AS57" s="19">
        <f>+SUM('37試算リンク用'!AV25:AX25)</f>
        <v>24.419999999999998</v>
      </c>
      <c r="AT57" s="36">
        <f t="shared" si="50"/>
        <v>32.56</v>
      </c>
    </row>
    <row r="58" spans="1:46" ht="14.85" customHeight="1" x14ac:dyDescent="0.15">
      <c r="A58" s="30">
        <v>10</v>
      </c>
      <c r="B58" s="62" t="s">
        <v>73</v>
      </c>
      <c r="C58" s="62" t="s">
        <v>79</v>
      </c>
      <c r="D58" s="96" t="s">
        <v>73</v>
      </c>
      <c r="E58" s="31" t="e">
        <f>+#REF!</f>
        <v>#REF!</v>
      </c>
      <c r="F58" s="31" t="e">
        <f>+#REF!</f>
        <v>#REF!</v>
      </c>
      <c r="G58" s="33" t="e">
        <f t="shared" si="51"/>
        <v>#REF!</v>
      </c>
      <c r="H58" s="83" t="e">
        <f t="shared" si="52"/>
        <v>#REF!</v>
      </c>
      <c r="I58" s="84" t="e">
        <f t="shared" si="40"/>
        <v>#REF!</v>
      </c>
      <c r="J58" s="85" t="e">
        <f t="shared" si="40"/>
        <v>#REF!</v>
      </c>
      <c r="K58" s="31" t="e">
        <f>+SUM(#REF!)</f>
        <v>#REF!</v>
      </c>
      <c r="L58" s="31" t="e">
        <f>+SUM(#REF!)</f>
        <v>#REF!</v>
      </c>
      <c r="M58" s="33" t="e">
        <f t="shared" si="53"/>
        <v>#REF!</v>
      </c>
      <c r="N58" s="31" t="e">
        <f>+#REF!</f>
        <v>#REF!</v>
      </c>
      <c r="O58" s="31" t="e">
        <f>+#REF!</f>
        <v>#REF!</v>
      </c>
      <c r="P58" s="33" t="e">
        <f t="shared" si="54"/>
        <v>#REF!</v>
      </c>
      <c r="Q58" s="31">
        <f t="shared" si="55"/>
        <v>143.64999999999998</v>
      </c>
      <c r="R58" s="32">
        <f t="shared" si="41"/>
        <v>325.56</v>
      </c>
      <c r="S58" s="33">
        <f t="shared" si="41"/>
        <v>469.21</v>
      </c>
      <c r="T58" s="83" t="e">
        <f t="shared" si="56"/>
        <v>#REF!</v>
      </c>
      <c r="U58" s="84" t="e">
        <f t="shared" si="42"/>
        <v>#REF!</v>
      </c>
      <c r="V58" s="85" t="e">
        <f t="shared" si="42"/>
        <v>#REF!</v>
      </c>
      <c r="W58" s="34">
        <f t="shared" si="43"/>
        <v>45.599999999999994</v>
      </c>
      <c r="X58" s="32">
        <f t="shared" si="43"/>
        <v>133.23999999999998</v>
      </c>
      <c r="Y58" s="33">
        <f t="shared" si="43"/>
        <v>178.83999999999997</v>
      </c>
      <c r="Z58" s="22">
        <f>+SUM('37試算リンク用'!C26:E26)</f>
        <v>23.799999999999997</v>
      </c>
      <c r="AA58" s="19">
        <f>+SUM('37試算リンク用'!F26:H26)</f>
        <v>80.919999999999987</v>
      </c>
      <c r="AB58" s="33">
        <f t="shared" si="44"/>
        <v>104.71999999999998</v>
      </c>
      <c r="AC58" s="22">
        <f>+SUM('37試算リンク用'!J26:L26)</f>
        <v>21.8</v>
      </c>
      <c r="AD58" s="19">
        <f>+SUM('37試算リンク用'!M26:O26)</f>
        <v>52.32</v>
      </c>
      <c r="AE58" s="33">
        <f t="shared" si="45"/>
        <v>74.12</v>
      </c>
      <c r="AF58" s="22">
        <f>+SUM('37試算リンク用'!Q26:S26)</f>
        <v>27.900000000000002</v>
      </c>
      <c r="AG58" s="19">
        <f>+SUM('37試算リンク用'!T26:V26)</f>
        <v>66.650000000000006</v>
      </c>
      <c r="AH58" s="33">
        <f t="shared" si="46"/>
        <v>94.550000000000011</v>
      </c>
      <c r="AI58" s="22">
        <f>+SUM('37試算リンク用'!X26:Z26)</f>
        <v>17.079999999999998</v>
      </c>
      <c r="AJ58" s="19">
        <f>+SUM('37試算リンク用'!AA26:AC26)</f>
        <v>43.92</v>
      </c>
      <c r="AK58" s="33">
        <f t="shared" si="47"/>
        <v>61</v>
      </c>
      <c r="AL58" s="22">
        <f>+SUM('37試算リンク用'!AE26:AG26)</f>
        <v>24.64</v>
      </c>
      <c r="AM58" s="19">
        <f>+SUM('37試算リンク用'!AH26:AJ26)</f>
        <v>30.8</v>
      </c>
      <c r="AN58" s="33">
        <f t="shared" si="48"/>
        <v>55.44</v>
      </c>
      <c r="AO58" s="22">
        <f>+SUM('37試算リンク用'!AL26:AN26)</f>
        <v>19.549999999999997</v>
      </c>
      <c r="AP58" s="19">
        <f>+SUM('37試算リンク用'!AO26:AQ26)</f>
        <v>28.749999999999996</v>
      </c>
      <c r="AQ58" s="33">
        <f t="shared" si="49"/>
        <v>48.3</v>
      </c>
      <c r="AR58" s="22">
        <f>+SUM('37試算リンク用'!AS26:AU26)</f>
        <v>8.879999999999999</v>
      </c>
      <c r="AS58" s="19">
        <f>+SUM('37試算リンク用'!AV26:AX26)</f>
        <v>22.2</v>
      </c>
      <c r="AT58" s="36">
        <f t="shared" si="50"/>
        <v>31.08</v>
      </c>
    </row>
    <row r="59" spans="1:46" ht="14.85" customHeight="1" x14ac:dyDescent="0.15">
      <c r="A59" s="30">
        <v>11</v>
      </c>
      <c r="B59" s="62" t="s">
        <v>123</v>
      </c>
      <c r="C59" s="62" t="s">
        <v>79</v>
      </c>
      <c r="D59" s="96" t="s">
        <v>73</v>
      </c>
      <c r="E59" s="31" t="e">
        <f>+#REF!</f>
        <v>#REF!</v>
      </c>
      <c r="F59" s="31" t="e">
        <f>+#REF!</f>
        <v>#REF!</v>
      </c>
      <c r="G59" s="33" t="e">
        <f t="shared" si="51"/>
        <v>#REF!</v>
      </c>
      <c r="H59" s="83" t="e">
        <f t="shared" si="52"/>
        <v>#REF!</v>
      </c>
      <c r="I59" s="84" t="e">
        <f t="shared" si="40"/>
        <v>#REF!</v>
      </c>
      <c r="J59" s="85" t="e">
        <f t="shared" si="40"/>
        <v>#REF!</v>
      </c>
      <c r="K59" s="31" t="e">
        <f>+SUM(#REF!)</f>
        <v>#REF!</v>
      </c>
      <c r="L59" s="31" t="e">
        <f>+SUM(#REF!)</f>
        <v>#REF!</v>
      </c>
      <c r="M59" s="33" t="e">
        <f t="shared" si="53"/>
        <v>#REF!</v>
      </c>
      <c r="N59" s="31" t="e">
        <f>+#REF!</f>
        <v>#REF!</v>
      </c>
      <c r="O59" s="31" t="e">
        <f>+#REF!</f>
        <v>#REF!</v>
      </c>
      <c r="P59" s="33" t="e">
        <f t="shared" si="54"/>
        <v>#REF!</v>
      </c>
      <c r="Q59" s="31">
        <f t="shared" si="55"/>
        <v>195.60000000000002</v>
      </c>
      <c r="R59" s="32">
        <f t="shared" si="41"/>
        <v>449.14</v>
      </c>
      <c r="S59" s="33">
        <f t="shared" si="41"/>
        <v>644.74</v>
      </c>
      <c r="T59" s="83" t="e">
        <f t="shared" si="56"/>
        <v>#REF!</v>
      </c>
      <c r="U59" s="84" t="e">
        <f t="shared" si="42"/>
        <v>#REF!</v>
      </c>
      <c r="V59" s="85" t="e">
        <f t="shared" si="42"/>
        <v>#REF!</v>
      </c>
      <c r="W59" s="34">
        <f t="shared" si="43"/>
        <v>69.8</v>
      </c>
      <c r="X59" s="32">
        <f t="shared" si="43"/>
        <v>193.92</v>
      </c>
      <c r="Y59" s="33">
        <f t="shared" si="43"/>
        <v>263.71999999999997</v>
      </c>
      <c r="Z59" s="22">
        <f>+SUM('37試算リンク用'!C27:E27)</f>
        <v>52.359999999999992</v>
      </c>
      <c r="AA59" s="19">
        <f>+SUM('37試算リンク用'!F27:H27)</f>
        <v>128.51999999999998</v>
      </c>
      <c r="AB59" s="33">
        <f t="shared" si="44"/>
        <v>180.87999999999997</v>
      </c>
      <c r="AC59" s="22">
        <f>+SUM('37試算リンク用'!J27:L27)</f>
        <v>17.440000000000001</v>
      </c>
      <c r="AD59" s="19">
        <f>+SUM('37試算リンク用'!M27:O27)</f>
        <v>65.400000000000006</v>
      </c>
      <c r="AE59" s="33">
        <f t="shared" si="45"/>
        <v>82.84</v>
      </c>
      <c r="AF59" s="22">
        <f>+SUM('37試算リンク用'!Q27:S27)</f>
        <v>57.350000000000009</v>
      </c>
      <c r="AG59" s="19">
        <f>+SUM('37試算リンク用'!T27:V27)</f>
        <v>108.5</v>
      </c>
      <c r="AH59" s="33">
        <f t="shared" si="46"/>
        <v>165.85000000000002</v>
      </c>
      <c r="AI59" s="22">
        <f>+SUM('37試算リンク用'!X27:Z27)</f>
        <v>20.740000000000002</v>
      </c>
      <c r="AJ59" s="19">
        <f>+SUM('37試算リンク用'!AA27:AC27)</f>
        <v>43.92</v>
      </c>
      <c r="AK59" s="33">
        <f t="shared" si="47"/>
        <v>64.66</v>
      </c>
      <c r="AL59" s="22">
        <f>+SUM('37試算リンク用'!AE27:AG27)</f>
        <v>20.020000000000003</v>
      </c>
      <c r="AM59" s="19">
        <f>+SUM('37試算リンク用'!AH27:AJ27)</f>
        <v>47.74</v>
      </c>
      <c r="AN59" s="33">
        <f t="shared" si="48"/>
        <v>67.760000000000005</v>
      </c>
      <c r="AO59" s="22">
        <f>+SUM('37試算リンク用'!AL27:AN27)</f>
        <v>19.549999999999997</v>
      </c>
      <c r="AP59" s="19">
        <f>+SUM('37試算リンク用'!AO27:AQ27)</f>
        <v>29.9</v>
      </c>
      <c r="AQ59" s="33">
        <f t="shared" si="49"/>
        <v>49.449999999999996</v>
      </c>
      <c r="AR59" s="22">
        <f>+SUM('37試算リンク用'!AS27:AU27)</f>
        <v>8.14</v>
      </c>
      <c r="AS59" s="19">
        <f>+SUM('37試算リンク用'!AV27:AX27)</f>
        <v>25.16</v>
      </c>
      <c r="AT59" s="36">
        <f t="shared" si="50"/>
        <v>33.299999999999997</v>
      </c>
    </row>
    <row r="60" spans="1:46" ht="14.85" customHeight="1" x14ac:dyDescent="0.15">
      <c r="A60" s="30">
        <v>12</v>
      </c>
      <c r="B60" s="62" t="s">
        <v>124</v>
      </c>
      <c r="C60" s="62" t="s">
        <v>79</v>
      </c>
      <c r="D60" s="96" t="s">
        <v>74</v>
      </c>
      <c r="E60" s="31" t="e">
        <f>+#REF!</f>
        <v>#REF!</v>
      </c>
      <c r="F60" s="31" t="e">
        <f>+#REF!</f>
        <v>#REF!</v>
      </c>
      <c r="G60" s="33" t="e">
        <f t="shared" si="51"/>
        <v>#REF!</v>
      </c>
      <c r="H60" s="83" t="e">
        <f t="shared" si="52"/>
        <v>#REF!</v>
      </c>
      <c r="I60" s="84" t="e">
        <f t="shared" si="40"/>
        <v>#REF!</v>
      </c>
      <c r="J60" s="85" t="e">
        <f t="shared" si="40"/>
        <v>#REF!</v>
      </c>
      <c r="K60" s="31" t="e">
        <f>+SUM(#REF!)</f>
        <v>#REF!</v>
      </c>
      <c r="L60" s="31" t="e">
        <f>+SUM(#REF!)</f>
        <v>#REF!</v>
      </c>
      <c r="M60" s="33" t="e">
        <f t="shared" si="53"/>
        <v>#REF!</v>
      </c>
      <c r="N60" s="31" t="e">
        <f>+#REF!</f>
        <v>#REF!</v>
      </c>
      <c r="O60" s="31" t="e">
        <f>+#REF!</f>
        <v>#REF!</v>
      </c>
      <c r="P60" s="33" t="e">
        <f t="shared" si="54"/>
        <v>#REF!</v>
      </c>
      <c r="Q60" s="31">
        <f t="shared" si="55"/>
        <v>197.16000000000005</v>
      </c>
      <c r="R60" s="32">
        <f t="shared" si="41"/>
        <v>509.40000000000003</v>
      </c>
      <c r="S60" s="33">
        <f t="shared" si="41"/>
        <v>706.56</v>
      </c>
      <c r="T60" s="83" t="e">
        <f t="shared" si="56"/>
        <v>#REF!</v>
      </c>
      <c r="U60" s="84" t="e">
        <f t="shared" si="42"/>
        <v>#REF!</v>
      </c>
      <c r="V60" s="85" t="e">
        <f t="shared" si="42"/>
        <v>#REF!</v>
      </c>
      <c r="W60" s="34">
        <f t="shared" si="43"/>
        <v>91.6</v>
      </c>
      <c r="X60" s="32">
        <f t="shared" si="43"/>
        <v>229.4</v>
      </c>
      <c r="Y60" s="33">
        <f t="shared" si="43"/>
        <v>321</v>
      </c>
      <c r="Z60" s="22">
        <f>+SUM('37試算リンク用'!C28:E28)</f>
        <v>52.359999999999992</v>
      </c>
      <c r="AA60" s="19">
        <f>+SUM('37試算リンク用'!F28:H28)</f>
        <v>135.66</v>
      </c>
      <c r="AB60" s="33">
        <f t="shared" si="44"/>
        <v>188.01999999999998</v>
      </c>
      <c r="AC60" s="22">
        <f>+SUM('37試算リンク用'!J28:L28)</f>
        <v>39.24</v>
      </c>
      <c r="AD60" s="19">
        <f>+SUM('37試算リンク用'!M28:O28)</f>
        <v>93.740000000000009</v>
      </c>
      <c r="AE60" s="33">
        <f t="shared" si="45"/>
        <v>132.98000000000002</v>
      </c>
      <c r="AF60" s="22">
        <f>+SUM('37試算リンク用'!Q28:S28)</f>
        <v>37.200000000000003</v>
      </c>
      <c r="AG60" s="19">
        <f>+SUM('37試算リンク用'!T28:V28)</f>
        <v>103.85000000000001</v>
      </c>
      <c r="AH60" s="33">
        <f t="shared" si="46"/>
        <v>141.05000000000001</v>
      </c>
      <c r="AI60" s="22">
        <f>+SUM('37試算リンク用'!X28:Z28)</f>
        <v>21.96</v>
      </c>
      <c r="AJ60" s="19">
        <f>+SUM('37試算リンク用'!AA28:AC28)</f>
        <v>45.14</v>
      </c>
      <c r="AK60" s="33">
        <f t="shared" si="47"/>
        <v>67.099999999999994</v>
      </c>
      <c r="AL60" s="22">
        <f>+SUM('37試算リンク用'!AE28:AG28)</f>
        <v>20.02</v>
      </c>
      <c r="AM60" s="19">
        <f>+SUM('37試算リンク用'!AH28:AJ28)</f>
        <v>56.980000000000004</v>
      </c>
      <c r="AN60" s="33">
        <f t="shared" si="48"/>
        <v>77</v>
      </c>
      <c r="AO60" s="22">
        <f>+SUM('37試算リンク用'!AL28:AN28)</f>
        <v>13.799999999999999</v>
      </c>
      <c r="AP60" s="19">
        <f>+SUM('37試算リンク用'!AO28:AQ28)</f>
        <v>54.05</v>
      </c>
      <c r="AQ60" s="33">
        <f t="shared" si="49"/>
        <v>67.849999999999994</v>
      </c>
      <c r="AR60" s="22">
        <f>+SUM('37試算リンク用'!AS28:AU28)</f>
        <v>12.58</v>
      </c>
      <c r="AS60" s="19">
        <f>+SUM('37試算リンク用'!AV28:AX28)</f>
        <v>19.98</v>
      </c>
      <c r="AT60" s="36">
        <f t="shared" si="50"/>
        <v>32.56</v>
      </c>
    </row>
    <row r="61" spans="1:46" ht="14.85" customHeight="1" x14ac:dyDescent="0.15">
      <c r="A61" s="30">
        <v>13</v>
      </c>
      <c r="B61" s="62" t="s">
        <v>125</v>
      </c>
      <c r="C61" s="62" t="s">
        <v>79</v>
      </c>
      <c r="D61" s="96" t="s">
        <v>71</v>
      </c>
      <c r="E61" s="31" t="e">
        <f>+#REF!</f>
        <v>#REF!</v>
      </c>
      <c r="F61" s="31" t="e">
        <f>+#REF!</f>
        <v>#REF!</v>
      </c>
      <c r="G61" s="33" t="e">
        <f t="shared" si="51"/>
        <v>#REF!</v>
      </c>
      <c r="H61" s="83" t="e">
        <f t="shared" si="52"/>
        <v>#REF!</v>
      </c>
      <c r="I61" s="84" t="e">
        <f t="shared" si="40"/>
        <v>#REF!</v>
      </c>
      <c r="J61" s="85" t="e">
        <f t="shared" si="40"/>
        <v>#REF!</v>
      </c>
      <c r="K61" s="31" t="e">
        <f>+SUM(#REF!)</f>
        <v>#REF!</v>
      </c>
      <c r="L61" s="31" t="e">
        <f>+SUM(#REF!)</f>
        <v>#REF!</v>
      </c>
      <c r="M61" s="33" t="e">
        <f t="shared" si="53"/>
        <v>#REF!</v>
      </c>
      <c r="N61" s="31" t="e">
        <f>+#REF!</f>
        <v>#REF!</v>
      </c>
      <c r="O61" s="31" t="e">
        <f>+#REF!</f>
        <v>#REF!</v>
      </c>
      <c r="P61" s="33" t="e">
        <f t="shared" si="54"/>
        <v>#REF!</v>
      </c>
      <c r="Q61" s="31">
        <f t="shared" si="55"/>
        <v>324.52999999999997</v>
      </c>
      <c r="R61" s="32">
        <f t="shared" si="41"/>
        <v>700.06999999999994</v>
      </c>
      <c r="S61" s="33">
        <f t="shared" si="41"/>
        <v>1024.5999999999999</v>
      </c>
      <c r="T61" s="83" t="e">
        <f t="shared" si="56"/>
        <v>#REF!</v>
      </c>
      <c r="U61" s="84" t="e">
        <f t="shared" si="42"/>
        <v>#REF!</v>
      </c>
      <c r="V61" s="85" t="e">
        <f t="shared" si="42"/>
        <v>#REF!</v>
      </c>
      <c r="W61" s="34">
        <f t="shared" si="43"/>
        <v>123.11999999999999</v>
      </c>
      <c r="X61" s="32">
        <f t="shared" si="43"/>
        <v>253.98</v>
      </c>
      <c r="Y61" s="33">
        <f t="shared" si="43"/>
        <v>377.1</v>
      </c>
      <c r="Z61" s="22">
        <f>+SUM('37試算リンク用'!C29:E29)</f>
        <v>64.259999999999991</v>
      </c>
      <c r="AA61" s="19">
        <f>+SUM('37試算リンク用'!F29:H29)</f>
        <v>142.79999999999998</v>
      </c>
      <c r="AB61" s="33">
        <f t="shared" si="44"/>
        <v>207.05999999999997</v>
      </c>
      <c r="AC61" s="22">
        <f>+SUM('37試算リンク用'!J29:L29)</f>
        <v>58.86</v>
      </c>
      <c r="AD61" s="19">
        <f>+SUM('37試算リンク用'!M29:O29)</f>
        <v>111.18</v>
      </c>
      <c r="AE61" s="33">
        <f t="shared" si="45"/>
        <v>170.04000000000002</v>
      </c>
      <c r="AF61" s="22">
        <f>+SUM('37試算リンク用'!Q29:S29)</f>
        <v>79.05</v>
      </c>
      <c r="AG61" s="19">
        <f>+SUM('37試算リンク用'!T29:V29)</f>
        <v>159.65</v>
      </c>
      <c r="AH61" s="33">
        <f t="shared" si="46"/>
        <v>238.7</v>
      </c>
      <c r="AI61" s="22">
        <f>+SUM('37試算リンク用'!X29:Z29)</f>
        <v>50.02</v>
      </c>
      <c r="AJ61" s="19">
        <f>+SUM('37試算リンク用'!AA29:AC29)</f>
        <v>70.759999999999991</v>
      </c>
      <c r="AK61" s="33">
        <f t="shared" si="47"/>
        <v>120.78</v>
      </c>
      <c r="AL61" s="22">
        <f>+SUM('37試算リンク用'!AE29:AG29)</f>
        <v>27.72</v>
      </c>
      <c r="AM61" s="19">
        <f>+SUM('37試算リンク用'!AH29:AJ29)</f>
        <v>103.18</v>
      </c>
      <c r="AN61" s="33">
        <f t="shared" si="48"/>
        <v>130.9</v>
      </c>
      <c r="AO61" s="22">
        <f>+SUM('37試算リンク用'!AL29:AN29)</f>
        <v>27.599999999999998</v>
      </c>
      <c r="AP61" s="19">
        <f>+SUM('37試算リンク用'!AO29:AQ29)</f>
        <v>64.399999999999991</v>
      </c>
      <c r="AQ61" s="33">
        <f t="shared" si="49"/>
        <v>91.999999999999986</v>
      </c>
      <c r="AR61" s="22">
        <f>+SUM('37試算リンク用'!AS29:AU29)</f>
        <v>17.02</v>
      </c>
      <c r="AS61" s="19">
        <f>+SUM('37試算リンク用'!AV29:AX29)</f>
        <v>48.099999999999994</v>
      </c>
      <c r="AT61" s="36">
        <f t="shared" si="50"/>
        <v>65.11999999999999</v>
      </c>
    </row>
    <row r="62" spans="1:46" ht="14.85" customHeight="1" x14ac:dyDescent="0.15">
      <c r="A62" s="30">
        <v>14</v>
      </c>
      <c r="B62" s="62" t="s">
        <v>71</v>
      </c>
      <c r="C62" s="62" t="s">
        <v>79</v>
      </c>
      <c r="D62" s="96" t="s">
        <v>71</v>
      </c>
      <c r="E62" s="31" t="e">
        <f>+#REF!</f>
        <v>#REF!</v>
      </c>
      <c r="F62" s="31" t="e">
        <f>+#REF!</f>
        <v>#REF!</v>
      </c>
      <c r="G62" s="33" t="e">
        <f t="shared" si="51"/>
        <v>#REF!</v>
      </c>
      <c r="H62" s="83" t="e">
        <f t="shared" si="52"/>
        <v>#REF!</v>
      </c>
      <c r="I62" s="84" t="e">
        <f t="shared" si="40"/>
        <v>#REF!</v>
      </c>
      <c r="J62" s="85" t="e">
        <f t="shared" si="40"/>
        <v>#REF!</v>
      </c>
      <c r="K62" s="31" t="e">
        <f>+SUM(#REF!)</f>
        <v>#REF!</v>
      </c>
      <c r="L62" s="31" t="e">
        <f>+SUM(#REF!)</f>
        <v>#REF!</v>
      </c>
      <c r="M62" s="33" t="e">
        <f t="shared" si="53"/>
        <v>#REF!</v>
      </c>
      <c r="N62" s="31" t="e">
        <f>+#REF!</f>
        <v>#REF!</v>
      </c>
      <c r="O62" s="31" t="e">
        <f>+#REF!</f>
        <v>#REF!</v>
      </c>
      <c r="P62" s="33" t="e">
        <f t="shared" si="54"/>
        <v>#REF!</v>
      </c>
      <c r="Q62" s="31">
        <f t="shared" si="55"/>
        <v>73.67</v>
      </c>
      <c r="R62" s="32">
        <f t="shared" si="41"/>
        <v>183.32999999999998</v>
      </c>
      <c r="S62" s="33">
        <f t="shared" si="41"/>
        <v>257</v>
      </c>
      <c r="T62" s="83" t="e">
        <f t="shared" si="56"/>
        <v>#REF!</v>
      </c>
      <c r="U62" s="84" t="e">
        <f t="shared" si="42"/>
        <v>#REF!</v>
      </c>
      <c r="V62" s="85" t="e">
        <f t="shared" si="42"/>
        <v>#REF!</v>
      </c>
      <c r="W62" s="34">
        <f t="shared" si="43"/>
        <v>34.5</v>
      </c>
      <c r="X62" s="32">
        <f t="shared" si="43"/>
        <v>66.42</v>
      </c>
      <c r="Y62" s="33">
        <f t="shared" si="43"/>
        <v>100.92</v>
      </c>
      <c r="Z62" s="22">
        <f>+SUM('37試算リンク用'!C30:E30)</f>
        <v>21.419999999999998</v>
      </c>
      <c r="AA62" s="19">
        <f>+SUM('37試算リンク用'!F30:H30)</f>
        <v>38.08</v>
      </c>
      <c r="AB62" s="33">
        <f t="shared" si="44"/>
        <v>59.5</v>
      </c>
      <c r="AC62" s="22">
        <f>+SUM('37試算リンク用'!J30:L30)</f>
        <v>13.080000000000002</v>
      </c>
      <c r="AD62" s="19">
        <f>+SUM('37試算リンク用'!M30:O30)</f>
        <v>28.340000000000003</v>
      </c>
      <c r="AE62" s="33">
        <f t="shared" si="45"/>
        <v>41.42</v>
      </c>
      <c r="AF62" s="22">
        <f>+SUM('37試算リンク用'!Q30:S30)</f>
        <v>15.5</v>
      </c>
      <c r="AG62" s="19">
        <f>+SUM('37試算リンク用'!T30:V30)</f>
        <v>41.85</v>
      </c>
      <c r="AH62" s="33">
        <f t="shared" si="46"/>
        <v>57.35</v>
      </c>
      <c r="AI62" s="22">
        <f>+SUM('37試算リンク用'!X30:Z30)</f>
        <v>7.32</v>
      </c>
      <c r="AJ62" s="19">
        <f>+SUM('37試算リンク用'!AA30:AC30)</f>
        <v>17.079999999999998</v>
      </c>
      <c r="AK62" s="33">
        <f t="shared" si="47"/>
        <v>24.4</v>
      </c>
      <c r="AL62" s="22">
        <f>+SUM('37試算リンク用'!AE30:AG30)</f>
        <v>6.16</v>
      </c>
      <c r="AM62" s="19">
        <f>+SUM('37試算リンク用'!AH30:AJ30)</f>
        <v>20.02</v>
      </c>
      <c r="AN62" s="33">
        <f t="shared" si="48"/>
        <v>26.18</v>
      </c>
      <c r="AO62" s="22">
        <f>+SUM('37試算リンク用'!AL30:AN30)</f>
        <v>5.75</v>
      </c>
      <c r="AP62" s="19">
        <f>+SUM('37試算リンク用'!AO30:AQ30)</f>
        <v>27.599999999999998</v>
      </c>
      <c r="AQ62" s="33">
        <f t="shared" si="49"/>
        <v>33.349999999999994</v>
      </c>
      <c r="AR62" s="22">
        <f>+SUM('37試算リンク用'!AS30:AU30)</f>
        <v>4.4399999999999995</v>
      </c>
      <c r="AS62" s="19">
        <f>+SUM('37試算リンク用'!AV30:AX30)</f>
        <v>10.36</v>
      </c>
      <c r="AT62" s="36">
        <f t="shared" si="50"/>
        <v>14.799999999999999</v>
      </c>
    </row>
    <row r="63" spans="1:46" ht="14.85" customHeight="1" x14ac:dyDescent="0.15">
      <c r="A63" s="30">
        <v>15</v>
      </c>
      <c r="B63" s="62" t="s">
        <v>126</v>
      </c>
      <c r="C63" s="62" t="s">
        <v>79</v>
      </c>
      <c r="D63" s="96" t="s">
        <v>71</v>
      </c>
      <c r="E63" s="31" t="e">
        <f>+#REF!</f>
        <v>#REF!</v>
      </c>
      <c r="F63" s="31" t="e">
        <f>+#REF!</f>
        <v>#REF!</v>
      </c>
      <c r="G63" s="33" t="e">
        <f t="shared" si="51"/>
        <v>#REF!</v>
      </c>
      <c r="H63" s="83" t="e">
        <f t="shared" si="52"/>
        <v>#REF!</v>
      </c>
      <c r="I63" s="84" t="e">
        <f t="shared" si="40"/>
        <v>#REF!</v>
      </c>
      <c r="J63" s="85" t="e">
        <f t="shared" si="40"/>
        <v>#REF!</v>
      </c>
      <c r="K63" s="31" t="e">
        <f>+SUM(#REF!)</f>
        <v>#REF!</v>
      </c>
      <c r="L63" s="31" t="e">
        <f>+SUM(#REF!)</f>
        <v>#REF!</v>
      </c>
      <c r="M63" s="33" t="e">
        <f t="shared" si="53"/>
        <v>#REF!</v>
      </c>
      <c r="N63" s="31" t="e">
        <f>+#REF!</f>
        <v>#REF!</v>
      </c>
      <c r="O63" s="31" t="e">
        <f>+#REF!</f>
        <v>#REF!</v>
      </c>
      <c r="P63" s="33" t="e">
        <f t="shared" si="54"/>
        <v>#REF!</v>
      </c>
      <c r="Q63" s="31">
        <f t="shared" si="55"/>
        <v>219.9</v>
      </c>
      <c r="R63" s="32">
        <f t="shared" si="41"/>
        <v>395.27</v>
      </c>
      <c r="S63" s="33">
        <f t="shared" si="41"/>
        <v>615.17000000000007</v>
      </c>
      <c r="T63" s="83" t="e">
        <f t="shared" si="56"/>
        <v>#REF!</v>
      </c>
      <c r="U63" s="84" t="e">
        <f t="shared" si="42"/>
        <v>#REF!</v>
      </c>
      <c r="V63" s="85" t="e">
        <f t="shared" si="42"/>
        <v>#REF!</v>
      </c>
      <c r="W63" s="34">
        <f t="shared" si="43"/>
        <v>97.16</v>
      </c>
      <c r="X63" s="32">
        <f t="shared" si="43"/>
        <v>153.27999999999997</v>
      </c>
      <c r="Y63" s="33">
        <f t="shared" si="43"/>
        <v>250.44</v>
      </c>
      <c r="Z63" s="22">
        <f>+SUM('37試算リンク用'!C31:E31)</f>
        <v>66.64</v>
      </c>
      <c r="AA63" s="19">
        <f>+SUM('37試算リンク用'!F31:H31)</f>
        <v>111.85999999999999</v>
      </c>
      <c r="AB63" s="33">
        <f t="shared" si="44"/>
        <v>178.5</v>
      </c>
      <c r="AC63" s="22">
        <f>+SUM('37試算リンク用'!J31:L31)</f>
        <v>30.520000000000003</v>
      </c>
      <c r="AD63" s="19">
        <f>+SUM('37試算リンク用'!M31:O31)</f>
        <v>41.42</v>
      </c>
      <c r="AE63" s="33">
        <f t="shared" si="45"/>
        <v>71.94</v>
      </c>
      <c r="AF63" s="22">
        <f>+SUM('37試算リンク用'!Q31:S31)</f>
        <v>40.300000000000004</v>
      </c>
      <c r="AG63" s="19">
        <f>+SUM('37試算リンク用'!T31:V31)</f>
        <v>77.5</v>
      </c>
      <c r="AH63" s="33">
        <f t="shared" si="46"/>
        <v>117.80000000000001</v>
      </c>
      <c r="AI63" s="22">
        <f>+SUM('37試算リンク用'!X31:Z31)</f>
        <v>26.839999999999996</v>
      </c>
      <c r="AJ63" s="19">
        <f>+SUM('37試算リンク用'!AA31:AC31)</f>
        <v>47.58</v>
      </c>
      <c r="AK63" s="33">
        <f t="shared" si="47"/>
        <v>74.419999999999987</v>
      </c>
      <c r="AL63" s="22">
        <f>+SUM('37試算リンク用'!AE31:AG31)</f>
        <v>26.18</v>
      </c>
      <c r="AM63" s="19">
        <f>+SUM('37試算リンク用'!AH31:AJ31)</f>
        <v>49.28</v>
      </c>
      <c r="AN63" s="33">
        <f t="shared" si="48"/>
        <v>75.460000000000008</v>
      </c>
      <c r="AO63" s="22">
        <f>+SUM('37試算リンク用'!AL31:AN31)</f>
        <v>16.100000000000001</v>
      </c>
      <c r="AP63" s="19">
        <f>+SUM('37試算リンク用'!AO31:AQ31)</f>
        <v>40.25</v>
      </c>
      <c r="AQ63" s="33">
        <f t="shared" si="49"/>
        <v>56.35</v>
      </c>
      <c r="AR63" s="22">
        <f>+SUM('37試算リンク用'!AS31:AU31)</f>
        <v>13.32</v>
      </c>
      <c r="AS63" s="19">
        <f>+SUM('37試算リンク用'!AV31:AX31)</f>
        <v>27.380000000000003</v>
      </c>
      <c r="AT63" s="36">
        <f t="shared" si="50"/>
        <v>40.700000000000003</v>
      </c>
    </row>
    <row r="64" spans="1:46" ht="14.85" customHeight="1" x14ac:dyDescent="0.15">
      <c r="A64" s="30">
        <v>16</v>
      </c>
      <c r="B64" s="62" t="s">
        <v>127</v>
      </c>
      <c r="C64" s="62" t="s">
        <v>79</v>
      </c>
      <c r="D64" s="96" t="s">
        <v>75</v>
      </c>
      <c r="E64" s="31" t="e">
        <f>+#REF!</f>
        <v>#REF!</v>
      </c>
      <c r="F64" s="31" t="e">
        <f>+#REF!</f>
        <v>#REF!</v>
      </c>
      <c r="G64" s="33" t="e">
        <f t="shared" si="51"/>
        <v>#REF!</v>
      </c>
      <c r="H64" s="83" t="e">
        <f t="shared" si="52"/>
        <v>#REF!</v>
      </c>
      <c r="I64" s="84" t="e">
        <f t="shared" si="40"/>
        <v>#REF!</v>
      </c>
      <c r="J64" s="85" t="e">
        <f t="shared" si="40"/>
        <v>#REF!</v>
      </c>
      <c r="K64" s="31" t="e">
        <f>+SUM(#REF!)</f>
        <v>#REF!</v>
      </c>
      <c r="L64" s="31" t="e">
        <f>+SUM(#REF!)</f>
        <v>#REF!</v>
      </c>
      <c r="M64" s="33" t="e">
        <f t="shared" si="53"/>
        <v>#REF!</v>
      </c>
      <c r="N64" s="31" t="e">
        <f>+#REF!</f>
        <v>#REF!</v>
      </c>
      <c r="O64" s="31" t="e">
        <f>+#REF!</f>
        <v>#REF!</v>
      </c>
      <c r="P64" s="33" t="e">
        <f t="shared" si="54"/>
        <v>#REF!</v>
      </c>
      <c r="Q64" s="31">
        <f t="shared" si="55"/>
        <v>157.87</v>
      </c>
      <c r="R64" s="32">
        <f t="shared" si="41"/>
        <v>416.77</v>
      </c>
      <c r="S64" s="33">
        <f t="shared" si="41"/>
        <v>574.64</v>
      </c>
      <c r="T64" s="83" t="e">
        <f t="shared" si="56"/>
        <v>#REF!</v>
      </c>
      <c r="U64" s="84" t="e">
        <f t="shared" si="42"/>
        <v>#REF!</v>
      </c>
      <c r="V64" s="85" t="e">
        <f t="shared" si="42"/>
        <v>#REF!</v>
      </c>
      <c r="W64" s="34">
        <f t="shared" si="43"/>
        <v>62.86</v>
      </c>
      <c r="X64" s="32">
        <f t="shared" si="43"/>
        <v>179.83999999999997</v>
      </c>
      <c r="Y64" s="33">
        <f t="shared" si="43"/>
        <v>242.7</v>
      </c>
      <c r="Z64" s="22">
        <f>+SUM('37試算リンク用'!C32:E32)</f>
        <v>47.599999999999994</v>
      </c>
      <c r="AA64" s="19">
        <f>+SUM('37試算リンク用'!F32:H32)</f>
        <v>116.61999999999999</v>
      </c>
      <c r="AB64" s="33">
        <f t="shared" si="44"/>
        <v>164.21999999999997</v>
      </c>
      <c r="AC64" s="22">
        <f>+SUM('37試算リンク用'!J32:L32)</f>
        <v>15.260000000000002</v>
      </c>
      <c r="AD64" s="19">
        <f>+SUM('37試算リンク用'!M32:O32)</f>
        <v>63.22</v>
      </c>
      <c r="AE64" s="33">
        <f t="shared" si="45"/>
        <v>78.48</v>
      </c>
      <c r="AF64" s="22">
        <f>+SUM('37試算リンク用'!Q32:S32)</f>
        <v>31</v>
      </c>
      <c r="AG64" s="19">
        <f>+SUM('37試算リンク用'!T32:V32)</f>
        <v>85.25</v>
      </c>
      <c r="AH64" s="33">
        <f t="shared" si="46"/>
        <v>116.25</v>
      </c>
      <c r="AI64" s="22">
        <f>+SUM('37試算リンク用'!X32:Z32)</f>
        <v>17.079999999999998</v>
      </c>
      <c r="AJ64" s="19">
        <f>+SUM('37試算リンク用'!AA32:AC32)</f>
        <v>51.24</v>
      </c>
      <c r="AK64" s="33">
        <f t="shared" si="47"/>
        <v>68.319999999999993</v>
      </c>
      <c r="AL64" s="22">
        <f>+SUM('37試算リンク用'!AE32:AG32)</f>
        <v>16.940000000000001</v>
      </c>
      <c r="AM64" s="19">
        <f>+SUM('37試算リンク用'!AH32:AJ32)</f>
        <v>40.040000000000006</v>
      </c>
      <c r="AN64" s="33">
        <f t="shared" si="48"/>
        <v>56.980000000000004</v>
      </c>
      <c r="AO64" s="22">
        <f>+SUM('37試算リンク用'!AL32:AN32)</f>
        <v>21.85</v>
      </c>
      <c r="AP64" s="19">
        <f>+SUM('37試算リンク用'!AO32:AQ32)</f>
        <v>34.5</v>
      </c>
      <c r="AQ64" s="33">
        <f t="shared" si="49"/>
        <v>56.35</v>
      </c>
      <c r="AR64" s="22">
        <f>+SUM('37試算リンク用'!AS32:AU32)</f>
        <v>8.14</v>
      </c>
      <c r="AS64" s="19">
        <f>+SUM('37試算リンク用'!AV32:AX32)</f>
        <v>25.9</v>
      </c>
      <c r="AT64" s="36">
        <f t="shared" si="50"/>
        <v>34.04</v>
      </c>
    </row>
    <row r="65" spans="1:46" ht="14.85" customHeight="1" x14ac:dyDescent="0.15">
      <c r="A65" s="30">
        <v>17</v>
      </c>
      <c r="B65" s="62" t="s">
        <v>75</v>
      </c>
      <c r="C65" s="62" t="s">
        <v>79</v>
      </c>
      <c r="D65" s="96" t="s">
        <v>75</v>
      </c>
      <c r="E65" s="31" t="e">
        <f>+#REF!</f>
        <v>#REF!</v>
      </c>
      <c r="F65" s="31" t="e">
        <f>+#REF!</f>
        <v>#REF!</v>
      </c>
      <c r="G65" s="33" t="e">
        <f t="shared" si="51"/>
        <v>#REF!</v>
      </c>
      <c r="H65" s="83" t="e">
        <f t="shared" si="52"/>
        <v>#REF!</v>
      </c>
      <c r="I65" s="84" t="e">
        <f t="shared" si="40"/>
        <v>#REF!</v>
      </c>
      <c r="J65" s="85" t="e">
        <f t="shared" si="40"/>
        <v>#REF!</v>
      </c>
      <c r="K65" s="31" t="e">
        <f>+SUM(#REF!)</f>
        <v>#REF!</v>
      </c>
      <c r="L65" s="31" t="e">
        <f>+SUM(#REF!)</f>
        <v>#REF!</v>
      </c>
      <c r="M65" s="33" t="e">
        <f t="shared" si="53"/>
        <v>#REF!</v>
      </c>
      <c r="N65" s="31" t="e">
        <f>+#REF!</f>
        <v>#REF!</v>
      </c>
      <c r="O65" s="31" t="e">
        <f>+#REF!</f>
        <v>#REF!</v>
      </c>
      <c r="P65" s="33" t="e">
        <f t="shared" si="54"/>
        <v>#REF!</v>
      </c>
      <c r="Q65" s="31">
        <f t="shared" si="55"/>
        <v>326.33999999999997</v>
      </c>
      <c r="R65" s="32">
        <f t="shared" si="41"/>
        <v>803.04</v>
      </c>
      <c r="S65" s="33">
        <f t="shared" si="41"/>
        <v>1129.3799999999999</v>
      </c>
      <c r="T65" s="83" t="e">
        <f t="shared" si="56"/>
        <v>#REF!</v>
      </c>
      <c r="U65" s="84" t="e">
        <f t="shared" si="42"/>
        <v>#REF!</v>
      </c>
      <c r="V65" s="85" t="e">
        <f t="shared" si="42"/>
        <v>#REF!</v>
      </c>
      <c r="W65" s="34">
        <f t="shared" si="43"/>
        <v>124.72</v>
      </c>
      <c r="X65" s="32">
        <f t="shared" si="43"/>
        <v>344.40000000000003</v>
      </c>
      <c r="Y65" s="33">
        <f t="shared" si="43"/>
        <v>469.12000000000006</v>
      </c>
      <c r="Z65" s="22">
        <f>+SUM('37試算リンク用'!C33:E33)</f>
        <v>83.3</v>
      </c>
      <c r="AA65" s="19">
        <f>+SUM('37試算リンク用'!F33:H33)</f>
        <v>207.06</v>
      </c>
      <c r="AB65" s="33">
        <f t="shared" si="44"/>
        <v>290.36</v>
      </c>
      <c r="AC65" s="22">
        <f>+SUM('37試算リンク用'!J33:L33)</f>
        <v>41.42</v>
      </c>
      <c r="AD65" s="19">
        <f>+SUM('37試算リンク用'!M33:O33)</f>
        <v>137.34000000000003</v>
      </c>
      <c r="AE65" s="33">
        <f t="shared" si="45"/>
        <v>178.76000000000005</v>
      </c>
      <c r="AF65" s="22">
        <f>+SUM('37試算リンク用'!Q33:S33)</f>
        <v>69.75</v>
      </c>
      <c r="AG65" s="19">
        <f>+SUM('37試算リンク用'!T33:V33)</f>
        <v>173.6</v>
      </c>
      <c r="AH65" s="33">
        <f t="shared" si="46"/>
        <v>243.35</v>
      </c>
      <c r="AI65" s="22">
        <f>+SUM('37試算リンク用'!X33:Z33)</f>
        <v>37.82</v>
      </c>
      <c r="AJ65" s="19">
        <f>+SUM('37試算リンク用'!AA33:AC33)</f>
        <v>68.319999999999993</v>
      </c>
      <c r="AK65" s="33">
        <f t="shared" si="47"/>
        <v>106.13999999999999</v>
      </c>
      <c r="AL65" s="22">
        <f>+SUM('37試算リンク用'!AE33:AG33)</f>
        <v>32.340000000000003</v>
      </c>
      <c r="AM65" s="19">
        <f>+SUM('37試算リンク用'!AH33:AJ33)</f>
        <v>80.08</v>
      </c>
      <c r="AN65" s="33">
        <f t="shared" si="48"/>
        <v>112.42</v>
      </c>
      <c r="AO65" s="22">
        <f>+SUM('37試算リンク用'!AL33:AN33)</f>
        <v>40.249999999999993</v>
      </c>
      <c r="AP65" s="19">
        <f>+SUM('37試算リンク用'!AO33:AQ33)</f>
        <v>98.899999999999991</v>
      </c>
      <c r="AQ65" s="33">
        <f t="shared" si="49"/>
        <v>139.14999999999998</v>
      </c>
      <c r="AR65" s="22">
        <f>+SUM('37試算リンク用'!AS33:AU33)</f>
        <v>21.459999999999997</v>
      </c>
      <c r="AS65" s="19">
        <f>+SUM('37試算リンク用'!AV33:AX33)</f>
        <v>37.74</v>
      </c>
      <c r="AT65" s="36">
        <f t="shared" si="50"/>
        <v>59.2</v>
      </c>
    </row>
    <row r="66" spans="1:46" ht="14.85" customHeight="1" x14ac:dyDescent="0.15">
      <c r="A66" s="30">
        <v>18</v>
      </c>
      <c r="B66" s="62" t="s">
        <v>128</v>
      </c>
      <c r="C66" s="62" t="s">
        <v>79</v>
      </c>
      <c r="D66" s="96" t="s">
        <v>74</v>
      </c>
      <c r="E66" s="31" t="e">
        <f>+#REF!</f>
        <v>#REF!</v>
      </c>
      <c r="F66" s="31" t="e">
        <f>+#REF!</f>
        <v>#REF!</v>
      </c>
      <c r="G66" s="33" t="e">
        <f t="shared" si="51"/>
        <v>#REF!</v>
      </c>
      <c r="H66" s="83" t="e">
        <f t="shared" si="52"/>
        <v>#REF!</v>
      </c>
      <c r="I66" s="84" t="e">
        <f t="shared" si="40"/>
        <v>#REF!</v>
      </c>
      <c r="J66" s="85" t="e">
        <f t="shared" si="40"/>
        <v>#REF!</v>
      </c>
      <c r="K66" s="31" t="e">
        <f>+SUM(#REF!)</f>
        <v>#REF!</v>
      </c>
      <c r="L66" s="31" t="e">
        <f>+SUM(#REF!)</f>
        <v>#REF!</v>
      </c>
      <c r="M66" s="33" t="e">
        <f t="shared" si="53"/>
        <v>#REF!</v>
      </c>
      <c r="N66" s="31" t="e">
        <f>+#REF!</f>
        <v>#REF!</v>
      </c>
      <c r="O66" s="31" t="e">
        <f>+#REF!</f>
        <v>#REF!</v>
      </c>
      <c r="P66" s="33" t="e">
        <f t="shared" si="54"/>
        <v>#REF!</v>
      </c>
      <c r="Q66" s="31">
        <f t="shared" si="55"/>
        <v>218</v>
      </c>
      <c r="R66" s="32">
        <f t="shared" si="41"/>
        <v>621.07999999999993</v>
      </c>
      <c r="S66" s="33">
        <f t="shared" si="41"/>
        <v>839.08</v>
      </c>
      <c r="T66" s="83" t="e">
        <f t="shared" si="56"/>
        <v>#REF!</v>
      </c>
      <c r="U66" s="84" t="e">
        <f t="shared" si="42"/>
        <v>#REF!</v>
      </c>
      <c r="V66" s="85" t="e">
        <f t="shared" si="42"/>
        <v>#REF!</v>
      </c>
      <c r="W66" s="34">
        <f t="shared" si="43"/>
        <v>74.36</v>
      </c>
      <c r="X66" s="32">
        <f t="shared" si="43"/>
        <v>234.56</v>
      </c>
      <c r="Y66" s="33">
        <f t="shared" si="43"/>
        <v>308.92</v>
      </c>
      <c r="Z66" s="22">
        <f>+SUM('37試算リンク用'!C34:E34)</f>
        <v>54.739999999999995</v>
      </c>
      <c r="AA66" s="19">
        <f>+SUM('37試算リンク用'!F34:H34)</f>
        <v>145.18</v>
      </c>
      <c r="AB66" s="33">
        <f t="shared" si="44"/>
        <v>199.92000000000002</v>
      </c>
      <c r="AC66" s="22">
        <f>+SUM('37試算リンク用'!J34:L34)</f>
        <v>19.62</v>
      </c>
      <c r="AD66" s="19">
        <f>+SUM('37試算リンク用'!M34:O34)</f>
        <v>89.38000000000001</v>
      </c>
      <c r="AE66" s="33">
        <f t="shared" si="45"/>
        <v>109.00000000000001</v>
      </c>
      <c r="AF66" s="22">
        <f>+SUM('37試算リンク用'!Q34:S34)</f>
        <v>57.35</v>
      </c>
      <c r="AG66" s="19">
        <f>+SUM('37試算リンク用'!T34:V34)</f>
        <v>114.7</v>
      </c>
      <c r="AH66" s="33">
        <f t="shared" si="46"/>
        <v>172.05</v>
      </c>
      <c r="AI66" s="22">
        <f>+SUM('37試算リンク用'!X34:Z34)</f>
        <v>31.72</v>
      </c>
      <c r="AJ66" s="19">
        <f>+SUM('37試算リンク用'!AA34:AC34)</f>
        <v>64.66</v>
      </c>
      <c r="AK66" s="33">
        <f t="shared" si="47"/>
        <v>96.38</v>
      </c>
      <c r="AL66" s="22">
        <f>+SUM('37試算リンク用'!AE34:AG34)</f>
        <v>29.26</v>
      </c>
      <c r="AM66" s="19">
        <f>+SUM('37試算リンク用'!AH34:AJ34)</f>
        <v>64.680000000000007</v>
      </c>
      <c r="AN66" s="33">
        <f t="shared" si="48"/>
        <v>93.940000000000012</v>
      </c>
      <c r="AO66" s="22">
        <f>+SUM('37試算リンク用'!AL34:AN34)</f>
        <v>14.95</v>
      </c>
      <c r="AP66" s="19">
        <f>+SUM('37試算リンク用'!AO34:AQ34)</f>
        <v>96.6</v>
      </c>
      <c r="AQ66" s="33">
        <f t="shared" si="49"/>
        <v>111.55</v>
      </c>
      <c r="AR66" s="22">
        <f>+SUM('37試算リンク用'!AS34:AU34)</f>
        <v>10.36</v>
      </c>
      <c r="AS66" s="19">
        <f>+SUM('37試算リンク用'!AV34:AX34)</f>
        <v>45.88</v>
      </c>
      <c r="AT66" s="36">
        <f t="shared" si="50"/>
        <v>56.24</v>
      </c>
    </row>
    <row r="67" spans="1:46" ht="14.85" customHeight="1" x14ac:dyDescent="0.15">
      <c r="A67" s="30">
        <v>19</v>
      </c>
      <c r="B67" s="62" t="s">
        <v>129</v>
      </c>
      <c r="C67" s="62" t="s">
        <v>79</v>
      </c>
      <c r="D67" s="96" t="s">
        <v>74</v>
      </c>
      <c r="E67" s="31" t="e">
        <f>+#REF!</f>
        <v>#REF!</v>
      </c>
      <c r="F67" s="31" t="e">
        <f>+#REF!</f>
        <v>#REF!</v>
      </c>
      <c r="G67" s="33" t="e">
        <f t="shared" si="51"/>
        <v>#REF!</v>
      </c>
      <c r="H67" s="83" t="e">
        <f t="shared" si="52"/>
        <v>#REF!</v>
      </c>
      <c r="I67" s="84" t="e">
        <f t="shared" si="40"/>
        <v>#REF!</v>
      </c>
      <c r="J67" s="85" t="e">
        <f t="shared" si="40"/>
        <v>#REF!</v>
      </c>
      <c r="K67" s="31" t="e">
        <f>+SUM(#REF!)</f>
        <v>#REF!</v>
      </c>
      <c r="L67" s="31" t="e">
        <f>+SUM(#REF!)</f>
        <v>#REF!</v>
      </c>
      <c r="M67" s="33" t="e">
        <f t="shared" si="53"/>
        <v>#REF!</v>
      </c>
      <c r="N67" s="31" t="e">
        <f>+#REF!</f>
        <v>#REF!</v>
      </c>
      <c r="O67" s="31" t="e">
        <f>+#REF!</f>
        <v>#REF!</v>
      </c>
      <c r="P67" s="33" t="e">
        <f t="shared" si="54"/>
        <v>#REF!</v>
      </c>
      <c r="Q67" s="31">
        <f t="shared" si="55"/>
        <v>285.03000000000003</v>
      </c>
      <c r="R67" s="32">
        <f t="shared" si="41"/>
        <v>615.12</v>
      </c>
      <c r="S67" s="33">
        <f t="shared" si="41"/>
        <v>900.15000000000009</v>
      </c>
      <c r="T67" s="83" t="e">
        <f t="shared" si="56"/>
        <v>#REF!</v>
      </c>
      <c r="U67" s="84" t="e">
        <f t="shared" si="42"/>
        <v>#REF!</v>
      </c>
      <c r="V67" s="85" t="e">
        <f t="shared" si="42"/>
        <v>#REF!</v>
      </c>
      <c r="W67" s="34">
        <f t="shared" si="43"/>
        <v>103.3</v>
      </c>
      <c r="X67" s="32">
        <f t="shared" si="43"/>
        <v>274.02</v>
      </c>
      <c r="Y67" s="33">
        <f t="shared" si="43"/>
        <v>377.32</v>
      </c>
      <c r="Z67" s="22">
        <f>+SUM('37試算リンク用'!C35:E35)</f>
        <v>61.879999999999995</v>
      </c>
      <c r="AA67" s="19">
        <f>+SUM('37試算リンク用'!F35:H35)</f>
        <v>173.73999999999998</v>
      </c>
      <c r="AB67" s="33">
        <f t="shared" si="44"/>
        <v>235.61999999999998</v>
      </c>
      <c r="AC67" s="22">
        <f>+SUM('37試算リンク用'!J35:L35)</f>
        <v>41.42</v>
      </c>
      <c r="AD67" s="19">
        <f>+SUM('37試算リンク用'!M35:O35)</f>
        <v>100.28000000000002</v>
      </c>
      <c r="AE67" s="33">
        <f t="shared" si="45"/>
        <v>141.70000000000002</v>
      </c>
      <c r="AF67" s="22">
        <f>+SUM('37試算リンク用'!Q35:S35)</f>
        <v>60.45</v>
      </c>
      <c r="AG67" s="19">
        <f>+SUM('37試算リンク用'!T35:V35)</f>
        <v>142.60000000000002</v>
      </c>
      <c r="AH67" s="33">
        <f t="shared" si="46"/>
        <v>203.05</v>
      </c>
      <c r="AI67" s="22">
        <f>+SUM('37試算リンク用'!X35:Z35)</f>
        <v>34.159999999999997</v>
      </c>
      <c r="AJ67" s="19">
        <f>+SUM('37試算リンク用'!AA35:AC35)</f>
        <v>48.8</v>
      </c>
      <c r="AK67" s="33">
        <f t="shared" si="47"/>
        <v>82.96</v>
      </c>
      <c r="AL67" s="22">
        <f>+SUM('37試算リンク用'!AE35:AG35)</f>
        <v>46.2</v>
      </c>
      <c r="AM67" s="19">
        <f>+SUM('37試算リンク用'!AH35:AJ35)</f>
        <v>49.28</v>
      </c>
      <c r="AN67" s="33">
        <f t="shared" si="48"/>
        <v>95.48</v>
      </c>
      <c r="AO67" s="22">
        <f>+SUM('37試算リンク用'!AL35:AN35)</f>
        <v>27.6</v>
      </c>
      <c r="AP67" s="19">
        <f>+SUM('37試算リンク用'!AO35:AQ35)</f>
        <v>57.499999999999993</v>
      </c>
      <c r="AQ67" s="33">
        <f t="shared" si="49"/>
        <v>85.1</v>
      </c>
      <c r="AR67" s="22">
        <f>+SUM('37試算リンク用'!AS35:AU35)</f>
        <v>13.319999999999999</v>
      </c>
      <c r="AS67" s="19">
        <f>+SUM('37試算リンク用'!AV35:AX35)</f>
        <v>42.92</v>
      </c>
      <c r="AT67" s="36">
        <f t="shared" si="50"/>
        <v>56.24</v>
      </c>
    </row>
    <row r="68" spans="1:46" ht="14.85" customHeight="1" x14ac:dyDescent="0.15">
      <c r="A68" s="30">
        <v>20</v>
      </c>
      <c r="B68" s="62" t="s">
        <v>130</v>
      </c>
      <c r="C68" s="62" t="s">
        <v>80</v>
      </c>
      <c r="D68" s="96" t="s">
        <v>206</v>
      </c>
      <c r="E68" s="31" t="e">
        <f>+#REF!</f>
        <v>#REF!</v>
      </c>
      <c r="F68" s="31" t="e">
        <f>+#REF!</f>
        <v>#REF!</v>
      </c>
      <c r="G68" s="33" t="e">
        <f t="shared" si="51"/>
        <v>#REF!</v>
      </c>
      <c r="H68" s="83" t="e">
        <f t="shared" si="52"/>
        <v>#REF!</v>
      </c>
      <c r="I68" s="84" t="e">
        <f t="shared" si="40"/>
        <v>#REF!</v>
      </c>
      <c r="J68" s="85" t="e">
        <f t="shared" si="40"/>
        <v>#REF!</v>
      </c>
      <c r="K68" s="31" t="e">
        <f>+SUM(#REF!)</f>
        <v>#REF!</v>
      </c>
      <c r="L68" s="31" t="e">
        <f>+SUM(#REF!)</f>
        <v>#REF!</v>
      </c>
      <c r="M68" s="33" t="e">
        <f t="shared" si="53"/>
        <v>#REF!</v>
      </c>
      <c r="N68" s="31" t="e">
        <f>+#REF!</f>
        <v>#REF!</v>
      </c>
      <c r="O68" s="31" t="e">
        <f>+#REF!</f>
        <v>#REF!</v>
      </c>
      <c r="P68" s="33" t="e">
        <f t="shared" si="54"/>
        <v>#REF!</v>
      </c>
      <c r="Q68" s="31">
        <f t="shared" si="55"/>
        <v>183.15</v>
      </c>
      <c r="R68" s="32">
        <f t="shared" si="41"/>
        <v>359.26000000000005</v>
      </c>
      <c r="S68" s="33">
        <f t="shared" si="41"/>
        <v>542.41</v>
      </c>
      <c r="T68" s="83" t="e">
        <f t="shared" si="56"/>
        <v>#REF!</v>
      </c>
      <c r="U68" s="84" t="e">
        <f t="shared" si="42"/>
        <v>#REF!</v>
      </c>
      <c r="V68" s="85" t="e">
        <f t="shared" si="42"/>
        <v>#REF!</v>
      </c>
      <c r="W68" s="34">
        <f t="shared" si="43"/>
        <v>60.08</v>
      </c>
      <c r="X68" s="32">
        <f t="shared" si="43"/>
        <v>130.46</v>
      </c>
      <c r="Y68" s="33">
        <f t="shared" si="43"/>
        <v>190.54</v>
      </c>
      <c r="Z68" s="22">
        <f>+SUM('37試算リンク用'!C36:E36)</f>
        <v>40.459999999999994</v>
      </c>
      <c r="AA68" s="19">
        <f>+SUM('37試算リンク用'!F36:H36)</f>
        <v>73.78</v>
      </c>
      <c r="AB68" s="33">
        <f t="shared" si="44"/>
        <v>114.24</v>
      </c>
      <c r="AC68" s="22">
        <f>+SUM('37試算リンク用'!J36:L36)</f>
        <v>19.62</v>
      </c>
      <c r="AD68" s="19">
        <f>+SUM('37試算リンク用'!M36:O36)</f>
        <v>56.68</v>
      </c>
      <c r="AE68" s="33">
        <f t="shared" si="45"/>
        <v>76.3</v>
      </c>
      <c r="AF68" s="22">
        <f>+SUM('37試算リンク用'!Q36:S36)</f>
        <v>29.45</v>
      </c>
      <c r="AG68" s="19">
        <f>+SUM('37試算リンク用'!T36:V36)</f>
        <v>75.95</v>
      </c>
      <c r="AH68" s="33">
        <f t="shared" si="46"/>
        <v>105.4</v>
      </c>
      <c r="AI68" s="22">
        <f>+SUM('37試算リンク用'!X36:Z36)</f>
        <v>30.5</v>
      </c>
      <c r="AJ68" s="19">
        <f>+SUM('37試算リンク用'!AA36:AC36)</f>
        <v>50.019999999999996</v>
      </c>
      <c r="AK68" s="33">
        <f t="shared" si="47"/>
        <v>80.52</v>
      </c>
      <c r="AL68" s="22">
        <f>+SUM('37試算リンク用'!AE36:AG36)</f>
        <v>23.1</v>
      </c>
      <c r="AM68" s="19">
        <f>+SUM('37試算リンク用'!AH36:AJ36)</f>
        <v>27.720000000000002</v>
      </c>
      <c r="AN68" s="33">
        <f t="shared" si="48"/>
        <v>50.820000000000007</v>
      </c>
      <c r="AO68" s="22">
        <f>+SUM('37試算リンク用'!AL36:AN36)</f>
        <v>22.999999999999996</v>
      </c>
      <c r="AP68" s="19">
        <f>+SUM('37試算リンク用'!AO36:AQ36)</f>
        <v>42.55</v>
      </c>
      <c r="AQ68" s="33">
        <f t="shared" si="49"/>
        <v>65.55</v>
      </c>
      <c r="AR68" s="22">
        <f>+SUM('37試算リンク用'!AS36:AU36)</f>
        <v>17.02</v>
      </c>
      <c r="AS68" s="19">
        <f>+SUM('37試算リンク用'!AV36:AX36)</f>
        <v>32.56</v>
      </c>
      <c r="AT68" s="36">
        <f t="shared" si="50"/>
        <v>49.58</v>
      </c>
    </row>
    <row r="69" spans="1:46" ht="14.85" customHeight="1" x14ac:dyDescent="0.15">
      <c r="A69" s="30">
        <v>21</v>
      </c>
      <c r="B69" s="62" t="s">
        <v>131</v>
      </c>
      <c r="C69" s="62" t="s">
        <v>80</v>
      </c>
      <c r="D69" s="96" t="s">
        <v>206</v>
      </c>
      <c r="E69" s="31" t="e">
        <f>+#REF!</f>
        <v>#REF!</v>
      </c>
      <c r="F69" s="31" t="e">
        <f>+#REF!</f>
        <v>#REF!</v>
      </c>
      <c r="G69" s="33" t="e">
        <f t="shared" si="51"/>
        <v>#REF!</v>
      </c>
      <c r="H69" s="83" t="e">
        <f t="shared" si="52"/>
        <v>#REF!</v>
      </c>
      <c r="I69" s="84" t="e">
        <f t="shared" si="40"/>
        <v>#REF!</v>
      </c>
      <c r="J69" s="85" t="e">
        <f t="shared" si="40"/>
        <v>#REF!</v>
      </c>
      <c r="K69" s="31" t="e">
        <f>+SUM(#REF!)</f>
        <v>#REF!</v>
      </c>
      <c r="L69" s="31" t="e">
        <f>+SUM(#REF!)</f>
        <v>#REF!</v>
      </c>
      <c r="M69" s="33" t="e">
        <f t="shared" si="53"/>
        <v>#REF!</v>
      </c>
      <c r="N69" s="31" t="e">
        <f>+#REF!</f>
        <v>#REF!</v>
      </c>
      <c r="O69" s="31" t="e">
        <f>+#REF!</f>
        <v>#REF!</v>
      </c>
      <c r="P69" s="33" t="e">
        <f t="shared" si="54"/>
        <v>#REF!</v>
      </c>
      <c r="Q69" s="31">
        <f t="shared" si="55"/>
        <v>296.26</v>
      </c>
      <c r="R69" s="32">
        <f t="shared" si="41"/>
        <v>540.73</v>
      </c>
      <c r="S69" s="33">
        <f t="shared" si="41"/>
        <v>836.99</v>
      </c>
      <c r="T69" s="83" t="e">
        <f t="shared" si="56"/>
        <v>#REF!</v>
      </c>
      <c r="U69" s="84" t="e">
        <f t="shared" si="42"/>
        <v>#REF!</v>
      </c>
      <c r="V69" s="85" t="e">
        <f t="shared" si="42"/>
        <v>#REF!</v>
      </c>
      <c r="W69" s="34">
        <f t="shared" si="43"/>
        <v>63.64</v>
      </c>
      <c r="X69" s="32">
        <f t="shared" si="43"/>
        <v>128.68</v>
      </c>
      <c r="Y69" s="33">
        <f t="shared" si="43"/>
        <v>192.32</v>
      </c>
      <c r="Z69" s="22">
        <f>+SUM('37試算リンク用'!C37:E37)</f>
        <v>30.939999999999998</v>
      </c>
      <c r="AA69" s="19">
        <f>+SUM('37試算リンク用'!F37:H37)</f>
        <v>78.539999999999992</v>
      </c>
      <c r="AB69" s="33">
        <f t="shared" si="44"/>
        <v>109.47999999999999</v>
      </c>
      <c r="AC69" s="22">
        <f>+SUM('37試算リンク用'!J37:L37)</f>
        <v>32.700000000000003</v>
      </c>
      <c r="AD69" s="19">
        <f>+SUM('37試算リンク用'!M37:O37)</f>
        <v>50.14</v>
      </c>
      <c r="AE69" s="33">
        <f t="shared" si="45"/>
        <v>82.84</v>
      </c>
      <c r="AF69" s="22">
        <f>+SUM('37試算リンク用'!Q37:S37)</f>
        <v>69.75</v>
      </c>
      <c r="AG69" s="19">
        <f>+SUM('37試算リンク用'!T37:V37)</f>
        <v>133.30000000000001</v>
      </c>
      <c r="AH69" s="33">
        <f t="shared" si="46"/>
        <v>203.05</v>
      </c>
      <c r="AI69" s="22">
        <f>+SUM('37試算リンク用'!X37:Z37)</f>
        <v>51.239999999999995</v>
      </c>
      <c r="AJ69" s="19">
        <f>+SUM('37試算リンク用'!AA37:AC37)</f>
        <v>74.419999999999987</v>
      </c>
      <c r="AK69" s="33">
        <f t="shared" si="47"/>
        <v>125.65999999999998</v>
      </c>
      <c r="AL69" s="22">
        <f>+SUM('37試算リンク用'!AE37:AG37)</f>
        <v>32.340000000000003</v>
      </c>
      <c r="AM69" s="19">
        <f>+SUM('37試算リンク用'!AH37:AJ37)</f>
        <v>67.760000000000005</v>
      </c>
      <c r="AN69" s="33">
        <f t="shared" si="48"/>
        <v>100.10000000000001</v>
      </c>
      <c r="AO69" s="22">
        <f>+SUM('37試算リンク用'!AL37:AN37)</f>
        <v>56.349999999999994</v>
      </c>
      <c r="AP69" s="19">
        <f>+SUM('37試算リンク用'!AO37:AQ37)</f>
        <v>86.25</v>
      </c>
      <c r="AQ69" s="33">
        <f t="shared" si="49"/>
        <v>142.6</v>
      </c>
      <c r="AR69" s="22">
        <f>+SUM('37試算リンク用'!AS37:AU37)</f>
        <v>22.939999999999998</v>
      </c>
      <c r="AS69" s="19">
        <f>+SUM('37試算リンク用'!AV37:AX37)</f>
        <v>50.319999999999993</v>
      </c>
      <c r="AT69" s="36">
        <f t="shared" si="50"/>
        <v>73.259999999999991</v>
      </c>
    </row>
    <row r="70" spans="1:46" ht="14.85" customHeight="1" x14ac:dyDescent="0.15">
      <c r="A70" s="30">
        <v>22</v>
      </c>
      <c r="B70" s="62" t="s">
        <v>132</v>
      </c>
      <c r="C70" s="62" t="s">
        <v>80</v>
      </c>
      <c r="D70" s="96" t="s">
        <v>206</v>
      </c>
      <c r="E70" s="31" t="e">
        <f>+#REF!</f>
        <v>#REF!</v>
      </c>
      <c r="F70" s="31" t="e">
        <f>+#REF!</f>
        <v>#REF!</v>
      </c>
      <c r="G70" s="33" t="e">
        <f t="shared" si="51"/>
        <v>#REF!</v>
      </c>
      <c r="H70" s="83" t="e">
        <f t="shared" si="52"/>
        <v>#REF!</v>
      </c>
      <c r="I70" s="84" t="e">
        <f t="shared" si="40"/>
        <v>#REF!</v>
      </c>
      <c r="J70" s="85" t="e">
        <f t="shared" si="40"/>
        <v>#REF!</v>
      </c>
      <c r="K70" s="31" t="e">
        <f>+SUM(#REF!)</f>
        <v>#REF!</v>
      </c>
      <c r="L70" s="31" t="e">
        <f>+SUM(#REF!)</f>
        <v>#REF!</v>
      </c>
      <c r="M70" s="33" t="e">
        <f t="shared" si="53"/>
        <v>#REF!</v>
      </c>
      <c r="N70" s="31" t="e">
        <f>+#REF!</f>
        <v>#REF!</v>
      </c>
      <c r="O70" s="31" t="e">
        <f>+#REF!</f>
        <v>#REF!</v>
      </c>
      <c r="P70" s="33" t="e">
        <f t="shared" si="54"/>
        <v>#REF!</v>
      </c>
      <c r="Q70" s="31">
        <f t="shared" si="55"/>
        <v>183.42999999999998</v>
      </c>
      <c r="R70" s="32">
        <f t="shared" si="41"/>
        <v>422.08</v>
      </c>
      <c r="S70" s="33">
        <f t="shared" si="41"/>
        <v>605.51</v>
      </c>
      <c r="T70" s="83" t="e">
        <f t="shared" si="56"/>
        <v>#REF!</v>
      </c>
      <c r="U70" s="84" t="e">
        <f t="shared" si="42"/>
        <v>#REF!</v>
      </c>
      <c r="V70" s="85" t="e">
        <f t="shared" si="42"/>
        <v>#REF!</v>
      </c>
      <c r="W70" s="34">
        <f t="shared" si="43"/>
        <v>52.540000000000006</v>
      </c>
      <c r="X70" s="32">
        <f t="shared" si="43"/>
        <v>174.66</v>
      </c>
      <c r="Y70" s="33">
        <f t="shared" si="43"/>
        <v>227.2</v>
      </c>
      <c r="Z70" s="22">
        <f>+SUM('37試算リンク用'!C38:E38)</f>
        <v>28.56</v>
      </c>
      <c r="AA70" s="19">
        <f>+SUM('37試算リンク用'!F38:H38)</f>
        <v>80.919999999999987</v>
      </c>
      <c r="AB70" s="33">
        <f t="shared" si="44"/>
        <v>109.47999999999999</v>
      </c>
      <c r="AC70" s="22">
        <f>+SUM('37試算リンク用'!J38:L38)</f>
        <v>23.980000000000004</v>
      </c>
      <c r="AD70" s="19">
        <f>+SUM('37試算リンク用'!M38:O38)</f>
        <v>93.740000000000009</v>
      </c>
      <c r="AE70" s="33">
        <f t="shared" si="45"/>
        <v>117.72000000000001</v>
      </c>
      <c r="AF70" s="22">
        <f>+SUM('37試算リンク用'!Q38:S38)</f>
        <v>48.050000000000004</v>
      </c>
      <c r="AG70" s="19">
        <f>+SUM('37試算リンク用'!T38:V38)</f>
        <v>91.45</v>
      </c>
      <c r="AH70" s="33">
        <f t="shared" si="46"/>
        <v>139.5</v>
      </c>
      <c r="AI70" s="22">
        <f>+SUM('37試算リンク用'!X38:Z38)</f>
        <v>19.52</v>
      </c>
      <c r="AJ70" s="19">
        <f>+SUM('37試算リンク用'!AA38:AC38)</f>
        <v>47.58</v>
      </c>
      <c r="AK70" s="33">
        <f t="shared" si="47"/>
        <v>67.099999999999994</v>
      </c>
      <c r="AL70" s="22">
        <f>+SUM('37試算リンク用'!AE38:AG38)</f>
        <v>26.18</v>
      </c>
      <c r="AM70" s="19">
        <f>+SUM('37試算リンク用'!AH38:AJ38)</f>
        <v>41.58</v>
      </c>
      <c r="AN70" s="33">
        <f t="shared" si="48"/>
        <v>67.759999999999991</v>
      </c>
      <c r="AO70" s="22">
        <f>+SUM('37試算リンク用'!AL38:AN38)</f>
        <v>25.299999999999997</v>
      </c>
      <c r="AP70" s="19">
        <f>+SUM('37試算リンク用'!AO38:AQ38)</f>
        <v>37.949999999999996</v>
      </c>
      <c r="AQ70" s="33">
        <f t="shared" si="49"/>
        <v>63.249999999999993</v>
      </c>
      <c r="AR70" s="22">
        <f>+SUM('37試算リンク用'!AS38:AU38)</f>
        <v>11.84</v>
      </c>
      <c r="AS70" s="19">
        <f>+SUM('37試算リンク用'!AV38:AX38)</f>
        <v>28.86</v>
      </c>
      <c r="AT70" s="36">
        <f t="shared" si="50"/>
        <v>40.700000000000003</v>
      </c>
    </row>
    <row r="71" spans="1:46" ht="14.85" customHeight="1" x14ac:dyDescent="0.15">
      <c r="A71" s="30">
        <v>23</v>
      </c>
      <c r="B71" s="62" t="s">
        <v>133</v>
      </c>
      <c r="C71" s="62" t="s">
        <v>80</v>
      </c>
      <c r="D71" s="96" t="s">
        <v>207</v>
      </c>
      <c r="E71" s="31" t="e">
        <f>+#REF!</f>
        <v>#REF!</v>
      </c>
      <c r="F71" s="31" t="e">
        <f>+#REF!</f>
        <v>#REF!</v>
      </c>
      <c r="G71" s="33" t="e">
        <f t="shared" si="51"/>
        <v>#REF!</v>
      </c>
      <c r="H71" s="83" t="e">
        <f t="shared" si="52"/>
        <v>#REF!</v>
      </c>
      <c r="I71" s="84" t="e">
        <f t="shared" si="40"/>
        <v>#REF!</v>
      </c>
      <c r="J71" s="85" t="e">
        <f t="shared" si="40"/>
        <v>#REF!</v>
      </c>
      <c r="K71" s="31" t="e">
        <f>+SUM(#REF!)</f>
        <v>#REF!</v>
      </c>
      <c r="L71" s="31" t="e">
        <f>+SUM(#REF!)</f>
        <v>#REF!</v>
      </c>
      <c r="M71" s="33" t="e">
        <f t="shared" si="53"/>
        <v>#REF!</v>
      </c>
      <c r="N71" s="31" t="e">
        <f>+#REF!</f>
        <v>#REF!</v>
      </c>
      <c r="O71" s="31" t="e">
        <f>+#REF!</f>
        <v>#REF!</v>
      </c>
      <c r="P71" s="33" t="e">
        <f t="shared" si="54"/>
        <v>#REF!</v>
      </c>
      <c r="Q71" s="31">
        <f t="shared" si="55"/>
        <v>282.14000000000004</v>
      </c>
      <c r="R71" s="32">
        <f t="shared" si="41"/>
        <v>518.66</v>
      </c>
      <c r="S71" s="33">
        <f t="shared" si="41"/>
        <v>800.8</v>
      </c>
      <c r="T71" s="83" t="e">
        <f t="shared" si="56"/>
        <v>#REF!</v>
      </c>
      <c r="U71" s="84" t="e">
        <f t="shared" si="42"/>
        <v>#REF!</v>
      </c>
      <c r="V71" s="85" t="e">
        <f t="shared" si="42"/>
        <v>#REF!</v>
      </c>
      <c r="W71" s="34">
        <f t="shared" si="43"/>
        <v>85.259999999999991</v>
      </c>
      <c r="X71" s="32">
        <f t="shared" si="43"/>
        <v>179.04000000000002</v>
      </c>
      <c r="Y71" s="33">
        <f t="shared" si="43"/>
        <v>264.29999999999995</v>
      </c>
      <c r="Z71" s="22">
        <f>+SUM('37試算リンク用'!C39:E39)</f>
        <v>54.739999999999995</v>
      </c>
      <c r="AA71" s="19">
        <f>+SUM('37試算リンク用'!F39:H39)</f>
        <v>107.1</v>
      </c>
      <c r="AB71" s="33">
        <f t="shared" si="44"/>
        <v>161.83999999999997</v>
      </c>
      <c r="AC71" s="22">
        <f>+SUM('37試算リンク用'!J39:L39)</f>
        <v>30.520000000000003</v>
      </c>
      <c r="AD71" s="19">
        <f>+SUM('37試算リンク用'!M39:O39)</f>
        <v>71.940000000000012</v>
      </c>
      <c r="AE71" s="33">
        <f t="shared" si="45"/>
        <v>102.46000000000001</v>
      </c>
      <c r="AF71" s="22">
        <f>+SUM('37試算リンク用'!Q39:S39)</f>
        <v>65.100000000000009</v>
      </c>
      <c r="AG71" s="19">
        <f>+SUM('37試算リンク用'!T39:V39)</f>
        <v>119.35000000000001</v>
      </c>
      <c r="AH71" s="33">
        <f t="shared" si="46"/>
        <v>184.45000000000002</v>
      </c>
      <c r="AI71" s="22">
        <f>+SUM('37試算リンク用'!X39:Z39)</f>
        <v>48.8</v>
      </c>
      <c r="AJ71" s="19">
        <f>+SUM('37試算リンク用'!AA39:AC39)</f>
        <v>50.019999999999996</v>
      </c>
      <c r="AK71" s="33">
        <f t="shared" si="47"/>
        <v>98.82</v>
      </c>
      <c r="AL71" s="22">
        <f>+SUM('37試算リンク用'!AE39:AG39)</f>
        <v>30.8</v>
      </c>
      <c r="AM71" s="19">
        <f>+SUM('37試算リンク用'!AH39:AJ39)</f>
        <v>66.22</v>
      </c>
      <c r="AN71" s="33">
        <f t="shared" si="48"/>
        <v>97.02</v>
      </c>
      <c r="AO71" s="22">
        <f>+SUM('37試算リンク用'!AL39:AN39)</f>
        <v>32.200000000000003</v>
      </c>
      <c r="AP71" s="19">
        <f>+SUM('37試算リンク用'!AO39:AQ39)</f>
        <v>65.55</v>
      </c>
      <c r="AQ71" s="33">
        <f t="shared" si="49"/>
        <v>97.75</v>
      </c>
      <c r="AR71" s="22">
        <f>+SUM('37試算リンク用'!AS39:AU39)</f>
        <v>19.98</v>
      </c>
      <c r="AS71" s="19">
        <f>+SUM('37試算リンク用'!AV39:AX39)</f>
        <v>38.479999999999997</v>
      </c>
      <c r="AT71" s="36">
        <f t="shared" si="50"/>
        <v>58.459999999999994</v>
      </c>
    </row>
    <row r="72" spans="1:46" ht="14.85" customHeight="1" x14ac:dyDescent="0.15">
      <c r="A72" s="30">
        <v>24</v>
      </c>
      <c r="B72" s="63" t="s">
        <v>134</v>
      </c>
      <c r="C72" s="62" t="s">
        <v>80</v>
      </c>
      <c r="D72" s="97" t="s">
        <v>206</v>
      </c>
      <c r="E72" s="64" t="e">
        <f>+#REF!</f>
        <v>#REF!</v>
      </c>
      <c r="F72" s="64" t="e">
        <f>+#REF!</f>
        <v>#REF!</v>
      </c>
      <c r="G72" s="33" t="e">
        <f t="shared" si="51"/>
        <v>#REF!</v>
      </c>
      <c r="H72" s="86" t="e">
        <f t="shared" si="52"/>
        <v>#REF!</v>
      </c>
      <c r="I72" s="87" t="e">
        <f t="shared" si="40"/>
        <v>#REF!</v>
      </c>
      <c r="J72" s="88" t="e">
        <f t="shared" si="40"/>
        <v>#REF!</v>
      </c>
      <c r="K72" s="64" t="e">
        <f>+SUM(#REF!)</f>
        <v>#REF!</v>
      </c>
      <c r="L72" s="64" t="e">
        <f>+SUM(#REF!)</f>
        <v>#REF!</v>
      </c>
      <c r="M72" s="45" t="e">
        <f t="shared" si="53"/>
        <v>#REF!</v>
      </c>
      <c r="N72" s="64" t="e">
        <f>+#REF!</f>
        <v>#REF!</v>
      </c>
      <c r="O72" s="64" t="e">
        <f>+#REF!</f>
        <v>#REF!</v>
      </c>
      <c r="P72" s="45" t="e">
        <f t="shared" si="54"/>
        <v>#REF!</v>
      </c>
      <c r="Q72" s="64">
        <f t="shared" si="55"/>
        <v>194.74</v>
      </c>
      <c r="R72" s="65">
        <f t="shared" si="41"/>
        <v>477.94</v>
      </c>
      <c r="S72" s="45">
        <f t="shared" si="41"/>
        <v>672.68</v>
      </c>
      <c r="T72" s="86" t="e">
        <f t="shared" si="56"/>
        <v>#REF!</v>
      </c>
      <c r="U72" s="87" t="e">
        <f t="shared" si="42"/>
        <v>#REF!</v>
      </c>
      <c r="V72" s="88" t="e">
        <f t="shared" si="42"/>
        <v>#REF!</v>
      </c>
      <c r="W72" s="34">
        <f t="shared" si="43"/>
        <v>52.34</v>
      </c>
      <c r="X72" s="32">
        <f t="shared" si="43"/>
        <v>176.45999999999998</v>
      </c>
      <c r="Y72" s="45">
        <f t="shared" si="43"/>
        <v>228.79999999999998</v>
      </c>
      <c r="Z72" s="22">
        <f>+SUM('37試算リンク用'!C40:E40)</f>
        <v>26.18</v>
      </c>
      <c r="AA72" s="19">
        <f>+SUM('37試算リンク用'!F40:H40)</f>
        <v>102.33999999999999</v>
      </c>
      <c r="AB72" s="45">
        <f t="shared" si="44"/>
        <v>128.51999999999998</v>
      </c>
      <c r="AC72" s="22">
        <f>+SUM('37試算リンク用'!J40:L40)</f>
        <v>26.16</v>
      </c>
      <c r="AD72" s="19">
        <f>+SUM('37試算リンク用'!M40:O40)</f>
        <v>74.12</v>
      </c>
      <c r="AE72" s="45">
        <f t="shared" si="45"/>
        <v>100.28</v>
      </c>
      <c r="AF72" s="22">
        <f>+SUM('37試算リンク用'!Q40:S40)</f>
        <v>44.95</v>
      </c>
      <c r="AG72" s="19">
        <f>+SUM('37試算リンク用'!T40:V40)</f>
        <v>82.15</v>
      </c>
      <c r="AH72" s="45">
        <f t="shared" si="46"/>
        <v>127.10000000000001</v>
      </c>
      <c r="AI72" s="22">
        <f>+SUM('37試算リンク用'!X40:Z40)</f>
        <v>37.82</v>
      </c>
      <c r="AJ72" s="19">
        <f>+SUM('37試算リンク用'!AA40:AC40)</f>
        <v>79.3</v>
      </c>
      <c r="AK72" s="45">
        <f t="shared" si="47"/>
        <v>117.12</v>
      </c>
      <c r="AL72" s="22">
        <f>+SUM('37試算リンク用'!AE40:AG40)</f>
        <v>20.02</v>
      </c>
      <c r="AM72" s="19">
        <f>+SUM('37試算リンク用'!AH40:AJ40)</f>
        <v>70.84</v>
      </c>
      <c r="AN72" s="45">
        <f t="shared" si="48"/>
        <v>90.86</v>
      </c>
      <c r="AO72" s="22">
        <f>+SUM('37試算リンク用'!AL40:AN40)</f>
        <v>21.849999999999998</v>
      </c>
      <c r="AP72" s="19">
        <f>+SUM('37試算リンク用'!AO40:AQ40)</f>
        <v>42.55</v>
      </c>
      <c r="AQ72" s="45">
        <f t="shared" si="49"/>
        <v>64.399999999999991</v>
      </c>
      <c r="AR72" s="22">
        <f>+SUM('37試算リンク用'!AS40:AU40)</f>
        <v>17.759999999999998</v>
      </c>
      <c r="AS72" s="19">
        <f>+SUM('37試算リンク用'!AV40:AX40)</f>
        <v>26.64</v>
      </c>
      <c r="AT72" s="47">
        <f t="shared" si="50"/>
        <v>44.4</v>
      </c>
    </row>
    <row r="73" spans="1:46" ht="14.85" customHeight="1" x14ac:dyDescent="0.15">
      <c r="A73" s="30">
        <v>25</v>
      </c>
      <c r="B73" s="63" t="s">
        <v>135</v>
      </c>
      <c r="C73" s="62" t="s">
        <v>80</v>
      </c>
      <c r="D73" s="97" t="s">
        <v>208</v>
      </c>
      <c r="E73" s="64" t="e">
        <f>+#REF!</f>
        <v>#REF!</v>
      </c>
      <c r="F73" s="64" t="e">
        <f>+#REF!</f>
        <v>#REF!</v>
      </c>
      <c r="G73" s="33" t="e">
        <f t="shared" si="51"/>
        <v>#REF!</v>
      </c>
      <c r="H73" s="86" t="e">
        <f t="shared" si="52"/>
        <v>#REF!</v>
      </c>
      <c r="I73" s="87" t="e">
        <f t="shared" si="40"/>
        <v>#REF!</v>
      </c>
      <c r="J73" s="88" t="e">
        <f t="shared" si="40"/>
        <v>#REF!</v>
      </c>
      <c r="K73" s="64" t="e">
        <f>+SUM(#REF!)</f>
        <v>#REF!</v>
      </c>
      <c r="L73" s="64" t="e">
        <f>+SUM(#REF!)</f>
        <v>#REF!</v>
      </c>
      <c r="M73" s="45" t="e">
        <f t="shared" si="53"/>
        <v>#REF!</v>
      </c>
      <c r="N73" s="64" t="e">
        <f>+#REF!</f>
        <v>#REF!</v>
      </c>
      <c r="O73" s="64" t="e">
        <f>+#REF!</f>
        <v>#REF!</v>
      </c>
      <c r="P73" s="45" t="e">
        <f t="shared" si="54"/>
        <v>#REF!</v>
      </c>
      <c r="Q73" s="64">
        <f t="shared" si="55"/>
        <v>366.58</v>
      </c>
      <c r="R73" s="65">
        <f t="shared" si="41"/>
        <v>627.03</v>
      </c>
      <c r="S73" s="45">
        <f t="shared" si="41"/>
        <v>993.61000000000013</v>
      </c>
      <c r="T73" s="86" t="e">
        <f t="shared" si="56"/>
        <v>#REF!</v>
      </c>
      <c r="U73" s="87" t="e">
        <f t="shared" si="42"/>
        <v>#REF!</v>
      </c>
      <c r="V73" s="88" t="e">
        <f t="shared" si="42"/>
        <v>#REF!</v>
      </c>
      <c r="W73" s="34">
        <f t="shared" si="43"/>
        <v>126.9</v>
      </c>
      <c r="X73" s="32">
        <f t="shared" si="43"/>
        <v>236.74</v>
      </c>
      <c r="Y73" s="45">
        <f t="shared" si="43"/>
        <v>363.64000000000004</v>
      </c>
      <c r="Z73" s="22">
        <f>+SUM('37試算リンク用'!C41:E41)</f>
        <v>83.3</v>
      </c>
      <c r="AA73" s="19">
        <f>+SUM('37試算リンク用'!F41:H41)</f>
        <v>145.18</v>
      </c>
      <c r="AB73" s="45">
        <f t="shared" si="44"/>
        <v>228.48000000000002</v>
      </c>
      <c r="AC73" s="22">
        <f>+SUM('37試算リンク用'!J41:L41)</f>
        <v>43.600000000000009</v>
      </c>
      <c r="AD73" s="19">
        <f>+SUM('37試算リンク用'!M41:O41)</f>
        <v>91.56</v>
      </c>
      <c r="AE73" s="45">
        <f t="shared" si="45"/>
        <v>135.16000000000003</v>
      </c>
      <c r="AF73" s="22">
        <f>+SUM('37試算リンク用'!Q41:S41)</f>
        <v>93</v>
      </c>
      <c r="AG73" s="19">
        <f>+SUM('37試算リンク用'!T41:V41)</f>
        <v>139.5</v>
      </c>
      <c r="AH73" s="45">
        <f t="shared" si="46"/>
        <v>232.5</v>
      </c>
      <c r="AI73" s="22">
        <f>+SUM('37試算リンク用'!X41:Z41)</f>
        <v>41.48</v>
      </c>
      <c r="AJ73" s="19">
        <f>+SUM('37試算リンク用'!AA41:AC41)</f>
        <v>80.52000000000001</v>
      </c>
      <c r="AK73" s="45">
        <f t="shared" si="47"/>
        <v>122</v>
      </c>
      <c r="AL73" s="22">
        <f>+SUM('37試算リンク用'!AE41:AG41)</f>
        <v>46.2</v>
      </c>
      <c r="AM73" s="19">
        <f>+SUM('37試算リンク用'!AH41:AJ41)</f>
        <v>77</v>
      </c>
      <c r="AN73" s="45">
        <f t="shared" si="48"/>
        <v>123.2</v>
      </c>
      <c r="AO73" s="22">
        <f>+SUM('37試算リンク用'!AL41:AN41)</f>
        <v>36.799999999999997</v>
      </c>
      <c r="AP73" s="19">
        <f>+SUM('37試算リンク用'!AO41:AQ41)</f>
        <v>54.04999999999999</v>
      </c>
      <c r="AQ73" s="45">
        <f t="shared" si="49"/>
        <v>90.85</v>
      </c>
      <c r="AR73" s="22">
        <f>+SUM('37試算リンク用'!AS41:AU41)</f>
        <v>22.200000000000003</v>
      </c>
      <c r="AS73" s="19">
        <f>+SUM('37試算リンク用'!AV41:AX41)</f>
        <v>39.22</v>
      </c>
      <c r="AT73" s="47">
        <f t="shared" si="50"/>
        <v>61.42</v>
      </c>
    </row>
    <row r="74" spans="1:46" ht="14.85" customHeight="1" x14ac:dyDescent="0.15">
      <c r="A74" s="30">
        <v>26</v>
      </c>
      <c r="B74" s="63" t="s">
        <v>136</v>
      </c>
      <c r="C74" s="62" t="s">
        <v>80</v>
      </c>
      <c r="D74" s="97" t="s">
        <v>76</v>
      </c>
      <c r="E74" s="64" t="e">
        <f>+#REF!</f>
        <v>#REF!</v>
      </c>
      <c r="F74" s="64" t="e">
        <f>+#REF!</f>
        <v>#REF!</v>
      </c>
      <c r="G74" s="33" t="e">
        <f t="shared" si="51"/>
        <v>#REF!</v>
      </c>
      <c r="H74" s="86" t="e">
        <f t="shared" si="52"/>
        <v>#REF!</v>
      </c>
      <c r="I74" s="87" t="e">
        <f t="shared" si="40"/>
        <v>#REF!</v>
      </c>
      <c r="J74" s="88" t="e">
        <f t="shared" si="40"/>
        <v>#REF!</v>
      </c>
      <c r="K74" s="64" t="e">
        <f>+SUM(#REF!)</f>
        <v>#REF!</v>
      </c>
      <c r="L74" s="64" t="e">
        <f>+SUM(#REF!)</f>
        <v>#REF!</v>
      </c>
      <c r="M74" s="45" t="e">
        <f t="shared" si="53"/>
        <v>#REF!</v>
      </c>
      <c r="N74" s="64" t="e">
        <f>+#REF!</f>
        <v>#REF!</v>
      </c>
      <c r="O74" s="64" t="e">
        <f>+#REF!</f>
        <v>#REF!</v>
      </c>
      <c r="P74" s="45" t="e">
        <f t="shared" si="54"/>
        <v>#REF!</v>
      </c>
      <c r="Q74" s="64">
        <f t="shared" si="55"/>
        <v>279.20000000000005</v>
      </c>
      <c r="R74" s="65">
        <f t="shared" si="41"/>
        <v>664.78000000000009</v>
      </c>
      <c r="S74" s="45">
        <f t="shared" si="41"/>
        <v>943.98</v>
      </c>
      <c r="T74" s="86" t="e">
        <f t="shared" si="56"/>
        <v>#REF!</v>
      </c>
      <c r="U74" s="87" t="e">
        <f t="shared" si="42"/>
        <v>#REF!</v>
      </c>
      <c r="V74" s="88" t="e">
        <f t="shared" si="42"/>
        <v>#REF!</v>
      </c>
      <c r="W74" s="34">
        <f t="shared" si="43"/>
        <v>101.72</v>
      </c>
      <c r="X74" s="32">
        <f t="shared" si="43"/>
        <v>261.52</v>
      </c>
      <c r="Y74" s="45">
        <f t="shared" si="43"/>
        <v>363.24</v>
      </c>
      <c r="Z74" s="22">
        <f>+SUM('37試算リンク用'!C42:E42)</f>
        <v>69.02</v>
      </c>
      <c r="AA74" s="19">
        <f>+SUM('37試算リンク用'!F42:H42)</f>
        <v>154.69999999999999</v>
      </c>
      <c r="AB74" s="45">
        <f t="shared" si="44"/>
        <v>223.71999999999997</v>
      </c>
      <c r="AC74" s="22">
        <f>+SUM('37試算リンク用'!J42:L42)</f>
        <v>32.700000000000003</v>
      </c>
      <c r="AD74" s="19">
        <f>+SUM('37試算リンク用'!M42:O42)</f>
        <v>106.82000000000001</v>
      </c>
      <c r="AE74" s="45">
        <f t="shared" si="45"/>
        <v>139.52000000000001</v>
      </c>
      <c r="AF74" s="22">
        <f>+SUM('37試算リンク用'!Q42:S42)</f>
        <v>55.800000000000004</v>
      </c>
      <c r="AG74" s="19">
        <f>+SUM('37試算リンク用'!T42:V42)</f>
        <v>142.60000000000002</v>
      </c>
      <c r="AH74" s="45">
        <f t="shared" si="46"/>
        <v>198.40000000000003</v>
      </c>
      <c r="AI74" s="22">
        <f>+SUM('37試算リンク用'!X42:Z42)</f>
        <v>29.28</v>
      </c>
      <c r="AJ74" s="19">
        <f>+SUM('37試算リンク用'!AA42:AC42)</f>
        <v>82.960000000000008</v>
      </c>
      <c r="AK74" s="45">
        <f t="shared" si="47"/>
        <v>112.24000000000001</v>
      </c>
      <c r="AL74" s="22">
        <f>+SUM('37試算リンク用'!AE42:AG42)</f>
        <v>44.66</v>
      </c>
      <c r="AM74" s="19">
        <f>+SUM('37試算リンク用'!AH42:AJ42)</f>
        <v>80.08</v>
      </c>
      <c r="AN74" s="45">
        <f t="shared" si="48"/>
        <v>124.74</v>
      </c>
      <c r="AO74" s="22">
        <f>+SUM('37試算リンク用'!AL42:AN42)</f>
        <v>32.199999999999996</v>
      </c>
      <c r="AP74" s="19">
        <f>+SUM('37試算リンク用'!AO42:AQ42)</f>
        <v>62.099999999999994</v>
      </c>
      <c r="AQ74" s="45">
        <f t="shared" si="49"/>
        <v>94.299999999999983</v>
      </c>
      <c r="AR74" s="22">
        <f>+SUM('37試算リンク用'!AS42:AU42)</f>
        <v>15.54</v>
      </c>
      <c r="AS74" s="19">
        <f>+SUM('37試算リンク用'!AV42:AX42)</f>
        <v>35.520000000000003</v>
      </c>
      <c r="AT74" s="47">
        <f t="shared" si="50"/>
        <v>51.06</v>
      </c>
    </row>
    <row r="75" spans="1:46" ht="14.85" customHeight="1" x14ac:dyDescent="0.15">
      <c r="A75" s="30">
        <v>27</v>
      </c>
      <c r="B75" s="63" t="s">
        <v>137</v>
      </c>
      <c r="C75" s="62" t="s">
        <v>80</v>
      </c>
      <c r="D75" s="97" t="s">
        <v>76</v>
      </c>
      <c r="E75" s="64" t="e">
        <f>+#REF!</f>
        <v>#REF!</v>
      </c>
      <c r="F75" s="64" t="e">
        <f>+#REF!</f>
        <v>#REF!</v>
      </c>
      <c r="G75" s="33" t="e">
        <f t="shared" si="51"/>
        <v>#REF!</v>
      </c>
      <c r="H75" s="86" t="e">
        <f t="shared" si="52"/>
        <v>#REF!</v>
      </c>
      <c r="I75" s="87" t="e">
        <f t="shared" si="40"/>
        <v>#REF!</v>
      </c>
      <c r="J75" s="88" t="e">
        <f t="shared" si="40"/>
        <v>#REF!</v>
      </c>
      <c r="K75" s="64" t="e">
        <f>+SUM(#REF!)</f>
        <v>#REF!</v>
      </c>
      <c r="L75" s="64" t="e">
        <f>+SUM(#REF!)</f>
        <v>#REF!</v>
      </c>
      <c r="M75" s="45" t="e">
        <f t="shared" si="53"/>
        <v>#REF!</v>
      </c>
      <c r="N75" s="64" t="e">
        <f>+#REF!</f>
        <v>#REF!</v>
      </c>
      <c r="O75" s="64" t="e">
        <f>+#REF!</f>
        <v>#REF!</v>
      </c>
      <c r="P75" s="45" t="e">
        <f t="shared" si="54"/>
        <v>#REF!</v>
      </c>
      <c r="Q75" s="64">
        <f t="shared" si="55"/>
        <v>181.12</v>
      </c>
      <c r="R75" s="65">
        <f t="shared" si="41"/>
        <v>318.24</v>
      </c>
      <c r="S75" s="45">
        <f t="shared" si="41"/>
        <v>499.35999999999996</v>
      </c>
      <c r="T75" s="86" t="e">
        <f t="shared" si="56"/>
        <v>#REF!</v>
      </c>
      <c r="U75" s="87" t="e">
        <f t="shared" si="42"/>
        <v>#REF!</v>
      </c>
      <c r="V75" s="88" t="e">
        <f t="shared" si="42"/>
        <v>#REF!</v>
      </c>
      <c r="W75" s="34">
        <f t="shared" si="43"/>
        <v>64.64</v>
      </c>
      <c r="X75" s="32">
        <f t="shared" si="43"/>
        <v>124.71999999999998</v>
      </c>
      <c r="Y75" s="45">
        <f t="shared" si="43"/>
        <v>189.35999999999999</v>
      </c>
      <c r="Z75" s="22">
        <f>+SUM('37試算リンク用'!C43:E43)</f>
        <v>42.839999999999996</v>
      </c>
      <c r="AA75" s="19">
        <f>+SUM('37試算リンク用'!F43:H43)</f>
        <v>83.299999999999983</v>
      </c>
      <c r="AB75" s="45">
        <f t="shared" si="44"/>
        <v>126.13999999999999</v>
      </c>
      <c r="AC75" s="22">
        <f>+SUM('37試算リンク用'!J43:L43)</f>
        <v>21.8</v>
      </c>
      <c r="AD75" s="19">
        <f>+SUM('37試算リンク用'!M43:O43)</f>
        <v>41.42</v>
      </c>
      <c r="AE75" s="45">
        <f t="shared" si="45"/>
        <v>63.22</v>
      </c>
      <c r="AF75" s="22">
        <f>+SUM('37試算リンク用'!Q43:S43)</f>
        <v>38.75</v>
      </c>
      <c r="AG75" s="19">
        <f>+SUM('37試算リンク用'!T43:V43)</f>
        <v>63.550000000000004</v>
      </c>
      <c r="AH75" s="45">
        <f t="shared" si="46"/>
        <v>102.30000000000001</v>
      </c>
      <c r="AI75" s="22">
        <f>+SUM('37試算リンク用'!X43:Z43)</f>
        <v>35.379999999999995</v>
      </c>
      <c r="AJ75" s="19">
        <f>+SUM('37試算リンク用'!AA43:AC43)</f>
        <v>32.94</v>
      </c>
      <c r="AK75" s="45">
        <f t="shared" si="47"/>
        <v>68.319999999999993</v>
      </c>
      <c r="AL75" s="22">
        <f>+SUM('37試算リンク用'!AE43:AG43)</f>
        <v>21.560000000000002</v>
      </c>
      <c r="AM75" s="19">
        <f>+SUM('37試算リンク用'!AH43:AJ43)</f>
        <v>43.120000000000005</v>
      </c>
      <c r="AN75" s="45">
        <f t="shared" si="48"/>
        <v>64.680000000000007</v>
      </c>
      <c r="AO75" s="22">
        <f>+SUM('37試算リンク用'!AL43:AN43)</f>
        <v>12.649999999999999</v>
      </c>
      <c r="AP75" s="19">
        <f>+SUM('37試算リンク用'!AO43:AQ43)</f>
        <v>28.749999999999996</v>
      </c>
      <c r="AQ75" s="45">
        <f t="shared" si="49"/>
        <v>41.399999999999991</v>
      </c>
      <c r="AR75" s="22">
        <f>+SUM('37試算リンク用'!AS43:AU43)</f>
        <v>8.14</v>
      </c>
      <c r="AS75" s="19">
        <f>+SUM('37試算リンク用'!AV43:AX43)</f>
        <v>25.159999999999997</v>
      </c>
      <c r="AT75" s="47">
        <f t="shared" si="50"/>
        <v>33.299999999999997</v>
      </c>
    </row>
    <row r="76" spans="1:46" ht="14.85" customHeight="1" x14ac:dyDescent="0.15">
      <c r="A76" s="30">
        <v>28</v>
      </c>
      <c r="B76" s="63" t="s">
        <v>138</v>
      </c>
      <c r="C76" s="62" t="s">
        <v>80</v>
      </c>
      <c r="D76" s="97" t="s">
        <v>76</v>
      </c>
      <c r="E76" s="64" t="e">
        <f>+#REF!</f>
        <v>#REF!</v>
      </c>
      <c r="F76" s="64" t="e">
        <f>+#REF!</f>
        <v>#REF!</v>
      </c>
      <c r="G76" s="33" t="e">
        <f t="shared" si="51"/>
        <v>#REF!</v>
      </c>
      <c r="H76" s="86" t="e">
        <f t="shared" si="52"/>
        <v>#REF!</v>
      </c>
      <c r="I76" s="87" t="e">
        <f t="shared" si="40"/>
        <v>#REF!</v>
      </c>
      <c r="J76" s="88" t="e">
        <f t="shared" si="40"/>
        <v>#REF!</v>
      </c>
      <c r="K76" s="64" t="e">
        <f>+SUM(#REF!)</f>
        <v>#REF!</v>
      </c>
      <c r="L76" s="64" t="e">
        <f>+SUM(#REF!)</f>
        <v>#REF!</v>
      </c>
      <c r="M76" s="45" t="e">
        <f t="shared" si="53"/>
        <v>#REF!</v>
      </c>
      <c r="N76" s="64" t="e">
        <f>+#REF!</f>
        <v>#REF!</v>
      </c>
      <c r="O76" s="64" t="e">
        <f>+#REF!</f>
        <v>#REF!</v>
      </c>
      <c r="P76" s="45" t="e">
        <f t="shared" si="54"/>
        <v>#REF!</v>
      </c>
      <c r="Q76" s="64">
        <f t="shared" si="55"/>
        <v>152.81</v>
      </c>
      <c r="R76" s="65">
        <f t="shared" si="41"/>
        <v>340.6</v>
      </c>
      <c r="S76" s="45">
        <f t="shared" si="41"/>
        <v>493.41</v>
      </c>
      <c r="T76" s="86" t="e">
        <f t="shared" si="56"/>
        <v>#REF!</v>
      </c>
      <c r="U76" s="87" t="e">
        <f t="shared" si="42"/>
        <v>#REF!</v>
      </c>
      <c r="V76" s="88" t="e">
        <f t="shared" si="42"/>
        <v>#REF!</v>
      </c>
      <c r="W76" s="34">
        <f t="shared" si="43"/>
        <v>58.099999999999994</v>
      </c>
      <c r="X76" s="32">
        <f t="shared" si="43"/>
        <v>119.96</v>
      </c>
      <c r="Y76" s="45">
        <f t="shared" si="43"/>
        <v>178.06</v>
      </c>
      <c r="Z76" s="22">
        <f>+SUM('37試算リンク用'!C44:E44)</f>
        <v>42.839999999999996</v>
      </c>
      <c r="AA76" s="19">
        <f>+SUM('37試算リンク用'!F44:H44)</f>
        <v>78.539999999999992</v>
      </c>
      <c r="AB76" s="45">
        <f t="shared" si="44"/>
        <v>121.38</v>
      </c>
      <c r="AC76" s="22">
        <f>+SUM('37試算リンク用'!J44:L44)</f>
        <v>15.260000000000002</v>
      </c>
      <c r="AD76" s="19">
        <f>+SUM('37試算リンク用'!M44:O44)</f>
        <v>41.42</v>
      </c>
      <c r="AE76" s="45">
        <f t="shared" si="45"/>
        <v>56.680000000000007</v>
      </c>
      <c r="AF76" s="22">
        <f>+SUM('37試算リンク用'!Q44:S44)</f>
        <v>20.150000000000002</v>
      </c>
      <c r="AG76" s="19">
        <f>+SUM('37試算リンク用'!T44:V44)</f>
        <v>69.75</v>
      </c>
      <c r="AH76" s="45">
        <f t="shared" si="46"/>
        <v>89.9</v>
      </c>
      <c r="AI76" s="22">
        <f>+SUM('37試算リンク用'!X44:Z44)</f>
        <v>28.06</v>
      </c>
      <c r="AJ76" s="19">
        <f>+SUM('37試算リンク用'!AA44:AC44)</f>
        <v>31.72</v>
      </c>
      <c r="AK76" s="45">
        <f t="shared" si="47"/>
        <v>59.78</v>
      </c>
      <c r="AL76" s="22">
        <f>+SUM('37試算リンク用'!AE44:AG44)</f>
        <v>18.48</v>
      </c>
      <c r="AM76" s="19">
        <f>+SUM('37試算リンク用'!AH44:AJ44)</f>
        <v>46.199999999999996</v>
      </c>
      <c r="AN76" s="45">
        <f t="shared" si="48"/>
        <v>64.679999999999993</v>
      </c>
      <c r="AO76" s="22">
        <f>+SUM('37試算リンク用'!AL44:AN44)</f>
        <v>18.399999999999999</v>
      </c>
      <c r="AP76" s="19">
        <f>+SUM('37試算リンク用'!AO44:AQ44)</f>
        <v>44.85</v>
      </c>
      <c r="AQ76" s="45">
        <f t="shared" si="49"/>
        <v>63.25</v>
      </c>
      <c r="AR76" s="22">
        <f>+SUM('37試算リンク用'!AS44:AU44)</f>
        <v>9.6199999999999992</v>
      </c>
      <c r="AS76" s="19">
        <f>+SUM('37試算リンク用'!AV44:AX44)</f>
        <v>28.12</v>
      </c>
      <c r="AT76" s="47">
        <f t="shared" si="50"/>
        <v>37.74</v>
      </c>
    </row>
    <row r="77" spans="1:46" ht="14.85" customHeight="1" x14ac:dyDescent="0.15">
      <c r="A77" s="30">
        <v>29</v>
      </c>
      <c r="B77" s="63" t="s">
        <v>139</v>
      </c>
      <c r="C77" s="62" t="s">
        <v>80</v>
      </c>
      <c r="D77" s="97" t="s">
        <v>76</v>
      </c>
      <c r="E77" s="64" t="e">
        <f>+#REF!</f>
        <v>#REF!</v>
      </c>
      <c r="F77" s="64" t="e">
        <f>+#REF!</f>
        <v>#REF!</v>
      </c>
      <c r="G77" s="33" t="e">
        <f t="shared" si="51"/>
        <v>#REF!</v>
      </c>
      <c r="H77" s="86" t="e">
        <f t="shared" si="52"/>
        <v>#REF!</v>
      </c>
      <c r="I77" s="87" t="e">
        <f t="shared" si="40"/>
        <v>#REF!</v>
      </c>
      <c r="J77" s="88" t="e">
        <f t="shared" si="40"/>
        <v>#REF!</v>
      </c>
      <c r="K77" s="64" t="e">
        <f>+SUM(#REF!)</f>
        <v>#REF!</v>
      </c>
      <c r="L77" s="64" t="e">
        <f>+SUM(#REF!)</f>
        <v>#REF!</v>
      </c>
      <c r="M77" s="45" t="e">
        <f t="shared" si="53"/>
        <v>#REF!</v>
      </c>
      <c r="N77" s="64" t="e">
        <f>+#REF!</f>
        <v>#REF!</v>
      </c>
      <c r="O77" s="64" t="e">
        <f>+#REF!</f>
        <v>#REF!</v>
      </c>
      <c r="P77" s="45" t="e">
        <f t="shared" si="54"/>
        <v>#REF!</v>
      </c>
      <c r="Q77" s="64">
        <f t="shared" si="55"/>
        <v>36.909999999999997</v>
      </c>
      <c r="R77" s="65">
        <f t="shared" si="41"/>
        <v>108.83999999999999</v>
      </c>
      <c r="S77" s="45">
        <f t="shared" si="41"/>
        <v>145.75</v>
      </c>
      <c r="T77" s="86" t="e">
        <f t="shared" si="56"/>
        <v>#REF!</v>
      </c>
      <c r="U77" s="87" t="e">
        <f t="shared" si="42"/>
        <v>#REF!</v>
      </c>
      <c r="V77" s="88" t="e">
        <f t="shared" si="42"/>
        <v>#REF!</v>
      </c>
      <c r="W77" s="34">
        <f t="shared" si="43"/>
        <v>13.68</v>
      </c>
      <c r="X77" s="32">
        <f t="shared" si="43"/>
        <v>58.68</v>
      </c>
      <c r="Y77" s="45">
        <f t="shared" si="43"/>
        <v>72.36</v>
      </c>
      <c r="Z77" s="22">
        <f>+SUM('37試算リンク用'!C45:E45)</f>
        <v>7.14</v>
      </c>
      <c r="AA77" s="19">
        <f>+SUM('37試算リンク用'!F45:H45)</f>
        <v>23.799999999999997</v>
      </c>
      <c r="AB77" s="45">
        <f t="shared" si="44"/>
        <v>30.939999999999998</v>
      </c>
      <c r="AC77" s="22">
        <f>+SUM('37試算リンク用'!J45:L45)</f>
        <v>6.5400000000000009</v>
      </c>
      <c r="AD77" s="19">
        <f>+SUM('37試算リンク用'!M45:O45)</f>
        <v>34.880000000000003</v>
      </c>
      <c r="AE77" s="45">
        <f t="shared" si="45"/>
        <v>41.42</v>
      </c>
      <c r="AF77" s="22">
        <f>+SUM('37試算リンク用'!Q45:S45)</f>
        <v>10.850000000000001</v>
      </c>
      <c r="AG77" s="19">
        <f>+SUM('37試算リンク用'!T45:V45)</f>
        <v>26.35</v>
      </c>
      <c r="AH77" s="45">
        <f t="shared" si="46"/>
        <v>37.200000000000003</v>
      </c>
      <c r="AI77" s="22">
        <f>+SUM('37試算リンク用'!X45:Z45)</f>
        <v>2.44</v>
      </c>
      <c r="AJ77" s="19">
        <f>+SUM('37試算リンク用'!AA45:AC45)</f>
        <v>6.1</v>
      </c>
      <c r="AK77" s="45">
        <f t="shared" si="47"/>
        <v>8.5399999999999991</v>
      </c>
      <c r="AL77" s="22">
        <f>+SUM('37試算リンク用'!AE45:AG45)</f>
        <v>6.16</v>
      </c>
      <c r="AM77" s="19">
        <f>+SUM('37試算リンク用'!AH45:AJ45)</f>
        <v>3.08</v>
      </c>
      <c r="AN77" s="45">
        <f t="shared" si="48"/>
        <v>9.24</v>
      </c>
      <c r="AO77" s="22">
        <f>+SUM('37試算リンク用'!AL45:AN45)</f>
        <v>2.2999999999999998</v>
      </c>
      <c r="AP77" s="19">
        <f>+SUM('37試算リンク用'!AO45:AQ45)</f>
        <v>5.75</v>
      </c>
      <c r="AQ77" s="45">
        <f t="shared" si="49"/>
        <v>8.0500000000000007</v>
      </c>
      <c r="AR77" s="22">
        <f>+SUM('37試算リンク用'!AS45:AU45)</f>
        <v>1.48</v>
      </c>
      <c r="AS77" s="19">
        <f>+SUM('37試算リンク用'!AV45:AX45)</f>
        <v>8.879999999999999</v>
      </c>
      <c r="AT77" s="47">
        <f t="shared" si="50"/>
        <v>10.36</v>
      </c>
    </row>
    <row r="78" spans="1:46" ht="14.85" customHeight="1" x14ac:dyDescent="0.15">
      <c r="A78" s="30">
        <v>30</v>
      </c>
      <c r="B78" s="63" t="s">
        <v>140</v>
      </c>
      <c r="C78" s="62" t="s">
        <v>80</v>
      </c>
      <c r="D78" s="97" t="s">
        <v>76</v>
      </c>
      <c r="E78" s="64" t="e">
        <f>+#REF!</f>
        <v>#REF!</v>
      </c>
      <c r="F78" s="64" t="e">
        <f>+#REF!</f>
        <v>#REF!</v>
      </c>
      <c r="G78" s="33" t="e">
        <f t="shared" si="51"/>
        <v>#REF!</v>
      </c>
      <c r="H78" s="86" t="e">
        <f t="shared" si="52"/>
        <v>#REF!</v>
      </c>
      <c r="I78" s="87" t="e">
        <f t="shared" si="40"/>
        <v>#REF!</v>
      </c>
      <c r="J78" s="88" t="e">
        <f t="shared" si="40"/>
        <v>#REF!</v>
      </c>
      <c r="K78" s="64" t="e">
        <f>+SUM(#REF!)</f>
        <v>#REF!</v>
      </c>
      <c r="L78" s="64" t="e">
        <f>+SUM(#REF!)</f>
        <v>#REF!</v>
      </c>
      <c r="M78" s="45" t="e">
        <f t="shared" si="53"/>
        <v>#REF!</v>
      </c>
      <c r="N78" s="64" t="e">
        <f>+#REF!</f>
        <v>#REF!</v>
      </c>
      <c r="O78" s="64" t="e">
        <f>+#REF!</f>
        <v>#REF!</v>
      </c>
      <c r="P78" s="45" t="e">
        <f t="shared" si="54"/>
        <v>#REF!</v>
      </c>
      <c r="Q78" s="64">
        <f t="shared" si="55"/>
        <v>115.00000000000001</v>
      </c>
      <c r="R78" s="65">
        <f t="shared" si="41"/>
        <v>255.94</v>
      </c>
      <c r="S78" s="45">
        <f t="shared" si="41"/>
        <v>370.94</v>
      </c>
      <c r="T78" s="86" t="e">
        <f t="shared" si="56"/>
        <v>#REF!</v>
      </c>
      <c r="U78" s="87" t="e">
        <f t="shared" si="42"/>
        <v>#REF!</v>
      </c>
      <c r="V78" s="88" t="e">
        <f t="shared" si="42"/>
        <v>#REF!</v>
      </c>
      <c r="W78" s="34">
        <f t="shared" si="43"/>
        <v>39.260000000000005</v>
      </c>
      <c r="X78" s="32">
        <f t="shared" si="43"/>
        <v>112.02</v>
      </c>
      <c r="Y78" s="45">
        <f t="shared" si="43"/>
        <v>151.28</v>
      </c>
      <c r="Z78" s="22">
        <f>+SUM('37試算リンク用'!C46:E46)</f>
        <v>26.18</v>
      </c>
      <c r="AA78" s="19">
        <f>+SUM('37試算リンク用'!F46:H46)</f>
        <v>61.879999999999995</v>
      </c>
      <c r="AB78" s="45">
        <f t="shared" si="44"/>
        <v>88.06</v>
      </c>
      <c r="AC78" s="22">
        <f>+SUM('37試算リンク用'!J46:L46)</f>
        <v>13.080000000000002</v>
      </c>
      <c r="AD78" s="19">
        <f>+SUM('37試算リンク用'!M46:O46)</f>
        <v>50.14</v>
      </c>
      <c r="AE78" s="45">
        <f t="shared" si="45"/>
        <v>63.22</v>
      </c>
      <c r="AF78" s="22">
        <f>+SUM('37試算リンク用'!Q46:S46)</f>
        <v>29.45</v>
      </c>
      <c r="AG78" s="19">
        <f>+SUM('37試算リンク用'!T46:V46)</f>
        <v>46.5</v>
      </c>
      <c r="AH78" s="45">
        <f t="shared" si="46"/>
        <v>75.95</v>
      </c>
      <c r="AI78" s="22">
        <f>+SUM('37試算リンク用'!X46:Z46)</f>
        <v>17.080000000000002</v>
      </c>
      <c r="AJ78" s="19">
        <f>+SUM('37試算リンク用'!AA46:AC46)</f>
        <v>28.060000000000002</v>
      </c>
      <c r="AK78" s="45">
        <f t="shared" si="47"/>
        <v>45.14</v>
      </c>
      <c r="AL78" s="22">
        <f>+SUM('37試算リンク用'!AE46:AG46)</f>
        <v>15.4</v>
      </c>
      <c r="AM78" s="19">
        <f>+SUM('37試算リンク用'!AH46:AJ46)</f>
        <v>35.42</v>
      </c>
      <c r="AN78" s="45">
        <f t="shared" si="48"/>
        <v>50.82</v>
      </c>
      <c r="AO78" s="22">
        <f>+SUM('37試算リンク用'!AL46:AN46)</f>
        <v>3.4499999999999997</v>
      </c>
      <c r="AP78" s="19">
        <f>+SUM('37試算リンク用'!AO46:AQ46)</f>
        <v>18.399999999999999</v>
      </c>
      <c r="AQ78" s="45">
        <f t="shared" si="49"/>
        <v>21.849999999999998</v>
      </c>
      <c r="AR78" s="22">
        <f>+SUM('37試算リンク用'!AS46:AU46)</f>
        <v>10.36</v>
      </c>
      <c r="AS78" s="19">
        <f>+SUM('37試算リンク用'!AV46:AX46)</f>
        <v>15.54</v>
      </c>
      <c r="AT78" s="47">
        <f t="shared" si="50"/>
        <v>25.9</v>
      </c>
    </row>
    <row r="79" spans="1:46" ht="14.85" customHeight="1" x14ac:dyDescent="0.15">
      <c r="A79" s="30">
        <v>31</v>
      </c>
      <c r="B79" s="63" t="s">
        <v>141</v>
      </c>
      <c r="C79" s="62" t="s">
        <v>80</v>
      </c>
      <c r="D79" s="97" t="s">
        <v>209</v>
      </c>
      <c r="E79" s="64" t="e">
        <f>+#REF!</f>
        <v>#REF!</v>
      </c>
      <c r="F79" s="64" t="e">
        <f>+#REF!</f>
        <v>#REF!</v>
      </c>
      <c r="G79" s="33" t="e">
        <f t="shared" si="51"/>
        <v>#REF!</v>
      </c>
      <c r="H79" s="86" t="e">
        <f t="shared" si="52"/>
        <v>#REF!</v>
      </c>
      <c r="I79" s="87" t="e">
        <f t="shared" si="40"/>
        <v>#REF!</v>
      </c>
      <c r="J79" s="88" t="e">
        <f t="shared" si="40"/>
        <v>#REF!</v>
      </c>
      <c r="K79" s="64" t="e">
        <f>+SUM(#REF!)</f>
        <v>#REF!</v>
      </c>
      <c r="L79" s="64" t="e">
        <f>+SUM(#REF!)</f>
        <v>#REF!</v>
      </c>
      <c r="M79" s="45" t="e">
        <f t="shared" si="53"/>
        <v>#REF!</v>
      </c>
      <c r="N79" s="64" t="e">
        <f>+#REF!</f>
        <v>#REF!</v>
      </c>
      <c r="O79" s="64" t="e">
        <f>+#REF!</f>
        <v>#REF!</v>
      </c>
      <c r="P79" s="45" t="e">
        <f t="shared" si="54"/>
        <v>#REF!</v>
      </c>
      <c r="Q79" s="64">
        <f t="shared" si="55"/>
        <v>143.37</v>
      </c>
      <c r="R79" s="65">
        <f t="shared" si="41"/>
        <v>322.80999999999995</v>
      </c>
      <c r="S79" s="45">
        <f t="shared" si="41"/>
        <v>466.17999999999989</v>
      </c>
      <c r="T79" s="86" t="e">
        <f t="shared" si="56"/>
        <v>#REF!</v>
      </c>
      <c r="U79" s="87" t="e">
        <f t="shared" si="42"/>
        <v>#REF!</v>
      </c>
      <c r="V79" s="88" t="e">
        <f t="shared" si="42"/>
        <v>#REF!</v>
      </c>
      <c r="W79" s="34">
        <f t="shared" si="43"/>
        <v>55.120000000000005</v>
      </c>
      <c r="X79" s="32">
        <f t="shared" si="43"/>
        <v>146.34</v>
      </c>
      <c r="Y79" s="45">
        <f t="shared" si="43"/>
        <v>201.45999999999998</v>
      </c>
      <c r="Z79" s="22">
        <f>+SUM('37試算リンク用'!C47:E47)</f>
        <v>33.32</v>
      </c>
      <c r="AA79" s="19">
        <f>+SUM('37試算リンク用'!F47:H47)</f>
        <v>107.1</v>
      </c>
      <c r="AB79" s="45">
        <f t="shared" si="44"/>
        <v>140.41999999999999</v>
      </c>
      <c r="AC79" s="22">
        <f>+SUM('37試算リンク用'!J47:L47)</f>
        <v>21.8</v>
      </c>
      <c r="AD79" s="19">
        <f>+SUM('37試算リンク用'!M47:O47)</f>
        <v>39.24</v>
      </c>
      <c r="AE79" s="45">
        <f t="shared" si="45"/>
        <v>61.040000000000006</v>
      </c>
      <c r="AF79" s="22">
        <f>+SUM('37試算リンク用'!Q47:S47)</f>
        <v>40.299999999999997</v>
      </c>
      <c r="AG79" s="19">
        <f>+SUM('37試算リンク用'!T47:V47)</f>
        <v>55.800000000000004</v>
      </c>
      <c r="AH79" s="45">
        <f t="shared" si="46"/>
        <v>96.1</v>
      </c>
      <c r="AI79" s="22">
        <f>+SUM('37試算リンク用'!X47:Z47)</f>
        <v>13.42</v>
      </c>
      <c r="AJ79" s="19">
        <f>+SUM('37試算リンク用'!AA47:AC47)</f>
        <v>46.36</v>
      </c>
      <c r="AK79" s="45">
        <f t="shared" si="47"/>
        <v>59.78</v>
      </c>
      <c r="AL79" s="22">
        <f>+SUM('37試算リンク用'!AE47:AG47)</f>
        <v>10.780000000000001</v>
      </c>
      <c r="AM79" s="19">
        <f>+SUM('37試算リンク用'!AH47:AJ47)</f>
        <v>33.879999999999995</v>
      </c>
      <c r="AN79" s="45">
        <f t="shared" si="48"/>
        <v>44.66</v>
      </c>
      <c r="AO79" s="22">
        <f>+SUM('37試算リンク用'!AL47:AN47)</f>
        <v>12.649999999999999</v>
      </c>
      <c r="AP79" s="19">
        <f>+SUM('37試算リンク用'!AO47:AQ47)</f>
        <v>24.15</v>
      </c>
      <c r="AQ79" s="45">
        <f t="shared" si="49"/>
        <v>36.799999999999997</v>
      </c>
      <c r="AR79" s="22">
        <f>+SUM('37試算リンク用'!AS47:AU47)</f>
        <v>11.100000000000001</v>
      </c>
      <c r="AS79" s="19">
        <f>+SUM('37試算リンク用'!AV47:AX47)</f>
        <v>16.28</v>
      </c>
      <c r="AT79" s="47">
        <f t="shared" si="50"/>
        <v>27.380000000000003</v>
      </c>
    </row>
    <row r="80" spans="1:46" ht="14.85" customHeight="1" x14ac:dyDescent="0.15">
      <c r="A80" s="30">
        <v>32</v>
      </c>
      <c r="B80" s="63" t="s">
        <v>142</v>
      </c>
      <c r="C80" s="62" t="s">
        <v>80</v>
      </c>
      <c r="D80" s="97" t="s">
        <v>209</v>
      </c>
      <c r="E80" s="64" t="e">
        <f>+#REF!</f>
        <v>#REF!</v>
      </c>
      <c r="F80" s="64" t="e">
        <f>+#REF!</f>
        <v>#REF!</v>
      </c>
      <c r="G80" s="33" t="e">
        <f t="shared" si="51"/>
        <v>#REF!</v>
      </c>
      <c r="H80" s="86" t="e">
        <f t="shared" si="52"/>
        <v>#REF!</v>
      </c>
      <c r="I80" s="87" t="e">
        <f t="shared" si="40"/>
        <v>#REF!</v>
      </c>
      <c r="J80" s="88" t="e">
        <f t="shared" si="40"/>
        <v>#REF!</v>
      </c>
      <c r="K80" s="64" t="e">
        <f>+SUM(#REF!)</f>
        <v>#REF!</v>
      </c>
      <c r="L80" s="64" t="e">
        <f>+SUM(#REF!)</f>
        <v>#REF!</v>
      </c>
      <c r="M80" s="45" t="e">
        <f t="shared" si="53"/>
        <v>#REF!</v>
      </c>
      <c r="N80" s="64" t="e">
        <f>+#REF!</f>
        <v>#REF!</v>
      </c>
      <c r="O80" s="64" t="e">
        <f>+#REF!</f>
        <v>#REF!</v>
      </c>
      <c r="P80" s="45" t="e">
        <f t="shared" si="54"/>
        <v>#REF!</v>
      </c>
      <c r="Q80" s="64">
        <f t="shared" si="55"/>
        <v>287.40999999999997</v>
      </c>
      <c r="R80" s="65">
        <f t="shared" si="41"/>
        <v>554.12</v>
      </c>
      <c r="S80" s="45">
        <f t="shared" si="41"/>
        <v>841.53000000000009</v>
      </c>
      <c r="T80" s="86" t="e">
        <f t="shared" si="56"/>
        <v>#REF!</v>
      </c>
      <c r="U80" s="87" t="e">
        <f t="shared" si="42"/>
        <v>#REF!</v>
      </c>
      <c r="V80" s="88" t="e">
        <f t="shared" si="42"/>
        <v>#REF!</v>
      </c>
      <c r="W80" s="34">
        <f t="shared" si="43"/>
        <v>93.98</v>
      </c>
      <c r="X80" s="32">
        <f t="shared" si="43"/>
        <v>192.12</v>
      </c>
      <c r="Y80" s="45">
        <f t="shared" si="43"/>
        <v>286.10000000000002</v>
      </c>
      <c r="Z80" s="22">
        <f>+SUM('37試算リンク用'!C48:E48)</f>
        <v>54.739999999999995</v>
      </c>
      <c r="AA80" s="19">
        <f>+SUM('37試算リンク用'!F48:H48)</f>
        <v>107.1</v>
      </c>
      <c r="AB80" s="45">
        <f t="shared" si="44"/>
        <v>161.83999999999997</v>
      </c>
      <c r="AC80" s="22">
        <f>+SUM('37試算リンク用'!J48:L48)</f>
        <v>39.240000000000009</v>
      </c>
      <c r="AD80" s="19">
        <f>+SUM('37試算リンク用'!M48:O48)</f>
        <v>85.02000000000001</v>
      </c>
      <c r="AE80" s="45">
        <f t="shared" si="45"/>
        <v>124.26000000000002</v>
      </c>
      <c r="AF80" s="22">
        <f>+SUM('37試算リンク用'!Q48:S48)</f>
        <v>63.550000000000004</v>
      </c>
      <c r="AG80" s="19">
        <f>+SUM('37試算リンク用'!T48:V48)</f>
        <v>110.05000000000001</v>
      </c>
      <c r="AH80" s="45">
        <f t="shared" si="46"/>
        <v>173.60000000000002</v>
      </c>
      <c r="AI80" s="22">
        <f>+SUM('37試算リンク用'!X48:Z48)</f>
        <v>39.04</v>
      </c>
      <c r="AJ80" s="19">
        <f>+SUM('37試算リンク用'!AA48:AC48)</f>
        <v>56.120000000000005</v>
      </c>
      <c r="AK80" s="45">
        <f t="shared" si="47"/>
        <v>95.16</v>
      </c>
      <c r="AL80" s="22">
        <f>+SUM('37試算リンク用'!AE48:AG48)</f>
        <v>44.66</v>
      </c>
      <c r="AM80" s="19">
        <f>+SUM('37試算リンク用'!AH48:AJ48)</f>
        <v>69.3</v>
      </c>
      <c r="AN80" s="45">
        <f t="shared" si="48"/>
        <v>113.96</v>
      </c>
      <c r="AO80" s="22">
        <f>+SUM('37試算リンク用'!AL48:AN48)</f>
        <v>29.9</v>
      </c>
      <c r="AP80" s="19">
        <f>+SUM('37試算リンク用'!AO48:AQ48)</f>
        <v>95.449999999999989</v>
      </c>
      <c r="AQ80" s="45">
        <f t="shared" si="49"/>
        <v>125.35</v>
      </c>
      <c r="AR80" s="22">
        <f>+SUM('37試算リンク用'!AS48:AU48)</f>
        <v>16.28</v>
      </c>
      <c r="AS80" s="19">
        <f>+SUM('37試算リンク用'!AV48:AX48)</f>
        <v>31.080000000000002</v>
      </c>
      <c r="AT80" s="47">
        <f t="shared" si="50"/>
        <v>47.36</v>
      </c>
    </row>
    <row r="81" spans="1:46" ht="14.85" customHeight="1" x14ac:dyDescent="0.15">
      <c r="A81" s="30">
        <v>33</v>
      </c>
      <c r="B81" s="63" t="s">
        <v>143</v>
      </c>
      <c r="C81" s="62" t="s">
        <v>80</v>
      </c>
      <c r="D81" s="97" t="s">
        <v>209</v>
      </c>
      <c r="E81" s="64" t="e">
        <f>+#REF!</f>
        <v>#REF!</v>
      </c>
      <c r="F81" s="64" t="e">
        <f>+#REF!</f>
        <v>#REF!</v>
      </c>
      <c r="G81" s="33" t="e">
        <f t="shared" si="51"/>
        <v>#REF!</v>
      </c>
      <c r="H81" s="86" t="e">
        <f t="shared" si="52"/>
        <v>#REF!</v>
      </c>
      <c r="I81" s="87" t="e">
        <f t="shared" si="40"/>
        <v>#REF!</v>
      </c>
      <c r="J81" s="88" t="e">
        <f t="shared" si="40"/>
        <v>#REF!</v>
      </c>
      <c r="K81" s="64" t="e">
        <f>+SUM(#REF!)</f>
        <v>#REF!</v>
      </c>
      <c r="L81" s="64" t="e">
        <f>+SUM(#REF!)</f>
        <v>#REF!</v>
      </c>
      <c r="M81" s="45" t="e">
        <f t="shared" si="53"/>
        <v>#REF!</v>
      </c>
      <c r="N81" s="64" t="e">
        <f>+#REF!</f>
        <v>#REF!</v>
      </c>
      <c r="O81" s="64" t="e">
        <f>+#REF!</f>
        <v>#REF!</v>
      </c>
      <c r="P81" s="45" t="e">
        <f t="shared" si="54"/>
        <v>#REF!</v>
      </c>
      <c r="Q81" s="64">
        <f t="shared" si="55"/>
        <v>125.47000000000001</v>
      </c>
      <c r="R81" s="65">
        <f t="shared" si="41"/>
        <v>305.66000000000003</v>
      </c>
      <c r="S81" s="45">
        <f t="shared" si="41"/>
        <v>431.12999999999994</v>
      </c>
      <c r="T81" s="86" t="e">
        <f t="shared" si="56"/>
        <v>#REF!</v>
      </c>
      <c r="U81" s="87" t="e">
        <f t="shared" si="42"/>
        <v>#REF!</v>
      </c>
      <c r="V81" s="88" t="e">
        <f t="shared" si="42"/>
        <v>#REF!</v>
      </c>
      <c r="W81" s="34">
        <f t="shared" si="43"/>
        <v>39.46</v>
      </c>
      <c r="X81" s="32">
        <f t="shared" si="43"/>
        <v>142.56</v>
      </c>
      <c r="Y81" s="45">
        <f t="shared" si="43"/>
        <v>182.02</v>
      </c>
      <c r="Z81" s="22">
        <f>+SUM('37試算リンク用'!C49:E49)</f>
        <v>28.56</v>
      </c>
      <c r="AA81" s="19">
        <f>+SUM('37試算リンク用'!F49:H49)</f>
        <v>88.06</v>
      </c>
      <c r="AB81" s="45">
        <f t="shared" ref="AB81:AB109" si="57">+SUM(Z81:AA81)</f>
        <v>116.62</v>
      </c>
      <c r="AC81" s="22">
        <f>+SUM('37試算リンク用'!J49:L49)</f>
        <v>10.9</v>
      </c>
      <c r="AD81" s="19">
        <f>+SUM('37試算リンク用'!M49:O49)</f>
        <v>54.5</v>
      </c>
      <c r="AE81" s="45">
        <f t="shared" si="45"/>
        <v>65.400000000000006</v>
      </c>
      <c r="AF81" s="22">
        <f>+SUM('37試算リンク用'!Q49:S49)</f>
        <v>26.35</v>
      </c>
      <c r="AG81" s="19">
        <f>+SUM('37試算リンク用'!T49:V49)</f>
        <v>63.55</v>
      </c>
      <c r="AH81" s="45">
        <f t="shared" si="46"/>
        <v>89.9</v>
      </c>
      <c r="AI81" s="22">
        <f>+SUM('37試算リンク用'!X49:Z49)</f>
        <v>20.740000000000002</v>
      </c>
      <c r="AJ81" s="19">
        <f>+SUM('37試算リンク用'!AA49:AC49)</f>
        <v>24.4</v>
      </c>
      <c r="AK81" s="45">
        <f t="shared" si="47"/>
        <v>45.14</v>
      </c>
      <c r="AL81" s="22">
        <f>+SUM('37試算リンク用'!AE49:AG49)</f>
        <v>20.02</v>
      </c>
      <c r="AM81" s="19">
        <f>+SUM('37試算リンク用'!AH49:AJ49)</f>
        <v>38.5</v>
      </c>
      <c r="AN81" s="45">
        <f t="shared" si="48"/>
        <v>58.519999999999996</v>
      </c>
      <c r="AO81" s="22">
        <f>+SUM('37試算リンク用'!AL49:AN49)</f>
        <v>11.5</v>
      </c>
      <c r="AP81" s="19">
        <f>+SUM('37試算リンク用'!AO49:AQ49)</f>
        <v>21.849999999999998</v>
      </c>
      <c r="AQ81" s="45">
        <f t="shared" si="49"/>
        <v>33.349999999999994</v>
      </c>
      <c r="AR81" s="22">
        <f>+SUM('37試算リンク用'!AS49:AU49)</f>
        <v>7.4</v>
      </c>
      <c r="AS81" s="19">
        <f>+SUM('37試算リンク用'!AV49:AX49)</f>
        <v>14.8</v>
      </c>
      <c r="AT81" s="47">
        <f t="shared" si="50"/>
        <v>22.200000000000003</v>
      </c>
    </row>
    <row r="82" spans="1:46" ht="14.85" customHeight="1" x14ac:dyDescent="0.15">
      <c r="A82" s="30">
        <v>34</v>
      </c>
      <c r="B82" s="63" t="s">
        <v>144</v>
      </c>
      <c r="C82" s="62" t="s">
        <v>80</v>
      </c>
      <c r="D82" s="97" t="s">
        <v>78</v>
      </c>
      <c r="E82" s="64" t="e">
        <f>+#REF!</f>
        <v>#REF!</v>
      </c>
      <c r="F82" s="64" t="e">
        <f>+#REF!</f>
        <v>#REF!</v>
      </c>
      <c r="G82" s="33" t="e">
        <f t="shared" si="51"/>
        <v>#REF!</v>
      </c>
      <c r="H82" s="86" t="e">
        <f t="shared" si="52"/>
        <v>#REF!</v>
      </c>
      <c r="I82" s="87" t="e">
        <f t="shared" si="40"/>
        <v>#REF!</v>
      </c>
      <c r="J82" s="88" t="e">
        <f t="shared" si="40"/>
        <v>#REF!</v>
      </c>
      <c r="K82" s="64" t="e">
        <f>+SUM(#REF!)</f>
        <v>#REF!</v>
      </c>
      <c r="L82" s="64" t="e">
        <f>+SUM(#REF!)</f>
        <v>#REF!</v>
      </c>
      <c r="M82" s="45" t="e">
        <f t="shared" si="53"/>
        <v>#REF!</v>
      </c>
      <c r="N82" s="64" t="e">
        <f>+#REF!</f>
        <v>#REF!</v>
      </c>
      <c r="O82" s="64" t="e">
        <f>+#REF!</f>
        <v>#REF!</v>
      </c>
      <c r="P82" s="45" t="e">
        <f t="shared" si="54"/>
        <v>#REF!</v>
      </c>
      <c r="Q82" s="64">
        <f t="shared" si="55"/>
        <v>198.56</v>
      </c>
      <c r="R82" s="65">
        <f t="shared" si="41"/>
        <v>439.74</v>
      </c>
      <c r="S82" s="45">
        <f t="shared" si="41"/>
        <v>638.29999999999995</v>
      </c>
      <c r="T82" s="86" t="e">
        <f t="shared" si="56"/>
        <v>#REF!</v>
      </c>
      <c r="U82" s="87" t="e">
        <f t="shared" si="42"/>
        <v>#REF!</v>
      </c>
      <c r="V82" s="88" t="e">
        <f t="shared" si="42"/>
        <v>#REF!</v>
      </c>
      <c r="W82" s="34">
        <f t="shared" si="43"/>
        <v>71.78</v>
      </c>
      <c r="X82" s="32">
        <f t="shared" si="43"/>
        <v>183</v>
      </c>
      <c r="Y82" s="45">
        <f t="shared" si="43"/>
        <v>254.78</v>
      </c>
      <c r="Z82" s="22">
        <f>+SUM('37試算リンク用'!C50:E50)</f>
        <v>49.98</v>
      </c>
      <c r="AA82" s="19">
        <f>+SUM('37試算リンク用'!F50:H50)</f>
        <v>102.33999999999999</v>
      </c>
      <c r="AB82" s="45">
        <f t="shared" si="57"/>
        <v>152.32</v>
      </c>
      <c r="AC82" s="22">
        <f>+SUM('37試算リンク用'!J50:L50)</f>
        <v>21.8</v>
      </c>
      <c r="AD82" s="19">
        <f>+SUM('37試算リンク用'!M50:O50)</f>
        <v>80.660000000000011</v>
      </c>
      <c r="AE82" s="45">
        <f t="shared" si="45"/>
        <v>102.46000000000001</v>
      </c>
      <c r="AF82" s="22">
        <f>+SUM('37試算リンク用'!Q50:S50)</f>
        <v>34.1</v>
      </c>
      <c r="AG82" s="19">
        <f>+SUM('37試算リンク用'!T50:V50)</f>
        <v>89.9</v>
      </c>
      <c r="AH82" s="45">
        <f t="shared" si="46"/>
        <v>124</v>
      </c>
      <c r="AI82" s="22">
        <f>+SUM('37試算リンク用'!X50:Z50)</f>
        <v>21.96</v>
      </c>
      <c r="AJ82" s="19">
        <f>+SUM('37試算リンク用'!AA50:AC50)</f>
        <v>48.800000000000004</v>
      </c>
      <c r="AK82" s="45">
        <f t="shared" si="47"/>
        <v>70.760000000000005</v>
      </c>
      <c r="AL82" s="22">
        <f>+SUM('37試算リンク用'!AE50:AG50)</f>
        <v>26.18</v>
      </c>
      <c r="AM82" s="19">
        <f>+SUM('37試算リンク用'!AH50:AJ50)</f>
        <v>44.66</v>
      </c>
      <c r="AN82" s="45">
        <f t="shared" si="48"/>
        <v>70.84</v>
      </c>
      <c r="AO82" s="22">
        <f>+SUM('37試算リンク用'!AL50:AN50)</f>
        <v>25.299999999999997</v>
      </c>
      <c r="AP82" s="19">
        <f>+SUM('37試算リンク用'!AO50:AQ50)</f>
        <v>46</v>
      </c>
      <c r="AQ82" s="45">
        <f t="shared" si="49"/>
        <v>71.3</v>
      </c>
      <c r="AR82" s="22">
        <f>+SUM('37試算リンク用'!AS50:AU50)</f>
        <v>19.239999999999998</v>
      </c>
      <c r="AS82" s="19">
        <f>+SUM('37試算リンク用'!AV50:AX50)</f>
        <v>27.380000000000003</v>
      </c>
      <c r="AT82" s="47">
        <f t="shared" si="50"/>
        <v>46.620000000000005</v>
      </c>
    </row>
    <row r="83" spans="1:46" ht="14.85" customHeight="1" x14ac:dyDescent="0.15">
      <c r="A83" s="30">
        <v>35</v>
      </c>
      <c r="B83" s="63" t="s">
        <v>145</v>
      </c>
      <c r="C83" s="62" t="s">
        <v>80</v>
      </c>
      <c r="D83" s="97" t="s">
        <v>78</v>
      </c>
      <c r="E83" s="64" t="e">
        <f>+#REF!</f>
        <v>#REF!</v>
      </c>
      <c r="F83" s="64" t="e">
        <f>+#REF!</f>
        <v>#REF!</v>
      </c>
      <c r="G83" s="33" t="e">
        <f t="shared" si="51"/>
        <v>#REF!</v>
      </c>
      <c r="H83" s="86" t="e">
        <f t="shared" si="52"/>
        <v>#REF!</v>
      </c>
      <c r="I83" s="87" t="e">
        <f t="shared" si="40"/>
        <v>#REF!</v>
      </c>
      <c r="J83" s="88" t="e">
        <f t="shared" si="40"/>
        <v>#REF!</v>
      </c>
      <c r="K83" s="64" t="e">
        <f>+SUM(#REF!)</f>
        <v>#REF!</v>
      </c>
      <c r="L83" s="64" t="e">
        <f>+SUM(#REF!)</f>
        <v>#REF!</v>
      </c>
      <c r="M83" s="45" t="e">
        <f t="shared" si="53"/>
        <v>#REF!</v>
      </c>
      <c r="N83" s="64" t="e">
        <f>+#REF!</f>
        <v>#REF!</v>
      </c>
      <c r="O83" s="64" t="e">
        <f>+#REF!</f>
        <v>#REF!</v>
      </c>
      <c r="P83" s="45" t="e">
        <f t="shared" si="54"/>
        <v>#REF!</v>
      </c>
      <c r="Q83" s="64">
        <f t="shared" si="55"/>
        <v>213.68000000000004</v>
      </c>
      <c r="R83" s="65">
        <f t="shared" si="41"/>
        <v>459.40999999999997</v>
      </c>
      <c r="S83" s="45">
        <f t="shared" si="41"/>
        <v>673.09</v>
      </c>
      <c r="T83" s="86" t="e">
        <f t="shared" si="56"/>
        <v>#REF!</v>
      </c>
      <c r="U83" s="87" t="e">
        <f t="shared" si="42"/>
        <v>#REF!</v>
      </c>
      <c r="V83" s="88" t="e">
        <f t="shared" si="42"/>
        <v>#REF!</v>
      </c>
      <c r="W83" s="34">
        <f t="shared" si="43"/>
        <v>51.76</v>
      </c>
      <c r="X83" s="32">
        <f t="shared" si="43"/>
        <v>198.07999999999998</v>
      </c>
      <c r="Y83" s="45">
        <f t="shared" si="43"/>
        <v>249.84</v>
      </c>
      <c r="Z83" s="22">
        <f>+SUM('37試算リンク用'!C51:E51)</f>
        <v>45.22</v>
      </c>
      <c r="AA83" s="19">
        <f>+SUM('37試算リンク用'!F51:H51)</f>
        <v>126.13999999999999</v>
      </c>
      <c r="AB83" s="45">
        <f t="shared" si="57"/>
        <v>171.35999999999999</v>
      </c>
      <c r="AC83" s="22">
        <f>+SUM('37試算リンク用'!J51:L51)</f>
        <v>6.5400000000000009</v>
      </c>
      <c r="AD83" s="19">
        <f>+SUM('37試算リンク用'!M51:O51)</f>
        <v>71.940000000000012</v>
      </c>
      <c r="AE83" s="45">
        <f t="shared" si="45"/>
        <v>78.480000000000018</v>
      </c>
      <c r="AF83" s="22">
        <f>+SUM('37試算リンク用'!Q51:S51)</f>
        <v>71.3</v>
      </c>
      <c r="AG83" s="19">
        <f>+SUM('37試算リンク用'!T51:V51)</f>
        <v>99.2</v>
      </c>
      <c r="AH83" s="45">
        <f t="shared" si="46"/>
        <v>170.5</v>
      </c>
      <c r="AI83" s="22">
        <f>+SUM('37試算リンク用'!X51:Z51)</f>
        <v>24.4</v>
      </c>
      <c r="AJ83" s="19">
        <f>+SUM('37試算リンク用'!AA51:AC51)</f>
        <v>43.92</v>
      </c>
      <c r="AK83" s="45">
        <f t="shared" si="47"/>
        <v>68.319999999999993</v>
      </c>
      <c r="AL83" s="22">
        <f>+SUM('37試算リンク用'!AE51:AG51)</f>
        <v>24.64</v>
      </c>
      <c r="AM83" s="19">
        <f>+SUM('37試算リンク用'!AH51:AJ51)</f>
        <v>38.5</v>
      </c>
      <c r="AN83" s="45">
        <f t="shared" si="48"/>
        <v>63.14</v>
      </c>
      <c r="AO83" s="22">
        <f>+SUM('37試算リンク用'!AL51:AN51)</f>
        <v>25.299999999999997</v>
      </c>
      <c r="AP83" s="19">
        <f>+SUM('37試算リンク用'!AO51:AQ51)</f>
        <v>47.149999999999991</v>
      </c>
      <c r="AQ83" s="45">
        <f t="shared" si="49"/>
        <v>72.449999999999989</v>
      </c>
      <c r="AR83" s="22">
        <f>+SUM('37試算リンク用'!AS51:AU51)</f>
        <v>16.28</v>
      </c>
      <c r="AS83" s="19">
        <f>+SUM('37試算リンク用'!AV51:AX51)</f>
        <v>32.56</v>
      </c>
      <c r="AT83" s="47">
        <f t="shared" si="50"/>
        <v>48.84</v>
      </c>
    </row>
    <row r="84" spans="1:46" ht="14.85" customHeight="1" x14ac:dyDescent="0.15">
      <c r="A84" s="30">
        <v>36</v>
      </c>
      <c r="B84" s="62" t="s">
        <v>146</v>
      </c>
      <c r="C84" s="62" t="s">
        <v>80</v>
      </c>
      <c r="D84" s="96" t="s">
        <v>209</v>
      </c>
      <c r="E84" s="31" t="e">
        <f>+#REF!</f>
        <v>#REF!</v>
      </c>
      <c r="F84" s="31" t="e">
        <f>+#REF!</f>
        <v>#REF!</v>
      </c>
      <c r="G84" s="33" t="e">
        <f t="shared" si="51"/>
        <v>#REF!</v>
      </c>
      <c r="H84" s="83" t="e">
        <f t="shared" si="52"/>
        <v>#REF!</v>
      </c>
      <c r="I84" s="84" t="e">
        <f t="shared" si="40"/>
        <v>#REF!</v>
      </c>
      <c r="J84" s="85" t="e">
        <f t="shared" si="40"/>
        <v>#REF!</v>
      </c>
      <c r="K84" s="31" t="e">
        <f>+SUM(#REF!)</f>
        <v>#REF!</v>
      </c>
      <c r="L84" s="31" t="e">
        <f>+SUM(#REF!)</f>
        <v>#REF!</v>
      </c>
      <c r="M84" s="33" t="e">
        <f t="shared" si="53"/>
        <v>#REF!</v>
      </c>
      <c r="N84" s="31" t="e">
        <f>+#REF!</f>
        <v>#REF!</v>
      </c>
      <c r="O84" s="31" t="e">
        <f>+#REF!</f>
        <v>#REF!</v>
      </c>
      <c r="P84" s="33" t="e">
        <f t="shared" si="54"/>
        <v>#REF!</v>
      </c>
      <c r="Q84" s="31">
        <f t="shared" si="55"/>
        <v>137.05000000000001</v>
      </c>
      <c r="R84" s="32">
        <f t="shared" si="41"/>
        <v>230.10000000000005</v>
      </c>
      <c r="S84" s="33">
        <f t="shared" si="41"/>
        <v>367.15</v>
      </c>
      <c r="T84" s="83" t="e">
        <f t="shared" si="56"/>
        <v>#REF!</v>
      </c>
      <c r="U84" s="84" t="e">
        <f t="shared" si="42"/>
        <v>#REF!</v>
      </c>
      <c r="V84" s="85" t="e">
        <f t="shared" si="42"/>
        <v>#REF!</v>
      </c>
      <c r="W84" s="34">
        <f t="shared" si="43"/>
        <v>60.08</v>
      </c>
      <c r="X84" s="32">
        <f t="shared" si="43"/>
        <v>79.12</v>
      </c>
      <c r="Y84" s="33">
        <f t="shared" si="43"/>
        <v>139.19999999999999</v>
      </c>
      <c r="Z84" s="22">
        <f>+SUM('37試算リンク用'!C52:E52)</f>
        <v>40.459999999999994</v>
      </c>
      <c r="AA84" s="19">
        <f>+SUM('37試算リンク用'!F52:H52)</f>
        <v>59.5</v>
      </c>
      <c r="AB84" s="33">
        <f t="shared" si="57"/>
        <v>99.96</v>
      </c>
      <c r="AC84" s="22">
        <f>+SUM('37試算リンク用'!J52:L52)</f>
        <v>19.62</v>
      </c>
      <c r="AD84" s="19">
        <f>+SUM('37試算リンク用'!M52:O52)</f>
        <v>19.62</v>
      </c>
      <c r="AE84" s="33">
        <f t="shared" si="45"/>
        <v>39.24</v>
      </c>
      <c r="AF84" s="22">
        <f>+SUM('37試算リンク用'!Q52:S52)</f>
        <v>27.900000000000002</v>
      </c>
      <c r="AG84" s="19">
        <f>+SUM('37試算リンク用'!T52:V52)</f>
        <v>58.900000000000006</v>
      </c>
      <c r="AH84" s="45">
        <f t="shared" si="46"/>
        <v>86.800000000000011</v>
      </c>
      <c r="AI84" s="22">
        <f>+SUM('37試算リンク用'!X52:Z52)</f>
        <v>13.419999999999998</v>
      </c>
      <c r="AJ84" s="19">
        <f>+SUM('37試算リンク用'!AA52:AC52)</f>
        <v>24.4</v>
      </c>
      <c r="AK84" s="45">
        <f t="shared" si="47"/>
        <v>37.819999999999993</v>
      </c>
      <c r="AL84" s="22">
        <f>+SUM('37試算リンク用'!AE52:AG52)</f>
        <v>18.48</v>
      </c>
      <c r="AM84" s="19">
        <f>+SUM('37試算リンク用'!AH52:AJ52)</f>
        <v>13.86</v>
      </c>
      <c r="AN84" s="45">
        <f t="shared" si="48"/>
        <v>32.340000000000003</v>
      </c>
      <c r="AO84" s="22">
        <f>+SUM('37試算リンク用'!AL52:AN52)</f>
        <v>14.95</v>
      </c>
      <c r="AP84" s="19">
        <f>+SUM('37試算リンク用'!AO52:AQ52)</f>
        <v>36.799999999999997</v>
      </c>
      <c r="AQ84" s="45">
        <f t="shared" si="49"/>
        <v>51.75</v>
      </c>
      <c r="AR84" s="22">
        <f>+SUM('37試算リンク用'!AS52:AU52)</f>
        <v>2.2199999999999998</v>
      </c>
      <c r="AS84" s="19">
        <f>+SUM('37試算リンク用'!AV52:AX52)</f>
        <v>17.02</v>
      </c>
      <c r="AT84" s="47">
        <f t="shared" si="50"/>
        <v>19.239999999999998</v>
      </c>
    </row>
    <row r="85" spans="1:46" ht="14.85" customHeight="1" x14ac:dyDescent="0.15">
      <c r="A85" s="30">
        <v>37</v>
      </c>
      <c r="B85" s="62" t="s">
        <v>147</v>
      </c>
      <c r="C85" s="62" t="s">
        <v>80</v>
      </c>
      <c r="D85" s="96" t="s">
        <v>78</v>
      </c>
      <c r="E85" s="31" t="e">
        <f>+#REF!</f>
        <v>#REF!</v>
      </c>
      <c r="F85" s="31" t="e">
        <f>+#REF!</f>
        <v>#REF!</v>
      </c>
      <c r="G85" s="33" t="e">
        <f t="shared" si="51"/>
        <v>#REF!</v>
      </c>
      <c r="H85" s="83" t="e">
        <f t="shared" si="52"/>
        <v>#REF!</v>
      </c>
      <c r="I85" s="84" t="e">
        <f t="shared" si="40"/>
        <v>#REF!</v>
      </c>
      <c r="J85" s="85" t="e">
        <f t="shared" si="40"/>
        <v>#REF!</v>
      </c>
      <c r="K85" s="31" t="e">
        <f>+SUM(#REF!)</f>
        <v>#REF!</v>
      </c>
      <c r="L85" s="31" t="e">
        <f>+SUM(#REF!)</f>
        <v>#REF!</v>
      </c>
      <c r="M85" s="33" t="e">
        <f t="shared" si="53"/>
        <v>#REF!</v>
      </c>
      <c r="N85" s="31" t="e">
        <f>+#REF!</f>
        <v>#REF!</v>
      </c>
      <c r="O85" s="31" t="e">
        <f>+#REF!</f>
        <v>#REF!</v>
      </c>
      <c r="P85" s="33" t="e">
        <f t="shared" si="54"/>
        <v>#REF!</v>
      </c>
      <c r="Q85" s="31">
        <f t="shared" si="55"/>
        <v>255.23999999999998</v>
      </c>
      <c r="R85" s="32">
        <f t="shared" si="41"/>
        <v>580.76</v>
      </c>
      <c r="S85" s="33">
        <f t="shared" si="41"/>
        <v>835.99999999999989</v>
      </c>
      <c r="T85" s="83" t="e">
        <f t="shared" si="56"/>
        <v>#REF!</v>
      </c>
      <c r="U85" s="84" t="e">
        <f t="shared" si="42"/>
        <v>#REF!</v>
      </c>
      <c r="V85" s="85" t="e">
        <f t="shared" si="42"/>
        <v>#REF!</v>
      </c>
      <c r="W85" s="34">
        <f t="shared" si="43"/>
        <v>73.759999999999991</v>
      </c>
      <c r="X85" s="32">
        <f t="shared" si="43"/>
        <v>202.82</v>
      </c>
      <c r="Y85" s="33">
        <f t="shared" si="43"/>
        <v>276.58000000000004</v>
      </c>
      <c r="Z85" s="22">
        <f>+SUM('37試算リンク用'!C53:E53)</f>
        <v>47.599999999999994</v>
      </c>
      <c r="AA85" s="19">
        <f>+SUM('37試算リンク用'!F53:H53)</f>
        <v>104.72</v>
      </c>
      <c r="AB85" s="33">
        <f t="shared" si="57"/>
        <v>152.32</v>
      </c>
      <c r="AC85" s="22">
        <f>+SUM('37試算リンク用'!J53:L53)</f>
        <v>26.160000000000004</v>
      </c>
      <c r="AD85" s="19">
        <f>+SUM('37試算リンク用'!M53:O53)</f>
        <v>98.100000000000009</v>
      </c>
      <c r="AE85" s="33">
        <f t="shared" si="45"/>
        <v>124.26000000000002</v>
      </c>
      <c r="AF85" s="22">
        <f>+SUM('37試算リンク用'!Q53:S53)</f>
        <v>74.400000000000006</v>
      </c>
      <c r="AG85" s="19">
        <f>+SUM('37試算リンク用'!T53:V53)</f>
        <v>128.65</v>
      </c>
      <c r="AH85" s="45">
        <f t="shared" si="46"/>
        <v>203.05</v>
      </c>
      <c r="AI85" s="22">
        <f>+SUM('37試算リンク用'!X53:Z53)</f>
        <v>32.94</v>
      </c>
      <c r="AJ85" s="19">
        <f>+SUM('37試算リンク用'!AA53:AC53)</f>
        <v>63.440000000000005</v>
      </c>
      <c r="AK85" s="45">
        <f t="shared" si="47"/>
        <v>96.38</v>
      </c>
      <c r="AL85" s="22">
        <f>+SUM('37試算リンク用'!AE53:AG53)</f>
        <v>40.04</v>
      </c>
      <c r="AM85" s="19">
        <f>+SUM('37試算リンク用'!AH53:AJ53)</f>
        <v>90.86</v>
      </c>
      <c r="AN85" s="45">
        <f t="shared" si="48"/>
        <v>130.9</v>
      </c>
      <c r="AO85" s="22">
        <f>+SUM('37試算リンク用'!AL53:AN53)</f>
        <v>23</v>
      </c>
      <c r="AP85" s="19">
        <f>+SUM('37試算リンク用'!AO53:AQ53)</f>
        <v>60.949999999999996</v>
      </c>
      <c r="AQ85" s="45">
        <f t="shared" si="49"/>
        <v>83.949999999999989</v>
      </c>
      <c r="AR85" s="22">
        <f>+SUM('37試算リンク用'!AS53:AU53)</f>
        <v>11.100000000000001</v>
      </c>
      <c r="AS85" s="19">
        <f>+SUM('37試算リンク用'!AV53:AX53)</f>
        <v>34.04</v>
      </c>
      <c r="AT85" s="47">
        <f t="shared" si="50"/>
        <v>45.14</v>
      </c>
    </row>
    <row r="86" spans="1:46" ht="14.85" customHeight="1" x14ac:dyDescent="0.15">
      <c r="A86" s="30">
        <v>38</v>
      </c>
      <c r="B86" s="63" t="s">
        <v>148</v>
      </c>
      <c r="C86" s="63" t="s">
        <v>82</v>
      </c>
      <c r="D86" s="97" t="s">
        <v>84</v>
      </c>
      <c r="E86" s="64" t="e">
        <f>+#REF!</f>
        <v>#REF!</v>
      </c>
      <c r="F86" s="64" t="e">
        <f>+#REF!</f>
        <v>#REF!</v>
      </c>
      <c r="G86" s="33" t="e">
        <f t="shared" si="51"/>
        <v>#REF!</v>
      </c>
      <c r="H86" s="86" t="e">
        <f t="shared" si="52"/>
        <v>#REF!</v>
      </c>
      <c r="I86" s="87" t="e">
        <f t="shared" si="40"/>
        <v>#REF!</v>
      </c>
      <c r="J86" s="88" t="e">
        <f t="shared" si="40"/>
        <v>#REF!</v>
      </c>
      <c r="K86" s="64" t="e">
        <f>+SUM(#REF!)</f>
        <v>#REF!</v>
      </c>
      <c r="L86" s="64" t="e">
        <f>+SUM(#REF!)</f>
        <v>#REF!</v>
      </c>
      <c r="M86" s="45" t="e">
        <f t="shared" si="53"/>
        <v>#REF!</v>
      </c>
      <c r="N86" s="64" t="e">
        <f>+#REF!</f>
        <v>#REF!</v>
      </c>
      <c r="O86" s="64" t="e">
        <f>+#REF!</f>
        <v>#REF!</v>
      </c>
      <c r="P86" s="45" t="e">
        <f t="shared" si="54"/>
        <v>#REF!</v>
      </c>
      <c r="Q86" s="64">
        <f t="shared" si="55"/>
        <v>71.22</v>
      </c>
      <c r="R86" s="65">
        <f t="shared" si="41"/>
        <v>205.48</v>
      </c>
      <c r="S86" s="45">
        <f t="shared" si="41"/>
        <v>276.70000000000005</v>
      </c>
      <c r="T86" s="86" t="e">
        <f t="shared" si="56"/>
        <v>#REF!</v>
      </c>
      <c r="U86" s="87" t="e">
        <f t="shared" si="42"/>
        <v>#REF!</v>
      </c>
      <c r="V86" s="88" t="e">
        <f t="shared" si="42"/>
        <v>#REF!</v>
      </c>
      <c r="W86" s="34">
        <f t="shared" si="43"/>
        <v>18.439999999999998</v>
      </c>
      <c r="X86" s="32">
        <f t="shared" si="43"/>
        <v>81.28</v>
      </c>
      <c r="Y86" s="45">
        <f t="shared" si="43"/>
        <v>99.72</v>
      </c>
      <c r="Z86" s="22">
        <f>+SUM('37試算リンク用'!C54:E54)</f>
        <v>11.899999999999999</v>
      </c>
      <c r="AA86" s="19">
        <f>+SUM('37試算リンク用'!F54:H54)</f>
        <v>33.32</v>
      </c>
      <c r="AB86" s="45">
        <f t="shared" si="57"/>
        <v>45.22</v>
      </c>
      <c r="AC86" s="22">
        <f>+SUM('37試算リンク用'!J54:L54)</f>
        <v>6.5400000000000009</v>
      </c>
      <c r="AD86" s="19">
        <f>+SUM('37試算リンク用'!M54:O54)</f>
        <v>47.96</v>
      </c>
      <c r="AE86" s="45">
        <f t="shared" si="45"/>
        <v>54.5</v>
      </c>
      <c r="AF86" s="22">
        <f>+SUM('37試算リンク用'!Q54:S54)</f>
        <v>21.700000000000003</v>
      </c>
      <c r="AG86" s="19">
        <f>+SUM('37試算リンク用'!T54:V54)</f>
        <v>48.05</v>
      </c>
      <c r="AH86" s="45">
        <f t="shared" si="46"/>
        <v>69.75</v>
      </c>
      <c r="AI86" s="22">
        <f>+SUM('37試算リンク用'!X54:Z54)</f>
        <v>9.76</v>
      </c>
      <c r="AJ86" s="19">
        <f>+SUM('37試算リンク用'!AA54:AC54)</f>
        <v>19.52</v>
      </c>
      <c r="AK86" s="45">
        <f t="shared" si="47"/>
        <v>29.28</v>
      </c>
      <c r="AL86" s="22">
        <f>+SUM('37試算リンク用'!AE54:AG54)</f>
        <v>3.08</v>
      </c>
      <c r="AM86" s="19">
        <f>+SUM('37試算リンク用'!AH54:AJ54)</f>
        <v>23.1</v>
      </c>
      <c r="AN86" s="45">
        <f t="shared" si="48"/>
        <v>26.18</v>
      </c>
      <c r="AO86" s="22">
        <f>+SUM('37試算リンク用'!AL54:AN54)</f>
        <v>13.799999999999999</v>
      </c>
      <c r="AP86" s="19">
        <f>+SUM('37試算リンク用'!AO54:AQ54)</f>
        <v>17.25</v>
      </c>
      <c r="AQ86" s="45">
        <f t="shared" si="49"/>
        <v>31.049999999999997</v>
      </c>
      <c r="AR86" s="22">
        <f>+SUM('37試算リンク用'!AS54:AU54)</f>
        <v>4.4400000000000004</v>
      </c>
      <c r="AS86" s="19">
        <f>+SUM('37試算リンク用'!AV54:AX54)</f>
        <v>16.28</v>
      </c>
      <c r="AT86" s="47">
        <f t="shared" si="50"/>
        <v>20.720000000000002</v>
      </c>
    </row>
    <row r="87" spans="1:46" ht="14.85" customHeight="1" x14ac:dyDescent="0.15">
      <c r="A87" s="30">
        <v>39</v>
      </c>
      <c r="B87" s="63" t="s">
        <v>149</v>
      </c>
      <c r="C87" s="63" t="s">
        <v>82</v>
      </c>
      <c r="D87" s="97" t="s">
        <v>84</v>
      </c>
      <c r="E87" s="64" t="e">
        <f>+#REF!</f>
        <v>#REF!</v>
      </c>
      <c r="F87" s="64" t="e">
        <f>+#REF!</f>
        <v>#REF!</v>
      </c>
      <c r="G87" s="33" t="e">
        <f t="shared" si="51"/>
        <v>#REF!</v>
      </c>
      <c r="H87" s="86" t="e">
        <f t="shared" si="52"/>
        <v>#REF!</v>
      </c>
      <c r="I87" s="87" t="e">
        <f t="shared" si="40"/>
        <v>#REF!</v>
      </c>
      <c r="J87" s="88" t="e">
        <f t="shared" si="40"/>
        <v>#REF!</v>
      </c>
      <c r="K87" s="64" t="e">
        <f>+SUM(#REF!)</f>
        <v>#REF!</v>
      </c>
      <c r="L87" s="64" t="e">
        <f>+SUM(#REF!)</f>
        <v>#REF!</v>
      </c>
      <c r="M87" s="45" t="e">
        <f t="shared" si="53"/>
        <v>#REF!</v>
      </c>
      <c r="N87" s="64" t="e">
        <f>+#REF!</f>
        <v>#REF!</v>
      </c>
      <c r="O87" s="64" t="e">
        <f>+#REF!</f>
        <v>#REF!</v>
      </c>
      <c r="P87" s="45" t="e">
        <f t="shared" si="54"/>
        <v>#REF!</v>
      </c>
      <c r="Q87" s="64">
        <f t="shared" si="55"/>
        <v>223.14000000000004</v>
      </c>
      <c r="R87" s="65">
        <f t="shared" si="41"/>
        <v>404.08</v>
      </c>
      <c r="S87" s="45">
        <f t="shared" si="41"/>
        <v>627.22000000000014</v>
      </c>
      <c r="T87" s="86" t="e">
        <f t="shared" si="56"/>
        <v>#REF!</v>
      </c>
      <c r="U87" s="87" t="e">
        <f t="shared" si="42"/>
        <v>#REF!</v>
      </c>
      <c r="V87" s="88" t="e">
        <f t="shared" si="42"/>
        <v>#REF!</v>
      </c>
      <c r="W87" s="34">
        <f t="shared" si="43"/>
        <v>90.02000000000001</v>
      </c>
      <c r="X87" s="32">
        <f t="shared" si="43"/>
        <v>162.57999999999998</v>
      </c>
      <c r="Y87" s="45">
        <f t="shared" si="43"/>
        <v>252.6</v>
      </c>
      <c r="Z87" s="22">
        <f>+SUM('37試算リンク用'!C55:E55)</f>
        <v>59.5</v>
      </c>
      <c r="AA87" s="19">
        <f>+SUM('37試算リンク用'!F55:H55)</f>
        <v>92.82</v>
      </c>
      <c r="AB87" s="45">
        <f t="shared" si="57"/>
        <v>152.32</v>
      </c>
      <c r="AC87" s="22">
        <f>+SUM('37試算リンク用'!J55:L55)</f>
        <v>30.520000000000003</v>
      </c>
      <c r="AD87" s="19">
        <f>+SUM('37試算リンク用'!M55:O55)</f>
        <v>69.760000000000005</v>
      </c>
      <c r="AE87" s="45">
        <f t="shared" si="45"/>
        <v>100.28</v>
      </c>
      <c r="AF87" s="22">
        <f>+SUM('37試算リンク用'!Q55:S55)</f>
        <v>44.95</v>
      </c>
      <c r="AG87" s="19">
        <f>+SUM('37試算リンク用'!T55:V55)</f>
        <v>83.7</v>
      </c>
      <c r="AH87" s="45">
        <f t="shared" si="46"/>
        <v>128.65</v>
      </c>
      <c r="AI87" s="22">
        <f>+SUM('37試算リンク用'!X55:Z55)</f>
        <v>26.84</v>
      </c>
      <c r="AJ87" s="19">
        <f>+SUM('37試算リンク用'!AA55:AC55)</f>
        <v>30.5</v>
      </c>
      <c r="AK87" s="45">
        <f t="shared" si="47"/>
        <v>57.34</v>
      </c>
      <c r="AL87" s="22">
        <f>+SUM('37試算リンク用'!AE55:AG55)</f>
        <v>27.720000000000002</v>
      </c>
      <c r="AM87" s="19">
        <f>+SUM('37試算リンク用'!AH55:AJ55)</f>
        <v>52.36</v>
      </c>
      <c r="AN87" s="45">
        <f t="shared" si="48"/>
        <v>80.08</v>
      </c>
      <c r="AO87" s="22">
        <f>+SUM('37試算リンク用'!AL55:AN55)</f>
        <v>19.549999999999997</v>
      </c>
      <c r="AP87" s="19">
        <f>+SUM('37試算リンク用'!AO55:AQ55)</f>
        <v>48.3</v>
      </c>
      <c r="AQ87" s="45">
        <f t="shared" si="49"/>
        <v>67.849999999999994</v>
      </c>
      <c r="AR87" s="22">
        <f>+SUM('37試算リンク用'!AS55:AU55)</f>
        <v>14.06</v>
      </c>
      <c r="AS87" s="19">
        <f>+SUM('37試算リンク用'!AV55:AX55)</f>
        <v>26.64</v>
      </c>
      <c r="AT87" s="47">
        <f t="shared" si="50"/>
        <v>40.700000000000003</v>
      </c>
    </row>
    <row r="88" spans="1:46" ht="14.85" customHeight="1" x14ac:dyDescent="0.15">
      <c r="A88" s="30">
        <v>40</v>
      </c>
      <c r="B88" s="63" t="s">
        <v>150</v>
      </c>
      <c r="C88" s="63" t="s">
        <v>82</v>
      </c>
      <c r="D88" s="97" t="s">
        <v>83</v>
      </c>
      <c r="E88" s="64" t="e">
        <f>+#REF!</f>
        <v>#REF!</v>
      </c>
      <c r="F88" s="64" t="e">
        <f>+#REF!</f>
        <v>#REF!</v>
      </c>
      <c r="G88" s="33" t="e">
        <f t="shared" si="51"/>
        <v>#REF!</v>
      </c>
      <c r="H88" s="86" t="e">
        <f t="shared" si="52"/>
        <v>#REF!</v>
      </c>
      <c r="I88" s="87" t="e">
        <f t="shared" si="40"/>
        <v>#REF!</v>
      </c>
      <c r="J88" s="88" t="e">
        <f t="shared" si="40"/>
        <v>#REF!</v>
      </c>
      <c r="K88" s="64" t="e">
        <f>+SUM(#REF!)</f>
        <v>#REF!</v>
      </c>
      <c r="L88" s="64" t="e">
        <f>+SUM(#REF!)</f>
        <v>#REF!</v>
      </c>
      <c r="M88" s="45" t="e">
        <f t="shared" si="53"/>
        <v>#REF!</v>
      </c>
      <c r="N88" s="64" t="e">
        <f>+#REF!</f>
        <v>#REF!</v>
      </c>
      <c r="O88" s="64" t="e">
        <f>+#REF!</f>
        <v>#REF!</v>
      </c>
      <c r="P88" s="45" t="e">
        <f t="shared" si="54"/>
        <v>#REF!</v>
      </c>
      <c r="Q88" s="64">
        <f t="shared" si="55"/>
        <v>300.04000000000008</v>
      </c>
      <c r="R88" s="65">
        <f t="shared" si="41"/>
        <v>663.38</v>
      </c>
      <c r="S88" s="45">
        <f t="shared" si="41"/>
        <v>963.42</v>
      </c>
      <c r="T88" s="86" t="e">
        <f t="shared" si="56"/>
        <v>#REF!</v>
      </c>
      <c r="U88" s="87" t="e">
        <f t="shared" si="42"/>
        <v>#REF!</v>
      </c>
      <c r="V88" s="88" t="e">
        <f t="shared" si="42"/>
        <v>#REF!</v>
      </c>
      <c r="W88" s="34">
        <f t="shared" si="43"/>
        <v>112.62</v>
      </c>
      <c r="X88" s="32">
        <f t="shared" si="43"/>
        <v>252.6</v>
      </c>
      <c r="Y88" s="45">
        <f t="shared" si="43"/>
        <v>365.21999999999997</v>
      </c>
      <c r="Z88" s="22">
        <f>+SUM('37試算リンク用'!C56:E56)</f>
        <v>69.02</v>
      </c>
      <c r="AA88" s="19">
        <f>+SUM('37試算リンク用'!F56:H56)</f>
        <v>152.32</v>
      </c>
      <c r="AB88" s="45">
        <f t="shared" si="57"/>
        <v>221.33999999999997</v>
      </c>
      <c r="AC88" s="22">
        <f>+SUM('37試算リンク用'!J56:L56)</f>
        <v>43.600000000000009</v>
      </c>
      <c r="AD88" s="19">
        <f>+SUM('37試算リンク用'!M56:O56)</f>
        <v>100.28</v>
      </c>
      <c r="AE88" s="45">
        <f t="shared" si="45"/>
        <v>143.88</v>
      </c>
      <c r="AF88" s="22">
        <f>+SUM('37試算リンク用'!Q56:S56)</f>
        <v>75.95</v>
      </c>
      <c r="AG88" s="19">
        <f>+SUM('37試算リンク用'!T56:V56)</f>
        <v>150.35000000000002</v>
      </c>
      <c r="AH88" s="45">
        <f t="shared" si="46"/>
        <v>226.3</v>
      </c>
      <c r="AI88" s="22">
        <f>+SUM('37試算リンク用'!X56:Z56)</f>
        <v>46.36</v>
      </c>
      <c r="AJ88" s="19">
        <f>+SUM('37試算リンク用'!AA56:AC56)</f>
        <v>91.5</v>
      </c>
      <c r="AK88" s="45">
        <f t="shared" si="47"/>
        <v>137.86000000000001</v>
      </c>
      <c r="AL88" s="22">
        <f>+SUM('37試算リンク用'!AE56:AG56)</f>
        <v>27.720000000000002</v>
      </c>
      <c r="AM88" s="19">
        <f>+SUM('37試算リンク用'!AH56:AJ56)</f>
        <v>78.540000000000006</v>
      </c>
      <c r="AN88" s="45">
        <f t="shared" si="48"/>
        <v>106.26</v>
      </c>
      <c r="AO88" s="22">
        <f>+SUM('37試算リンク用'!AL56:AN56)</f>
        <v>21.85</v>
      </c>
      <c r="AP88" s="19">
        <f>+SUM('37試算リンク用'!AO56:AQ56)</f>
        <v>56.349999999999994</v>
      </c>
      <c r="AQ88" s="45">
        <f t="shared" si="49"/>
        <v>78.199999999999989</v>
      </c>
      <c r="AR88" s="22">
        <f>+SUM('37試算リンク用'!AS56:AU56)</f>
        <v>15.54</v>
      </c>
      <c r="AS88" s="19">
        <f>+SUM('37試算リンク用'!AV56:AX56)</f>
        <v>34.04</v>
      </c>
      <c r="AT88" s="47">
        <f t="shared" si="50"/>
        <v>49.58</v>
      </c>
    </row>
    <row r="89" spans="1:46" ht="14.85" customHeight="1" x14ac:dyDescent="0.15">
      <c r="A89" s="30">
        <v>41</v>
      </c>
      <c r="B89" s="63" t="s">
        <v>151</v>
      </c>
      <c r="C89" s="63" t="s">
        <v>82</v>
      </c>
      <c r="D89" s="97" t="s">
        <v>84</v>
      </c>
      <c r="E89" s="64" t="e">
        <f>+#REF!</f>
        <v>#REF!</v>
      </c>
      <c r="F89" s="64" t="e">
        <f>+#REF!</f>
        <v>#REF!</v>
      </c>
      <c r="G89" s="33" t="e">
        <f t="shared" si="51"/>
        <v>#REF!</v>
      </c>
      <c r="H89" s="86" t="e">
        <f t="shared" si="52"/>
        <v>#REF!</v>
      </c>
      <c r="I89" s="87" t="e">
        <f t="shared" si="40"/>
        <v>#REF!</v>
      </c>
      <c r="J89" s="88" t="e">
        <f t="shared" si="40"/>
        <v>#REF!</v>
      </c>
      <c r="K89" s="64" t="e">
        <f>+SUM(#REF!)</f>
        <v>#REF!</v>
      </c>
      <c r="L89" s="64" t="e">
        <f>+SUM(#REF!)</f>
        <v>#REF!</v>
      </c>
      <c r="M89" s="45" t="e">
        <f t="shared" si="53"/>
        <v>#REF!</v>
      </c>
      <c r="N89" s="64" t="e">
        <f>+#REF!</f>
        <v>#REF!</v>
      </c>
      <c r="O89" s="64" t="e">
        <f>+#REF!</f>
        <v>#REF!</v>
      </c>
      <c r="P89" s="45" t="e">
        <f t="shared" si="54"/>
        <v>#REF!</v>
      </c>
      <c r="Q89" s="64">
        <f t="shared" si="55"/>
        <v>339.26</v>
      </c>
      <c r="R89" s="65">
        <f t="shared" si="41"/>
        <v>682.76</v>
      </c>
      <c r="S89" s="45">
        <f t="shared" si="41"/>
        <v>1022.02</v>
      </c>
      <c r="T89" s="86" t="e">
        <f t="shared" si="56"/>
        <v>#REF!</v>
      </c>
      <c r="U89" s="87" t="e">
        <f t="shared" si="42"/>
        <v>#REF!</v>
      </c>
      <c r="V89" s="88" t="e">
        <f t="shared" si="42"/>
        <v>#REF!</v>
      </c>
      <c r="W89" s="34">
        <f t="shared" si="43"/>
        <v>142.18</v>
      </c>
      <c r="X89" s="32">
        <f t="shared" si="43"/>
        <v>297</v>
      </c>
      <c r="Y89" s="45">
        <f t="shared" si="43"/>
        <v>439.18</v>
      </c>
      <c r="Z89" s="22">
        <f>+SUM('37試算リンク用'!C57:E57)</f>
        <v>109.47999999999999</v>
      </c>
      <c r="AA89" s="19">
        <f>+SUM('37試算リンク用'!F57:H57)</f>
        <v>161.84</v>
      </c>
      <c r="AB89" s="45">
        <f t="shared" si="57"/>
        <v>271.32</v>
      </c>
      <c r="AC89" s="22">
        <f>+SUM('37試算リンク用'!J57:L57)</f>
        <v>32.700000000000003</v>
      </c>
      <c r="AD89" s="19">
        <f>+SUM('37試算リンク用'!M57:O57)</f>
        <v>135.16000000000003</v>
      </c>
      <c r="AE89" s="45">
        <f t="shared" si="45"/>
        <v>167.86</v>
      </c>
      <c r="AF89" s="22">
        <f>+SUM('37試算リンク用'!Q57:S57)</f>
        <v>79.05</v>
      </c>
      <c r="AG89" s="19">
        <f>+SUM('37試算リンク用'!T57:V57)</f>
        <v>137.94999999999999</v>
      </c>
      <c r="AH89" s="45">
        <f t="shared" si="46"/>
        <v>217</v>
      </c>
      <c r="AI89" s="22">
        <f>+SUM('37試算リンク用'!X57:Z57)</f>
        <v>34.159999999999997</v>
      </c>
      <c r="AJ89" s="19">
        <f>+SUM('37試算リンク用'!AA57:AC57)</f>
        <v>73.199999999999989</v>
      </c>
      <c r="AK89" s="45">
        <f t="shared" si="47"/>
        <v>107.35999999999999</v>
      </c>
      <c r="AL89" s="22">
        <f>+SUM('37試算リンク用'!AE57:AG57)</f>
        <v>43.120000000000005</v>
      </c>
      <c r="AM89" s="19">
        <f>+SUM('37試算リンク用'!AH57:AJ57)</f>
        <v>60.06</v>
      </c>
      <c r="AN89" s="45">
        <f t="shared" si="48"/>
        <v>103.18</v>
      </c>
      <c r="AO89" s="22">
        <f>+SUM('37試算リンク用'!AL57:AN57)</f>
        <v>33.349999999999994</v>
      </c>
      <c r="AP89" s="19">
        <f>+SUM('37試算リンク用'!AO57:AQ57)</f>
        <v>70.149999999999991</v>
      </c>
      <c r="AQ89" s="45">
        <f t="shared" si="49"/>
        <v>103.49999999999999</v>
      </c>
      <c r="AR89" s="22">
        <f>+SUM('37試算リンク用'!AS57:AU57)</f>
        <v>7.3999999999999995</v>
      </c>
      <c r="AS89" s="19">
        <f>+SUM('37試算リンク用'!AV57:AX57)</f>
        <v>44.4</v>
      </c>
      <c r="AT89" s="47">
        <f t="shared" si="50"/>
        <v>51.8</v>
      </c>
    </row>
    <row r="90" spans="1:46" ht="14.85" customHeight="1" x14ac:dyDescent="0.15">
      <c r="A90" s="30">
        <v>42</v>
      </c>
      <c r="B90" s="63" t="s">
        <v>152</v>
      </c>
      <c r="C90" s="63" t="s">
        <v>82</v>
      </c>
      <c r="D90" s="97" t="s">
        <v>83</v>
      </c>
      <c r="E90" s="64" t="e">
        <f>+#REF!</f>
        <v>#REF!</v>
      </c>
      <c r="F90" s="64" t="e">
        <f>+#REF!</f>
        <v>#REF!</v>
      </c>
      <c r="G90" s="33" t="e">
        <f t="shared" si="51"/>
        <v>#REF!</v>
      </c>
      <c r="H90" s="86" t="e">
        <f t="shared" si="52"/>
        <v>#REF!</v>
      </c>
      <c r="I90" s="87" t="e">
        <f t="shared" si="40"/>
        <v>#REF!</v>
      </c>
      <c r="J90" s="88" t="e">
        <f t="shared" si="40"/>
        <v>#REF!</v>
      </c>
      <c r="K90" s="64" t="e">
        <f>+SUM(#REF!)</f>
        <v>#REF!</v>
      </c>
      <c r="L90" s="64" t="e">
        <f>+SUM(#REF!)</f>
        <v>#REF!</v>
      </c>
      <c r="M90" s="45" t="e">
        <f t="shared" si="53"/>
        <v>#REF!</v>
      </c>
      <c r="N90" s="64" t="e">
        <f>+#REF!</f>
        <v>#REF!</v>
      </c>
      <c r="O90" s="64" t="e">
        <f>+#REF!</f>
        <v>#REF!</v>
      </c>
      <c r="P90" s="45" t="e">
        <f t="shared" si="54"/>
        <v>#REF!</v>
      </c>
      <c r="Q90" s="64">
        <f t="shared" si="55"/>
        <v>370.93</v>
      </c>
      <c r="R90" s="65">
        <f t="shared" si="41"/>
        <v>838.07</v>
      </c>
      <c r="S90" s="45">
        <f t="shared" si="41"/>
        <v>1209</v>
      </c>
      <c r="T90" s="86" t="e">
        <f t="shared" si="56"/>
        <v>#REF!</v>
      </c>
      <c r="U90" s="87" t="e">
        <f t="shared" si="42"/>
        <v>#REF!</v>
      </c>
      <c r="V90" s="88" t="e">
        <f t="shared" si="42"/>
        <v>#REF!</v>
      </c>
      <c r="W90" s="34">
        <f t="shared" si="43"/>
        <v>118.17999999999998</v>
      </c>
      <c r="X90" s="32">
        <f t="shared" si="43"/>
        <v>307.72000000000003</v>
      </c>
      <c r="Y90" s="45">
        <f t="shared" si="43"/>
        <v>425.9</v>
      </c>
      <c r="Z90" s="22">
        <f>+SUM('37試算リンク用'!C58:E58)</f>
        <v>83.299999999999983</v>
      </c>
      <c r="AA90" s="19">
        <f>+SUM('37試算リンク用'!F58:H58)</f>
        <v>185.64</v>
      </c>
      <c r="AB90" s="45">
        <f t="shared" si="57"/>
        <v>268.93999999999994</v>
      </c>
      <c r="AC90" s="22">
        <f>+SUM('37試算リンク用'!J58:L58)</f>
        <v>34.880000000000003</v>
      </c>
      <c r="AD90" s="19">
        <f>+SUM('37試算リンク用'!M58:O58)</f>
        <v>122.08000000000001</v>
      </c>
      <c r="AE90" s="45">
        <f t="shared" si="45"/>
        <v>156.96</v>
      </c>
      <c r="AF90" s="22">
        <f>+SUM('37試算リンク用'!Q58:S58)</f>
        <v>75.95</v>
      </c>
      <c r="AG90" s="19">
        <f>+SUM('37試算リンク用'!T58:V58)</f>
        <v>207.70000000000002</v>
      </c>
      <c r="AH90" s="45">
        <f t="shared" si="46"/>
        <v>283.65000000000003</v>
      </c>
      <c r="AI90" s="22">
        <f>+SUM('37試算リンク用'!X58:Z58)</f>
        <v>61</v>
      </c>
      <c r="AJ90" s="19">
        <f>+SUM('37試算リンク用'!AA58:AC58)</f>
        <v>100.03999999999999</v>
      </c>
      <c r="AK90" s="45">
        <f t="shared" si="47"/>
        <v>161.04</v>
      </c>
      <c r="AL90" s="22">
        <f>+SUM('37試算リンク用'!AE58:AG58)</f>
        <v>40.04</v>
      </c>
      <c r="AM90" s="19">
        <f>+SUM('37試算リンク用'!AH58:AJ58)</f>
        <v>106.26</v>
      </c>
      <c r="AN90" s="45">
        <f t="shared" si="48"/>
        <v>146.30000000000001</v>
      </c>
      <c r="AO90" s="22">
        <f>+SUM('37試算リンク用'!AL58:AN58)</f>
        <v>50.599999999999994</v>
      </c>
      <c r="AP90" s="19">
        <f>+SUM('37試算リンク用'!AO58:AQ58)</f>
        <v>79.349999999999994</v>
      </c>
      <c r="AQ90" s="45">
        <f t="shared" si="49"/>
        <v>129.94999999999999</v>
      </c>
      <c r="AR90" s="22">
        <f>+SUM('37試算リンク用'!AS58:AU58)</f>
        <v>25.16</v>
      </c>
      <c r="AS90" s="19">
        <f>+SUM('37試算リンク用'!AV58:AX58)</f>
        <v>37</v>
      </c>
      <c r="AT90" s="47">
        <f t="shared" si="50"/>
        <v>62.16</v>
      </c>
    </row>
    <row r="91" spans="1:46" ht="14.85" customHeight="1" x14ac:dyDescent="0.15">
      <c r="A91" s="30">
        <v>43</v>
      </c>
      <c r="B91" s="63" t="s">
        <v>153</v>
      </c>
      <c r="C91" s="63" t="s">
        <v>82</v>
      </c>
      <c r="D91" s="97" t="s">
        <v>83</v>
      </c>
      <c r="E91" s="64" t="e">
        <f>+#REF!</f>
        <v>#REF!</v>
      </c>
      <c r="F91" s="64" t="e">
        <f>+#REF!</f>
        <v>#REF!</v>
      </c>
      <c r="G91" s="33" t="e">
        <f t="shared" si="51"/>
        <v>#REF!</v>
      </c>
      <c r="H91" s="86" t="e">
        <f t="shared" si="52"/>
        <v>#REF!</v>
      </c>
      <c r="I91" s="87" t="e">
        <f t="shared" si="40"/>
        <v>#REF!</v>
      </c>
      <c r="J91" s="88" t="e">
        <f t="shared" si="40"/>
        <v>#REF!</v>
      </c>
      <c r="K91" s="64" t="e">
        <f>+SUM(#REF!)</f>
        <v>#REF!</v>
      </c>
      <c r="L91" s="64" t="e">
        <f>+SUM(#REF!)</f>
        <v>#REF!</v>
      </c>
      <c r="M91" s="45" t="e">
        <f t="shared" si="53"/>
        <v>#REF!</v>
      </c>
      <c r="N91" s="64" t="e">
        <f>+#REF!</f>
        <v>#REF!</v>
      </c>
      <c r="O91" s="64" t="e">
        <f>+#REF!</f>
        <v>#REF!</v>
      </c>
      <c r="P91" s="45" t="e">
        <f t="shared" si="54"/>
        <v>#REF!</v>
      </c>
      <c r="Q91" s="64">
        <f t="shared" si="55"/>
        <v>341.89</v>
      </c>
      <c r="R91" s="65">
        <f t="shared" si="41"/>
        <v>722.49999999999989</v>
      </c>
      <c r="S91" s="45">
        <f t="shared" si="41"/>
        <v>1064.3900000000001</v>
      </c>
      <c r="T91" s="86" t="e">
        <f t="shared" si="56"/>
        <v>#REF!</v>
      </c>
      <c r="U91" s="87" t="e">
        <f t="shared" si="42"/>
        <v>#REF!</v>
      </c>
      <c r="V91" s="88" t="e">
        <f t="shared" si="42"/>
        <v>#REF!</v>
      </c>
      <c r="W91" s="34">
        <f t="shared" si="43"/>
        <v>113.22</v>
      </c>
      <c r="X91" s="32">
        <f t="shared" si="43"/>
        <v>297.41999999999996</v>
      </c>
      <c r="Y91" s="45">
        <f t="shared" si="43"/>
        <v>410.63999999999993</v>
      </c>
      <c r="Z91" s="22">
        <f>+SUM('37試算リンク用'!C59:E59)</f>
        <v>76.16</v>
      </c>
      <c r="AA91" s="19">
        <f>+SUM('37試算リンク用'!F59:H59)</f>
        <v>192.77999999999997</v>
      </c>
      <c r="AB91" s="45">
        <f t="shared" si="57"/>
        <v>268.93999999999994</v>
      </c>
      <c r="AC91" s="22">
        <f>+SUM('37試算リンク用'!J59:L59)</f>
        <v>37.06</v>
      </c>
      <c r="AD91" s="19">
        <f>+SUM('37試算リンク用'!M59:O59)</f>
        <v>104.64</v>
      </c>
      <c r="AE91" s="45">
        <f t="shared" si="45"/>
        <v>141.69999999999999</v>
      </c>
      <c r="AF91" s="22">
        <f>+SUM('37試算リンク用'!Q59:S59)</f>
        <v>82.15</v>
      </c>
      <c r="AG91" s="19">
        <f>+SUM('37試算リンク用'!T59:V59)</f>
        <v>128.65</v>
      </c>
      <c r="AH91" s="45">
        <f t="shared" si="46"/>
        <v>210.8</v>
      </c>
      <c r="AI91" s="22">
        <f>+SUM('37試算リンク用'!X59:Z59)</f>
        <v>57.339999999999996</v>
      </c>
      <c r="AJ91" s="19">
        <f>+SUM('37試算リンク用'!AA59:AC59)</f>
        <v>86.62</v>
      </c>
      <c r="AK91" s="45">
        <f t="shared" si="47"/>
        <v>143.96</v>
      </c>
      <c r="AL91" s="22">
        <f>+SUM('37試算リンク用'!AE59:AG59)</f>
        <v>40.040000000000006</v>
      </c>
      <c r="AM91" s="19">
        <f>+SUM('37試算リンク用'!AH59:AJ59)</f>
        <v>87.78</v>
      </c>
      <c r="AN91" s="45">
        <f t="shared" si="48"/>
        <v>127.82000000000001</v>
      </c>
      <c r="AO91" s="22">
        <f>+SUM('37試算リンク用'!AL59:AN59)</f>
        <v>29.9</v>
      </c>
      <c r="AP91" s="19">
        <f>+SUM('37試算リンク用'!AO59:AQ59)</f>
        <v>72.449999999999989</v>
      </c>
      <c r="AQ91" s="45">
        <f t="shared" si="49"/>
        <v>102.35</v>
      </c>
      <c r="AR91" s="22">
        <f>+SUM('37試算リンク用'!AS59:AU59)</f>
        <v>19.240000000000002</v>
      </c>
      <c r="AS91" s="19">
        <f>+SUM('37試算リンク用'!AV59:AX59)</f>
        <v>49.58</v>
      </c>
      <c r="AT91" s="47">
        <f t="shared" si="50"/>
        <v>68.819999999999993</v>
      </c>
    </row>
    <row r="92" spans="1:46" ht="14.85" customHeight="1" x14ac:dyDescent="0.15">
      <c r="A92" s="30">
        <v>44</v>
      </c>
      <c r="B92" s="63" t="s">
        <v>154</v>
      </c>
      <c r="C92" s="63" t="s">
        <v>82</v>
      </c>
      <c r="D92" s="97" t="s">
        <v>81</v>
      </c>
      <c r="E92" s="64" t="e">
        <f>+#REF!</f>
        <v>#REF!</v>
      </c>
      <c r="F92" s="64" t="e">
        <f>+#REF!</f>
        <v>#REF!</v>
      </c>
      <c r="G92" s="33" t="e">
        <f t="shared" si="51"/>
        <v>#REF!</v>
      </c>
      <c r="H92" s="86" t="e">
        <f t="shared" si="52"/>
        <v>#REF!</v>
      </c>
      <c r="I92" s="87" t="e">
        <f t="shared" si="40"/>
        <v>#REF!</v>
      </c>
      <c r="J92" s="88" t="e">
        <f t="shared" si="40"/>
        <v>#REF!</v>
      </c>
      <c r="K92" s="102" t="e">
        <f>+SUM(#REF!)</f>
        <v>#REF!</v>
      </c>
      <c r="L92" s="102" t="e">
        <f>+SUM(#REF!)</f>
        <v>#REF!</v>
      </c>
      <c r="M92" s="114" t="e">
        <f t="shared" si="53"/>
        <v>#REF!</v>
      </c>
      <c r="N92" s="64" t="e">
        <f>+#REF!</f>
        <v>#REF!</v>
      </c>
      <c r="O92" s="64" t="e">
        <f>+#REF!</f>
        <v>#REF!</v>
      </c>
      <c r="P92" s="45" t="e">
        <f t="shared" si="54"/>
        <v>#REF!</v>
      </c>
      <c r="Q92" s="64">
        <f t="shared" si="55"/>
        <v>237.66</v>
      </c>
      <c r="R92" s="65">
        <f t="shared" si="41"/>
        <v>564.95000000000005</v>
      </c>
      <c r="S92" s="45">
        <f t="shared" si="41"/>
        <v>802.6099999999999</v>
      </c>
      <c r="T92" s="86" t="e">
        <f t="shared" si="56"/>
        <v>#REF!</v>
      </c>
      <c r="U92" s="87" t="e">
        <f t="shared" si="42"/>
        <v>#REF!</v>
      </c>
      <c r="V92" s="88" t="e">
        <f t="shared" si="42"/>
        <v>#REF!</v>
      </c>
      <c r="W92" s="34">
        <f t="shared" si="43"/>
        <v>71.78</v>
      </c>
      <c r="X92" s="32">
        <f t="shared" si="43"/>
        <v>206</v>
      </c>
      <c r="Y92" s="45">
        <f t="shared" si="43"/>
        <v>277.77999999999997</v>
      </c>
      <c r="Z92" s="22">
        <f>+SUM('37試算リンク用'!C60:E60)</f>
        <v>49.980000000000004</v>
      </c>
      <c r="AA92" s="19">
        <f>+SUM('37試算リンク用'!F60:H60)</f>
        <v>116.61999999999999</v>
      </c>
      <c r="AB92" s="45">
        <f t="shared" si="57"/>
        <v>166.6</v>
      </c>
      <c r="AC92" s="22">
        <f>+SUM('37試算リンク用'!J60:L60)</f>
        <v>21.800000000000004</v>
      </c>
      <c r="AD92" s="19">
        <f>+SUM('37試算リンク用'!M60:O60)</f>
        <v>89.38000000000001</v>
      </c>
      <c r="AE92" s="45">
        <f t="shared" si="45"/>
        <v>111.18</v>
      </c>
      <c r="AF92" s="22">
        <f>+SUM('37試算リンク用'!Q60:S60)</f>
        <v>54.25</v>
      </c>
      <c r="AG92" s="19">
        <f>+SUM('37試算リンク用'!T60:V60)</f>
        <v>130.19999999999999</v>
      </c>
      <c r="AH92" s="45">
        <f t="shared" si="46"/>
        <v>184.45</v>
      </c>
      <c r="AI92" s="22">
        <f>+SUM('37試算リンク用'!X60:Z60)</f>
        <v>31.72</v>
      </c>
      <c r="AJ92" s="19">
        <f>+SUM('37試算リンク用'!AA60:AC60)</f>
        <v>64.66</v>
      </c>
      <c r="AK92" s="45">
        <f t="shared" si="47"/>
        <v>96.38</v>
      </c>
      <c r="AL92" s="22">
        <f>+SUM('37試算リンク用'!AE60:AG60)</f>
        <v>44.660000000000004</v>
      </c>
      <c r="AM92" s="19">
        <f>+SUM('37試算リンク用'!AH60:AJ60)</f>
        <v>66.22</v>
      </c>
      <c r="AN92" s="45">
        <f t="shared" si="48"/>
        <v>110.88</v>
      </c>
      <c r="AO92" s="22">
        <f>+SUM('37試算リンク用'!AL60:AN60)</f>
        <v>24.15</v>
      </c>
      <c r="AP92" s="19">
        <f>+SUM('37試算リンク用'!AO60:AQ60)</f>
        <v>58.649999999999991</v>
      </c>
      <c r="AQ92" s="45">
        <f t="shared" si="49"/>
        <v>82.799999999999983</v>
      </c>
      <c r="AR92" s="22">
        <f>+SUM('37試算リンク用'!AS60:AU60)</f>
        <v>11.1</v>
      </c>
      <c r="AS92" s="19">
        <f>+SUM('37試算リンク用'!AV60:AX60)</f>
        <v>39.22</v>
      </c>
      <c r="AT92" s="47">
        <f t="shared" si="50"/>
        <v>50.32</v>
      </c>
    </row>
    <row r="93" spans="1:46" ht="14.85" customHeight="1" x14ac:dyDescent="0.15">
      <c r="A93" s="30">
        <v>45</v>
      </c>
      <c r="B93" s="63" t="s">
        <v>155</v>
      </c>
      <c r="C93" s="63" t="s">
        <v>82</v>
      </c>
      <c r="D93" s="97" t="s">
        <v>81</v>
      </c>
      <c r="E93" s="64" t="e">
        <f>+#REF!</f>
        <v>#REF!</v>
      </c>
      <c r="F93" s="64" t="e">
        <f>+#REF!</f>
        <v>#REF!</v>
      </c>
      <c r="G93" s="33" t="e">
        <f t="shared" si="51"/>
        <v>#REF!</v>
      </c>
      <c r="H93" s="86" t="e">
        <f t="shared" si="52"/>
        <v>#REF!</v>
      </c>
      <c r="I93" s="87" t="e">
        <f t="shared" si="40"/>
        <v>#REF!</v>
      </c>
      <c r="J93" s="88" t="e">
        <f t="shared" si="40"/>
        <v>#REF!</v>
      </c>
      <c r="K93" s="64" t="e">
        <f>+SUM(#REF!)</f>
        <v>#REF!</v>
      </c>
      <c r="L93" s="64" t="e">
        <f>+SUM(#REF!)</f>
        <v>#REF!</v>
      </c>
      <c r="M93" s="45" t="e">
        <f t="shared" si="53"/>
        <v>#REF!</v>
      </c>
      <c r="N93" s="64" t="e">
        <f>+#REF!</f>
        <v>#REF!</v>
      </c>
      <c r="O93" s="64" t="e">
        <f>+#REF!</f>
        <v>#REF!</v>
      </c>
      <c r="P93" s="45" t="e">
        <f t="shared" si="54"/>
        <v>#REF!</v>
      </c>
      <c r="Q93" s="64">
        <f t="shared" si="55"/>
        <v>15.82</v>
      </c>
      <c r="R93" s="65">
        <f t="shared" si="41"/>
        <v>41.75</v>
      </c>
      <c r="S93" s="45">
        <f t="shared" si="41"/>
        <v>57.569999999999993</v>
      </c>
      <c r="T93" s="86" t="e">
        <f t="shared" si="56"/>
        <v>#REF!</v>
      </c>
      <c r="U93" s="87" t="e">
        <f t="shared" si="42"/>
        <v>#REF!</v>
      </c>
      <c r="V93" s="88" t="e">
        <f t="shared" si="42"/>
        <v>#REF!</v>
      </c>
      <c r="W93" s="34">
        <f t="shared" si="43"/>
        <v>4.5600000000000005</v>
      </c>
      <c r="X93" s="32">
        <f t="shared" si="43"/>
        <v>16.259999999999998</v>
      </c>
      <c r="Y93" s="45">
        <f t="shared" si="43"/>
        <v>20.82</v>
      </c>
      <c r="Z93" s="22">
        <f>+SUM('37試算リンク用'!C61:E61)</f>
        <v>2.38</v>
      </c>
      <c r="AA93" s="19">
        <f>+SUM('37試算リンク用'!F61:H61)</f>
        <v>11.899999999999999</v>
      </c>
      <c r="AB93" s="45">
        <f t="shared" si="57"/>
        <v>14.279999999999998</v>
      </c>
      <c r="AC93" s="22">
        <f>+SUM('37試算リンク用'!J61:L61)</f>
        <v>2.1800000000000002</v>
      </c>
      <c r="AD93" s="19">
        <f>+SUM('37試算リンク用'!M61:O61)</f>
        <v>4.3600000000000003</v>
      </c>
      <c r="AE93" s="45">
        <f t="shared" si="45"/>
        <v>6.5400000000000009</v>
      </c>
      <c r="AF93" s="22">
        <f>+SUM('37試算リンク用'!Q61:S61)</f>
        <v>1.55</v>
      </c>
      <c r="AG93" s="19">
        <f>+SUM('37試算リンク用'!T61:V61)</f>
        <v>4.6500000000000004</v>
      </c>
      <c r="AH93" s="45">
        <f t="shared" si="46"/>
        <v>6.2</v>
      </c>
      <c r="AI93" s="22">
        <f>+SUM('37試算リンク用'!X61:Z61)</f>
        <v>2.44</v>
      </c>
      <c r="AJ93" s="19">
        <f>+SUM('37試算リンク用'!AA61:AC61)</f>
        <v>2.44</v>
      </c>
      <c r="AK93" s="45">
        <f t="shared" si="47"/>
        <v>4.88</v>
      </c>
      <c r="AL93" s="22">
        <f>+SUM('37試算リンク用'!AE61:AG61)</f>
        <v>3.08</v>
      </c>
      <c r="AM93" s="19">
        <f>+SUM('37試算リンク用'!AH61:AJ61)</f>
        <v>12.32</v>
      </c>
      <c r="AN93" s="45">
        <f t="shared" si="48"/>
        <v>15.4</v>
      </c>
      <c r="AO93" s="22">
        <f>+SUM('37試算リンク用'!AL61:AN61)</f>
        <v>3.4499999999999997</v>
      </c>
      <c r="AP93" s="19">
        <f>+SUM('37試算リンク用'!AO61:AQ61)</f>
        <v>4.5999999999999996</v>
      </c>
      <c r="AQ93" s="45">
        <f t="shared" si="49"/>
        <v>8.0499999999999989</v>
      </c>
      <c r="AR93" s="22">
        <f>+SUM('37試算リンク用'!AS61:AU61)</f>
        <v>0.74</v>
      </c>
      <c r="AS93" s="19">
        <f>+SUM('37試算リンク用'!AV61:AX61)</f>
        <v>1.48</v>
      </c>
      <c r="AT93" s="47">
        <f t="shared" si="50"/>
        <v>2.2199999999999998</v>
      </c>
    </row>
    <row r="94" spans="1:46" ht="14.85" customHeight="1" x14ac:dyDescent="0.15">
      <c r="A94" s="30">
        <v>46</v>
      </c>
      <c r="B94" s="62" t="s">
        <v>156</v>
      </c>
      <c r="C94" s="63" t="s">
        <v>82</v>
      </c>
      <c r="D94" s="96" t="s">
        <v>81</v>
      </c>
      <c r="E94" s="31" t="e">
        <f>+#REF!</f>
        <v>#REF!</v>
      </c>
      <c r="F94" s="31" t="e">
        <f>+#REF!</f>
        <v>#REF!</v>
      </c>
      <c r="G94" s="33" t="e">
        <f t="shared" si="51"/>
        <v>#REF!</v>
      </c>
      <c r="H94" s="83" t="e">
        <f t="shared" si="52"/>
        <v>#REF!</v>
      </c>
      <c r="I94" s="84" t="e">
        <f t="shared" si="40"/>
        <v>#REF!</v>
      </c>
      <c r="J94" s="85" t="e">
        <f t="shared" si="40"/>
        <v>#REF!</v>
      </c>
      <c r="K94" s="31" t="e">
        <f>+SUM(#REF!)</f>
        <v>#REF!</v>
      </c>
      <c r="L94" s="31" t="e">
        <f>+SUM(#REF!)</f>
        <v>#REF!</v>
      </c>
      <c r="M94" s="33" t="e">
        <f t="shared" si="53"/>
        <v>#REF!</v>
      </c>
      <c r="N94" s="31" t="e">
        <f>+#REF!</f>
        <v>#REF!</v>
      </c>
      <c r="O94" s="31" t="e">
        <f>+#REF!</f>
        <v>#REF!</v>
      </c>
      <c r="P94" s="33" t="e">
        <f t="shared" si="54"/>
        <v>#REF!</v>
      </c>
      <c r="Q94" s="31">
        <f t="shared" si="55"/>
        <v>176.92999999999998</v>
      </c>
      <c r="R94" s="32">
        <f t="shared" si="41"/>
        <v>386.1</v>
      </c>
      <c r="S94" s="33">
        <f t="shared" si="41"/>
        <v>563.03</v>
      </c>
      <c r="T94" s="83" t="e">
        <f t="shared" si="56"/>
        <v>#REF!</v>
      </c>
      <c r="U94" s="84" t="e">
        <f t="shared" si="42"/>
        <v>#REF!</v>
      </c>
      <c r="V94" s="85" t="e">
        <f t="shared" si="42"/>
        <v>#REF!</v>
      </c>
      <c r="W94" s="34">
        <f t="shared" si="43"/>
        <v>60.28</v>
      </c>
      <c r="X94" s="32">
        <f t="shared" si="43"/>
        <v>181.42000000000002</v>
      </c>
      <c r="Y94" s="33">
        <f t="shared" si="43"/>
        <v>241.7</v>
      </c>
      <c r="Z94" s="22">
        <f>+SUM('37試算リンク用'!C62:E62)</f>
        <v>42.84</v>
      </c>
      <c r="AA94" s="19">
        <f>+SUM('37試算リンク用'!F62:H62)</f>
        <v>109.47999999999999</v>
      </c>
      <c r="AB94" s="33">
        <f t="shared" si="57"/>
        <v>152.32</v>
      </c>
      <c r="AC94" s="22">
        <f>+SUM('37試算リンク用'!J62:L62)</f>
        <v>17.440000000000001</v>
      </c>
      <c r="AD94" s="19">
        <f>+SUM('37試算リンク用'!M62:O62)</f>
        <v>71.940000000000012</v>
      </c>
      <c r="AE94" s="33">
        <f t="shared" si="45"/>
        <v>89.38000000000001</v>
      </c>
      <c r="AF94" s="22">
        <f>+SUM('37試算リンク用'!Q62:S62)</f>
        <v>41.85</v>
      </c>
      <c r="AG94" s="19">
        <f>+SUM('37試算リンク用'!T62:V62)</f>
        <v>62</v>
      </c>
      <c r="AH94" s="45">
        <f t="shared" si="46"/>
        <v>103.85</v>
      </c>
      <c r="AI94" s="22">
        <f>+SUM('37試算リンク用'!X62:Z62)</f>
        <v>18.299999999999997</v>
      </c>
      <c r="AJ94" s="19">
        <f>+SUM('37試算リンク用'!AA62:AC62)</f>
        <v>32.94</v>
      </c>
      <c r="AK94" s="45">
        <f t="shared" si="47"/>
        <v>51.239999999999995</v>
      </c>
      <c r="AL94" s="22">
        <f>+SUM('37試算リンク用'!AE62:AG62)</f>
        <v>26.18</v>
      </c>
      <c r="AM94" s="19">
        <f>+SUM('37試算リンク用'!AH62:AJ62)</f>
        <v>50.82</v>
      </c>
      <c r="AN94" s="45">
        <f t="shared" si="48"/>
        <v>77</v>
      </c>
      <c r="AO94" s="22">
        <f>+SUM('37試算リンク用'!AL62:AN62)</f>
        <v>20.7</v>
      </c>
      <c r="AP94" s="19">
        <f>+SUM('37試算リンク用'!AO62:AQ62)</f>
        <v>34.5</v>
      </c>
      <c r="AQ94" s="45">
        <f t="shared" si="49"/>
        <v>55.2</v>
      </c>
      <c r="AR94" s="22">
        <f>+SUM('37試算リンク用'!AS62:AU62)</f>
        <v>9.620000000000001</v>
      </c>
      <c r="AS94" s="19">
        <f>+SUM('37試算リンク用'!AV62:AX62)</f>
        <v>24.419999999999998</v>
      </c>
      <c r="AT94" s="47">
        <f t="shared" si="50"/>
        <v>34.04</v>
      </c>
    </row>
    <row r="95" spans="1:46" ht="14.85" customHeight="1" x14ac:dyDescent="0.15">
      <c r="A95" s="30">
        <v>47</v>
      </c>
      <c r="B95" s="63" t="s">
        <v>157</v>
      </c>
      <c r="C95" s="63" t="s">
        <v>82</v>
      </c>
      <c r="D95" s="97" t="s">
        <v>86</v>
      </c>
      <c r="E95" s="64" t="e">
        <f>+#REF!</f>
        <v>#REF!</v>
      </c>
      <c r="F95" s="64" t="e">
        <f>+#REF!</f>
        <v>#REF!</v>
      </c>
      <c r="G95" s="33" t="e">
        <f t="shared" si="51"/>
        <v>#REF!</v>
      </c>
      <c r="H95" s="86" t="e">
        <f t="shared" si="52"/>
        <v>#REF!</v>
      </c>
      <c r="I95" s="87" t="e">
        <f t="shared" si="40"/>
        <v>#REF!</v>
      </c>
      <c r="J95" s="88" t="e">
        <f t="shared" si="40"/>
        <v>#REF!</v>
      </c>
      <c r="K95" s="64" t="e">
        <f>+SUM(#REF!)</f>
        <v>#REF!</v>
      </c>
      <c r="L95" s="64" t="e">
        <f>+SUM(#REF!)</f>
        <v>#REF!</v>
      </c>
      <c r="M95" s="45" t="e">
        <f t="shared" si="53"/>
        <v>#REF!</v>
      </c>
      <c r="N95" s="64" t="e">
        <f>+#REF!</f>
        <v>#REF!</v>
      </c>
      <c r="O95" s="64" t="e">
        <f>+#REF!</f>
        <v>#REF!</v>
      </c>
      <c r="P95" s="45" t="e">
        <f t="shared" si="54"/>
        <v>#REF!</v>
      </c>
      <c r="Q95" s="64">
        <f t="shared" si="55"/>
        <v>224.92999999999998</v>
      </c>
      <c r="R95" s="65">
        <f t="shared" si="41"/>
        <v>490.41999999999996</v>
      </c>
      <c r="S95" s="45">
        <f t="shared" si="41"/>
        <v>715.35000000000014</v>
      </c>
      <c r="T95" s="86" t="e">
        <f t="shared" si="56"/>
        <v>#REF!</v>
      </c>
      <c r="U95" s="87" t="e">
        <f t="shared" si="42"/>
        <v>#REF!</v>
      </c>
      <c r="V95" s="88" t="e">
        <f t="shared" si="42"/>
        <v>#REF!</v>
      </c>
      <c r="W95" s="34">
        <f t="shared" si="43"/>
        <v>88.24</v>
      </c>
      <c r="X95" s="32">
        <f t="shared" si="43"/>
        <v>199.46</v>
      </c>
      <c r="Y95" s="45">
        <f t="shared" si="43"/>
        <v>287.70000000000005</v>
      </c>
      <c r="Z95" s="22">
        <f>+SUM('37試算リンク用'!C63:E63)</f>
        <v>64.259999999999991</v>
      </c>
      <c r="AA95" s="19">
        <f>+SUM('37試算リンク用'!F63:H63)</f>
        <v>116.61999999999999</v>
      </c>
      <c r="AB95" s="45">
        <f t="shared" si="57"/>
        <v>180.88</v>
      </c>
      <c r="AC95" s="22">
        <f>+SUM('37試算リンク用'!J63:L63)</f>
        <v>23.98</v>
      </c>
      <c r="AD95" s="19">
        <f>+SUM('37試算リンク用'!M63:O63)</f>
        <v>82.840000000000018</v>
      </c>
      <c r="AE95" s="45">
        <f t="shared" si="45"/>
        <v>106.82000000000002</v>
      </c>
      <c r="AF95" s="22">
        <f>+SUM('37試算リンク用'!Q63:S63)</f>
        <v>41.85</v>
      </c>
      <c r="AG95" s="19">
        <f>+SUM('37試算リンク用'!T63:V63)</f>
        <v>91.45</v>
      </c>
      <c r="AH95" s="45">
        <f t="shared" si="46"/>
        <v>133.30000000000001</v>
      </c>
      <c r="AI95" s="22">
        <f>+SUM('37試算リンク用'!X63:Z63)</f>
        <v>31.72</v>
      </c>
      <c r="AJ95" s="19">
        <f>+SUM('37試算リンク用'!AA63:AC63)</f>
        <v>47.58</v>
      </c>
      <c r="AK95" s="45">
        <f t="shared" si="47"/>
        <v>79.3</v>
      </c>
      <c r="AL95" s="22">
        <f>+SUM('37試算リンク用'!AE63:AG63)</f>
        <v>29.26</v>
      </c>
      <c r="AM95" s="19">
        <f>+SUM('37試算リンク用'!AH63:AJ63)</f>
        <v>60.06</v>
      </c>
      <c r="AN95" s="45">
        <f t="shared" si="48"/>
        <v>89.320000000000007</v>
      </c>
      <c r="AO95" s="22">
        <f>+SUM('37試算リンク用'!AL63:AN63)</f>
        <v>16.099999999999998</v>
      </c>
      <c r="AP95" s="19">
        <f>+SUM('37試算リンク用'!AO63:AQ63)</f>
        <v>56.349999999999994</v>
      </c>
      <c r="AQ95" s="45">
        <f t="shared" si="49"/>
        <v>72.449999999999989</v>
      </c>
      <c r="AR95" s="22">
        <f>+SUM('37試算リンク用'!AS63:AU63)</f>
        <v>17.759999999999998</v>
      </c>
      <c r="AS95" s="19">
        <f>+SUM('37試算リンク用'!AV63:AX63)</f>
        <v>35.519999999999996</v>
      </c>
      <c r="AT95" s="47">
        <f t="shared" si="50"/>
        <v>53.279999999999994</v>
      </c>
    </row>
    <row r="96" spans="1:46" ht="14.85" customHeight="1" x14ac:dyDescent="0.15">
      <c r="A96" s="30">
        <v>48</v>
      </c>
      <c r="B96" s="63" t="s">
        <v>158</v>
      </c>
      <c r="C96" s="63" t="s">
        <v>82</v>
      </c>
      <c r="D96" s="97" t="s">
        <v>86</v>
      </c>
      <c r="E96" s="102" t="e">
        <f>+#REF!</f>
        <v>#REF!</v>
      </c>
      <c r="F96" s="102" t="e">
        <f>+#REF!</f>
        <v>#REF!</v>
      </c>
      <c r="G96" s="113" t="e">
        <f t="shared" si="51"/>
        <v>#REF!</v>
      </c>
      <c r="H96" s="86" t="e">
        <f t="shared" si="52"/>
        <v>#REF!</v>
      </c>
      <c r="I96" s="87" t="e">
        <f t="shared" si="40"/>
        <v>#REF!</v>
      </c>
      <c r="J96" s="88" t="e">
        <f t="shared" si="40"/>
        <v>#REF!</v>
      </c>
      <c r="K96" s="64" t="e">
        <f>+SUM(#REF!)</f>
        <v>#REF!</v>
      </c>
      <c r="L96" s="64" t="e">
        <f>+SUM(#REF!)</f>
        <v>#REF!</v>
      </c>
      <c r="M96" s="45" t="e">
        <f t="shared" si="53"/>
        <v>#REF!</v>
      </c>
      <c r="N96" s="64" t="e">
        <f>+#REF!</f>
        <v>#REF!</v>
      </c>
      <c r="O96" s="64" t="e">
        <f>+#REF!</f>
        <v>#REF!</v>
      </c>
      <c r="P96" s="45" t="e">
        <f t="shared" si="54"/>
        <v>#REF!</v>
      </c>
      <c r="Q96" s="64">
        <f t="shared" si="55"/>
        <v>128.72</v>
      </c>
      <c r="R96" s="65">
        <f t="shared" si="41"/>
        <v>254.47000000000003</v>
      </c>
      <c r="S96" s="45">
        <f t="shared" si="41"/>
        <v>383.18999999999994</v>
      </c>
      <c r="T96" s="86" t="e">
        <f t="shared" si="56"/>
        <v>#REF!</v>
      </c>
      <c r="U96" s="87" t="e">
        <f t="shared" si="42"/>
        <v>#REF!</v>
      </c>
      <c r="V96" s="88" t="e">
        <f t="shared" si="42"/>
        <v>#REF!</v>
      </c>
      <c r="W96" s="34">
        <f t="shared" si="43"/>
        <v>40.64</v>
      </c>
      <c r="X96" s="32">
        <f t="shared" si="43"/>
        <v>107.46</v>
      </c>
      <c r="Y96" s="45">
        <f t="shared" si="43"/>
        <v>148.1</v>
      </c>
      <c r="Z96" s="22">
        <f>+SUM('37試算リンク用'!C64:E64)</f>
        <v>16.66</v>
      </c>
      <c r="AA96" s="19">
        <f>+SUM('37試算リンク用'!F64:H64)</f>
        <v>59.499999999999993</v>
      </c>
      <c r="AB96" s="45">
        <f t="shared" si="57"/>
        <v>76.16</v>
      </c>
      <c r="AC96" s="22">
        <f>+SUM('37試算リンク用'!J64:L64)</f>
        <v>23.980000000000004</v>
      </c>
      <c r="AD96" s="19">
        <f>+SUM('37試算リンク用'!M64:O64)</f>
        <v>47.96</v>
      </c>
      <c r="AE96" s="45">
        <f t="shared" si="45"/>
        <v>71.94</v>
      </c>
      <c r="AF96" s="22">
        <f>+SUM('37試算リンク用'!Q64:S64)</f>
        <v>29.450000000000003</v>
      </c>
      <c r="AG96" s="19">
        <f>+SUM('37試算リンク用'!T64:V64)</f>
        <v>48.05</v>
      </c>
      <c r="AH96" s="45">
        <f t="shared" si="46"/>
        <v>77.5</v>
      </c>
      <c r="AI96" s="22">
        <f>+SUM('37試算リンク用'!X64:Z64)</f>
        <v>14.639999999999999</v>
      </c>
      <c r="AJ96" s="19">
        <f>+SUM('37試算リンク用'!AA64:AC64)</f>
        <v>28.06</v>
      </c>
      <c r="AK96" s="45">
        <f t="shared" si="47"/>
        <v>42.699999999999996</v>
      </c>
      <c r="AL96" s="22">
        <f>+SUM('37試算リンク用'!AE64:AG64)</f>
        <v>27.72</v>
      </c>
      <c r="AM96" s="19">
        <f>+SUM('37試算リンク用'!AH64:AJ64)</f>
        <v>30.800000000000004</v>
      </c>
      <c r="AN96" s="45">
        <f t="shared" si="48"/>
        <v>58.52</v>
      </c>
      <c r="AO96" s="22">
        <f>+SUM('37試算リンク用'!AL64:AN64)</f>
        <v>10.35</v>
      </c>
      <c r="AP96" s="19">
        <f>+SUM('37試算リンク用'!AO64:AQ64)</f>
        <v>25.299999999999997</v>
      </c>
      <c r="AQ96" s="45">
        <f t="shared" si="49"/>
        <v>35.65</v>
      </c>
      <c r="AR96" s="22">
        <f>+SUM('37試算リンク用'!AS64:AU64)</f>
        <v>5.92</v>
      </c>
      <c r="AS96" s="19">
        <f>+SUM('37試算リンク用'!AV64:AX64)</f>
        <v>14.8</v>
      </c>
      <c r="AT96" s="47">
        <f t="shared" si="50"/>
        <v>20.72</v>
      </c>
    </row>
    <row r="97" spans="1:46" ht="14.85" customHeight="1" x14ac:dyDescent="0.15">
      <c r="A97" s="30">
        <v>49</v>
      </c>
      <c r="B97" s="63" t="s">
        <v>159</v>
      </c>
      <c r="C97" s="63" t="s">
        <v>82</v>
      </c>
      <c r="D97" s="97" t="s">
        <v>85</v>
      </c>
      <c r="E97" s="102" t="e">
        <f>+#REF!</f>
        <v>#REF!</v>
      </c>
      <c r="F97" s="102" t="e">
        <f>+#REF!</f>
        <v>#REF!</v>
      </c>
      <c r="G97" s="113" t="e">
        <f t="shared" si="51"/>
        <v>#REF!</v>
      </c>
      <c r="H97" s="86" t="e">
        <f t="shared" si="52"/>
        <v>#REF!</v>
      </c>
      <c r="I97" s="87" t="e">
        <f t="shared" si="40"/>
        <v>#REF!</v>
      </c>
      <c r="J97" s="88" t="e">
        <f t="shared" si="40"/>
        <v>#REF!</v>
      </c>
      <c r="K97" s="64" t="e">
        <f>+SUM(#REF!)</f>
        <v>#REF!</v>
      </c>
      <c r="L97" s="64" t="e">
        <f>+SUM(#REF!)</f>
        <v>#REF!</v>
      </c>
      <c r="M97" s="45" t="e">
        <f t="shared" si="53"/>
        <v>#REF!</v>
      </c>
      <c r="N97" s="64" t="e">
        <f>+#REF!</f>
        <v>#REF!</v>
      </c>
      <c r="O97" s="64" t="e">
        <f>+#REF!</f>
        <v>#REF!</v>
      </c>
      <c r="P97" s="45" t="e">
        <f t="shared" si="54"/>
        <v>#REF!</v>
      </c>
      <c r="Q97" s="64">
        <f t="shared" si="55"/>
        <v>178.23</v>
      </c>
      <c r="R97" s="65">
        <f t="shared" si="41"/>
        <v>379.41</v>
      </c>
      <c r="S97" s="45">
        <f t="shared" si="41"/>
        <v>557.64</v>
      </c>
      <c r="T97" s="86" t="e">
        <f t="shared" si="56"/>
        <v>#REF!</v>
      </c>
      <c r="U97" s="87" t="e">
        <f t="shared" si="42"/>
        <v>#REF!</v>
      </c>
      <c r="V97" s="88" t="e">
        <f t="shared" si="42"/>
        <v>#REF!</v>
      </c>
      <c r="W97" s="34">
        <f t="shared" si="43"/>
        <v>81.099999999999994</v>
      </c>
      <c r="X97" s="32">
        <f t="shared" si="43"/>
        <v>186.58</v>
      </c>
      <c r="Y97" s="45">
        <f t="shared" si="43"/>
        <v>267.68</v>
      </c>
      <c r="Z97" s="22">
        <f>+SUM('37試算リンク用'!C65:E65)</f>
        <v>57.12</v>
      </c>
      <c r="AA97" s="19">
        <f>+SUM('37試算リンク用'!F65:H65)</f>
        <v>119</v>
      </c>
      <c r="AB97" s="45">
        <f t="shared" si="57"/>
        <v>176.12</v>
      </c>
      <c r="AC97" s="22">
        <f>+SUM('37試算リンク用'!J65:L65)</f>
        <v>23.98</v>
      </c>
      <c r="AD97" s="19">
        <f>+SUM('37試算リンク用'!M65:O65)</f>
        <v>67.580000000000013</v>
      </c>
      <c r="AE97" s="45">
        <f t="shared" si="45"/>
        <v>91.560000000000016</v>
      </c>
      <c r="AF97" s="22">
        <f>+SUM('37試算リンク用'!Q65:S65)</f>
        <v>37.199999999999996</v>
      </c>
      <c r="AG97" s="19">
        <f>+SUM('37試算リンク用'!T65:V65)</f>
        <v>66.650000000000006</v>
      </c>
      <c r="AH97" s="45">
        <f t="shared" si="46"/>
        <v>103.85</v>
      </c>
      <c r="AI97" s="22">
        <f>+SUM('37試算リンク用'!X65:Z65)</f>
        <v>24.4</v>
      </c>
      <c r="AJ97" s="19">
        <f>+SUM('37試算リンク用'!AA65:AC65)</f>
        <v>31.72</v>
      </c>
      <c r="AK97" s="45">
        <f t="shared" si="47"/>
        <v>56.12</v>
      </c>
      <c r="AL97" s="22">
        <f>+SUM('37試算リンク用'!AE65:AG65)</f>
        <v>15.4</v>
      </c>
      <c r="AM97" s="19">
        <f>+SUM('37試算リンク用'!AH65:AJ65)</f>
        <v>38.5</v>
      </c>
      <c r="AN97" s="45">
        <f t="shared" si="48"/>
        <v>53.9</v>
      </c>
      <c r="AO97" s="22">
        <f>+SUM('37試算リンク用'!AL65:AN65)</f>
        <v>14.95</v>
      </c>
      <c r="AP97" s="19">
        <f>+SUM('37試算リンク用'!AO65:AQ65)</f>
        <v>34.5</v>
      </c>
      <c r="AQ97" s="45">
        <f t="shared" si="49"/>
        <v>49.45</v>
      </c>
      <c r="AR97" s="22">
        <f>+SUM('37試算リンク用'!AS65:AU65)</f>
        <v>5.18</v>
      </c>
      <c r="AS97" s="19">
        <f>+SUM('37試算リンク用'!AV65:AX65)</f>
        <v>21.46</v>
      </c>
      <c r="AT97" s="47">
        <f t="shared" si="50"/>
        <v>26.64</v>
      </c>
    </row>
    <row r="98" spans="1:46" ht="14.85" customHeight="1" x14ac:dyDescent="0.15">
      <c r="A98" s="30">
        <v>50</v>
      </c>
      <c r="B98" s="63" t="s">
        <v>160</v>
      </c>
      <c r="C98" s="63" t="s">
        <v>82</v>
      </c>
      <c r="D98" s="97" t="s">
        <v>85</v>
      </c>
      <c r="E98" s="102" t="e">
        <f>+#REF!</f>
        <v>#REF!</v>
      </c>
      <c r="F98" s="102" t="e">
        <f>+#REF!</f>
        <v>#REF!</v>
      </c>
      <c r="G98" s="113" t="e">
        <f t="shared" si="51"/>
        <v>#REF!</v>
      </c>
      <c r="H98" s="86" t="e">
        <f t="shared" si="52"/>
        <v>#REF!</v>
      </c>
      <c r="I98" s="87" t="e">
        <f t="shared" si="40"/>
        <v>#REF!</v>
      </c>
      <c r="J98" s="88" t="e">
        <f t="shared" si="40"/>
        <v>#REF!</v>
      </c>
      <c r="K98" s="64" t="e">
        <f>+SUM(#REF!)</f>
        <v>#REF!</v>
      </c>
      <c r="L98" s="64" t="e">
        <f>+SUM(#REF!)</f>
        <v>#REF!</v>
      </c>
      <c r="M98" s="45" t="e">
        <f t="shared" si="53"/>
        <v>#REF!</v>
      </c>
      <c r="N98" s="64" t="e">
        <f>+#REF!</f>
        <v>#REF!</v>
      </c>
      <c r="O98" s="64" t="e">
        <f>+#REF!</f>
        <v>#REF!</v>
      </c>
      <c r="P98" s="45" t="e">
        <f t="shared" si="54"/>
        <v>#REF!</v>
      </c>
      <c r="Q98" s="64">
        <f t="shared" si="55"/>
        <v>83.490000000000009</v>
      </c>
      <c r="R98" s="65">
        <f t="shared" si="41"/>
        <v>239.9</v>
      </c>
      <c r="S98" s="45">
        <f t="shared" si="41"/>
        <v>323.39</v>
      </c>
      <c r="T98" s="86" t="e">
        <f t="shared" si="56"/>
        <v>#REF!</v>
      </c>
      <c r="U98" s="87" t="e">
        <f t="shared" si="42"/>
        <v>#REF!</v>
      </c>
      <c r="V98" s="88" t="e">
        <f t="shared" si="42"/>
        <v>#REF!</v>
      </c>
      <c r="W98" s="34">
        <f t="shared" si="43"/>
        <v>27.759999999999998</v>
      </c>
      <c r="X98" s="32">
        <f t="shared" si="43"/>
        <v>115.4</v>
      </c>
      <c r="Y98" s="45">
        <f t="shared" si="43"/>
        <v>143.16</v>
      </c>
      <c r="Z98" s="22">
        <f>+SUM('37試算リンク用'!C66:E66)</f>
        <v>19.04</v>
      </c>
      <c r="AA98" s="19">
        <f>+SUM('37試算リンク用'!F66:H66)</f>
        <v>76.16</v>
      </c>
      <c r="AB98" s="45">
        <f t="shared" si="57"/>
        <v>95.199999999999989</v>
      </c>
      <c r="AC98" s="22">
        <f>+SUM('37試算リンク用'!J66:L66)</f>
        <v>8.7200000000000006</v>
      </c>
      <c r="AD98" s="19">
        <f>+SUM('37試算リンク用'!M66:O66)</f>
        <v>39.24</v>
      </c>
      <c r="AE98" s="45">
        <f t="shared" si="45"/>
        <v>47.96</v>
      </c>
      <c r="AF98" s="22">
        <f>+SUM('37試算リンク用'!Q66:S66)</f>
        <v>10.85</v>
      </c>
      <c r="AG98" s="19">
        <f>+SUM('37試算リンク用'!T66:V66)</f>
        <v>35.65</v>
      </c>
      <c r="AH98" s="45">
        <f t="shared" si="46"/>
        <v>46.5</v>
      </c>
      <c r="AI98" s="22">
        <f>+SUM('37試算リンク用'!X66:Z66)</f>
        <v>9.76</v>
      </c>
      <c r="AJ98" s="19">
        <f>+SUM('37試算リンク用'!AA66:AC66)</f>
        <v>26.84</v>
      </c>
      <c r="AK98" s="45">
        <f t="shared" si="47"/>
        <v>36.6</v>
      </c>
      <c r="AL98" s="22">
        <f>+SUM('37試算リンク用'!AE66:AG66)</f>
        <v>21.560000000000002</v>
      </c>
      <c r="AM98" s="19">
        <f>+SUM('37試算リンク用'!AH66:AJ66)</f>
        <v>20.02</v>
      </c>
      <c r="AN98" s="45">
        <f t="shared" si="48"/>
        <v>41.58</v>
      </c>
      <c r="AO98" s="22">
        <f>+SUM('37試算リンク用'!AL66:AN66)</f>
        <v>6.9</v>
      </c>
      <c r="AP98" s="19">
        <f>+SUM('37試算リンク用'!AO66:AQ66)</f>
        <v>26.45</v>
      </c>
      <c r="AQ98" s="45">
        <f t="shared" si="49"/>
        <v>33.35</v>
      </c>
      <c r="AR98" s="22">
        <f>+SUM('37試算リンク用'!AS66:AU66)</f>
        <v>6.66</v>
      </c>
      <c r="AS98" s="19">
        <f>+SUM('37試算リンク用'!AV66:AX66)</f>
        <v>15.54</v>
      </c>
      <c r="AT98" s="47">
        <f t="shared" si="50"/>
        <v>22.2</v>
      </c>
    </row>
    <row r="99" spans="1:46" ht="14.85" customHeight="1" x14ac:dyDescent="0.15">
      <c r="A99" s="30">
        <v>51</v>
      </c>
      <c r="B99" s="63" t="s">
        <v>161</v>
      </c>
      <c r="C99" s="63" t="s">
        <v>88</v>
      </c>
      <c r="D99" s="97" t="s">
        <v>210</v>
      </c>
      <c r="E99" s="64" t="e">
        <f>+#REF!</f>
        <v>#REF!</v>
      </c>
      <c r="F99" s="64" t="e">
        <f>+#REF!</f>
        <v>#REF!</v>
      </c>
      <c r="G99" s="33" t="e">
        <f t="shared" si="51"/>
        <v>#REF!</v>
      </c>
      <c r="H99" s="86" t="e">
        <f t="shared" si="52"/>
        <v>#REF!</v>
      </c>
      <c r="I99" s="87" t="e">
        <f t="shared" si="40"/>
        <v>#REF!</v>
      </c>
      <c r="J99" s="88" t="e">
        <f t="shared" si="40"/>
        <v>#REF!</v>
      </c>
      <c r="K99" s="64" t="e">
        <f>+SUM(#REF!)</f>
        <v>#REF!</v>
      </c>
      <c r="L99" s="64" t="e">
        <f>+SUM(#REF!)</f>
        <v>#REF!</v>
      </c>
      <c r="M99" s="45" t="e">
        <f t="shared" si="53"/>
        <v>#REF!</v>
      </c>
      <c r="N99" s="64" t="e">
        <f>+#REF!</f>
        <v>#REF!</v>
      </c>
      <c r="O99" s="64" t="e">
        <f>+#REF!</f>
        <v>#REF!</v>
      </c>
      <c r="P99" s="45" t="e">
        <f t="shared" si="54"/>
        <v>#REF!</v>
      </c>
      <c r="Q99" s="64">
        <f t="shared" si="55"/>
        <v>112.12</v>
      </c>
      <c r="R99" s="65">
        <f t="shared" si="41"/>
        <v>193.44</v>
      </c>
      <c r="S99" s="45">
        <f t="shared" si="41"/>
        <v>305.56</v>
      </c>
      <c r="T99" s="86" t="e">
        <f t="shared" si="56"/>
        <v>#REF!</v>
      </c>
      <c r="U99" s="87" t="e">
        <f t="shared" si="42"/>
        <v>#REF!</v>
      </c>
      <c r="V99" s="88" t="e">
        <f t="shared" si="42"/>
        <v>#REF!</v>
      </c>
      <c r="W99" s="34">
        <f t="shared" si="43"/>
        <v>36.68</v>
      </c>
      <c r="X99" s="32">
        <f t="shared" si="43"/>
        <v>75.94</v>
      </c>
      <c r="Y99" s="45">
        <f t="shared" si="43"/>
        <v>112.62</v>
      </c>
      <c r="Z99" s="22">
        <f>+SUM('37試算リンク用'!C67:E67)</f>
        <v>21.419999999999998</v>
      </c>
      <c r="AA99" s="19">
        <f>+SUM('37試算リンク用'!F67:H67)</f>
        <v>47.599999999999994</v>
      </c>
      <c r="AB99" s="45">
        <f t="shared" si="57"/>
        <v>69.02</v>
      </c>
      <c r="AC99" s="22">
        <f>+SUM('37試算リンク用'!J67:L67)</f>
        <v>15.260000000000002</v>
      </c>
      <c r="AD99" s="19">
        <f>+SUM('37試算リンク用'!M67:O67)</f>
        <v>28.340000000000003</v>
      </c>
      <c r="AE99" s="45">
        <f t="shared" si="45"/>
        <v>43.600000000000009</v>
      </c>
      <c r="AF99" s="22">
        <f>+SUM('37試算リンク用'!Q67:S67)</f>
        <v>34.1</v>
      </c>
      <c r="AG99" s="19">
        <f>+SUM('37試算リンク用'!T67:V67)</f>
        <v>37.200000000000003</v>
      </c>
      <c r="AH99" s="45">
        <f t="shared" si="46"/>
        <v>71.300000000000011</v>
      </c>
      <c r="AI99" s="22">
        <f>+SUM('37試算リンク用'!X67:Z67)</f>
        <v>14.64</v>
      </c>
      <c r="AJ99" s="19">
        <f>+SUM('37試算リンク用'!AA67:AC67)</f>
        <v>35.380000000000003</v>
      </c>
      <c r="AK99" s="45">
        <f t="shared" si="47"/>
        <v>50.02</v>
      </c>
      <c r="AL99" s="22">
        <f>+SUM('37試算リンク用'!AE67:AG67)</f>
        <v>12.32</v>
      </c>
      <c r="AM99" s="19">
        <f>+SUM('37試算リンク用'!AH67:AJ67)</f>
        <v>13.86</v>
      </c>
      <c r="AN99" s="45">
        <f t="shared" si="48"/>
        <v>26.18</v>
      </c>
      <c r="AO99" s="22">
        <f>+SUM('37試算リンク用'!AL67:AN67)</f>
        <v>9.1999999999999993</v>
      </c>
      <c r="AP99" s="19">
        <f>+SUM('37試算リンク用'!AO67:AQ67)</f>
        <v>20.7</v>
      </c>
      <c r="AQ99" s="45">
        <f t="shared" si="49"/>
        <v>29.9</v>
      </c>
      <c r="AR99" s="22">
        <f>+SUM('37試算リンク用'!AS67:AU67)</f>
        <v>5.18</v>
      </c>
      <c r="AS99" s="19">
        <f>+SUM('37試算リンク用'!AV67:AX67)</f>
        <v>10.36</v>
      </c>
      <c r="AT99" s="47">
        <f t="shared" si="50"/>
        <v>15.54</v>
      </c>
    </row>
    <row r="100" spans="1:46" ht="14.85" customHeight="1" x14ac:dyDescent="0.15">
      <c r="A100" s="30">
        <v>52</v>
      </c>
      <c r="B100" s="63" t="s">
        <v>162</v>
      </c>
      <c r="C100" s="63" t="s">
        <v>88</v>
      </c>
      <c r="D100" s="97" t="s">
        <v>210</v>
      </c>
      <c r="E100" s="64" t="e">
        <f>+#REF!</f>
        <v>#REF!</v>
      </c>
      <c r="F100" s="64" t="e">
        <f>+#REF!</f>
        <v>#REF!</v>
      </c>
      <c r="G100" s="33" t="e">
        <f t="shared" si="51"/>
        <v>#REF!</v>
      </c>
      <c r="H100" s="86" t="e">
        <f t="shared" si="52"/>
        <v>#REF!</v>
      </c>
      <c r="I100" s="87" t="e">
        <f t="shared" si="40"/>
        <v>#REF!</v>
      </c>
      <c r="J100" s="88" t="e">
        <f t="shared" si="40"/>
        <v>#REF!</v>
      </c>
      <c r="K100" s="64" t="e">
        <f>+SUM(#REF!)</f>
        <v>#REF!</v>
      </c>
      <c r="L100" s="64" t="e">
        <f>+SUM(#REF!)</f>
        <v>#REF!</v>
      </c>
      <c r="M100" s="45" t="e">
        <f t="shared" si="53"/>
        <v>#REF!</v>
      </c>
      <c r="N100" s="64" t="e">
        <f>+#REF!</f>
        <v>#REF!</v>
      </c>
      <c r="O100" s="64" t="e">
        <f>+#REF!</f>
        <v>#REF!</v>
      </c>
      <c r="P100" s="45" t="e">
        <f t="shared" si="54"/>
        <v>#REF!</v>
      </c>
      <c r="Q100" s="64">
        <f t="shared" si="55"/>
        <v>121.96</v>
      </c>
      <c r="R100" s="65">
        <f t="shared" si="41"/>
        <v>208.08999999999997</v>
      </c>
      <c r="S100" s="45">
        <f t="shared" si="41"/>
        <v>330.04999999999995</v>
      </c>
      <c r="T100" s="86" t="e">
        <f t="shared" si="56"/>
        <v>#REF!</v>
      </c>
      <c r="U100" s="87" t="e">
        <f t="shared" si="42"/>
        <v>#REF!</v>
      </c>
      <c r="V100" s="88" t="e">
        <f t="shared" si="42"/>
        <v>#REF!</v>
      </c>
      <c r="W100" s="34">
        <f t="shared" si="43"/>
        <v>34.299999999999997</v>
      </c>
      <c r="X100" s="32">
        <f t="shared" si="43"/>
        <v>78.52</v>
      </c>
      <c r="Y100" s="45">
        <f t="shared" si="43"/>
        <v>112.82</v>
      </c>
      <c r="Z100" s="22">
        <f>+SUM('37試算リンク用'!C68:E68)</f>
        <v>19.04</v>
      </c>
      <c r="AA100" s="19">
        <f>+SUM('37試算リンク用'!F68:H68)</f>
        <v>52.359999999999992</v>
      </c>
      <c r="AB100" s="45">
        <f t="shared" si="57"/>
        <v>71.399999999999991</v>
      </c>
      <c r="AC100" s="22">
        <f>+SUM('37試算リンク用'!J68:L68)</f>
        <v>15.260000000000002</v>
      </c>
      <c r="AD100" s="19">
        <f>+SUM('37試算リンク用'!M68:O68)</f>
        <v>26.160000000000004</v>
      </c>
      <c r="AE100" s="45">
        <f t="shared" si="45"/>
        <v>41.42</v>
      </c>
      <c r="AF100" s="22">
        <f>+SUM('37試算リンク用'!Q68:S68)</f>
        <v>32.549999999999997</v>
      </c>
      <c r="AG100" s="19">
        <f>+SUM('37試算リンク用'!T68:V68)</f>
        <v>51.15</v>
      </c>
      <c r="AH100" s="45">
        <f t="shared" si="46"/>
        <v>83.699999999999989</v>
      </c>
      <c r="AI100" s="22">
        <f>+SUM('37試算リンク用'!X68:Z68)</f>
        <v>21.959999999999997</v>
      </c>
      <c r="AJ100" s="19">
        <f>+SUM('37試算リンク用'!AA68:AC68)</f>
        <v>18.299999999999997</v>
      </c>
      <c r="AK100" s="45">
        <f t="shared" si="47"/>
        <v>40.259999999999991</v>
      </c>
      <c r="AL100" s="22">
        <f>+SUM('37試算リンク用'!AE68:AG68)</f>
        <v>15.4</v>
      </c>
      <c r="AM100" s="19">
        <f>+SUM('37試算リンク用'!AH68:AJ68)</f>
        <v>20.02</v>
      </c>
      <c r="AN100" s="45">
        <f t="shared" si="48"/>
        <v>35.42</v>
      </c>
      <c r="AO100" s="22">
        <f>+SUM('37試算リンク用'!AL68:AN68)</f>
        <v>10.35</v>
      </c>
      <c r="AP100" s="19">
        <f>+SUM('37試算リンク用'!AO68:AQ68)</f>
        <v>25.299999999999997</v>
      </c>
      <c r="AQ100" s="45">
        <f t="shared" si="49"/>
        <v>35.65</v>
      </c>
      <c r="AR100" s="22">
        <f>+SUM('37試算リンク用'!AS68:AU68)</f>
        <v>7.3999999999999995</v>
      </c>
      <c r="AS100" s="19">
        <f>+SUM('37試算リンク用'!AV68:AX68)</f>
        <v>14.8</v>
      </c>
      <c r="AT100" s="47">
        <f t="shared" si="50"/>
        <v>22.2</v>
      </c>
    </row>
    <row r="101" spans="1:46" ht="14.85" customHeight="1" x14ac:dyDescent="0.15">
      <c r="A101" s="30">
        <v>53</v>
      </c>
      <c r="B101" s="63" t="s">
        <v>163</v>
      </c>
      <c r="C101" s="63" t="s">
        <v>88</v>
      </c>
      <c r="D101" s="97" t="s">
        <v>210</v>
      </c>
      <c r="E101" s="64" t="e">
        <f>+#REF!</f>
        <v>#REF!</v>
      </c>
      <c r="F101" s="64" t="e">
        <f>+#REF!</f>
        <v>#REF!</v>
      </c>
      <c r="G101" s="33" t="e">
        <f t="shared" si="51"/>
        <v>#REF!</v>
      </c>
      <c r="H101" s="86" t="e">
        <f t="shared" si="52"/>
        <v>#REF!</v>
      </c>
      <c r="I101" s="87" t="e">
        <f t="shared" si="40"/>
        <v>#REF!</v>
      </c>
      <c r="J101" s="88" t="e">
        <f t="shared" si="40"/>
        <v>#REF!</v>
      </c>
      <c r="K101" s="64" t="e">
        <f>+SUM(#REF!)</f>
        <v>#REF!</v>
      </c>
      <c r="L101" s="64" t="e">
        <f>+SUM(#REF!)</f>
        <v>#REF!</v>
      </c>
      <c r="M101" s="45" t="e">
        <f t="shared" si="53"/>
        <v>#REF!</v>
      </c>
      <c r="N101" s="64" t="e">
        <f>+#REF!</f>
        <v>#REF!</v>
      </c>
      <c r="O101" s="64" t="e">
        <f>+#REF!</f>
        <v>#REF!</v>
      </c>
      <c r="P101" s="45" t="e">
        <f t="shared" si="54"/>
        <v>#REF!</v>
      </c>
      <c r="Q101" s="64">
        <f t="shared" si="55"/>
        <v>266.24</v>
      </c>
      <c r="R101" s="65">
        <f t="shared" si="41"/>
        <v>617.15</v>
      </c>
      <c r="S101" s="45">
        <f t="shared" si="41"/>
        <v>883.39</v>
      </c>
      <c r="T101" s="86" t="e">
        <f t="shared" si="56"/>
        <v>#REF!</v>
      </c>
      <c r="U101" s="87" t="e">
        <f t="shared" si="42"/>
        <v>#REF!</v>
      </c>
      <c r="V101" s="88" t="e">
        <f t="shared" si="42"/>
        <v>#REF!</v>
      </c>
      <c r="W101" s="34">
        <f t="shared" si="43"/>
        <v>73.16</v>
      </c>
      <c r="X101" s="32">
        <f t="shared" si="43"/>
        <v>206.58</v>
      </c>
      <c r="Y101" s="45">
        <f t="shared" si="43"/>
        <v>279.74</v>
      </c>
      <c r="Z101" s="22">
        <f>+SUM('37試算リンク用'!C69:E69)</f>
        <v>40.46</v>
      </c>
      <c r="AA101" s="19">
        <f>+SUM('37試算リンク用'!F69:H69)</f>
        <v>97.58</v>
      </c>
      <c r="AB101" s="45">
        <f t="shared" si="57"/>
        <v>138.04</v>
      </c>
      <c r="AC101" s="22">
        <f>+SUM('37試算リンク用'!J69:L69)</f>
        <v>32.700000000000003</v>
      </c>
      <c r="AD101" s="19">
        <f>+SUM('37試算リンク用'!M69:O69)</f>
        <v>109.00000000000001</v>
      </c>
      <c r="AE101" s="45">
        <f t="shared" si="45"/>
        <v>141.70000000000002</v>
      </c>
      <c r="AF101" s="22">
        <f>+SUM('37試算リンク用'!Q69:S69)</f>
        <v>68.2</v>
      </c>
      <c r="AG101" s="19">
        <f>+SUM('37試算リンク用'!T69:V69)</f>
        <v>162.75</v>
      </c>
      <c r="AH101" s="45">
        <f t="shared" si="46"/>
        <v>230.95</v>
      </c>
      <c r="AI101" s="22">
        <f>+SUM('37試算リンク用'!X69:Z69)</f>
        <v>25.62</v>
      </c>
      <c r="AJ101" s="19">
        <f>+SUM('37試算リンク用'!AA69:AC69)</f>
        <v>53.679999999999993</v>
      </c>
      <c r="AK101" s="45">
        <f t="shared" si="47"/>
        <v>79.3</v>
      </c>
      <c r="AL101" s="22">
        <f>+SUM('37試算リンク用'!AE69:AG69)</f>
        <v>47.739999999999995</v>
      </c>
      <c r="AM101" s="19">
        <f>+SUM('37試算リンク用'!AH69:AJ69)</f>
        <v>80.08</v>
      </c>
      <c r="AN101" s="45">
        <f t="shared" si="48"/>
        <v>127.82</v>
      </c>
      <c r="AO101" s="22">
        <f>+SUM('37試算リンク用'!AL69:AN69)</f>
        <v>34.5</v>
      </c>
      <c r="AP101" s="19">
        <f>+SUM('37試算リンク用'!AO69:AQ69)</f>
        <v>66.699999999999989</v>
      </c>
      <c r="AQ101" s="45">
        <f t="shared" si="49"/>
        <v>101.19999999999999</v>
      </c>
      <c r="AR101" s="22">
        <f>+SUM('37試算リンク用'!AS69:AU69)</f>
        <v>17.02</v>
      </c>
      <c r="AS101" s="19">
        <f>+SUM('37試算リンク用'!AV69:AX69)</f>
        <v>47.36</v>
      </c>
      <c r="AT101" s="47">
        <f t="shared" si="50"/>
        <v>64.38</v>
      </c>
    </row>
    <row r="102" spans="1:46" ht="14.85" customHeight="1" x14ac:dyDescent="0.15">
      <c r="A102" s="30">
        <v>54</v>
      </c>
      <c r="B102" s="63" t="s">
        <v>164</v>
      </c>
      <c r="C102" s="63" t="s">
        <v>88</v>
      </c>
      <c r="D102" s="97" t="s">
        <v>89</v>
      </c>
      <c r="E102" s="64" t="e">
        <f>+#REF!</f>
        <v>#REF!</v>
      </c>
      <c r="F102" s="64" t="e">
        <f>+#REF!</f>
        <v>#REF!</v>
      </c>
      <c r="G102" s="33" t="e">
        <f t="shared" si="51"/>
        <v>#REF!</v>
      </c>
      <c r="H102" s="86" t="e">
        <f t="shared" si="52"/>
        <v>#REF!</v>
      </c>
      <c r="I102" s="87" t="e">
        <f t="shared" si="40"/>
        <v>#REF!</v>
      </c>
      <c r="J102" s="88" t="e">
        <f t="shared" si="40"/>
        <v>#REF!</v>
      </c>
      <c r="K102" s="64" t="e">
        <f>+SUM(#REF!)</f>
        <v>#REF!</v>
      </c>
      <c r="L102" s="64" t="e">
        <f>+SUM(#REF!)</f>
        <v>#REF!</v>
      </c>
      <c r="M102" s="45" t="e">
        <f t="shared" si="53"/>
        <v>#REF!</v>
      </c>
      <c r="N102" s="64" t="e">
        <f>+#REF!</f>
        <v>#REF!</v>
      </c>
      <c r="O102" s="64" t="e">
        <f>+#REF!</f>
        <v>#REF!</v>
      </c>
      <c r="P102" s="45" t="e">
        <f t="shared" si="54"/>
        <v>#REF!</v>
      </c>
      <c r="Q102" s="64">
        <f t="shared" si="55"/>
        <v>168.26999999999998</v>
      </c>
      <c r="R102" s="65">
        <f t="shared" si="41"/>
        <v>351.26000000000005</v>
      </c>
      <c r="S102" s="45">
        <f t="shared" si="41"/>
        <v>519.53</v>
      </c>
      <c r="T102" s="86" t="e">
        <f t="shared" si="56"/>
        <v>#REF!</v>
      </c>
      <c r="U102" s="87" t="e">
        <f t="shared" si="42"/>
        <v>#REF!</v>
      </c>
      <c r="V102" s="88" t="e">
        <f t="shared" si="42"/>
        <v>#REF!</v>
      </c>
      <c r="W102" s="34">
        <f t="shared" si="43"/>
        <v>41.84</v>
      </c>
      <c r="X102" s="32">
        <f t="shared" si="43"/>
        <v>149.10000000000002</v>
      </c>
      <c r="Y102" s="45">
        <f t="shared" si="43"/>
        <v>190.94</v>
      </c>
      <c r="Z102" s="22">
        <f>+SUM('37試算リンク用'!C70:E70)</f>
        <v>30.939999999999998</v>
      </c>
      <c r="AA102" s="19">
        <f>+SUM('37試算リンク用'!F70:H70)</f>
        <v>88.06</v>
      </c>
      <c r="AB102" s="45">
        <f t="shared" si="57"/>
        <v>119</v>
      </c>
      <c r="AC102" s="22">
        <f>+SUM('37試算リンク用'!J70:L70)</f>
        <v>10.900000000000002</v>
      </c>
      <c r="AD102" s="19">
        <f>+SUM('37試算リンク用'!M70:O70)</f>
        <v>61.040000000000006</v>
      </c>
      <c r="AE102" s="45">
        <f t="shared" si="45"/>
        <v>71.940000000000012</v>
      </c>
      <c r="AF102" s="22">
        <f>+SUM('37試算リンク用'!Q70:S70)</f>
        <v>46.5</v>
      </c>
      <c r="AG102" s="19">
        <f>+SUM('37試算リンク用'!T70:V70)</f>
        <v>49.6</v>
      </c>
      <c r="AH102" s="45">
        <f t="shared" si="46"/>
        <v>96.1</v>
      </c>
      <c r="AI102" s="22">
        <f>+SUM('37試算リンク用'!X70:Z70)</f>
        <v>26.84</v>
      </c>
      <c r="AJ102" s="19">
        <f>+SUM('37試算リンク用'!AA70:AC70)</f>
        <v>39.040000000000006</v>
      </c>
      <c r="AK102" s="45">
        <f t="shared" si="47"/>
        <v>65.88000000000001</v>
      </c>
      <c r="AL102" s="22">
        <f>+SUM('37試算リンク用'!AE70:AG70)</f>
        <v>23.1</v>
      </c>
      <c r="AM102" s="19">
        <f>+SUM('37試算リンク用'!AH70:AJ70)</f>
        <v>44.660000000000004</v>
      </c>
      <c r="AN102" s="45">
        <f t="shared" si="48"/>
        <v>67.760000000000005</v>
      </c>
      <c r="AO102" s="22">
        <f>+SUM('37試算リンク用'!AL70:AN70)</f>
        <v>21.849999999999998</v>
      </c>
      <c r="AP102" s="19">
        <f>+SUM('37試算リンク用'!AO70:AQ70)</f>
        <v>43.699999999999996</v>
      </c>
      <c r="AQ102" s="45">
        <f t="shared" si="49"/>
        <v>65.55</v>
      </c>
      <c r="AR102" s="22">
        <f>+SUM('37試算リンク用'!AS70:AU70)</f>
        <v>8.14</v>
      </c>
      <c r="AS102" s="19">
        <f>+SUM('37試算リンク用'!AV70:AX70)</f>
        <v>25.16</v>
      </c>
      <c r="AT102" s="47">
        <f t="shared" si="50"/>
        <v>33.299999999999997</v>
      </c>
    </row>
    <row r="103" spans="1:46" ht="14.85" customHeight="1" x14ac:dyDescent="0.15">
      <c r="A103" s="30">
        <v>55</v>
      </c>
      <c r="B103" s="63" t="s">
        <v>165</v>
      </c>
      <c r="C103" s="63" t="s">
        <v>88</v>
      </c>
      <c r="D103" s="97" t="s">
        <v>89</v>
      </c>
      <c r="E103" s="64" t="e">
        <f>+#REF!</f>
        <v>#REF!</v>
      </c>
      <c r="F103" s="64" t="e">
        <f>+#REF!</f>
        <v>#REF!</v>
      </c>
      <c r="G103" s="33" t="e">
        <f t="shared" si="51"/>
        <v>#REF!</v>
      </c>
      <c r="H103" s="86" t="e">
        <f t="shared" si="52"/>
        <v>#REF!</v>
      </c>
      <c r="I103" s="87" t="e">
        <f t="shared" si="40"/>
        <v>#REF!</v>
      </c>
      <c r="J103" s="88" t="e">
        <f t="shared" si="40"/>
        <v>#REF!</v>
      </c>
      <c r="K103" s="64" t="e">
        <f>+SUM(#REF!)</f>
        <v>#REF!</v>
      </c>
      <c r="L103" s="64" t="e">
        <f>+SUM(#REF!)</f>
        <v>#REF!</v>
      </c>
      <c r="M103" s="45" t="e">
        <f t="shared" si="53"/>
        <v>#REF!</v>
      </c>
      <c r="N103" s="64" t="e">
        <f>+#REF!</f>
        <v>#REF!</v>
      </c>
      <c r="O103" s="64" t="e">
        <f>+#REF!</f>
        <v>#REF!</v>
      </c>
      <c r="P103" s="45" t="e">
        <f t="shared" si="54"/>
        <v>#REF!</v>
      </c>
      <c r="Q103" s="64">
        <f t="shared" si="55"/>
        <v>103.92000000000002</v>
      </c>
      <c r="R103" s="65">
        <f t="shared" si="41"/>
        <v>189.45</v>
      </c>
      <c r="S103" s="45">
        <f t="shared" si="41"/>
        <v>293.37</v>
      </c>
      <c r="T103" s="86" t="e">
        <f t="shared" si="56"/>
        <v>#REF!</v>
      </c>
      <c r="U103" s="87" t="e">
        <f t="shared" si="42"/>
        <v>#REF!</v>
      </c>
      <c r="V103" s="88" t="e">
        <f t="shared" si="42"/>
        <v>#REF!</v>
      </c>
      <c r="W103" s="34">
        <f t="shared" si="43"/>
        <v>41.44</v>
      </c>
      <c r="X103" s="32">
        <f t="shared" si="43"/>
        <v>88.22</v>
      </c>
      <c r="Y103" s="45">
        <f t="shared" si="43"/>
        <v>129.66</v>
      </c>
      <c r="Z103" s="22">
        <f>+SUM('37試算リンク用'!C71:E71)</f>
        <v>26.179999999999996</v>
      </c>
      <c r="AA103" s="19">
        <f>+SUM('37試算リンク用'!F71:H71)</f>
        <v>38.08</v>
      </c>
      <c r="AB103" s="45">
        <f t="shared" si="57"/>
        <v>64.259999999999991</v>
      </c>
      <c r="AC103" s="22">
        <f>+SUM('37試算リンク用'!J71:L71)</f>
        <v>15.260000000000002</v>
      </c>
      <c r="AD103" s="19">
        <f>+SUM('37試算リンク用'!M71:O71)</f>
        <v>50.14</v>
      </c>
      <c r="AE103" s="45">
        <f t="shared" si="45"/>
        <v>65.400000000000006</v>
      </c>
      <c r="AF103" s="22">
        <f>+SUM('37試算リンク用'!Q71:S71)</f>
        <v>24.800000000000004</v>
      </c>
      <c r="AG103" s="19">
        <f>+SUM('37試算リンク用'!T71:V71)</f>
        <v>23.25</v>
      </c>
      <c r="AH103" s="45">
        <f t="shared" si="46"/>
        <v>48.050000000000004</v>
      </c>
      <c r="AI103" s="22">
        <f>+SUM('37試算リンク用'!X71:Z71)</f>
        <v>10.979999999999999</v>
      </c>
      <c r="AJ103" s="19">
        <f>+SUM('37試算リンク用'!AA71:AC71)</f>
        <v>10.98</v>
      </c>
      <c r="AK103" s="45">
        <f t="shared" si="47"/>
        <v>21.96</v>
      </c>
      <c r="AL103" s="22">
        <f>+SUM('37試算リンク用'!AE71:AG71)</f>
        <v>12.32</v>
      </c>
      <c r="AM103" s="19">
        <f>+SUM('37試算リンク用'!AH71:AJ71)</f>
        <v>21.560000000000002</v>
      </c>
      <c r="AN103" s="45">
        <f t="shared" si="48"/>
        <v>33.880000000000003</v>
      </c>
      <c r="AO103" s="22">
        <f>+SUM('37試算リンク用'!AL71:AN71)</f>
        <v>9.1999999999999993</v>
      </c>
      <c r="AP103" s="19">
        <f>+SUM('37試算リンク用'!AO71:AQ71)</f>
        <v>29.899999999999995</v>
      </c>
      <c r="AQ103" s="45">
        <f t="shared" si="49"/>
        <v>39.099999999999994</v>
      </c>
      <c r="AR103" s="22">
        <f>+SUM('37試算リンク用'!AS71:AU71)</f>
        <v>5.18</v>
      </c>
      <c r="AS103" s="19">
        <f>+SUM('37試算リンク用'!AV71:AX71)</f>
        <v>15.54</v>
      </c>
      <c r="AT103" s="47">
        <f t="shared" si="50"/>
        <v>20.72</v>
      </c>
    </row>
    <row r="104" spans="1:46" ht="14.85" customHeight="1" x14ac:dyDescent="0.15">
      <c r="A104" s="30">
        <v>56</v>
      </c>
      <c r="B104" s="63" t="s">
        <v>166</v>
      </c>
      <c r="C104" s="63" t="s">
        <v>88</v>
      </c>
      <c r="D104" s="97" t="s">
        <v>89</v>
      </c>
      <c r="E104" s="64" t="e">
        <f>+#REF!</f>
        <v>#REF!</v>
      </c>
      <c r="F104" s="64" t="e">
        <f>+#REF!</f>
        <v>#REF!</v>
      </c>
      <c r="G104" s="33" t="e">
        <f t="shared" si="51"/>
        <v>#REF!</v>
      </c>
      <c r="H104" s="86" t="e">
        <f t="shared" si="52"/>
        <v>#REF!</v>
      </c>
      <c r="I104" s="87" t="e">
        <f t="shared" si="40"/>
        <v>#REF!</v>
      </c>
      <c r="J104" s="88" t="e">
        <f t="shared" si="40"/>
        <v>#REF!</v>
      </c>
      <c r="K104" s="64" t="e">
        <f>+SUM(#REF!)</f>
        <v>#REF!</v>
      </c>
      <c r="L104" s="64" t="e">
        <f>+SUM(#REF!)</f>
        <v>#REF!</v>
      </c>
      <c r="M104" s="45" t="e">
        <f t="shared" si="53"/>
        <v>#REF!</v>
      </c>
      <c r="N104" s="64" t="e">
        <f>+#REF!</f>
        <v>#REF!</v>
      </c>
      <c r="O104" s="64" t="e">
        <f>+#REF!</f>
        <v>#REF!</v>
      </c>
      <c r="P104" s="45" t="e">
        <f t="shared" si="54"/>
        <v>#REF!</v>
      </c>
      <c r="Q104" s="64">
        <f t="shared" si="55"/>
        <v>194.14999999999998</v>
      </c>
      <c r="R104" s="65">
        <f t="shared" si="41"/>
        <v>295.83</v>
      </c>
      <c r="S104" s="45">
        <f t="shared" si="41"/>
        <v>489.97999999999996</v>
      </c>
      <c r="T104" s="86" t="e">
        <f t="shared" si="56"/>
        <v>#REF!</v>
      </c>
      <c r="U104" s="87" t="e">
        <f t="shared" si="42"/>
        <v>#REF!</v>
      </c>
      <c r="V104" s="88" t="e">
        <f t="shared" si="42"/>
        <v>#REF!</v>
      </c>
      <c r="W104" s="34">
        <f t="shared" si="43"/>
        <v>56.5</v>
      </c>
      <c r="X104" s="32">
        <f t="shared" si="43"/>
        <v>110.03999999999999</v>
      </c>
      <c r="Y104" s="45">
        <f t="shared" si="43"/>
        <v>166.54</v>
      </c>
      <c r="Z104" s="22">
        <f>+SUM('37試算リンク用'!C72:E72)</f>
        <v>23.799999999999997</v>
      </c>
      <c r="AA104" s="19">
        <f>+SUM('37試算リンク用'!F72:H72)</f>
        <v>64.259999999999991</v>
      </c>
      <c r="AB104" s="45">
        <f t="shared" si="57"/>
        <v>88.059999999999988</v>
      </c>
      <c r="AC104" s="22">
        <f>+SUM('37試算リンク用'!J72:L72)</f>
        <v>32.700000000000003</v>
      </c>
      <c r="AD104" s="19">
        <f>+SUM('37試算リンク用'!M72:O72)</f>
        <v>45.78</v>
      </c>
      <c r="AE104" s="45">
        <f t="shared" si="45"/>
        <v>78.48</v>
      </c>
      <c r="AF104" s="22">
        <f>+SUM('37試算リンク用'!Q72:S72)</f>
        <v>52.7</v>
      </c>
      <c r="AG104" s="19">
        <f>+SUM('37試算リンク用'!T72:V72)</f>
        <v>58.9</v>
      </c>
      <c r="AH104" s="45">
        <f t="shared" si="46"/>
        <v>111.6</v>
      </c>
      <c r="AI104" s="22">
        <f>+SUM('37試算リンク用'!X72:Z72)</f>
        <v>28.060000000000002</v>
      </c>
      <c r="AJ104" s="19">
        <f>+SUM('37試算リンク用'!AA72:AC72)</f>
        <v>30.5</v>
      </c>
      <c r="AK104" s="45">
        <f t="shared" si="47"/>
        <v>58.56</v>
      </c>
      <c r="AL104" s="22">
        <f>+SUM('37試算リンク用'!AE72:AG72)</f>
        <v>21.560000000000002</v>
      </c>
      <c r="AM104" s="19">
        <f>+SUM('37試算リンク用'!AH72:AJ72)</f>
        <v>47.74</v>
      </c>
      <c r="AN104" s="45">
        <f t="shared" si="48"/>
        <v>69.300000000000011</v>
      </c>
      <c r="AO104" s="22">
        <f>+SUM('37試算リンク用'!AL72:AN72)</f>
        <v>26.449999999999996</v>
      </c>
      <c r="AP104" s="19">
        <f>+SUM('37試算リンク用'!AO72:AQ72)</f>
        <v>26.45</v>
      </c>
      <c r="AQ104" s="45">
        <f t="shared" si="49"/>
        <v>52.899999999999991</v>
      </c>
      <c r="AR104" s="22">
        <f>+SUM('37試算リンク用'!AS72:AU72)</f>
        <v>8.8800000000000008</v>
      </c>
      <c r="AS104" s="19">
        <f>+SUM('37試算リンク用'!AV72:AX72)</f>
        <v>22.2</v>
      </c>
      <c r="AT104" s="47">
        <f t="shared" si="50"/>
        <v>31.08</v>
      </c>
    </row>
    <row r="105" spans="1:46" ht="14.85" customHeight="1" x14ac:dyDescent="0.15">
      <c r="A105" s="30">
        <v>57</v>
      </c>
      <c r="B105" s="63" t="s">
        <v>167</v>
      </c>
      <c r="C105" s="63" t="s">
        <v>88</v>
      </c>
      <c r="D105" s="97" t="s">
        <v>89</v>
      </c>
      <c r="E105" s="64" t="e">
        <f>+#REF!</f>
        <v>#REF!</v>
      </c>
      <c r="F105" s="64" t="e">
        <f>+#REF!</f>
        <v>#REF!</v>
      </c>
      <c r="G105" s="33" t="e">
        <f t="shared" si="51"/>
        <v>#REF!</v>
      </c>
      <c r="H105" s="86" t="e">
        <f t="shared" si="52"/>
        <v>#REF!</v>
      </c>
      <c r="I105" s="87" t="e">
        <f t="shared" si="40"/>
        <v>#REF!</v>
      </c>
      <c r="J105" s="88" t="e">
        <f t="shared" si="40"/>
        <v>#REF!</v>
      </c>
      <c r="K105" s="64" t="e">
        <f>+SUM(#REF!)</f>
        <v>#REF!</v>
      </c>
      <c r="L105" s="64" t="e">
        <f>+SUM(#REF!)</f>
        <v>#REF!</v>
      </c>
      <c r="M105" s="45" t="e">
        <f t="shared" si="53"/>
        <v>#REF!</v>
      </c>
      <c r="N105" s="64" t="e">
        <f>+#REF!</f>
        <v>#REF!</v>
      </c>
      <c r="O105" s="64" t="e">
        <f>+#REF!</f>
        <v>#REF!</v>
      </c>
      <c r="P105" s="45" t="e">
        <f t="shared" si="54"/>
        <v>#REF!</v>
      </c>
      <c r="Q105" s="64">
        <f t="shared" si="55"/>
        <v>212.78000000000003</v>
      </c>
      <c r="R105" s="65">
        <f t="shared" si="41"/>
        <v>533.34</v>
      </c>
      <c r="S105" s="45">
        <f t="shared" si="41"/>
        <v>746.12</v>
      </c>
      <c r="T105" s="86" t="e">
        <f t="shared" si="56"/>
        <v>#REF!</v>
      </c>
      <c r="U105" s="87" t="e">
        <f t="shared" si="42"/>
        <v>#REF!</v>
      </c>
      <c r="V105" s="88" t="e">
        <f t="shared" si="42"/>
        <v>#REF!</v>
      </c>
      <c r="W105" s="34">
        <f t="shared" si="43"/>
        <v>64.239999999999995</v>
      </c>
      <c r="X105" s="32">
        <f t="shared" si="43"/>
        <v>201.24</v>
      </c>
      <c r="Y105" s="45">
        <f t="shared" si="43"/>
        <v>265.48</v>
      </c>
      <c r="Z105" s="22">
        <f>+SUM('37試算リンク用'!C73:E73)</f>
        <v>38.08</v>
      </c>
      <c r="AA105" s="19">
        <f>+SUM('37試算リンク用'!F73:H73)</f>
        <v>111.85999999999999</v>
      </c>
      <c r="AB105" s="45">
        <f t="shared" si="57"/>
        <v>149.94</v>
      </c>
      <c r="AC105" s="22">
        <f>+SUM('37試算リンク用'!J73:L73)</f>
        <v>26.16</v>
      </c>
      <c r="AD105" s="19">
        <f>+SUM('37試算リンク用'!M73:O73)</f>
        <v>89.38000000000001</v>
      </c>
      <c r="AE105" s="45">
        <f t="shared" si="45"/>
        <v>115.54</v>
      </c>
      <c r="AF105" s="22">
        <f>+SUM('37試算リンク用'!Q73:S73)</f>
        <v>63.550000000000004</v>
      </c>
      <c r="AG105" s="19">
        <f>+SUM('37試算リンク用'!T73:V73)</f>
        <v>127.10000000000001</v>
      </c>
      <c r="AH105" s="45">
        <f t="shared" si="46"/>
        <v>190.65</v>
      </c>
      <c r="AI105" s="22">
        <f>+SUM('37試算リンク用'!X73:Z73)</f>
        <v>28.06</v>
      </c>
      <c r="AJ105" s="19">
        <f>+SUM('37試算リンク用'!AA73:AC73)</f>
        <v>62.22</v>
      </c>
      <c r="AK105" s="45">
        <f t="shared" si="47"/>
        <v>90.28</v>
      </c>
      <c r="AL105" s="22">
        <f>+SUM('37試算リンク用'!AE73:AG73)</f>
        <v>24.64</v>
      </c>
      <c r="AM105" s="19">
        <f>+SUM('37試算リンク用'!AH73:AJ73)</f>
        <v>61.6</v>
      </c>
      <c r="AN105" s="45">
        <f t="shared" si="48"/>
        <v>86.240000000000009</v>
      </c>
      <c r="AO105" s="22">
        <f>+SUM('37試算リンク用'!AL73:AN73)</f>
        <v>24.15</v>
      </c>
      <c r="AP105" s="19">
        <f>+SUM('37試算リンク用'!AO73:AQ73)</f>
        <v>57.499999999999993</v>
      </c>
      <c r="AQ105" s="45">
        <f t="shared" si="49"/>
        <v>81.649999999999991</v>
      </c>
      <c r="AR105" s="22">
        <f>+SUM('37試算リンク用'!AS73:AU73)</f>
        <v>8.14</v>
      </c>
      <c r="AS105" s="19">
        <f>+SUM('37試算リンク用'!AV73:AX73)</f>
        <v>23.68</v>
      </c>
      <c r="AT105" s="47">
        <f t="shared" si="50"/>
        <v>31.82</v>
      </c>
    </row>
    <row r="106" spans="1:46" ht="14.85" customHeight="1" x14ac:dyDescent="0.15">
      <c r="A106" s="30">
        <v>58</v>
      </c>
      <c r="B106" s="63" t="s">
        <v>168</v>
      </c>
      <c r="C106" s="63" t="s">
        <v>88</v>
      </c>
      <c r="D106" s="97" t="s">
        <v>89</v>
      </c>
      <c r="E106" s="64" t="e">
        <f>+#REF!</f>
        <v>#REF!</v>
      </c>
      <c r="F106" s="64" t="e">
        <f>+#REF!</f>
        <v>#REF!</v>
      </c>
      <c r="G106" s="33" t="e">
        <f t="shared" si="51"/>
        <v>#REF!</v>
      </c>
      <c r="H106" s="86" t="e">
        <f t="shared" si="52"/>
        <v>#REF!</v>
      </c>
      <c r="I106" s="87" t="e">
        <f t="shared" si="40"/>
        <v>#REF!</v>
      </c>
      <c r="J106" s="88" t="e">
        <f t="shared" si="40"/>
        <v>#REF!</v>
      </c>
      <c r="K106" s="64" t="e">
        <f>+SUM(#REF!)</f>
        <v>#REF!</v>
      </c>
      <c r="L106" s="64" t="e">
        <f>+SUM(#REF!)</f>
        <v>#REF!</v>
      </c>
      <c r="M106" s="45" t="e">
        <f t="shared" si="53"/>
        <v>#REF!</v>
      </c>
      <c r="N106" s="64" t="e">
        <f>+#REF!</f>
        <v>#REF!</v>
      </c>
      <c r="O106" s="64" t="e">
        <f>+#REF!</f>
        <v>#REF!</v>
      </c>
      <c r="P106" s="45" t="e">
        <f t="shared" si="54"/>
        <v>#REF!</v>
      </c>
      <c r="Q106" s="64">
        <f t="shared" si="55"/>
        <v>132.77000000000001</v>
      </c>
      <c r="R106" s="65">
        <f t="shared" si="41"/>
        <v>297.89999999999998</v>
      </c>
      <c r="S106" s="45">
        <f t="shared" si="41"/>
        <v>430.6699999999999</v>
      </c>
      <c r="T106" s="86" t="e">
        <f t="shared" si="56"/>
        <v>#REF!</v>
      </c>
      <c r="U106" s="87" t="e">
        <f t="shared" si="42"/>
        <v>#REF!</v>
      </c>
      <c r="V106" s="88" t="e">
        <f t="shared" si="42"/>
        <v>#REF!</v>
      </c>
      <c r="W106" s="34">
        <f t="shared" si="43"/>
        <v>48.179999999999993</v>
      </c>
      <c r="X106" s="32">
        <f t="shared" si="43"/>
        <v>116.38</v>
      </c>
      <c r="Y106" s="45">
        <f t="shared" si="43"/>
        <v>164.56</v>
      </c>
      <c r="Z106" s="22">
        <f>+SUM('37試算リンク用'!C74:E74)</f>
        <v>28.559999999999995</v>
      </c>
      <c r="AA106" s="19">
        <f>+SUM('37試算リンク用'!F74:H74)</f>
        <v>61.879999999999995</v>
      </c>
      <c r="AB106" s="45">
        <f t="shared" si="57"/>
        <v>90.44</v>
      </c>
      <c r="AC106" s="22">
        <f>+SUM('37試算リンク用'!J74:L74)</f>
        <v>19.62</v>
      </c>
      <c r="AD106" s="19">
        <f>+SUM('37試算リンク用'!M74:O74)</f>
        <v>54.500000000000007</v>
      </c>
      <c r="AE106" s="45">
        <f t="shared" si="45"/>
        <v>74.12</v>
      </c>
      <c r="AF106" s="22">
        <f>+SUM('37試算リンク用'!Q74:S74)</f>
        <v>26.35</v>
      </c>
      <c r="AG106" s="19">
        <f>+SUM('37試算リンク用'!T74:V74)</f>
        <v>69.75</v>
      </c>
      <c r="AH106" s="45">
        <f t="shared" si="46"/>
        <v>96.1</v>
      </c>
      <c r="AI106" s="22">
        <f>+SUM('37試算リンク用'!X74:Z74)</f>
        <v>17.079999999999998</v>
      </c>
      <c r="AJ106" s="19">
        <f>+SUM('37試算リンク用'!AA74:AC74)</f>
        <v>29.28</v>
      </c>
      <c r="AK106" s="45">
        <f t="shared" si="47"/>
        <v>46.36</v>
      </c>
      <c r="AL106" s="22">
        <f>+SUM('37試算リンク用'!AE74:AG74)</f>
        <v>12.32</v>
      </c>
      <c r="AM106" s="19">
        <f>+SUM('37試算リンク用'!AH74:AJ74)</f>
        <v>24.64</v>
      </c>
      <c r="AN106" s="45">
        <f t="shared" si="48"/>
        <v>36.96</v>
      </c>
      <c r="AO106" s="22">
        <f>+SUM('37試算リンク用'!AL74:AN74)</f>
        <v>20.7</v>
      </c>
      <c r="AP106" s="19">
        <f>+SUM('37試算リンク用'!AO74:AQ74)</f>
        <v>35.65</v>
      </c>
      <c r="AQ106" s="45">
        <f t="shared" si="49"/>
        <v>56.349999999999994</v>
      </c>
      <c r="AR106" s="22">
        <f>+SUM('37試算リンク用'!AS74:AU74)</f>
        <v>8.14</v>
      </c>
      <c r="AS106" s="19">
        <f>+SUM('37試算リンク用'!AV74:AX74)</f>
        <v>22.2</v>
      </c>
      <c r="AT106" s="47">
        <f t="shared" si="50"/>
        <v>30.34</v>
      </c>
    </row>
    <row r="107" spans="1:46" ht="14.85" customHeight="1" x14ac:dyDescent="0.15">
      <c r="A107" s="30">
        <v>59</v>
      </c>
      <c r="B107" s="63" t="s">
        <v>169</v>
      </c>
      <c r="C107" s="63" t="s">
        <v>88</v>
      </c>
      <c r="D107" s="97" t="s">
        <v>90</v>
      </c>
      <c r="E107" s="64" t="e">
        <f>+#REF!</f>
        <v>#REF!</v>
      </c>
      <c r="F107" s="64" t="e">
        <f>+#REF!</f>
        <v>#REF!</v>
      </c>
      <c r="G107" s="33" t="e">
        <f t="shared" si="51"/>
        <v>#REF!</v>
      </c>
      <c r="H107" s="86" t="e">
        <f t="shared" si="52"/>
        <v>#REF!</v>
      </c>
      <c r="I107" s="87" t="e">
        <f t="shared" si="40"/>
        <v>#REF!</v>
      </c>
      <c r="J107" s="88" t="e">
        <f t="shared" si="40"/>
        <v>#REF!</v>
      </c>
      <c r="K107" s="64" t="e">
        <f>+SUM(#REF!)</f>
        <v>#REF!</v>
      </c>
      <c r="L107" s="64" t="e">
        <f>+SUM(#REF!)</f>
        <v>#REF!</v>
      </c>
      <c r="M107" s="45" t="e">
        <f t="shared" si="53"/>
        <v>#REF!</v>
      </c>
      <c r="N107" s="64" t="e">
        <f>+#REF!</f>
        <v>#REF!</v>
      </c>
      <c r="O107" s="64" t="e">
        <f>+#REF!</f>
        <v>#REF!</v>
      </c>
      <c r="P107" s="45" t="e">
        <f t="shared" si="54"/>
        <v>#REF!</v>
      </c>
      <c r="Q107" s="64">
        <f t="shared" si="55"/>
        <v>77.56</v>
      </c>
      <c r="R107" s="65">
        <f t="shared" si="41"/>
        <v>157.01999999999998</v>
      </c>
      <c r="S107" s="45">
        <f t="shared" si="41"/>
        <v>234.58</v>
      </c>
      <c r="T107" s="86" t="e">
        <f t="shared" si="56"/>
        <v>#REF!</v>
      </c>
      <c r="U107" s="87" t="e">
        <f t="shared" si="42"/>
        <v>#REF!</v>
      </c>
      <c r="V107" s="88" t="e">
        <f t="shared" si="42"/>
        <v>#REF!</v>
      </c>
      <c r="W107" s="34">
        <f t="shared" si="43"/>
        <v>20.82</v>
      </c>
      <c r="X107" s="32">
        <f t="shared" si="43"/>
        <v>65.819999999999993</v>
      </c>
      <c r="Y107" s="45">
        <f t="shared" si="43"/>
        <v>86.64</v>
      </c>
      <c r="Z107" s="22">
        <f>+SUM('37試算リンク用'!C75:E75)</f>
        <v>14.28</v>
      </c>
      <c r="AA107" s="19">
        <f>+SUM('37試算リンク用'!F75:H75)</f>
        <v>30.939999999999998</v>
      </c>
      <c r="AB107" s="45">
        <f t="shared" si="57"/>
        <v>45.22</v>
      </c>
      <c r="AC107" s="22">
        <f>+SUM('37試算リンク用'!J75:L75)</f>
        <v>6.5400000000000009</v>
      </c>
      <c r="AD107" s="19">
        <f>+SUM('37試算リンク用'!M75:O75)</f>
        <v>34.880000000000003</v>
      </c>
      <c r="AE107" s="45">
        <f t="shared" si="45"/>
        <v>41.42</v>
      </c>
      <c r="AF107" s="22">
        <f>+SUM('37試算リンク用'!Q75:S75)</f>
        <v>21.700000000000003</v>
      </c>
      <c r="AG107" s="19">
        <f>+SUM('37試算リンク用'!T75:V75)</f>
        <v>31.000000000000004</v>
      </c>
      <c r="AH107" s="45">
        <f t="shared" si="46"/>
        <v>52.7</v>
      </c>
      <c r="AI107" s="22">
        <f>+SUM('37試算リンク用'!X75:Z75)</f>
        <v>9.76</v>
      </c>
      <c r="AJ107" s="19">
        <f>+SUM('37試算リンク用'!AA75:AC75)</f>
        <v>18.299999999999997</v>
      </c>
      <c r="AK107" s="45">
        <f t="shared" si="47"/>
        <v>28.059999999999995</v>
      </c>
      <c r="AL107" s="22">
        <f>+SUM('37試算リンク用'!AE75:AG75)</f>
        <v>13.860000000000001</v>
      </c>
      <c r="AM107" s="19">
        <f>+SUM('37試算リンク用'!AH75:AJ75)</f>
        <v>12.32</v>
      </c>
      <c r="AN107" s="45">
        <f t="shared" si="48"/>
        <v>26.18</v>
      </c>
      <c r="AO107" s="22">
        <f>+SUM('37試算リンク用'!AL75:AN75)</f>
        <v>9.1999999999999993</v>
      </c>
      <c r="AP107" s="19">
        <f>+SUM('37試算リンク用'!AO75:AQ75)</f>
        <v>20.7</v>
      </c>
      <c r="AQ107" s="45">
        <f t="shared" si="49"/>
        <v>29.9</v>
      </c>
      <c r="AR107" s="22">
        <f>+SUM('37試算リンク用'!AS75:AU75)</f>
        <v>2.2199999999999998</v>
      </c>
      <c r="AS107" s="19">
        <f>+SUM('37試算リンク用'!AV75:AX75)</f>
        <v>8.879999999999999</v>
      </c>
      <c r="AT107" s="47">
        <f t="shared" si="50"/>
        <v>11.099999999999998</v>
      </c>
    </row>
    <row r="108" spans="1:46" ht="14.85" customHeight="1" x14ac:dyDescent="0.15">
      <c r="A108" s="30">
        <v>60</v>
      </c>
      <c r="B108" s="63" t="s">
        <v>170</v>
      </c>
      <c r="C108" s="63" t="s">
        <v>88</v>
      </c>
      <c r="D108" s="97" t="s">
        <v>90</v>
      </c>
      <c r="E108" s="64" t="e">
        <f>+#REF!</f>
        <v>#REF!</v>
      </c>
      <c r="F108" s="64" t="e">
        <f>+#REF!</f>
        <v>#REF!</v>
      </c>
      <c r="G108" s="33" t="e">
        <f t="shared" si="51"/>
        <v>#REF!</v>
      </c>
      <c r="H108" s="86" t="e">
        <f t="shared" si="52"/>
        <v>#REF!</v>
      </c>
      <c r="I108" s="87" t="e">
        <f t="shared" si="40"/>
        <v>#REF!</v>
      </c>
      <c r="J108" s="88" t="e">
        <f t="shared" si="40"/>
        <v>#REF!</v>
      </c>
      <c r="K108" s="64" t="e">
        <f>+SUM(#REF!)</f>
        <v>#REF!</v>
      </c>
      <c r="L108" s="64" t="e">
        <f>+SUM(#REF!)</f>
        <v>#REF!</v>
      </c>
      <c r="M108" s="45" t="e">
        <f t="shared" si="53"/>
        <v>#REF!</v>
      </c>
      <c r="N108" s="64" t="e">
        <f>+#REF!</f>
        <v>#REF!</v>
      </c>
      <c r="O108" s="64" t="e">
        <f>+#REF!</f>
        <v>#REF!</v>
      </c>
      <c r="P108" s="45" t="e">
        <f t="shared" si="54"/>
        <v>#REF!</v>
      </c>
      <c r="Q108" s="64">
        <f t="shared" si="55"/>
        <v>136.84</v>
      </c>
      <c r="R108" s="65">
        <f t="shared" si="41"/>
        <v>321.12</v>
      </c>
      <c r="S108" s="45">
        <f t="shared" si="41"/>
        <v>457.95999999999992</v>
      </c>
      <c r="T108" s="86" t="e">
        <f t="shared" si="56"/>
        <v>#REF!</v>
      </c>
      <c r="U108" s="87" t="e">
        <f t="shared" si="42"/>
        <v>#REF!</v>
      </c>
      <c r="V108" s="88" t="e">
        <f t="shared" si="42"/>
        <v>#REF!</v>
      </c>
      <c r="W108" s="34">
        <f t="shared" si="43"/>
        <v>41.04</v>
      </c>
      <c r="X108" s="32">
        <f t="shared" si="43"/>
        <v>137.19999999999999</v>
      </c>
      <c r="Y108" s="45">
        <f t="shared" si="43"/>
        <v>178.24</v>
      </c>
      <c r="Z108" s="22">
        <f>+SUM('37試算リンク用'!C76:E76)</f>
        <v>21.419999999999998</v>
      </c>
      <c r="AA108" s="19">
        <f>+SUM('37試算リンク用'!F76:H76)</f>
        <v>76.16</v>
      </c>
      <c r="AB108" s="45">
        <f t="shared" si="57"/>
        <v>97.58</v>
      </c>
      <c r="AC108" s="22">
        <f>+SUM('37試算リンク用'!J76:L76)</f>
        <v>19.62</v>
      </c>
      <c r="AD108" s="19">
        <f>+SUM('37試算リンク用'!M76:O76)</f>
        <v>61.04</v>
      </c>
      <c r="AE108" s="45">
        <f t="shared" si="45"/>
        <v>80.66</v>
      </c>
      <c r="AF108" s="22">
        <f>+SUM('37試算リンク用'!Q76:S76)</f>
        <v>35.65</v>
      </c>
      <c r="AG108" s="19">
        <f>+SUM('37試算リンク用'!T76:V76)</f>
        <v>54.25</v>
      </c>
      <c r="AH108" s="45">
        <f t="shared" si="46"/>
        <v>89.9</v>
      </c>
      <c r="AI108" s="22">
        <f>+SUM('37試算リンク用'!X76:Z76)</f>
        <v>23.18</v>
      </c>
      <c r="AJ108" s="19">
        <f>+SUM('37試算リンク用'!AA76:AC76)</f>
        <v>31.72</v>
      </c>
      <c r="AK108" s="45">
        <f t="shared" si="47"/>
        <v>54.9</v>
      </c>
      <c r="AL108" s="22">
        <f>+SUM('37試算リンク用'!AE76:AG76)</f>
        <v>12.32</v>
      </c>
      <c r="AM108" s="19">
        <f>+SUM('37試算リンク用'!AH76:AJ76)</f>
        <v>41.58</v>
      </c>
      <c r="AN108" s="45">
        <f t="shared" si="48"/>
        <v>53.9</v>
      </c>
      <c r="AO108" s="22">
        <f>+SUM('37試算リンク用'!AL76:AN76)</f>
        <v>17.25</v>
      </c>
      <c r="AP108" s="19">
        <f>+SUM('37試算リンク用'!AO76:AQ76)</f>
        <v>35.65</v>
      </c>
      <c r="AQ108" s="45">
        <f t="shared" si="49"/>
        <v>52.9</v>
      </c>
      <c r="AR108" s="22">
        <f>+SUM('37試算リンク用'!AS76:AU76)</f>
        <v>7.3999999999999995</v>
      </c>
      <c r="AS108" s="19">
        <f>+SUM('37試算リンク用'!AV76:AX76)</f>
        <v>20.72</v>
      </c>
      <c r="AT108" s="47">
        <f t="shared" si="50"/>
        <v>28.119999999999997</v>
      </c>
    </row>
    <row r="109" spans="1:46" ht="14.85" customHeight="1" x14ac:dyDescent="0.15">
      <c r="A109" s="30">
        <v>61</v>
      </c>
      <c r="B109" s="63" t="s">
        <v>171</v>
      </c>
      <c r="C109" s="63" t="s">
        <v>88</v>
      </c>
      <c r="D109" s="97" t="s">
        <v>90</v>
      </c>
      <c r="E109" s="64" t="e">
        <f>+#REF!</f>
        <v>#REF!</v>
      </c>
      <c r="F109" s="64" t="e">
        <f>+#REF!</f>
        <v>#REF!</v>
      </c>
      <c r="G109" s="33" t="e">
        <f t="shared" si="51"/>
        <v>#REF!</v>
      </c>
      <c r="H109" s="86" t="e">
        <f t="shared" si="52"/>
        <v>#REF!</v>
      </c>
      <c r="I109" s="87" t="e">
        <f t="shared" si="40"/>
        <v>#REF!</v>
      </c>
      <c r="J109" s="88" t="e">
        <f t="shared" si="40"/>
        <v>#REF!</v>
      </c>
      <c r="K109" s="64" t="e">
        <f>+SUM(#REF!)</f>
        <v>#REF!</v>
      </c>
      <c r="L109" s="64" t="e">
        <f>+SUM(#REF!)</f>
        <v>#REF!</v>
      </c>
      <c r="M109" s="45" t="e">
        <f t="shared" si="53"/>
        <v>#REF!</v>
      </c>
      <c r="N109" s="64" t="e">
        <f>+#REF!</f>
        <v>#REF!</v>
      </c>
      <c r="O109" s="64" t="e">
        <f>+#REF!</f>
        <v>#REF!</v>
      </c>
      <c r="P109" s="45" t="e">
        <f t="shared" si="54"/>
        <v>#REF!</v>
      </c>
      <c r="Q109" s="64">
        <f t="shared" si="55"/>
        <v>45.9</v>
      </c>
      <c r="R109" s="65">
        <f t="shared" si="41"/>
        <v>101.65</v>
      </c>
      <c r="S109" s="45">
        <f t="shared" si="41"/>
        <v>147.54999999999998</v>
      </c>
      <c r="T109" s="86" t="e">
        <f t="shared" si="56"/>
        <v>#REF!</v>
      </c>
      <c r="U109" s="87" t="e">
        <f t="shared" si="42"/>
        <v>#REF!</v>
      </c>
      <c r="V109" s="88" t="e">
        <f t="shared" si="42"/>
        <v>#REF!</v>
      </c>
      <c r="W109" s="34">
        <f t="shared" si="43"/>
        <v>9.120000000000001</v>
      </c>
      <c r="X109" s="32">
        <f t="shared" si="43"/>
        <v>31.919999999999998</v>
      </c>
      <c r="Y109" s="45">
        <f t="shared" si="43"/>
        <v>41.039999999999992</v>
      </c>
      <c r="Z109" s="22">
        <f>+SUM('37試算リンク用'!C77:E77)</f>
        <v>4.76</v>
      </c>
      <c r="AA109" s="19">
        <f>+SUM('37試算リンク用'!F77:H77)</f>
        <v>16.659999999999997</v>
      </c>
      <c r="AB109" s="45">
        <f t="shared" si="57"/>
        <v>21.419999999999995</v>
      </c>
      <c r="AC109" s="22">
        <f>+SUM('37試算リンク用'!J77:L77)</f>
        <v>4.3600000000000003</v>
      </c>
      <c r="AD109" s="19">
        <f>+SUM('37試算リンク用'!M77:O77)</f>
        <v>15.260000000000002</v>
      </c>
      <c r="AE109" s="45">
        <f t="shared" si="45"/>
        <v>19.62</v>
      </c>
      <c r="AF109" s="22">
        <f>+SUM('37試算リンク用'!Q77:S77)</f>
        <v>13.95</v>
      </c>
      <c r="AG109" s="19">
        <f>+SUM('37試算リンク用'!T77:V77)</f>
        <v>15.5</v>
      </c>
      <c r="AH109" s="45">
        <f t="shared" si="46"/>
        <v>29.45</v>
      </c>
      <c r="AI109" s="22">
        <f>+SUM('37試算リンク用'!X77:Z77)</f>
        <v>4.88</v>
      </c>
      <c r="AJ109" s="19">
        <f>+SUM('37試算リンク用'!AA77:AC77)</f>
        <v>9.76</v>
      </c>
      <c r="AK109" s="45">
        <f t="shared" si="47"/>
        <v>14.64</v>
      </c>
      <c r="AL109" s="22">
        <f>+SUM('37試算リンク用'!AE77:AG77)</f>
        <v>9.24</v>
      </c>
      <c r="AM109" s="19">
        <f>+SUM('37試算リンク用'!AH77:AJ77)</f>
        <v>16.940000000000001</v>
      </c>
      <c r="AN109" s="45">
        <f t="shared" si="48"/>
        <v>26.18</v>
      </c>
      <c r="AO109" s="22">
        <f>+SUM('37試算リンク用'!AL77:AN77)</f>
        <v>5.75</v>
      </c>
      <c r="AP109" s="19">
        <f>+SUM('37試算リンク用'!AO77:AQ77)</f>
        <v>14.95</v>
      </c>
      <c r="AQ109" s="45">
        <f t="shared" si="49"/>
        <v>20.7</v>
      </c>
      <c r="AR109" s="22">
        <f>+SUM('37試算リンク用'!AS77:AU77)</f>
        <v>2.96</v>
      </c>
      <c r="AS109" s="19">
        <f>+SUM('37試算リンク用'!AV77:AX77)</f>
        <v>12.58</v>
      </c>
      <c r="AT109" s="47">
        <f t="shared" si="50"/>
        <v>15.54</v>
      </c>
    </row>
    <row r="110" spans="1:46" ht="14.85" customHeight="1" x14ac:dyDescent="0.15">
      <c r="A110" s="30">
        <v>62</v>
      </c>
      <c r="B110" s="63" t="s">
        <v>172</v>
      </c>
      <c r="C110" s="63" t="s">
        <v>88</v>
      </c>
      <c r="D110" s="97" t="s">
        <v>91</v>
      </c>
      <c r="E110" s="64" t="e">
        <f>+#REF!</f>
        <v>#REF!</v>
      </c>
      <c r="F110" s="64" t="e">
        <f>+#REF!</f>
        <v>#REF!</v>
      </c>
      <c r="G110" s="33" t="e">
        <f t="shared" si="51"/>
        <v>#REF!</v>
      </c>
      <c r="H110" s="86" t="e">
        <f t="shared" si="52"/>
        <v>#REF!</v>
      </c>
      <c r="I110" s="87" t="e">
        <f t="shared" si="52"/>
        <v>#REF!</v>
      </c>
      <c r="J110" s="88" t="e">
        <f t="shared" si="52"/>
        <v>#REF!</v>
      </c>
      <c r="K110" s="64" t="e">
        <f>+SUM(#REF!)</f>
        <v>#REF!</v>
      </c>
      <c r="L110" s="64" t="e">
        <f>+SUM(#REF!)</f>
        <v>#REF!</v>
      </c>
      <c r="M110" s="45" t="e">
        <f t="shared" si="53"/>
        <v>#REF!</v>
      </c>
      <c r="N110" s="64" t="e">
        <f>+#REF!</f>
        <v>#REF!</v>
      </c>
      <c r="O110" s="64" t="e">
        <f>+#REF!</f>
        <v>#REF!</v>
      </c>
      <c r="P110" s="45" t="e">
        <f t="shared" si="54"/>
        <v>#REF!</v>
      </c>
      <c r="Q110" s="64">
        <f t="shared" si="55"/>
        <v>61.160000000000004</v>
      </c>
      <c r="R110" s="65">
        <f t="shared" si="55"/>
        <v>122.97999999999999</v>
      </c>
      <c r="S110" s="45">
        <f t="shared" si="55"/>
        <v>184.14000000000001</v>
      </c>
      <c r="T110" s="86" t="e">
        <f t="shared" si="56"/>
        <v>#REF!</v>
      </c>
      <c r="U110" s="87" t="e">
        <f t="shared" si="56"/>
        <v>#REF!</v>
      </c>
      <c r="V110" s="88" t="e">
        <f t="shared" si="56"/>
        <v>#REF!</v>
      </c>
      <c r="W110" s="34">
        <f t="shared" ref="W110:Y143" si="58">+Z110+AC110</f>
        <v>20.82</v>
      </c>
      <c r="X110" s="32">
        <f t="shared" si="58"/>
        <v>43.22</v>
      </c>
      <c r="Y110" s="45">
        <f t="shared" si="58"/>
        <v>64.040000000000006</v>
      </c>
      <c r="Z110" s="22">
        <f>+SUM('37試算リンク用'!C78:E78)</f>
        <v>14.279999999999998</v>
      </c>
      <c r="AA110" s="19">
        <f>+SUM('37試算リンク用'!F78:H78)</f>
        <v>21.42</v>
      </c>
      <c r="AB110" s="45">
        <f t="shared" ref="AB110:AB143" si="59">+SUM(Z110:AA110)</f>
        <v>35.700000000000003</v>
      </c>
      <c r="AC110" s="22">
        <f>+SUM('37試算リンク用'!J78:L78)</f>
        <v>6.5400000000000009</v>
      </c>
      <c r="AD110" s="19">
        <f>+SUM('37試算リンク用'!M78:O78)</f>
        <v>21.8</v>
      </c>
      <c r="AE110" s="45">
        <f t="shared" si="45"/>
        <v>28.340000000000003</v>
      </c>
      <c r="AF110" s="22">
        <f>+SUM('37試算リンク用'!Q78:S78)</f>
        <v>17.05</v>
      </c>
      <c r="AG110" s="19">
        <f>+SUM('37試算リンク用'!T78:V78)</f>
        <v>13.950000000000001</v>
      </c>
      <c r="AH110" s="45">
        <f t="shared" si="46"/>
        <v>31</v>
      </c>
      <c r="AI110" s="22">
        <f>+SUM('37試算リンク用'!X78:Z78)</f>
        <v>8.5399999999999991</v>
      </c>
      <c r="AJ110" s="19">
        <f>+SUM('37試算リンク用'!AA78:AC78)</f>
        <v>21.96</v>
      </c>
      <c r="AK110" s="45">
        <f t="shared" si="47"/>
        <v>30.5</v>
      </c>
      <c r="AL110" s="22">
        <f>+SUM('37試算リンク用'!AE78:AG78)</f>
        <v>3.08</v>
      </c>
      <c r="AM110" s="19">
        <f>+SUM('37試算リンク用'!AH78:AJ78)</f>
        <v>13.86</v>
      </c>
      <c r="AN110" s="45">
        <f t="shared" si="48"/>
        <v>16.939999999999998</v>
      </c>
      <c r="AO110" s="22">
        <f>+SUM('37試算リンク用'!AL78:AN78)</f>
        <v>5.75</v>
      </c>
      <c r="AP110" s="19">
        <f>+SUM('37試算リンク用'!AO78:AQ78)</f>
        <v>21.849999999999998</v>
      </c>
      <c r="AQ110" s="45">
        <f t="shared" si="49"/>
        <v>27.599999999999998</v>
      </c>
      <c r="AR110" s="22">
        <f>+SUM('37試算リンク用'!AS78:AU78)</f>
        <v>5.92</v>
      </c>
      <c r="AS110" s="19">
        <f>+SUM('37試算リンク用'!AV78:AX78)</f>
        <v>8.14</v>
      </c>
      <c r="AT110" s="47">
        <f t="shared" si="50"/>
        <v>14.06</v>
      </c>
    </row>
    <row r="111" spans="1:46" ht="14.85" customHeight="1" x14ac:dyDescent="0.15">
      <c r="A111" s="30">
        <v>63</v>
      </c>
      <c r="B111" s="63" t="s">
        <v>173</v>
      </c>
      <c r="C111" s="63" t="s">
        <v>88</v>
      </c>
      <c r="D111" s="97" t="s">
        <v>91</v>
      </c>
      <c r="E111" s="64" t="e">
        <f>+#REF!</f>
        <v>#REF!</v>
      </c>
      <c r="F111" s="64" t="e">
        <f>+#REF!</f>
        <v>#REF!</v>
      </c>
      <c r="G111" s="33" t="e">
        <f t="shared" si="51"/>
        <v>#REF!</v>
      </c>
      <c r="H111" s="86" t="e">
        <f t="shared" ref="H111:J139" si="60">+K111/E111</f>
        <v>#REF!</v>
      </c>
      <c r="I111" s="87" t="e">
        <f t="shared" si="60"/>
        <v>#REF!</v>
      </c>
      <c r="J111" s="88" t="e">
        <f t="shared" si="60"/>
        <v>#REF!</v>
      </c>
      <c r="K111" s="64" t="e">
        <f>+SUM(#REF!)</f>
        <v>#REF!</v>
      </c>
      <c r="L111" s="64" t="e">
        <f>+SUM(#REF!)</f>
        <v>#REF!</v>
      </c>
      <c r="M111" s="45" t="e">
        <f t="shared" si="53"/>
        <v>#REF!</v>
      </c>
      <c r="N111" s="64" t="e">
        <f>+#REF!</f>
        <v>#REF!</v>
      </c>
      <c r="O111" s="64" t="e">
        <f>+#REF!</f>
        <v>#REF!</v>
      </c>
      <c r="P111" s="45" t="e">
        <f t="shared" si="54"/>
        <v>#REF!</v>
      </c>
      <c r="Q111" s="64">
        <f t="shared" ref="Q111:S142" si="61">+Z111+AC111+AF111+AI111+AL111+AO111+AR111</f>
        <v>85.35</v>
      </c>
      <c r="R111" s="65">
        <f t="shared" si="61"/>
        <v>266.99</v>
      </c>
      <c r="S111" s="45">
        <f t="shared" si="61"/>
        <v>352.34</v>
      </c>
      <c r="T111" s="86" t="e">
        <f t="shared" ref="T111:V139" si="62">+Q111/K111</f>
        <v>#REF!</v>
      </c>
      <c r="U111" s="87" t="e">
        <f t="shared" si="62"/>
        <v>#REF!</v>
      </c>
      <c r="V111" s="88" t="e">
        <f t="shared" si="62"/>
        <v>#REF!</v>
      </c>
      <c r="W111" s="34">
        <f t="shared" si="58"/>
        <v>8.9200000000000017</v>
      </c>
      <c r="X111" s="32">
        <f t="shared" si="58"/>
        <v>89.02</v>
      </c>
      <c r="Y111" s="45">
        <f t="shared" si="58"/>
        <v>97.94</v>
      </c>
      <c r="Z111" s="22">
        <f>+SUM('37試算リンク用'!C79:E79)</f>
        <v>2.38</v>
      </c>
      <c r="AA111" s="19">
        <f>+SUM('37試算リンク用'!F79:H79)</f>
        <v>47.599999999999994</v>
      </c>
      <c r="AB111" s="45">
        <f t="shared" si="59"/>
        <v>49.98</v>
      </c>
      <c r="AC111" s="22">
        <f>+SUM('37試算リンク用'!J79:L79)</f>
        <v>6.5400000000000009</v>
      </c>
      <c r="AD111" s="19">
        <f>+SUM('37試算リンク用'!M79:O79)</f>
        <v>41.42</v>
      </c>
      <c r="AE111" s="45">
        <f t="shared" si="45"/>
        <v>47.96</v>
      </c>
      <c r="AF111" s="22">
        <f>+SUM('37試算リンク用'!Q79:S79)</f>
        <v>24.8</v>
      </c>
      <c r="AG111" s="19">
        <f>+SUM('37試算リンク用'!T79:V79)</f>
        <v>57.35</v>
      </c>
      <c r="AH111" s="45">
        <f t="shared" si="46"/>
        <v>82.15</v>
      </c>
      <c r="AI111" s="22">
        <f>+SUM('37試算リンク用'!X79:Z79)</f>
        <v>14.64</v>
      </c>
      <c r="AJ111" s="19">
        <f>+SUM('37試算リンク用'!AA79:AC79)</f>
        <v>37.82</v>
      </c>
      <c r="AK111" s="45">
        <f t="shared" si="47"/>
        <v>52.46</v>
      </c>
      <c r="AL111" s="22">
        <f>+SUM('37試算リンク用'!AE79:AG79)</f>
        <v>16.940000000000001</v>
      </c>
      <c r="AM111" s="19">
        <f>+SUM('37試算リンク用'!AH79:AJ79)</f>
        <v>26.18</v>
      </c>
      <c r="AN111" s="45">
        <f t="shared" si="48"/>
        <v>43.120000000000005</v>
      </c>
      <c r="AO111" s="22">
        <f>+SUM('37試算リンク用'!AL79:AN79)</f>
        <v>12.649999999999999</v>
      </c>
      <c r="AP111" s="19">
        <f>+SUM('37試算リンク用'!AO79:AQ79)</f>
        <v>32.199999999999996</v>
      </c>
      <c r="AQ111" s="45">
        <f t="shared" si="49"/>
        <v>44.849999999999994</v>
      </c>
      <c r="AR111" s="22">
        <f>+SUM('37試算リンク用'!AS79:AU79)</f>
        <v>7.3999999999999995</v>
      </c>
      <c r="AS111" s="19">
        <f>+SUM('37試算リンク用'!AV79:AX79)</f>
        <v>24.419999999999998</v>
      </c>
      <c r="AT111" s="47">
        <f t="shared" si="50"/>
        <v>31.819999999999997</v>
      </c>
    </row>
    <row r="112" spans="1:46" ht="14.85" customHeight="1" x14ac:dyDescent="0.15">
      <c r="A112" s="30">
        <v>64</v>
      </c>
      <c r="B112" s="63" t="s">
        <v>174</v>
      </c>
      <c r="C112" s="63" t="s">
        <v>88</v>
      </c>
      <c r="D112" s="97" t="s">
        <v>91</v>
      </c>
      <c r="E112" s="64" t="e">
        <f>+#REF!</f>
        <v>#REF!</v>
      </c>
      <c r="F112" s="64" t="e">
        <f>+#REF!</f>
        <v>#REF!</v>
      </c>
      <c r="G112" s="33" t="e">
        <f t="shared" si="51"/>
        <v>#REF!</v>
      </c>
      <c r="H112" s="86" t="e">
        <f t="shared" si="60"/>
        <v>#REF!</v>
      </c>
      <c r="I112" s="87" t="e">
        <f t="shared" si="60"/>
        <v>#REF!</v>
      </c>
      <c r="J112" s="88" t="e">
        <f t="shared" si="60"/>
        <v>#REF!</v>
      </c>
      <c r="K112" s="64" t="e">
        <f>+SUM(#REF!)</f>
        <v>#REF!</v>
      </c>
      <c r="L112" s="64" t="e">
        <f>+SUM(#REF!)</f>
        <v>#REF!</v>
      </c>
      <c r="M112" s="45" t="e">
        <f t="shared" si="53"/>
        <v>#REF!</v>
      </c>
      <c r="N112" s="64" t="e">
        <f>+#REF!</f>
        <v>#REF!</v>
      </c>
      <c r="O112" s="64" t="e">
        <f>+#REF!</f>
        <v>#REF!</v>
      </c>
      <c r="P112" s="45" t="e">
        <f t="shared" si="54"/>
        <v>#REF!</v>
      </c>
      <c r="Q112" s="64">
        <f t="shared" si="61"/>
        <v>73.45</v>
      </c>
      <c r="R112" s="65">
        <f t="shared" si="61"/>
        <v>133</v>
      </c>
      <c r="S112" s="45">
        <f t="shared" si="61"/>
        <v>206.45000000000002</v>
      </c>
      <c r="T112" s="86" t="e">
        <f t="shared" si="62"/>
        <v>#REF!</v>
      </c>
      <c r="U112" s="87" t="e">
        <f t="shared" si="62"/>
        <v>#REF!</v>
      </c>
      <c r="V112" s="88" t="e">
        <f t="shared" si="62"/>
        <v>#REF!</v>
      </c>
      <c r="W112" s="34">
        <f t="shared" si="58"/>
        <v>20.619999999999997</v>
      </c>
      <c r="X112" s="32">
        <f t="shared" si="58"/>
        <v>51.34</v>
      </c>
      <c r="Y112" s="45">
        <f t="shared" si="58"/>
        <v>71.960000000000008</v>
      </c>
      <c r="Z112" s="22">
        <f>+SUM('37試算リンク用'!C80:E80)</f>
        <v>11.899999999999999</v>
      </c>
      <c r="AA112" s="19">
        <f>+SUM('37試算リンク用'!F80:H80)</f>
        <v>14.28</v>
      </c>
      <c r="AB112" s="45">
        <f t="shared" si="59"/>
        <v>26.18</v>
      </c>
      <c r="AC112" s="22">
        <f>+SUM('37試算リンク用'!J80:L80)</f>
        <v>8.7200000000000006</v>
      </c>
      <c r="AD112" s="19">
        <f>+SUM('37試算リンク用'!M80:O80)</f>
        <v>37.06</v>
      </c>
      <c r="AE112" s="45">
        <f t="shared" si="45"/>
        <v>45.78</v>
      </c>
      <c r="AF112" s="22">
        <f>+SUM('37試算リンク用'!Q80:S80)</f>
        <v>23.25</v>
      </c>
      <c r="AG112" s="19">
        <f>+SUM('37試算リンク用'!T80:V80)</f>
        <v>17.05</v>
      </c>
      <c r="AH112" s="45">
        <f t="shared" si="46"/>
        <v>40.299999999999997</v>
      </c>
      <c r="AI112" s="22">
        <f>+SUM('37試算リンク用'!X80:Z80)</f>
        <v>6.1</v>
      </c>
      <c r="AJ112" s="19">
        <f>+SUM('37試算リンク用'!AA80:AC80)</f>
        <v>20.74</v>
      </c>
      <c r="AK112" s="45">
        <f t="shared" si="47"/>
        <v>26.839999999999996</v>
      </c>
      <c r="AL112" s="22">
        <f>+SUM('37試算リンク用'!AE80:AG80)</f>
        <v>7.7</v>
      </c>
      <c r="AM112" s="19">
        <f>+SUM('37試算リンク用'!AH80:AJ80)</f>
        <v>18.48</v>
      </c>
      <c r="AN112" s="45">
        <f t="shared" si="48"/>
        <v>26.18</v>
      </c>
      <c r="AO112" s="22">
        <f>+SUM('37試算リンク用'!AL80:AN80)</f>
        <v>6.9</v>
      </c>
      <c r="AP112" s="19">
        <f>+SUM('37試算リンク用'!AO80:AQ80)</f>
        <v>17.25</v>
      </c>
      <c r="AQ112" s="45">
        <f t="shared" si="49"/>
        <v>24.15</v>
      </c>
      <c r="AR112" s="22">
        <f>+SUM('37試算リンク用'!AS80:AU80)</f>
        <v>8.879999999999999</v>
      </c>
      <c r="AS112" s="19">
        <f>+SUM('37試算リンク用'!AV80:AX80)</f>
        <v>8.14</v>
      </c>
      <c r="AT112" s="47">
        <f t="shared" si="50"/>
        <v>17.02</v>
      </c>
    </row>
    <row r="113" spans="1:46" ht="14.85" customHeight="1" x14ac:dyDescent="0.15">
      <c r="A113" s="30">
        <v>65</v>
      </c>
      <c r="B113" s="63" t="s">
        <v>175</v>
      </c>
      <c r="C113" s="63" t="s">
        <v>88</v>
      </c>
      <c r="D113" s="97" t="s">
        <v>91</v>
      </c>
      <c r="E113" s="64" t="e">
        <f>+#REF!</f>
        <v>#REF!</v>
      </c>
      <c r="F113" s="64" t="e">
        <f>+#REF!</f>
        <v>#REF!</v>
      </c>
      <c r="G113" s="33" t="e">
        <f t="shared" si="51"/>
        <v>#REF!</v>
      </c>
      <c r="H113" s="86" t="e">
        <f t="shared" si="60"/>
        <v>#REF!</v>
      </c>
      <c r="I113" s="87" t="e">
        <f t="shared" si="60"/>
        <v>#REF!</v>
      </c>
      <c r="J113" s="88" t="e">
        <f t="shared" si="60"/>
        <v>#REF!</v>
      </c>
      <c r="K113" s="64" t="e">
        <f>+SUM(#REF!)</f>
        <v>#REF!</v>
      </c>
      <c r="L113" s="64" t="e">
        <f>+SUM(#REF!)</f>
        <v>#REF!</v>
      </c>
      <c r="M113" s="45" t="e">
        <f t="shared" si="53"/>
        <v>#REF!</v>
      </c>
      <c r="N113" s="64" t="e">
        <f>+#REF!</f>
        <v>#REF!</v>
      </c>
      <c r="O113" s="64" t="e">
        <f>+#REF!</f>
        <v>#REF!</v>
      </c>
      <c r="P113" s="45" t="e">
        <f t="shared" si="54"/>
        <v>#REF!</v>
      </c>
      <c r="Q113" s="64">
        <f t="shared" si="61"/>
        <v>23.04</v>
      </c>
      <c r="R113" s="65">
        <f t="shared" si="61"/>
        <v>69.75</v>
      </c>
      <c r="S113" s="45">
        <f t="shared" si="61"/>
        <v>92.79</v>
      </c>
      <c r="T113" s="86" t="e">
        <f t="shared" si="62"/>
        <v>#REF!</v>
      </c>
      <c r="U113" s="87" t="e">
        <f t="shared" si="62"/>
        <v>#REF!</v>
      </c>
      <c r="V113" s="88" t="e">
        <f t="shared" si="62"/>
        <v>#REF!</v>
      </c>
      <c r="W113" s="34">
        <f t="shared" si="58"/>
        <v>6.74</v>
      </c>
      <c r="X113" s="32">
        <f t="shared" si="58"/>
        <v>20.420000000000002</v>
      </c>
      <c r="Y113" s="45">
        <f t="shared" si="58"/>
        <v>27.16</v>
      </c>
      <c r="Z113" s="22">
        <f>+SUM('37試算リンク用'!C81:E81)</f>
        <v>2.38</v>
      </c>
      <c r="AA113" s="19">
        <f>+SUM('37試算リンク用'!F81:H81)</f>
        <v>9.52</v>
      </c>
      <c r="AB113" s="45">
        <f t="shared" si="59"/>
        <v>11.899999999999999</v>
      </c>
      <c r="AC113" s="22">
        <f>+SUM('37試算リンク用'!J81:L81)</f>
        <v>4.3600000000000003</v>
      </c>
      <c r="AD113" s="19">
        <f>+SUM('37試算リンク用'!M81:O81)</f>
        <v>10.9</v>
      </c>
      <c r="AE113" s="45">
        <f t="shared" ref="AE113:AE143" si="63">+SUM(AC113:AD113)</f>
        <v>15.260000000000002</v>
      </c>
      <c r="AF113" s="22">
        <f>+SUM('37試算リンク用'!Q81:S81)</f>
        <v>1.55</v>
      </c>
      <c r="AG113" s="19">
        <f>+SUM('37試算リンク用'!T81:V81)</f>
        <v>18.600000000000001</v>
      </c>
      <c r="AH113" s="45">
        <f t="shared" ref="AH113:AH143" si="64">+SUM(AF113:AG113)</f>
        <v>20.150000000000002</v>
      </c>
      <c r="AI113" s="22">
        <f>+SUM('37試算リンク用'!X81:Z81)</f>
        <v>3.66</v>
      </c>
      <c r="AJ113" s="19">
        <f>+SUM('37試算リンク用'!AA81:AC81)</f>
        <v>9.76</v>
      </c>
      <c r="AK113" s="45">
        <f t="shared" ref="AK113:AK143" si="65">+SUM(AI113:AJ113)</f>
        <v>13.42</v>
      </c>
      <c r="AL113" s="22">
        <f>+SUM('37試算リンク用'!AE81:AG81)</f>
        <v>6.16</v>
      </c>
      <c r="AM113" s="19">
        <f>+SUM('37試算リンク用'!AH81:AJ81)</f>
        <v>10.780000000000001</v>
      </c>
      <c r="AN113" s="45">
        <f t="shared" ref="AN113:AN143" si="66">+SUM(AL113:AM113)</f>
        <v>16.940000000000001</v>
      </c>
      <c r="AO113" s="22">
        <f>+SUM('37試算リンク用'!AL81:AN81)</f>
        <v>3.4499999999999997</v>
      </c>
      <c r="AP113" s="19">
        <f>+SUM('37試算リンク用'!AO81:AQ81)</f>
        <v>5.75</v>
      </c>
      <c r="AQ113" s="45">
        <f t="shared" ref="AQ113:AQ143" si="67">+SUM(AO113:AP113)</f>
        <v>9.1999999999999993</v>
      </c>
      <c r="AR113" s="22">
        <f>+SUM('37試算リンク用'!AS81:AU81)</f>
        <v>1.48</v>
      </c>
      <c r="AS113" s="19">
        <f>+SUM('37試算リンク用'!AV81:AX81)</f>
        <v>4.4399999999999995</v>
      </c>
      <c r="AT113" s="47">
        <f t="shared" ref="AT113:AT143" si="68">+SUM(AR113:AS113)</f>
        <v>5.92</v>
      </c>
    </row>
    <row r="114" spans="1:46" ht="14.85" customHeight="1" x14ac:dyDescent="0.15">
      <c r="A114" s="30">
        <v>66</v>
      </c>
      <c r="B114" s="63" t="s">
        <v>176</v>
      </c>
      <c r="C114" s="63" t="s">
        <v>88</v>
      </c>
      <c r="D114" s="97" t="s">
        <v>87</v>
      </c>
      <c r="E114" s="64" t="e">
        <f>+#REF!</f>
        <v>#REF!</v>
      </c>
      <c r="F114" s="64" t="e">
        <f>+#REF!</f>
        <v>#REF!</v>
      </c>
      <c r="G114" s="33" t="e">
        <f t="shared" ref="G114:G142" si="69">+SUM(E114:F114)</f>
        <v>#REF!</v>
      </c>
      <c r="H114" s="86" t="e">
        <f t="shared" si="60"/>
        <v>#REF!</v>
      </c>
      <c r="I114" s="87" t="e">
        <f t="shared" si="60"/>
        <v>#REF!</v>
      </c>
      <c r="J114" s="88" t="e">
        <f t="shared" si="60"/>
        <v>#REF!</v>
      </c>
      <c r="K114" s="64" t="e">
        <f>+SUM(#REF!)</f>
        <v>#REF!</v>
      </c>
      <c r="L114" s="64" t="e">
        <f>+SUM(#REF!)</f>
        <v>#REF!</v>
      </c>
      <c r="M114" s="45" t="e">
        <f t="shared" ref="M114:M142" si="70">+SUM(K114:L114)</f>
        <v>#REF!</v>
      </c>
      <c r="N114" s="64" t="e">
        <f>+#REF!</f>
        <v>#REF!</v>
      </c>
      <c r="O114" s="64" t="e">
        <f>+#REF!</f>
        <v>#REF!</v>
      </c>
      <c r="P114" s="45" t="e">
        <f t="shared" ref="P114:P142" si="71">+SUM(N114:O114)</f>
        <v>#REF!</v>
      </c>
      <c r="Q114" s="64">
        <f t="shared" si="61"/>
        <v>208.71</v>
      </c>
      <c r="R114" s="65">
        <f t="shared" si="61"/>
        <v>560.90000000000009</v>
      </c>
      <c r="S114" s="45">
        <f t="shared" si="61"/>
        <v>769.6099999999999</v>
      </c>
      <c r="T114" s="86" t="e">
        <f t="shared" si="62"/>
        <v>#REF!</v>
      </c>
      <c r="U114" s="87" t="e">
        <f t="shared" si="62"/>
        <v>#REF!</v>
      </c>
      <c r="V114" s="88" t="e">
        <f t="shared" si="62"/>
        <v>#REF!</v>
      </c>
      <c r="W114" s="34">
        <f t="shared" si="58"/>
        <v>47.980000000000004</v>
      </c>
      <c r="X114" s="32">
        <f t="shared" si="58"/>
        <v>189.54</v>
      </c>
      <c r="Y114" s="45">
        <f t="shared" si="58"/>
        <v>237.51999999999998</v>
      </c>
      <c r="Z114" s="22">
        <f>+SUM('37試算リンク用'!C82:E82)</f>
        <v>26.18</v>
      </c>
      <c r="AA114" s="19">
        <f>+SUM('37試算リンク用'!F82:H82)</f>
        <v>102.33999999999999</v>
      </c>
      <c r="AB114" s="45">
        <f t="shared" si="59"/>
        <v>128.51999999999998</v>
      </c>
      <c r="AC114" s="22">
        <f>+SUM('37試算リンク用'!J82:L82)</f>
        <v>21.8</v>
      </c>
      <c r="AD114" s="19">
        <f>+SUM('37試算リンク用'!M82:O82)</f>
        <v>87.2</v>
      </c>
      <c r="AE114" s="45">
        <f t="shared" si="63"/>
        <v>109</v>
      </c>
      <c r="AF114" s="22">
        <f>+SUM('37試算リンク用'!Q82:S82)</f>
        <v>65.100000000000009</v>
      </c>
      <c r="AG114" s="19">
        <f>+SUM('37試算リンク用'!T82:V82)</f>
        <v>120.9</v>
      </c>
      <c r="AH114" s="45">
        <f t="shared" si="64"/>
        <v>186</v>
      </c>
      <c r="AI114" s="22">
        <f>+SUM('37試算リンク用'!X82:Z82)</f>
        <v>28.06</v>
      </c>
      <c r="AJ114" s="19">
        <f>+SUM('37試算リンク用'!AA82:AC82)</f>
        <v>56.12</v>
      </c>
      <c r="AK114" s="45">
        <f t="shared" si="65"/>
        <v>84.179999999999993</v>
      </c>
      <c r="AL114" s="22">
        <f>+SUM('37試算リンク用'!AE82:AG82)</f>
        <v>33.880000000000003</v>
      </c>
      <c r="AM114" s="19">
        <f>+SUM('37試算リンク用'!AH82:AJ82)</f>
        <v>77</v>
      </c>
      <c r="AN114" s="45">
        <f t="shared" si="66"/>
        <v>110.88</v>
      </c>
      <c r="AO114" s="22">
        <f>+SUM('37試算リンク用'!AL82:AN82)</f>
        <v>21.85</v>
      </c>
      <c r="AP114" s="19">
        <f>+SUM('37試算リンク用'!AO82:AQ82)</f>
        <v>75.900000000000006</v>
      </c>
      <c r="AQ114" s="45">
        <f t="shared" si="67"/>
        <v>97.75</v>
      </c>
      <c r="AR114" s="22">
        <f>+SUM('37試算リンク用'!AS82:AU82)</f>
        <v>11.84</v>
      </c>
      <c r="AS114" s="19">
        <f>+SUM('37試算リンク用'!AV82:AX82)</f>
        <v>41.440000000000005</v>
      </c>
      <c r="AT114" s="47">
        <f t="shared" si="68"/>
        <v>53.28</v>
      </c>
    </row>
    <row r="115" spans="1:46" ht="14.85" customHeight="1" x14ac:dyDescent="0.15">
      <c r="A115" s="30">
        <v>67</v>
      </c>
      <c r="B115" s="63" t="s">
        <v>177</v>
      </c>
      <c r="C115" s="63" t="s">
        <v>88</v>
      </c>
      <c r="D115" s="97" t="s">
        <v>211</v>
      </c>
      <c r="E115" s="64" t="e">
        <f>+#REF!</f>
        <v>#REF!</v>
      </c>
      <c r="F115" s="64" t="e">
        <f>+#REF!</f>
        <v>#REF!</v>
      </c>
      <c r="G115" s="33" t="e">
        <f t="shared" si="69"/>
        <v>#REF!</v>
      </c>
      <c r="H115" s="86" t="e">
        <f t="shared" si="60"/>
        <v>#REF!</v>
      </c>
      <c r="I115" s="87" t="e">
        <f t="shared" si="60"/>
        <v>#REF!</v>
      </c>
      <c r="J115" s="88" t="e">
        <f t="shared" si="60"/>
        <v>#REF!</v>
      </c>
      <c r="K115" s="64" t="e">
        <f>+SUM(#REF!)</f>
        <v>#REF!</v>
      </c>
      <c r="L115" s="64" t="e">
        <f>+SUM(#REF!)</f>
        <v>#REF!</v>
      </c>
      <c r="M115" s="45" t="e">
        <f t="shared" si="70"/>
        <v>#REF!</v>
      </c>
      <c r="N115" s="64" t="e">
        <f>+#REF!</f>
        <v>#REF!</v>
      </c>
      <c r="O115" s="64" t="e">
        <f>+#REF!</f>
        <v>#REF!</v>
      </c>
      <c r="P115" s="45" t="e">
        <f t="shared" si="71"/>
        <v>#REF!</v>
      </c>
      <c r="Q115" s="64">
        <f t="shared" si="61"/>
        <v>196.84999999999997</v>
      </c>
      <c r="R115" s="65">
        <f t="shared" si="61"/>
        <v>372.97999999999996</v>
      </c>
      <c r="S115" s="45">
        <f t="shared" si="61"/>
        <v>569.83000000000004</v>
      </c>
      <c r="T115" s="86" t="e">
        <f t="shared" si="62"/>
        <v>#REF!</v>
      </c>
      <c r="U115" s="87" t="e">
        <f t="shared" si="62"/>
        <v>#REF!</v>
      </c>
      <c r="V115" s="88" t="e">
        <f t="shared" si="62"/>
        <v>#REF!</v>
      </c>
      <c r="W115" s="34">
        <f t="shared" si="58"/>
        <v>68</v>
      </c>
      <c r="X115" s="32">
        <f t="shared" si="58"/>
        <v>131.44</v>
      </c>
      <c r="Y115" s="45">
        <f t="shared" si="58"/>
        <v>199.44</v>
      </c>
      <c r="Z115" s="22">
        <f>+SUM('37試算リンク用'!C83:E83)</f>
        <v>30.939999999999998</v>
      </c>
      <c r="AA115" s="19">
        <f>+SUM('37試算リンク用'!F83:H83)</f>
        <v>59.499999999999993</v>
      </c>
      <c r="AB115" s="45">
        <f t="shared" si="59"/>
        <v>90.44</v>
      </c>
      <c r="AC115" s="22">
        <f>+SUM('37試算リンク用'!J83:L83)</f>
        <v>37.06</v>
      </c>
      <c r="AD115" s="19">
        <f>+SUM('37試算リンク用'!M83:O83)</f>
        <v>71.940000000000012</v>
      </c>
      <c r="AE115" s="45">
        <f t="shared" si="63"/>
        <v>109.00000000000001</v>
      </c>
      <c r="AF115" s="22">
        <f>+SUM('37試算リンク用'!Q83:S83)</f>
        <v>46.5</v>
      </c>
      <c r="AG115" s="19">
        <f>+SUM('37試算リンク用'!T83:V83)</f>
        <v>79.050000000000011</v>
      </c>
      <c r="AH115" s="45">
        <f t="shared" si="64"/>
        <v>125.55000000000001</v>
      </c>
      <c r="AI115" s="22">
        <f>+SUM('37試算リンク用'!X83:Z83)</f>
        <v>31.72</v>
      </c>
      <c r="AJ115" s="19">
        <f>+SUM('37試算リンク用'!AA83:AC83)</f>
        <v>52.459999999999994</v>
      </c>
      <c r="AK115" s="45">
        <f t="shared" si="65"/>
        <v>84.179999999999993</v>
      </c>
      <c r="AL115" s="22">
        <f>+SUM('37試算リンク用'!AE83:AG83)</f>
        <v>23.1</v>
      </c>
      <c r="AM115" s="19">
        <f>+SUM('37試算リンク用'!AH83:AJ83)</f>
        <v>41.58</v>
      </c>
      <c r="AN115" s="45">
        <f t="shared" si="66"/>
        <v>64.680000000000007</v>
      </c>
      <c r="AO115" s="22">
        <f>+SUM('37試算リンク用'!AL83:AN83)</f>
        <v>14.95</v>
      </c>
      <c r="AP115" s="19">
        <f>+SUM('37試算リンク用'!AO83:AQ83)</f>
        <v>42.55</v>
      </c>
      <c r="AQ115" s="45">
        <f t="shared" si="67"/>
        <v>57.5</v>
      </c>
      <c r="AR115" s="22">
        <f>+SUM('37試算リンク用'!AS83:AU83)</f>
        <v>12.579999999999998</v>
      </c>
      <c r="AS115" s="19">
        <f>+SUM('37試算リンク用'!AV83:AX83)</f>
        <v>25.9</v>
      </c>
      <c r="AT115" s="47">
        <f t="shared" si="68"/>
        <v>38.479999999999997</v>
      </c>
    </row>
    <row r="116" spans="1:46" ht="14.85" customHeight="1" x14ac:dyDescent="0.15">
      <c r="A116" s="30">
        <v>68</v>
      </c>
      <c r="B116" s="63" t="s">
        <v>178</v>
      </c>
      <c r="C116" s="63" t="s">
        <v>88</v>
      </c>
      <c r="D116" s="97" t="s">
        <v>211</v>
      </c>
      <c r="E116" s="64" t="e">
        <f>+#REF!</f>
        <v>#REF!</v>
      </c>
      <c r="F116" s="64" t="e">
        <f>+#REF!</f>
        <v>#REF!</v>
      </c>
      <c r="G116" s="33" t="e">
        <f t="shared" si="69"/>
        <v>#REF!</v>
      </c>
      <c r="H116" s="86" t="e">
        <f t="shared" si="60"/>
        <v>#REF!</v>
      </c>
      <c r="I116" s="87" t="e">
        <f t="shared" si="60"/>
        <v>#REF!</v>
      </c>
      <c r="J116" s="88" t="e">
        <f t="shared" si="60"/>
        <v>#REF!</v>
      </c>
      <c r="K116" s="64" t="e">
        <f>+SUM(#REF!)</f>
        <v>#REF!</v>
      </c>
      <c r="L116" s="64" t="e">
        <f>+SUM(#REF!)</f>
        <v>#REF!</v>
      </c>
      <c r="M116" s="45" t="e">
        <f t="shared" si="70"/>
        <v>#REF!</v>
      </c>
      <c r="N116" s="64" t="e">
        <f>+#REF!</f>
        <v>#REF!</v>
      </c>
      <c r="O116" s="64" t="e">
        <f>+#REF!</f>
        <v>#REF!</v>
      </c>
      <c r="P116" s="45" t="e">
        <f t="shared" si="71"/>
        <v>#REF!</v>
      </c>
      <c r="Q116" s="64">
        <f t="shared" si="61"/>
        <v>248.78</v>
      </c>
      <c r="R116" s="65">
        <f t="shared" si="61"/>
        <v>410.72</v>
      </c>
      <c r="S116" s="45">
        <f t="shared" si="61"/>
        <v>659.5</v>
      </c>
      <c r="T116" s="86" t="e">
        <f t="shared" si="62"/>
        <v>#REF!</v>
      </c>
      <c r="U116" s="87" t="e">
        <f t="shared" si="62"/>
        <v>#REF!</v>
      </c>
      <c r="V116" s="88" t="e">
        <f t="shared" si="62"/>
        <v>#REF!</v>
      </c>
      <c r="W116" s="34">
        <f t="shared" si="58"/>
        <v>69.8</v>
      </c>
      <c r="X116" s="32">
        <f t="shared" si="58"/>
        <v>112.82000000000001</v>
      </c>
      <c r="Y116" s="45">
        <f t="shared" si="58"/>
        <v>182.62</v>
      </c>
      <c r="Z116" s="22">
        <f>+SUM('37試算リンク用'!C84:E84)</f>
        <v>52.36</v>
      </c>
      <c r="AA116" s="19">
        <f>+SUM('37試算リンク用'!F84:H84)</f>
        <v>71.400000000000006</v>
      </c>
      <c r="AB116" s="45">
        <f t="shared" si="59"/>
        <v>123.76</v>
      </c>
      <c r="AC116" s="22">
        <f>+SUM('37試算リンク用'!J84:L84)</f>
        <v>17.440000000000001</v>
      </c>
      <c r="AD116" s="19">
        <f>+SUM('37試算リンク用'!M84:O84)</f>
        <v>41.42</v>
      </c>
      <c r="AE116" s="45">
        <f t="shared" si="63"/>
        <v>58.86</v>
      </c>
      <c r="AF116" s="22">
        <f>+SUM('37試算リンク用'!Q84:S84)</f>
        <v>63.550000000000004</v>
      </c>
      <c r="AG116" s="19">
        <f>+SUM('37試算リンク用'!T84:V84)</f>
        <v>102.30000000000001</v>
      </c>
      <c r="AH116" s="45">
        <f t="shared" si="64"/>
        <v>165.85000000000002</v>
      </c>
      <c r="AI116" s="22">
        <f>+SUM('37試算リンク用'!X84:Z84)</f>
        <v>31.72</v>
      </c>
      <c r="AJ116" s="19">
        <f>+SUM('37試算リンク用'!AA84:AC84)</f>
        <v>41.480000000000004</v>
      </c>
      <c r="AK116" s="45">
        <f t="shared" si="65"/>
        <v>73.2</v>
      </c>
      <c r="AL116" s="22">
        <f>+SUM('37試算リンク用'!AE84:AG84)</f>
        <v>36.96</v>
      </c>
      <c r="AM116" s="19">
        <f>+SUM('37試算リンク用'!AH84:AJ84)</f>
        <v>61.599999999999994</v>
      </c>
      <c r="AN116" s="45">
        <f t="shared" si="66"/>
        <v>98.56</v>
      </c>
      <c r="AO116" s="22">
        <f>+SUM('37試算リンク用'!AL84:AN84)</f>
        <v>35.65</v>
      </c>
      <c r="AP116" s="19">
        <f>+SUM('37試算リンク用'!AO84:AQ84)</f>
        <v>64.399999999999991</v>
      </c>
      <c r="AQ116" s="45">
        <f t="shared" si="67"/>
        <v>100.04999999999998</v>
      </c>
      <c r="AR116" s="22">
        <f>+SUM('37試算リンク用'!AS84:AU84)</f>
        <v>11.100000000000001</v>
      </c>
      <c r="AS116" s="19">
        <f>+SUM('37試算リンク用'!AV84:AX84)</f>
        <v>28.12</v>
      </c>
      <c r="AT116" s="47">
        <f t="shared" si="68"/>
        <v>39.22</v>
      </c>
    </row>
    <row r="117" spans="1:46" ht="14.85" customHeight="1" x14ac:dyDescent="0.15">
      <c r="A117" s="30">
        <v>69</v>
      </c>
      <c r="B117" s="63" t="s">
        <v>179</v>
      </c>
      <c r="C117" s="63" t="s">
        <v>88</v>
      </c>
      <c r="D117" s="97" t="s">
        <v>211</v>
      </c>
      <c r="E117" s="64" t="e">
        <f>+#REF!</f>
        <v>#REF!</v>
      </c>
      <c r="F117" s="64" t="e">
        <f>+#REF!</f>
        <v>#REF!</v>
      </c>
      <c r="G117" s="33" t="e">
        <f t="shared" si="69"/>
        <v>#REF!</v>
      </c>
      <c r="H117" s="86" t="e">
        <f t="shared" si="60"/>
        <v>#REF!</v>
      </c>
      <c r="I117" s="87" t="e">
        <f t="shared" si="60"/>
        <v>#REF!</v>
      </c>
      <c r="J117" s="88" t="e">
        <f t="shared" si="60"/>
        <v>#REF!</v>
      </c>
      <c r="K117" s="64" t="e">
        <f>+SUM(#REF!)</f>
        <v>#REF!</v>
      </c>
      <c r="L117" s="64" t="e">
        <f>+SUM(#REF!)</f>
        <v>#REF!</v>
      </c>
      <c r="M117" s="45" t="e">
        <f t="shared" si="70"/>
        <v>#REF!</v>
      </c>
      <c r="N117" s="64" t="e">
        <f>+#REF!</f>
        <v>#REF!</v>
      </c>
      <c r="O117" s="64" t="e">
        <f>+#REF!</f>
        <v>#REF!</v>
      </c>
      <c r="P117" s="45" t="e">
        <f t="shared" si="71"/>
        <v>#REF!</v>
      </c>
      <c r="Q117" s="64">
        <f t="shared" si="61"/>
        <v>166.51</v>
      </c>
      <c r="R117" s="65">
        <f t="shared" si="61"/>
        <v>354.16</v>
      </c>
      <c r="S117" s="45">
        <f t="shared" si="61"/>
        <v>520.66999999999996</v>
      </c>
      <c r="T117" s="86" t="e">
        <f t="shared" si="62"/>
        <v>#REF!</v>
      </c>
      <c r="U117" s="87" t="e">
        <f t="shared" si="62"/>
        <v>#REF!</v>
      </c>
      <c r="V117" s="88" t="e">
        <f t="shared" si="62"/>
        <v>#REF!</v>
      </c>
      <c r="W117" s="34">
        <f t="shared" si="58"/>
        <v>39.06</v>
      </c>
      <c r="X117" s="32">
        <f t="shared" si="58"/>
        <v>103.69999999999999</v>
      </c>
      <c r="Y117" s="45">
        <f t="shared" si="58"/>
        <v>142.76</v>
      </c>
      <c r="Z117" s="22">
        <f>+SUM('37試算リンク用'!C85:E85)</f>
        <v>23.799999999999997</v>
      </c>
      <c r="AA117" s="19">
        <f>+SUM('37試算リンク用'!F85:H85)</f>
        <v>66.639999999999986</v>
      </c>
      <c r="AB117" s="45">
        <f t="shared" si="59"/>
        <v>90.439999999999984</v>
      </c>
      <c r="AC117" s="22">
        <f>+SUM('37試算リンク用'!J85:L85)</f>
        <v>15.260000000000002</v>
      </c>
      <c r="AD117" s="19">
        <f>+SUM('37試算リンク用'!M85:O85)</f>
        <v>37.06</v>
      </c>
      <c r="AE117" s="45">
        <f t="shared" si="63"/>
        <v>52.320000000000007</v>
      </c>
      <c r="AF117" s="22">
        <f>+SUM('37試算リンク用'!Q85:S85)</f>
        <v>40.299999999999997</v>
      </c>
      <c r="AG117" s="19">
        <f>+SUM('37試算リンク用'!T85:V85)</f>
        <v>77.5</v>
      </c>
      <c r="AH117" s="45">
        <f t="shared" si="64"/>
        <v>117.8</v>
      </c>
      <c r="AI117" s="22">
        <f>+SUM('37試算リンク用'!X85:Z85)</f>
        <v>25.62</v>
      </c>
      <c r="AJ117" s="19">
        <f>+SUM('37試算リンク用'!AA85:AC85)</f>
        <v>45.139999999999993</v>
      </c>
      <c r="AK117" s="45">
        <f t="shared" si="65"/>
        <v>70.759999999999991</v>
      </c>
      <c r="AL117" s="22">
        <f>+SUM('37試算リンク用'!AE85:AG85)</f>
        <v>30.799999999999997</v>
      </c>
      <c r="AM117" s="19">
        <f>+SUM('37試算リンク用'!AH85:AJ85)</f>
        <v>44.66</v>
      </c>
      <c r="AN117" s="45">
        <f t="shared" si="66"/>
        <v>75.459999999999994</v>
      </c>
      <c r="AO117" s="22">
        <f>+SUM('37試算リンク用'!AL85:AN85)</f>
        <v>21.849999999999998</v>
      </c>
      <c r="AP117" s="19">
        <f>+SUM('37試算リンク用'!AO85:AQ85)</f>
        <v>50.599999999999994</v>
      </c>
      <c r="AQ117" s="45">
        <f t="shared" si="67"/>
        <v>72.449999999999989</v>
      </c>
      <c r="AR117" s="22">
        <f>+SUM('37試算リンク用'!AS85:AU85)</f>
        <v>8.8800000000000008</v>
      </c>
      <c r="AS117" s="19">
        <f>+SUM('37試算リンク用'!AV85:AX85)</f>
        <v>32.56</v>
      </c>
      <c r="AT117" s="47">
        <f t="shared" si="68"/>
        <v>41.440000000000005</v>
      </c>
    </row>
    <row r="118" spans="1:46" ht="14.85" customHeight="1" x14ac:dyDescent="0.15">
      <c r="A118" s="30">
        <v>70</v>
      </c>
      <c r="B118" s="63" t="s">
        <v>180</v>
      </c>
      <c r="C118" s="63" t="s">
        <v>88</v>
      </c>
      <c r="D118" s="97" t="s">
        <v>210</v>
      </c>
      <c r="E118" s="64" t="e">
        <f>+#REF!</f>
        <v>#REF!</v>
      </c>
      <c r="F118" s="64" t="e">
        <f>+#REF!</f>
        <v>#REF!</v>
      </c>
      <c r="G118" s="33" t="e">
        <f t="shared" si="69"/>
        <v>#REF!</v>
      </c>
      <c r="H118" s="86" t="e">
        <f t="shared" si="60"/>
        <v>#REF!</v>
      </c>
      <c r="I118" s="87" t="e">
        <f t="shared" si="60"/>
        <v>#REF!</v>
      </c>
      <c r="J118" s="88" t="e">
        <f t="shared" si="60"/>
        <v>#REF!</v>
      </c>
      <c r="K118" s="64" t="e">
        <f>+SUM(#REF!)</f>
        <v>#REF!</v>
      </c>
      <c r="L118" s="64" t="e">
        <f>+SUM(#REF!)</f>
        <v>#REF!</v>
      </c>
      <c r="M118" s="45" t="e">
        <f t="shared" si="70"/>
        <v>#REF!</v>
      </c>
      <c r="N118" s="64" t="e">
        <f>+#REF!</f>
        <v>#REF!</v>
      </c>
      <c r="O118" s="64" t="e">
        <f>+#REF!</f>
        <v>#REF!</v>
      </c>
      <c r="P118" s="45" t="e">
        <f t="shared" si="71"/>
        <v>#REF!</v>
      </c>
      <c r="Q118" s="64">
        <f t="shared" si="61"/>
        <v>64.700000000000017</v>
      </c>
      <c r="R118" s="65">
        <f t="shared" si="61"/>
        <v>136.03</v>
      </c>
      <c r="S118" s="45">
        <f t="shared" si="61"/>
        <v>200.73000000000002</v>
      </c>
      <c r="T118" s="86" t="e">
        <f t="shared" si="62"/>
        <v>#REF!</v>
      </c>
      <c r="U118" s="87" t="e">
        <f t="shared" si="62"/>
        <v>#REF!</v>
      </c>
      <c r="V118" s="88" t="e">
        <f t="shared" si="62"/>
        <v>#REF!</v>
      </c>
      <c r="W118" s="34">
        <f t="shared" si="58"/>
        <v>8.9200000000000017</v>
      </c>
      <c r="X118" s="32">
        <f t="shared" si="58"/>
        <v>31.72</v>
      </c>
      <c r="Y118" s="45">
        <f t="shared" si="58"/>
        <v>40.64</v>
      </c>
      <c r="Z118" s="22">
        <f>+SUM('37試算リンク用'!C86:E86)</f>
        <v>2.38</v>
      </c>
      <c r="AA118" s="19">
        <f>+SUM('37試算リンク用'!F86:H86)</f>
        <v>14.279999999999998</v>
      </c>
      <c r="AB118" s="45">
        <f t="shared" si="59"/>
        <v>16.659999999999997</v>
      </c>
      <c r="AC118" s="22">
        <f>+SUM('37試算リンク用'!J86:L86)</f>
        <v>6.5400000000000009</v>
      </c>
      <c r="AD118" s="19">
        <f>+SUM('37試算リンク用'!M86:O86)</f>
        <v>17.440000000000001</v>
      </c>
      <c r="AE118" s="45">
        <f t="shared" si="63"/>
        <v>23.980000000000004</v>
      </c>
      <c r="AF118" s="22">
        <f>+SUM('37試算リンク用'!Q86:S86)</f>
        <v>21.700000000000003</v>
      </c>
      <c r="AG118" s="19">
        <f>+SUM('37試算リンク用'!T86:V86)</f>
        <v>31</v>
      </c>
      <c r="AH118" s="45">
        <f t="shared" si="64"/>
        <v>52.7</v>
      </c>
      <c r="AI118" s="22">
        <f>+SUM('37試算リンク用'!X86:Z86)</f>
        <v>1.22</v>
      </c>
      <c r="AJ118" s="19">
        <f>+SUM('37試算リンク用'!AA86:AC86)</f>
        <v>21.96</v>
      </c>
      <c r="AK118" s="45">
        <f t="shared" si="65"/>
        <v>23.18</v>
      </c>
      <c r="AL118" s="22">
        <f>+SUM('37試算リンク用'!AE86:AG86)</f>
        <v>18.48</v>
      </c>
      <c r="AM118" s="19">
        <f>+SUM('37試算リンク用'!AH86:AJ86)</f>
        <v>18.48</v>
      </c>
      <c r="AN118" s="45">
        <f t="shared" si="66"/>
        <v>36.96</v>
      </c>
      <c r="AO118" s="22">
        <f>+SUM('37試算リンク用'!AL86:AN86)</f>
        <v>9.1999999999999993</v>
      </c>
      <c r="AP118" s="19">
        <f>+SUM('37試算リンク用'!AO86:AQ86)</f>
        <v>19.549999999999997</v>
      </c>
      <c r="AQ118" s="45">
        <f t="shared" si="67"/>
        <v>28.749999999999996</v>
      </c>
      <c r="AR118" s="22">
        <f>+SUM('37試算リンク用'!AS86:AU86)</f>
        <v>5.18</v>
      </c>
      <c r="AS118" s="19">
        <f>+SUM('37試算リンク用'!AV86:AX86)</f>
        <v>13.32</v>
      </c>
      <c r="AT118" s="47">
        <f t="shared" si="68"/>
        <v>18.5</v>
      </c>
    </row>
    <row r="119" spans="1:46" ht="14.85" customHeight="1" x14ac:dyDescent="0.15">
      <c r="A119" s="30">
        <v>71</v>
      </c>
      <c r="B119" s="63" t="s">
        <v>181</v>
      </c>
      <c r="C119" s="63" t="s">
        <v>88</v>
      </c>
      <c r="D119" s="97" t="s">
        <v>89</v>
      </c>
      <c r="E119" s="64" t="e">
        <f>+#REF!</f>
        <v>#REF!</v>
      </c>
      <c r="F119" s="64" t="e">
        <f>+#REF!</f>
        <v>#REF!</v>
      </c>
      <c r="G119" s="33" t="e">
        <f t="shared" si="69"/>
        <v>#REF!</v>
      </c>
      <c r="H119" s="86" t="e">
        <f t="shared" si="60"/>
        <v>#REF!</v>
      </c>
      <c r="I119" s="87" t="e">
        <f t="shared" si="60"/>
        <v>#REF!</v>
      </c>
      <c r="J119" s="88" t="e">
        <f t="shared" si="60"/>
        <v>#REF!</v>
      </c>
      <c r="K119" s="64" t="e">
        <f>+SUM(#REF!)</f>
        <v>#REF!</v>
      </c>
      <c r="L119" s="64" t="e">
        <f>+SUM(#REF!)</f>
        <v>#REF!</v>
      </c>
      <c r="M119" s="45" t="e">
        <f t="shared" si="70"/>
        <v>#REF!</v>
      </c>
      <c r="N119" s="64" t="e">
        <f>+#REF!</f>
        <v>#REF!</v>
      </c>
      <c r="O119" s="64" t="e">
        <f>+#REF!</f>
        <v>#REF!</v>
      </c>
      <c r="P119" s="45" t="e">
        <f t="shared" si="71"/>
        <v>#REF!</v>
      </c>
      <c r="Q119" s="64">
        <f t="shared" si="61"/>
        <v>138.82</v>
      </c>
      <c r="R119" s="65">
        <f t="shared" si="61"/>
        <v>332</v>
      </c>
      <c r="S119" s="45">
        <f t="shared" si="61"/>
        <v>470.82</v>
      </c>
      <c r="T119" s="86" t="e">
        <f t="shared" si="62"/>
        <v>#REF!</v>
      </c>
      <c r="U119" s="87" t="e">
        <f t="shared" si="62"/>
        <v>#REF!</v>
      </c>
      <c r="V119" s="88" t="e">
        <f t="shared" si="62"/>
        <v>#REF!</v>
      </c>
      <c r="W119" s="34">
        <f t="shared" si="58"/>
        <v>46.599999999999994</v>
      </c>
      <c r="X119" s="32">
        <f t="shared" si="58"/>
        <v>138.98000000000002</v>
      </c>
      <c r="Y119" s="45">
        <f t="shared" si="58"/>
        <v>185.58</v>
      </c>
      <c r="Z119" s="22">
        <f>+SUM('37試算リンク用'!C87:E87)</f>
        <v>35.699999999999996</v>
      </c>
      <c r="AA119" s="19">
        <f>+SUM('37試算リンク用'!F87:H87)</f>
        <v>71.399999999999991</v>
      </c>
      <c r="AB119" s="45">
        <f t="shared" si="59"/>
        <v>107.1</v>
      </c>
      <c r="AC119" s="22">
        <f>+SUM('37試算リンク用'!J87:L87)</f>
        <v>10.9</v>
      </c>
      <c r="AD119" s="19">
        <f>+SUM('37試算リンク用'!M87:O87)</f>
        <v>67.580000000000013</v>
      </c>
      <c r="AE119" s="45">
        <f t="shared" si="63"/>
        <v>78.480000000000018</v>
      </c>
      <c r="AF119" s="22">
        <f>+SUM('37試算リンク用'!Q87:S87)</f>
        <v>37.200000000000003</v>
      </c>
      <c r="AG119" s="19">
        <f>+SUM('37試算リンク用'!T87:V87)</f>
        <v>72.850000000000009</v>
      </c>
      <c r="AH119" s="45">
        <f t="shared" si="64"/>
        <v>110.05000000000001</v>
      </c>
      <c r="AI119" s="22">
        <f>+SUM('37試算リンク用'!X87:Z87)</f>
        <v>18.3</v>
      </c>
      <c r="AJ119" s="19">
        <f>+SUM('37試算リンク用'!AA87:AC87)</f>
        <v>30.5</v>
      </c>
      <c r="AK119" s="45">
        <f t="shared" si="65"/>
        <v>48.8</v>
      </c>
      <c r="AL119" s="22">
        <f>+SUM('37試算リンク用'!AE87:AG87)</f>
        <v>18.48</v>
      </c>
      <c r="AM119" s="19">
        <f>+SUM('37試算リンク用'!AH87:AJ87)</f>
        <v>40.04</v>
      </c>
      <c r="AN119" s="45">
        <f t="shared" si="66"/>
        <v>58.519999999999996</v>
      </c>
      <c r="AO119" s="22">
        <f>+SUM('37試算リンク用'!AL87:AN87)</f>
        <v>13.8</v>
      </c>
      <c r="AP119" s="19">
        <f>+SUM('37試算リンク用'!AO87:AQ87)</f>
        <v>33.349999999999994</v>
      </c>
      <c r="AQ119" s="45">
        <f t="shared" si="67"/>
        <v>47.149999999999991</v>
      </c>
      <c r="AR119" s="22">
        <f>+SUM('37試算リンク用'!AS87:AU87)</f>
        <v>4.4400000000000004</v>
      </c>
      <c r="AS119" s="19">
        <f>+SUM('37試算リンク用'!AV87:AX87)</f>
        <v>16.28</v>
      </c>
      <c r="AT119" s="47">
        <f t="shared" si="68"/>
        <v>20.720000000000002</v>
      </c>
    </row>
    <row r="120" spans="1:46" ht="14.85" customHeight="1" x14ac:dyDescent="0.15">
      <c r="A120" s="30">
        <v>72</v>
      </c>
      <c r="B120" s="63" t="s">
        <v>182</v>
      </c>
      <c r="C120" s="63" t="s">
        <v>93</v>
      </c>
      <c r="D120" s="97" t="s">
        <v>95</v>
      </c>
      <c r="E120" s="64" t="e">
        <f>+#REF!</f>
        <v>#REF!</v>
      </c>
      <c r="F120" s="64" t="e">
        <f>+#REF!</f>
        <v>#REF!</v>
      </c>
      <c r="G120" s="33" t="e">
        <f t="shared" si="69"/>
        <v>#REF!</v>
      </c>
      <c r="H120" s="86" t="e">
        <f t="shared" si="60"/>
        <v>#REF!</v>
      </c>
      <c r="I120" s="87" t="e">
        <f t="shared" si="60"/>
        <v>#REF!</v>
      </c>
      <c r="J120" s="88" t="e">
        <f t="shared" si="60"/>
        <v>#REF!</v>
      </c>
      <c r="K120" s="64" t="e">
        <f>+SUM(#REF!)</f>
        <v>#REF!</v>
      </c>
      <c r="L120" s="64" t="e">
        <f>+SUM(#REF!)</f>
        <v>#REF!</v>
      </c>
      <c r="M120" s="45" t="e">
        <f t="shared" si="70"/>
        <v>#REF!</v>
      </c>
      <c r="N120" s="64" t="e">
        <f>+#REF!</f>
        <v>#REF!</v>
      </c>
      <c r="O120" s="64" t="e">
        <f>+#REF!</f>
        <v>#REF!</v>
      </c>
      <c r="P120" s="45" t="e">
        <f t="shared" si="71"/>
        <v>#REF!</v>
      </c>
      <c r="Q120" s="64">
        <f t="shared" si="61"/>
        <v>377.16</v>
      </c>
      <c r="R120" s="65">
        <f t="shared" si="61"/>
        <v>755.94</v>
      </c>
      <c r="S120" s="45">
        <f t="shared" si="61"/>
        <v>1133.1000000000001</v>
      </c>
      <c r="T120" s="86" t="e">
        <f t="shared" si="62"/>
        <v>#REF!</v>
      </c>
      <c r="U120" s="87" t="e">
        <f t="shared" si="62"/>
        <v>#REF!</v>
      </c>
      <c r="V120" s="88" t="e">
        <f t="shared" si="62"/>
        <v>#REF!</v>
      </c>
      <c r="W120" s="34">
        <f t="shared" si="58"/>
        <v>121.92000000000002</v>
      </c>
      <c r="X120" s="32">
        <f t="shared" si="58"/>
        <v>281.5</v>
      </c>
      <c r="Y120" s="45">
        <f t="shared" si="58"/>
        <v>403.42</v>
      </c>
      <c r="Z120" s="22">
        <f>+SUM('37試算リンク用'!C88:E88)</f>
        <v>49.98</v>
      </c>
      <c r="AA120" s="19">
        <f>+SUM('37試算リンク用'!F88:H88)</f>
        <v>107.1</v>
      </c>
      <c r="AB120" s="45">
        <f t="shared" si="59"/>
        <v>157.07999999999998</v>
      </c>
      <c r="AC120" s="22">
        <f>+SUM('37試算リンク用'!J88:L88)</f>
        <v>71.940000000000012</v>
      </c>
      <c r="AD120" s="19">
        <f>+SUM('37試算リンク用'!M88:O88)</f>
        <v>174.4</v>
      </c>
      <c r="AE120" s="45">
        <f t="shared" si="63"/>
        <v>246.34000000000003</v>
      </c>
      <c r="AF120" s="22">
        <f>+SUM('37試算リンク用'!Q88:S88)</f>
        <v>75.95</v>
      </c>
      <c r="AG120" s="19">
        <f>+SUM('37試算リンク用'!T88:V88)</f>
        <v>172.05</v>
      </c>
      <c r="AH120" s="45">
        <f t="shared" si="64"/>
        <v>248</v>
      </c>
      <c r="AI120" s="22">
        <f>+SUM('37試算リンク用'!X88:Z88)</f>
        <v>56.12</v>
      </c>
      <c r="AJ120" s="19">
        <f>+SUM('37試算リンク用'!AA88:AC88)</f>
        <v>101.26</v>
      </c>
      <c r="AK120" s="45">
        <f t="shared" si="65"/>
        <v>157.38</v>
      </c>
      <c r="AL120" s="22">
        <f>+SUM('37試算リンク用'!AE88:AG88)</f>
        <v>47.74</v>
      </c>
      <c r="AM120" s="19">
        <f>+SUM('37試算リンク用'!AH88:AJ88)</f>
        <v>92.399999999999991</v>
      </c>
      <c r="AN120" s="45">
        <f t="shared" si="66"/>
        <v>140.13999999999999</v>
      </c>
      <c r="AO120" s="22">
        <f>+SUM('37試算リンク用'!AL88:AN88)</f>
        <v>51.75</v>
      </c>
      <c r="AP120" s="19">
        <f>+SUM('37試算リンク用'!AO88:AQ88)</f>
        <v>51.75</v>
      </c>
      <c r="AQ120" s="45">
        <f t="shared" si="67"/>
        <v>103.5</v>
      </c>
      <c r="AR120" s="22">
        <f>+SUM('37試算リンク用'!AS88:AU88)</f>
        <v>23.68</v>
      </c>
      <c r="AS120" s="19">
        <f>+SUM('37試算リンク用'!AV88:AX88)</f>
        <v>56.98</v>
      </c>
      <c r="AT120" s="47">
        <f t="shared" si="68"/>
        <v>80.66</v>
      </c>
    </row>
    <row r="121" spans="1:46" ht="14.85" customHeight="1" x14ac:dyDescent="0.15">
      <c r="A121" s="30">
        <v>73</v>
      </c>
      <c r="B121" s="63" t="s">
        <v>183</v>
      </c>
      <c r="C121" s="63" t="s">
        <v>93</v>
      </c>
      <c r="D121" s="97" t="s">
        <v>95</v>
      </c>
      <c r="E121" s="64" t="e">
        <f>+#REF!</f>
        <v>#REF!</v>
      </c>
      <c r="F121" s="64" t="e">
        <f>+#REF!</f>
        <v>#REF!</v>
      </c>
      <c r="G121" s="33" t="e">
        <f t="shared" si="69"/>
        <v>#REF!</v>
      </c>
      <c r="H121" s="86" t="e">
        <f t="shared" si="60"/>
        <v>#REF!</v>
      </c>
      <c r="I121" s="87" t="e">
        <f t="shared" si="60"/>
        <v>#REF!</v>
      </c>
      <c r="J121" s="88" t="e">
        <f t="shared" si="60"/>
        <v>#REF!</v>
      </c>
      <c r="K121" s="64" t="e">
        <f>+SUM(#REF!)</f>
        <v>#REF!</v>
      </c>
      <c r="L121" s="64" t="e">
        <f>+SUM(#REF!)</f>
        <v>#REF!</v>
      </c>
      <c r="M121" s="45" t="e">
        <f t="shared" si="70"/>
        <v>#REF!</v>
      </c>
      <c r="N121" s="64" t="e">
        <f>+#REF!</f>
        <v>#REF!</v>
      </c>
      <c r="O121" s="64" t="e">
        <f>+#REF!</f>
        <v>#REF!</v>
      </c>
      <c r="P121" s="45" t="e">
        <f t="shared" si="71"/>
        <v>#REF!</v>
      </c>
      <c r="Q121" s="64">
        <f t="shared" si="61"/>
        <v>301.93</v>
      </c>
      <c r="R121" s="65">
        <f t="shared" si="61"/>
        <v>668.39</v>
      </c>
      <c r="S121" s="45">
        <f t="shared" si="61"/>
        <v>970.31999999999982</v>
      </c>
      <c r="T121" s="86" t="e">
        <f t="shared" si="62"/>
        <v>#REF!</v>
      </c>
      <c r="U121" s="87" t="e">
        <f t="shared" si="62"/>
        <v>#REF!</v>
      </c>
      <c r="V121" s="88" t="e">
        <f t="shared" si="62"/>
        <v>#REF!</v>
      </c>
      <c r="W121" s="34">
        <f t="shared" si="58"/>
        <v>86.240000000000009</v>
      </c>
      <c r="X121" s="32">
        <f t="shared" si="58"/>
        <v>250.02</v>
      </c>
      <c r="Y121" s="45">
        <f t="shared" si="58"/>
        <v>336.26</v>
      </c>
      <c r="Z121" s="22">
        <f>+SUM('37試算リンク用'!C89:E89)</f>
        <v>40.46</v>
      </c>
      <c r="AA121" s="19">
        <f>+SUM('37試算リンク用'!F89:H89)</f>
        <v>147.56</v>
      </c>
      <c r="AB121" s="45">
        <f t="shared" si="59"/>
        <v>188.02</v>
      </c>
      <c r="AC121" s="22">
        <f>+SUM('37試算リンク用'!J89:L89)</f>
        <v>45.78</v>
      </c>
      <c r="AD121" s="19">
        <f>+SUM('37試算リンク用'!M89:O89)</f>
        <v>102.46000000000001</v>
      </c>
      <c r="AE121" s="45">
        <f t="shared" si="63"/>
        <v>148.24</v>
      </c>
      <c r="AF121" s="22">
        <f>+SUM('37試算リンク用'!Q89:S89)</f>
        <v>79.050000000000011</v>
      </c>
      <c r="AG121" s="19">
        <f>+SUM('37試算リンク用'!T89:V89)</f>
        <v>139.5</v>
      </c>
      <c r="AH121" s="45">
        <f t="shared" si="64"/>
        <v>218.55</v>
      </c>
      <c r="AI121" s="22">
        <f>+SUM('37試算リンク用'!X89:Z89)</f>
        <v>47.58</v>
      </c>
      <c r="AJ121" s="19">
        <f>+SUM('37試算リンク用'!AA89:AC89)</f>
        <v>102.48</v>
      </c>
      <c r="AK121" s="45">
        <f t="shared" si="65"/>
        <v>150.06</v>
      </c>
      <c r="AL121" s="22">
        <f>+SUM('37試算リンク用'!AE89:AG89)</f>
        <v>36.96</v>
      </c>
      <c r="AM121" s="19">
        <f>+SUM('37試算リンク用'!AH89:AJ89)</f>
        <v>67.760000000000005</v>
      </c>
      <c r="AN121" s="45">
        <f t="shared" si="66"/>
        <v>104.72</v>
      </c>
      <c r="AO121" s="22">
        <f>+SUM('37試算リンク用'!AL89:AN89)</f>
        <v>29.9</v>
      </c>
      <c r="AP121" s="19">
        <f>+SUM('37試算リンク用'!AO89:AQ89)</f>
        <v>70.149999999999991</v>
      </c>
      <c r="AQ121" s="45">
        <f t="shared" si="67"/>
        <v>100.04999999999998</v>
      </c>
      <c r="AR121" s="22">
        <f>+SUM('37試算リンク用'!AS89:AU89)</f>
        <v>22.2</v>
      </c>
      <c r="AS121" s="19">
        <f>+SUM('37試算リンク用'!AV89:AX89)</f>
        <v>38.479999999999997</v>
      </c>
      <c r="AT121" s="47">
        <f t="shared" si="68"/>
        <v>60.679999999999993</v>
      </c>
    </row>
    <row r="122" spans="1:46" ht="14.85" customHeight="1" x14ac:dyDescent="0.15">
      <c r="A122" s="30">
        <v>74</v>
      </c>
      <c r="B122" s="63" t="s">
        <v>184</v>
      </c>
      <c r="C122" s="63" t="s">
        <v>93</v>
      </c>
      <c r="D122" s="97" t="s">
        <v>96</v>
      </c>
      <c r="E122" s="64" t="e">
        <f>+#REF!</f>
        <v>#REF!</v>
      </c>
      <c r="F122" s="64" t="e">
        <f>+#REF!</f>
        <v>#REF!</v>
      </c>
      <c r="G122" s="33" t="e">
        <f t="shared" si="69"/>
        <v>#REF!</v>
      </c>
      <c r="H122" s="86" t="e">
        <f t="shared" si="60"/>
        <v>#REF!</v>
      </c>
      <c r="I122" s="87" t="e">
        <f t="shared" si="60"/>
        <v>#REF!</v>
      </c>
      <c r="J122" s="88" t="e">
        <f t="shared" si="60"/>
        <v>#REF!</v>
      </c>
      <c r="K122" s="64" t="e">
        <f>+SUM(#REF!)</f>
        <v>#REF!</v>
      </c>
      <c r="L122" s="64" t="e">
        <f>+SUM(#REF!)</f>
        <v>#REF!</v>
      </c>
      <c r="M122" s="45" t="e">
        <f t="shared" si="70"/>
        <v>#REF!</v>
      </c>
      <c r="N122" s="64" t="e">
        <f>+#REF!</f>
        <v>#REF!</v>
      </c>
      <c r="O122" s="64" t="e">
        <f>+#REF!</f>
        <v>#REF!</v>
      </c>
      <c r="P122" s="45" t="e">
        <f t="shared" si="71"/>
        <v>#REF!</v>
      </c>
      <c r="Q122" s="64">
        <f t="shared" si="61"/>
        <v>220.94</v>
      </c>
      <c r="R122" s="65">
        <f t="shared" si="61"/>
        <v>389.07000000000005</v>
      </c>
      <c r="S122" s="45">
        <f t="shared" si="61"/>
        <v>610.01</v>
      </c>
      <c r="T122" s="86" t="e">
        <f t="shared" si="62"/>
        <v>#REF!</v>
      </c>
      <c r="U122" s="87" t="e">
        <f t="shared" si="62"/>
        <v>#REF!</v>
      </c>
      <c r="V122" s="88" t="e">
        <f t="shared" si="62"/>
        <v>#REF!</v>
      </c>
      <c r="W122" s="34">
        <f t="shared" si="58"/>
        <v>68.199999999999989</v>
      </c>
      <c r="X122" s="32">
        <f t="shared" si="58"/>
        <v>141.94</v>
      </c>
      <c r="Y122" s="45">
        <f t="shared" si="58"/>
        <v>210.14</v>
      </c>
      <c r="Z122" s="22">
        <f>+SUM('37試算リンク用'!C90:E90)</f>
        <v>33.319999999999993</v>
      </c>
      <c r="AA122" s="19">
        <f>+SUM('37試算リンク用'!F90:H90)</f>
        <v>54.739999999999995</v>
      </c>
      <c r="AB122" s="45">
        <f t="shared" si="59"/>
        <v>88.059999999999988</v>
      </c>
      <c r="AC122" s="22">
        <f>+SUM('37試算リンク用'!J90:L90)</f>
        <v>34.880000000000003</v>
      </c>
      <c r="AD122" s="19">
        <f>+SUM('37試算リンク用'!M90:O90)</f>
        <v>87.2</v>
      </c>
      <c r="AE122" s="45">
        <f t="shared" si="63"/>
        <v>122.08000000000001</v>
      </c>
      <c r="AF122" s="22">
        <f>+SUM('37試算リンク用'!Q90:S90)</f>
        <v>63.550000000000004</v>
      </c>
      <c r="AG122" s="19">
        <f>+SUM('37試算リンク用'!T90:V90)</f>
        <v>86.800000000000011</v>
      </c>
      <c r="AH122" s="45">
        <f t="shared" si="64"/>
        <v>150.35000000000002</v>
      </c>
      <c r="AI122" s="22">
        <f>+SUM('37試算リンク用'!X90:Z90)</f>
        <v>29.28</v>
      </c>
      <c r="AJ122" s="19">
        <f>+SUM('37試算リンク用'!AA90:AC90)</f>
        <v>67.099999999999994</v>
      </c>
      <c r="AK122" s="45">
        <f t="shared" si="65"/>
        <v>96.38</v>
      </c>
      <c r="AL122" s="22">
        <f>+SUM('37試算リンク用'!AE90:AG90)</f>
        <v>23.1</v>
      </c>
      <c r="AM122" s="19">
        <f>+SUM('37試算リンク用'!AH90:AJ90)</f>
        <v>44.660000000000004</v>
      </c>
      <c r="AN122" s="45">
        <f t="shared" si="66"/>
        <v>67.760000000000005</v>
      </c>
      <c r="AO122" s="22">
        <f>+SUM('37試算リンク用'!AL90:AN90)</f>
        <v>26.45</v>
      </c>
      <c r="AP122" s="19">
        <f>+SUM('37試算リンク用'!AO90:AQ90)</f>
        <v>24.15</v>
      </c>
      <c r="AQ122" s="45">
        <f t="shared" si="67"/>
        <v>50.599999999999994</v>
      </c>
      <c r="AR122" s="22">
        <f>+SUM('37試算リンク用'!AS90:AU90)</f>
        <v>10.36</v>
      </c>
      <c r="AS122" s="19">
        <f>+SUM('37試算リンク用'!AV90:AX90)</f>
        <v>24.419999999999998</v>
      </c>
      <c r="AT122" s="47">
        <f t="shared" si="68"/>
        <v>34.78</v>
      </c>
    </row>
    <row r="123" spans="1:46" ht="14.85" customHeight="1" x14ac:dyDescent="0.15">
      <c r="A123" s="30">
        <v>75</v>
      </c>
      <c r="B123" s="63" t="s">
        <v>185</v>
      </c>
      <c r="C123" s="63" t="s">
        <v>93</v>
      </c>
      <c r="D123" s="97" t="s">
        <v>96</v>
      </c>
      <c r="E123" s="64" t="e">
        <f>+#REF!</f>
        <v>#REF!</v>
      </c>
      <c r="F123" s="64" t="e">
        <f>+#REF!</f>
        <v>#REF!</v>
      </c>
      <c r="G123" s="33" t="e">
        <f t="shared" si="69"/>
        <v>#REF!</v>
      </c>
      <c r="H123" s="86" t="e">
        <f t="shared" si="60"/>
        <v>#REF!</v>
      </c>
      <c r="I123" s="87" t="e">
        <f t="shared" si="60"/>
        <v>#REF!</v>
      </c>
      <c r="J123" s="88" t="e">
        <f t="shared" si="60"/>
        <v>#REF!</v>
      </c>
      <c r="K123" s="64" t="e">
        <f>+SUM(#REF!)</f>
        <v>#REF!</v>
      </c>
      <c r="L123" s="64" t="e">
        <f>+SUM(#REF!)</f>
        <v>#REF!</v>
      </c>
      <c r="M123" s="45" t="e">
        <f t="shared" si="70"/>
        <v>#REF!</v>
      </c>
      <c r="N123" s="64" t="e">
        <f>+#REF!</f>
        <v>#REF!</v>
      </c>
      <c r="O123" s="64" t="e">
        <f>+#REF!</f>
        <v>#REF!</v>
      </c>
      <c r="P123" s="45" t="e">
        <f t="shared" si="71"/>
        <v>#REF!</v>
      </c>
      <c r="Q123" s="64">
        <f t="shared" si="61"/>
        <v>283.41000000000008</v>
      </c>
      <c r="R123" s="65">
        <f t="shared" si="61"/>
        <v>461.94</v>
      </c>
      <c r="S123" s="45">
        <f t="shared" si="61"/>
        <v>745.35</v>
      </c>
      <c r="T123" s="86" t="e">
        <f t="shared" si="62"/>
        <v>#REF!</v>
      </c>
      <c r="U123" s="87" t="e">
        <f t="shared" si="62"/>
        <v>#REF!</v>
      </c>
      <c r="V123" s="88" t="e">
        <f t="shared" si="62"/>
        <v>#REF!</v>
      </c>
      <c r="W123" s="34">
        <f t="shared" si="58"/>
        <v>118.16000000000001</v>
      </c>
      <c r="X123" s="32">
        <f t="shared" si="58"/>
        <v>188.54000000000002</v>
      </c>
      <c r="Y123" s="45">
        <f t="shared" si="58"/>
        <v>306.70000000000005</v>
      </c>
      <c r="Z123" s="22">
        <f>+SUM('37試算リンク用'!C91:E91)</f>
        <v>57.120000000000005</v>
      </c>
      <c r="AA123" s="19">
        <f>+SUM('37試算リンク用'!F91:H91)</f>
        <v>90.44</v>
      </c>
      <c r="AB123" s="45">
        <f t="shared" si="59"/>
        <v>147.56</v>
      </c>
      <c r="AC123" s="22">
        <f>+SUM('37試算リンク用'!J91:L91)</f>
        <v>61.040000000000006</v>
      </c>
      <c r="AD123" s="19">
        <f>+SUM('37試算リンク用'!M91:O91)</f>
        <v>98.100000000000009</v>
      </c>
      <c r="AE123" s="45">
        <f t="shared" si="63"/>
        <v>159.14000000000001</v>
      </c>
      <c r="AF123" s="22">
        <f>+SUM('37試算リンク用'!Q91:S91)</f>
        <v>63.550000000000004</v>
      </c>
      <c r="AG123" s="19">
        <f>+SUM('37試算リンク用'!T91:V91)</f>
        <v>93</v>
      </c>
      <c r="AH123" s="45">
        <f t="shared" si="64"/>
        <v>156.55000000000001</v>
      </c>
      <c r="AI123" s="22">
        <f>+SUM('37試算リンク用'!X91:Z91)</f>
        <v>29.28</v>
      </c>
      <c r="AJ123" s="19">
        <f>+SUM('37試算リンク用'!AA91:AC91)</f>
        <v>70.760000000000005</v>
      </c>
      <c r="AK123" s="45">
        <f t="shared" si="65"/>
        <v>100.04</v>
      </c>
      <c r="AL123" s="22">
        <f>+SUM('37試算リンク用'!AE91:AG91)</f>
        <v>40.040000000000006</v>
      </c>
      <c r="AM123" s="19">
        <f>+SUM('37試算リンク用'!AH91:AJ91)</f>
        <v>40.04</v>
      </c>
      <c r="AN123" s="45">
        <f t="shared" si="66"/>
        <v>80.080000000000013</v>
      </c>
      <c r="AO123" s="22">
        <f>+SUM('37試算リンク用'!AL91:AN91)</f>
        <v>16.099999999999998</v>
      </c>
      <c r="AP123" s="19">
        <f>+SUM('37試算リンク用'!AO91:AQ91)</f>
        <v>43.699999999999996</v>
      </c>
      <c r="AQ123" s="45">
        <f t="shared" si="67"/>
        <v>59.8</v>
      </c>
      <c r="AR123" s="22">
        <f>+SUM('37試算リンク用'!AS91:AU91)</f>
        <v>16.28</v>
      </c>
      <c r="AS123" s="19">
        <f>+SUM('37試算リンク用'!AV91:AX91)</f>
        <v>25.9</v>
      </c>
      <c r="AT123" s="47">
        <f t="shared" si="68"/>
        <v>42.18</v>
      </c>
    </row>
    <row r="124" spans="1:46" ht="14.85" customHeight="1" x14ac:dyDescent="0.15">
      <c r="A124" s="30">
        <v>76</v>
      </c>
      <c r="B124" s="63" t="s">
        <v>186</v>
      </c>
      <c r="C124" s="63" t="s">
        <v>93</v>
      </c>
      <c r="D124" s="97" t="s">
        <v>97</v>
      </c>
      <c r="E124" s="64" t="e">
        <f>+#REF!</f>
        <v>#REF!</v>
      </c>
      <c r="F124" s="64" t="e">
        <f>+#REF!</f>
        <v>#REF!</v>
      </c>
      <c r="G124" s="33" t="e">
        <f t="shared" si="69"/>
        <v>#REF!</v>
      </c>
      <c r="H124" s="86" t="e">
        <f t="shared" si="60"/>
        <v>#REF!</v>
      </c>
      <c r="I124" s="87" t="e">
        <f t="shared" si="60"/>
        <v>#REF!</v>
      </c>
      <c r="J124" s="88" t="e">
        <f t="shared" si="60"/>
        <v>#REF!</v>
      </c>
      <c r="K124" s="64" t="e">
        <f>+SUM(#REF!)</f>
        <v>#REF!</v>
      </c>
      <c r="L124" s="64" t="e">
        <f>+SUM(#REF!)</f>
        <v>#REF!</v>
      </c>
      <c r="M124" s="45" t="e">
        <f t="shared" si="70"/>
        <v>#REF!</v>
      </c>
      <c r="N124" s="64" t="e">
        <f>+#REF!</f>
        <v>#REF!</v>
      </c>
      <c r="O124" s="64" t="e">
        <f>+#REF!</f>
        <v>#REF!</v>
      </c>
      <c r="P124" s="45" t="e">
        <f t="shared" si="71"/>
        <v>#REF!</v>
      </c>
      <c r="Q124" s="64">
        <f t="shared" si="61"/>
        <v>219.69000000000003</v>
      </c>
      <c r="R124" s="65">
        <f t="shared" si="61"/>
        <v>332.53</v>
      </c>
      <c r="S124" s="45">
        <f t="shared" si="61"/>
        <v>552.21999999999991</v>
      </c>
      <c r="T124" s="86" t="e">
        <f t="shared" si="62"/>
        <v>#REF!</v>
      </c>
      <c r="U124" s="87" t="e">
        <f t="shared" si="62"/>
        <v>#REF!</v>
      </c>
      <c r="V124" s="88" t="e">
        <f t="shared" si="62"/>
        <v>#REF!</v>
      </c>
      <c r="W124" s="34">
        <f t="shared" si="58"/>
        <v>72.56</v>
      </c>
      <c r="X124" s="32">
        <f t="shared" si="58"/>
        <v>107.46000000000001</v>
      </c>
      <c r="Y124" s="45">
        <f t="shared" si="58"/>
        <v>180.02</v>
      </c>
      <c r="Z124" s="22">
        <f>+SUM('37試算リンク用'!C92:E92)</f>
        <v>33.32</v>
      </c>
      <c r="AA124" s="19">
        <f>+SUM('37試算リンク用'!F92:H92)</f>
        <v>59.499999999999993</v>
      </c>
      <c r="AB124" s="45">
        <f t="shared" si="59"/>
        <v>92.82</v>
      </c>
      <c r="AC124" s="22">
        <f>+SUM('37試算リンク用'!J92:L92)</f>
        <v>39.24</v>
      </c>
      <c r="AD124" s="19">
        <f>+SUM('37試算リンク用'!M92:O92)</f>
        <v>47.960000000000008</v>
      </c>
      <c r="AE124" s="45">
        <f t="shared" si="63"/>
        <v>87.200000000000017</v>
      </c>
      <c r="AF124" s="22">
        <f>+SUM('37試算リンク用'!Q92:S92)</f>
        <v>63.550000000000004</v>
      </c>
      <c r="AG124" s="19">
        <f>+SUM('37試算リンク用'!T92:V92)</f>
        <v>80.599999999999994</v>
      </c>
      <c r="AH124" s="45">
        <f t="shared" si="64"/>
        <v>144.15</v>
      </c>
      <c r="AI124" s="22">
        <f>+SUM('37試算リンク用'!X92:Z92)</f>
        <v>34.159999999999997</v>
      </c>
      <c r="AJ124" s="19">
        <f>+SUM('37試算リンク用'!AA92:AC92)</f>
        <v>63.44</v>
      </c>
      <c r="AK124" s="45">
        <f t="shared" si="65"/>
        <v>97.6</v>
      </c>
      <c r="AL124" s="22">
        <f>+SUM('37試算リンク用'!AE92:AG92)</f>
        <v>21.560000000000002</v>
      </c>
      <c r="AM124" s="19">
        <f>+SUM('37試算リンク用'!AH92:AJ92)</f>
        <v>29.26</v>
      </c>
      <c r="AN124" s="45">
        <f t="shared" si="66"/>
        <v>50.820000000000007</v>
      </c>
      <c r="AO124" s="22">
        <f>+SUM('37試算リンク用'!AL92:AN92)</f>
        <v>13.8</v>
      </c>
      <c r="AP124" s="19">
        <f>+SUM('37試算リンク用'!AO92:AQ92)</f>
        <v>31.049999999999997</v>
      </c>
      <c r="AQ124" s="45">
        <f t="shared" si="67"/>
        <v>44.849999999999994</v>
      </c>
      <c r="AR124" s="22">
        <f>+SUM('37試算リンク用'!AS92:AU92)</f>
        <v>14.06</v>
      </c>
      <c r="AS124" s="19">
        <f>+SUM('37試算リンク用'!AV92:AX92)</f>
        <v>20.72</v>
      </c>
      <c r="AT124" s="47">
        <f t="shared" si="68"/>
        <v>34.78</v>
      </c>
    </row>
    <row r="125" spans="1:46" ht="14.85" customHeight="1" x14ac:dyDescent="0.15">
      <c r="A125" s="30">
        <v>77</v>
      </c>
      <c r="B125" s="63" t="s">
        <v>187</v>
      </c>
      <c r="C125" s="63" t="s">
        <v>93</v>
      </c>
      <c r="D125" s="97" t="s">
        <v>97</v>
      </c>
      <c r="E125" s="64" t="e">
        <f>+#REF!</f>
        <v>#REF!</v>
      </c>
      <c r="F125" s="64" t="e">
        <f>+#REF!</f>
        <v>#REF!</v>
      </c>
      <c r="G125" s="33" t="e">
        <f t="shared" si="69"/>
        <v>#REF!</v>
      </c>
      <c r="H125" s="86" t="e">
        <f t="shared" si="60"/>
        <v>#REF!</v>
      </c>
      <c r="I125" s="87" t="e">
        <f t="shared" si="60"/>
        <v>#REF!</v>
      </c>
      <c r="J125" s="88" t="e">
        <f t="shared" si="60"/>
        <v>#REF!</v>
      </c>
      <c r="K125" s="64" t="e">
        <f>+SUM(#REF!)</f>
        <v>#REF!</v>
      </c>
      <c r="L125" s="64" t="e">
        <f>+SUM(#REF!)</f>
        <v>#REF!</v>
      </c>
      <c r="M125" s="45" t="e">
        <f t="shared" si="70"/>
        <v>#REF!</v>
      </c>
      <c r="N125" s="64" t="e">
        <f>+#REF!</f>
        <v>#REF!</v>
      </c>
      <c r="O125" s="64" t="e">
        <f>+#REF!</f>
        <v>#REF!</v>
      </c>
      <c r="P125" s="45" t="e">
        <f t="shared" si="71"/>
        <v>#REF!</v>
      </c>
      <c r="Q125" s="64">
        <f t="shared" si="61"/>
        <v>172.55999999999997</v>
      </c>
      <c r="R125" s="65">
        <f t="shared" si="61"/>
        <v>300.37</v>
      </c>
      <c r="S125" s="45">
        <f t="shared" si="61"/>
        <v>472.93</v>
      </c>
      <c r="T125" s="86" t="e">
        <f t="shared" si="62"/>
        <v>#REF!</v>
      </c>
      <c r="U125" s="87" t="e">
        <f t="shared" si="62"/>
        <v>#REF!</v>
      </c>
      <c r="V125" s="88" t="e">
        <f t="shared" si="62"/>
        <v>#REF!</v>
      </c>
      <c r="W125" s="34">
        <f t="shared" si="58"/>
        <v>55.319999999999993</v>
      </c>
      <c r="X125" s="32">
        <f t="shared" si="58"/>
        <v>114.78</v>
      </c>
      <c r="Y125" s="45">
        <f t="shared" si="58"/>
        <v>170.10000000000002</v>
      </c>
      <c r="Z125" s="22">
        <f>+SUM('37試算リンク用'!C93:E93)</f>
        <v>35.699999999999996</v>
      </c>
      <c r="AA125" s="19">
        <f>+SUM('37試算リンク用'!F93:H93)</f>
        <v>42.839999999999996</v>
      </c>
      <c r="AB125" s="45">
        <f t="shared" si="59"/>
        <v>78.539999999999992</v>
      </c>
      <c r="AC125" s="22">
        <f>+SUM('37試算リンク用'!J93:L93)</f>
        <v>19.62</v>
      </c>
      <c r="AD125" s="19">
        <f>+SUM('37試算リンク用'!M93:O93)</f>
        <v>71.940000000000012</v>
      </c>
      <c r="AE125" s="45">
        <f t="shared" si="63"/>
        <v>91.560000000000016</v>
      </c>
      <c r="AF125" s="22">
        <f>+SUM('37試算リンク用'!Q93:S93)</f>
        <v>49.6</v>
      </c>
      <c r="AG125" s="19">
        <f>+SUM('37試算リンク用'!T93:V93)</f>
        <v>65.100000000000009</v>
      </c>
      <c r="AH125" s="45">
        <f t="shared" si="64"/>
        <v>114.70000000000002</v>
      </c>
      <c r="AI125" s="22">
        <f>+SUM('37試算リンク用'!X93:Z93)</f>
        <v>21.96</v>
      </c>
      <c r="AJ125" s="19">
        <f>+SUM('37試算リンク用'!AA93:AC93)</f>
        <v>46.36</v>
      </c>
      <c r="AK125" s="45">
        <f t="shared" si="65"/>
        <v>68.319999999999993</v>
      </c>
      <c r="AL125" s="22">
        <f>+SUM('37試算リンク用'!AE93:AG93)</f>
        <v>18.48</v>
      </c>
      <c r="AM125" s="19">
        <f>+SUM('37試算リンク用'!AH93:AJ93)</f>
        <v>23.1</v>
      </c>
      <c r="AN125" s="45">
        <f t="shared" si="66"/>
        <v>41.58</v>
      </c>
      <c r="AO125" s="22">
        <f>+SUM('37試算リンク用'!AL93:AN93)</f>
        <v>16.099999999999998</v>
      </c>
      <c r="AP125" s="19">
        <f>+SUM('37試算リンク用'!AO93:AQ93)</f>
        <v>31.049999999999997</v>
      </c>
      <c r="AQ125" s="45">
        <f t="shared" si="67"/>
        <v>47.149999999999991</v>
      </c>
      <c r="AR125" s="22">
        <f>+SUM('37試算リンク用'!AS93:AU93)</f>
        <v>11.1</v>
      </c>
      <c r="AS125" s="19">
        <f>+SUM('37試算リンク用'!AV93:AX93)</f>
        <v>19.98</v>
      </c>
      <c r="AT125" s="47">
        <f t="shared" si="68"/>
        <v>31.08</v>
      </c>
    </row>
    <row r="126" spans="1:46" ht="14.85" customHeight="1" x14ac:dyDescent="0.15">
      <c r="A126" s="30">
        <v>78</v>
      </c>
      <c r="B126" s="63" t="s">
        <v>188</v>
      </c>
      <c r="C126" s="63" t="s">
        <v>93</v>
      </c>
      <c r="D126" s="97" t="s">
        <v>97</v>
      </c>
      <c r="E126" s="64" t="e">
        <f>+#REF!</f>
        <v>#REF!</v>
      </c>
      <c r="F126" s="64" t="e">
        <f>+#REF!</f>
        <v>#REF!</v>
      </c>
      <c r="G126" s="33" t="e">
        <f t="shared" si="69"/>
        <v>#REF!</v>
      </c>
      <c r="H126" s="86" t="e">
        <f t="shared" si="60"/>
        <v>#REF!</v>
      </c>
      <c r="I126" s="87" t="e">
        <f t="shared" si="60"/>
        <v>#REF!</v>
      </c>
      <c r="J126" s="88" t="e">
        <f t="shared" si="60"/>
        <v>#REF!</v>
      </c>
      <c r="K126" s="64" t="e">
        <f>+SUM(#REF!)</f>
        <v>#REF!</v>
      </c>
      <c r="L126" s="64" t="e">
        <f>+SUM(#REF!)</f>
        <v>#REF!</v>
      </c>
      <c r="M126" s="45" t="e">
        <f t="shared" si="70"/>
        <v>#REF!</v>
      </c>
      <c r="N126" s="64" t="e">
        <f>+#REF!</f>
        <v>#REF!</v>
      </c>
      <c r="O126" s="64" t="e">
        <f>+#REF!</f>
        <v>#REF!</v>
      </c>
      <c r="P126" s="45" t="e">
        <f t="shared" si="71"/>
        <v>#REF!</v>
      </c>
      <c r="Q126" s="64">
        <f t="shared" si="61"/>
        <v>163.00000000000003</v>
      </c>
      <c r="R126" s="65">
        <f t="shared" si="61"/>
        <v>268.42000000000007</v>
      </c>
      <c r="S126" s="45">
        <f t="shared" si="61"/>
        <v>431.42</v>
      </c>
      <c r="T126" s="86" t="e">
        <f t="shared" si="62"/>
        <v>#REF!</v>
      </c>
      <c r="U126" s="87" t="e">
        <f t="shared" si="62"/>
        <v>#REF!</v>
      </c>
      <c r="V126" s="88" t="e">
        <f t="shared" si="62"/>
        <v>#REF!</v>
      </c>
      <c r="W126" s="34">
        <f t="shared" si="58"/>
        <v>40.64</v>
      </c>
      <c r="X126" s="32">
        <f t="shared" si="58"/>
        <v>120.74000000000001</v>
      </c>
      <c r="Y126" s="45">
        <f t="shared" si="58"/>
        <v>161.38</v>
      </c>
      <c r="Z126" s="22">
        <f>+SUM('37試算リンク用'!C94:E94)</f>
        <v>16.66</v>
      </c>
      <c r="AA126" s="19">
        <f>+SUM('37試算リンク用'!F94:H94)</f>
        <v>61.879999999999995</v>
      </c>
      <c r="AB126" s="45">
        <f t="shared" si="59"/>
        <v>78.539999999999992</v>
      </c>
      <c r="AC126" s="22">
        <f>+SUM('37試算リンク用'!J94:L94)</f>
        <v>23.98</v>
      </c>
      <c r="AD126" s="19">
        <f>+SUM('37試算リンク用'!M94:O94)</f>
        <v>58.860000000000007</v>
      </c>
      <c r="AE126" s="45">
        <f t="shared" si="63"/>
        <v>82.84</v>
      </c>
      <c r="AF126" s="22">
        <f>+SUM('37試算リンク用'!Q94:S94)</f>
        <v>49.6</v>
      </c>
      <c r="AG126" s="19">
        <f>+SUM('37試算リンク用'!T94:V94)</f>
        <v>65.100000000000009</v>
      </c>
      <c r="AH126" s="45">
        <f t="shared" si="64"/>
        <v>114.70000000000002</v>
      </c>
      <c r="AI126" s="22">
        <f>+SUM('37試算リンク用'!X94:Z94)</f>
        <v>23.18</v>
      </c>
      <c r="AJ126" s="19">
        <f>+SUM('37試算リンク用'!AA94:AC94)</f>
        <v>29.28</v>
      </c>
      <c r="AK126" s="45">
        <f t="shared" si="65"/>
        <v>52.46</v>
      </c>
      <c r="AL126" s="22">
        <f>+SUM('37試算リンク用'!AE94:AG94)</f>
        <v>21.560000000000002</v>
      </c>
      <c r="AM126" s="19">
        <f>+SUM('37試算リンク用'!AH94:AJ94)</f>
        <v>26.18</v>
      </c>
      <c r="AN126" s="45">
        <f t="shared" si="66"/>
        <v>47.74</v>
      </c>
      <c r="AO126" s="22">
        <f>+SUM('37試算リンク用'!AL94:AN94)</f>
        <v>18.399999999999999</v>
      </c>
      <c r="AP126" s="19">
        <f>+SUM('37試算リンク用'!AO94:AQ94)</f>
        <v>13.799999999999999</v>
      </c>
      <c r="AQ126" s="45">
        <f t="shared" si="67"/>
        <v>32.199999999999996</v>
      </c>
      <c r="AR126" s="22">
        <f>+SUM('37試算リンク用'!AS94:AU94)</f>
        <v>9.620000000000001</v>
      </c>
      <c r="AS126" s="19">
        <f>+SUM('37試算リンク用'!AV94:AX94)</f>
        <v>13.32</v>
      </c>
      <c r="AT126" s="47">
        <f t="shared" si="68"/>
        <v>22.94</v>
      </c>
    </row>
    <row r="127" spans="1:46" ht="14.85" customHeight="1" x14ac:dyDescent="0.15">
      <c r="A127" s="30">
        <v>79</v>
      </c>
      <c r="B127" s="63" t="s">
        <v>189</v>
      </c>
      <c r="C127" s="63" t="s">
        <v>93</v>
      </c>
      <c r="D127" s="97" t="s">
        <v>97</v>
      </c>
      <c r="E127" s="64" t="e">
        <f>+#REF!</f>
        <v>#REF!</v>
      </c>
      <c r="F127" s="64" t="e">
        <f>+#REF!</f>
        <v>#REF!</v>
      </c>
      <c r="G127" s="33" t="e">
        <f t="shared" si="69"/>
        <v>#REF!</v>
      </c>
      <c r="H127" s="86" t="e">
        <f t="shared" si="60"/>
        <v>#REF!</v>
      </c>
      <c r="I127" s="87" t="e">
        <f t="shared" si="60"/>
        <v>#REF!</v>
      </c>
      <c r="J127" s="88" t="e">
        <f t="shared" si="60"/>
        <v>#REF!</v>
      </c>
      <c r="K127" s="64" t="e">
        <f>+SUM(#REF!)</f>
        <v>#REF!</v>
      </c>
      <c r="L127" s="64" t="e">
        <f>+SUM(#REF!)</f>
        <v>#REF!</v>
      </c>
      <c r="M127" s="45" t="e">
        <f t="shared" si="70"/>
        <v>#REF!</v>
      </c>
      <c r="N127" s="64" t="e">
        <f>+#REF!</f>
        <v>#REF!</v>
      </c>
      <c r="O127" s="64" t="e">
        <f>+#REF!</f>
        <v>#REF!</v>
      </c>
      <c r="P127" s="45" t="e">
        <f t="shared" si="71"/>
        <v>#REF!</v>
      </c>
      <c r="Q127" s="64">
        <f t="shared" si="61"/>
        <v>94.95</v>
      </c>
      <c r="R127" s="65">
        <f t="shared" si="61"/>
        <v>233.08</v>
      </c>
      <c r="S127" s="45">
        <f t="shared" si="61"/>
        <v>328.03</v>
      </c>
      <c r="T127" s="86" t="e">
        <f t="shared" si="62"/>
        <v>#REF!</v>
      </c>
      <c r="U127" s="87" t="e">
        <f t="shared" si="62"/>
        <v>#REF!</v>
      </c>
      <c r="V127" s="88" t="e">
        <f t="shared" si="62"/>
        <v>#REF!</v>
      </c>
      <c r="W127" s="34">
        <f t="shared" si="58"/>
        <v>21.02</v>
      </c>
      <c r="X127" s="32">
        <f t="shared" si="58"/>
        <v>80.300000000000011</v>
      </c>
      <c r="Y127" s="45">
        <f t="shared" si="58"/>
        <v>101.32000000000001</v>
      </c>
      <c r="Z127" s="22">
        <f>+SUM('37試算リンク用'!C95:E95)</f>
        <v>16.66</v>
      </c>
      <c r="AA127" s="19">
        <f>+SUM('37試算リンク用'!F95:H95)</f>
        <v>47.6</v>
      </c>
      <c r="AB127" s="45">
        <f t="shared" si="59"/>
        <v>64.260000000000005</v>
      </c>
      <c r="AC127" s="22">
        <f>+SUM('37試算リンク用'!J95:L95)</f>
        <v>4.3600000000000003</v>
      </c>
      <c r="AD127" s="19">
        <f>+SUM('37試算リンク用'!M95:O95)</f>
        <v>32.700000000000003</v>
      </c>
      <c r="AE127" s="45">
        <f t="shared" si="63"/>
        <v>37.06</v>
      </c>
      <c r="AF127" s="22">
        <f>+SUM('37試算リンク用'!Q95:S95)</f>
        <v>21.700000000000003</v>
      </c>
      <c r="AG127" s="19">
        <f>+SUM('37試算リンク用'!T95:V95)</f>
        <v>43.4</v>
      </c>
      <c r="AH127" s="45">
        <f t="shared" si="64"/>
        <v>65.099999999999994</v>
      </c>
      <c r="AI127" s="22">
        <f>+SUM('37試算リンク用'!X95:Z95)</f>
        <v>12.2</v>
      </c>
      <c r="AJ127" s="19">
        <f>+SUM('37試算リンク用'!AA95:AC95)</f>
        <v>25.62</v>
      </c>
      <c r="AK127" s="45">
        <f t="shared" si="65"/>
        <v>37.82</v>
      </c>
      <c r="AL127" s="22">
        <f>+SUM('37試算リンク用'!AE95:AG95)</f>
        <v>16.940000000000001</v>
      </c>
      <c r="AM127" s="19">
        <f>+SUM('37試算リンク用'!AH95:AJ95)</f>
        <v>33.880000000000003</v>
      </c>
      <c r="AN127" s="45">
        <f t="shared" si="66"/>
        <v>50.820000000000007</v>
      </c>
      <c r="AO127" s="22">
        <f>+SUM('37試算リンク用'!AL95:AN95)</f>
        <v>14.95</v>
      </c>
      <c r="AP127" s="19">
        <f>+SUM('37試算リンク用'!AO95:AQ95)</f>
        <v>29.9</v>
      </c>
      <c r="AQ127" s="45">
        <f t="shared" si="67"/>
        <v>44.849999999999994</v>
      </c>
      <c r="AR127" s="22">
        <f>+SUM('37試算リンク用'!AS95:AU95)</f>
        <v>8.14</v>
      </c>
      <c r="AS127" s="19">
        <f>+SUM('37試算リンク用'!AV95:AX95)</f>
        <v>19.98</v>
      </c>
      <c r="AT127" s="47">
        <f t="shared" si="68"/>
        <v>28.12</v>
      </c>
    </row>
    <row r="128" spans="1:46" ht="14.85" customHeight="1" x14ac:dyDescent="0.15">
      <c r="A128" s="30">
        <v>80</v>
      </c>
      <c r="B128" s="63" t="s">
        <v>190</v>
      </c>
      <c r="C128" s="63" t="s">
        <v>93</v>
      </c>
      <c r="D128" s="97" t="s">
        <v>97</v>
      </c>
      <c r="E128" s="64" t="e">
        <f>+#REF!</f>
        <v>#REF!</v>
      </c>
      <c r="F128" s="64" t="e">
        <f>+#REF!</f>
        <v>#REF!</v>
      </c>
      <c r="G128" s="33" t="e">
        <f t="shared" si="69"/>
        <v>#REF!</v>
      </c>
      <c r="H128" s="86" t="e">
        <f t="shared" si="60"/>
        <v>#REF!</v>
      </c>
      <c r="I128" s="87" t="e">
        <f t="shared" si="60"/>
        <v>#REF!</v>
      </c>
      <c r="J128" s="88" t="e">
        <f t="shared" si="60"/>
        <v>#REF!</v>
      </c>
      <c r="K128" s="64" t="e">
        <f>+SUM(#REF!)</f>
        <v>#REF!</v>
      </c>
      <c r="L128" s="64" t="e">
        <f>+SUM(#REF!)</f>
        <v>#REF!</v>
      </c>
      <c r="M128" s="45" t="e">
        <f t="shared" si="70"/>
        <v>#REF!</v>
      </c>
      <c r="N128" s="64" t="e">
        <f>+#REF!</f>
        <v>#REF!</v>
      </c>
      <c r="O128" s="64" t="e">
        <f>+#REF!</f>
        <v>#REF!</v>
      </c>
      <c r="P128" s="45" t="e">
        <f t="shared" si="71"/>
        <v>#REF!</v>
      </c>
      <c r="Q128" s="64">
        <f t="shared" si="61"/>
        <v>206.14000000000001</v>
      </c>
      <c r="R128" s="65">
        <f t="shared" si="61"/>
        <v>400.58000000000004</v>
      </c>
      <c r="S128" s="45">
        <f t="shared" si="61"/>
        <v>606.71999999999991</v>
      </c>
      <c r="T128" s="86" t="e">
        <f t="shared" si="62"/>
        <v>#REF!</v>
      </c>
      <c r="U128" s="87" t="e">
        <f t="shared" si="62"/>
        <v>#REF!</v>
      </c>
      <c r="V128" s="88" t="e">
        <f t="shared" si="62"/>
        <v>#REF!</v>
      </c>
      <c r="W128" s="34">
        <f t="shared" si="58"/>
        <v>61.06</v>
      </c>
      <c r="X128" s="32">
        <f t="shared" si="58"/>
        <v>123.72</v>
      </c>
      <c r="Y128" s="45">
        <f t="shared" si="58"/>
        <v>184.77999999999997</v>
      </c>
      <c r="Z128" s="22">
        <f>+SUM('37試算リンク用'!C96:E96)</f>
        <v>26.18</v>
      </c>
      <c r="AA128" s="19">
        <f>+SUM('37試算リンク用'!F96:H96)</f>
        <v>71.399999999999991</v>
      </c>
      <c r="AB128" s="45">
        <f t="shared" si="59"/>
        <v>97.579999999999984</v>
      </c>
      <c r="AC128" s="22">
        <f>+SUM('37試算リンク用'!J96:L96)</f>
        <v>34.880000000000003</v>
      </c>
      <c r="AD128" s="19">
        <f>+SUM('37試算リンク用'!M96:O96)</f>
        <v>52.32</v>
      </c>
      <c r="AE128" s="45">
        <f t="shared" si="63"/>
        <v>87.2</v>
      </c>
      <c r="AF128" s="22">
        <f>+SUM('37試算リンク用'!Q96:S96)</f>
        <v>57.350000000000009</v>
      </c>
      <c r="AG128" s="19">
        <f>+SUM('37試算リンク用'!T96:V96)</f>
        <v>91.450000000000017</v>
      </c>
      <c r="AH128" s="45">
        <f t="shared" si="64"/>
        <v>148.80000000000001</v>
      </c>
      <c r="AI128" s="22">
        <f>+SUM('37試算リンク用'!X96:Z96)</f>
        <v>25.619999999999997</v>
      </c>
      <c r="AJ128" s="19">
        <f>+SUM('37試算リンク用'!AA96:AC96)</f>
        <v>58.56</v>
      </c>
      <c r="AK128" s="45">
        <f t="shared" si="65"/>
        <v>84.18</v>
      </c>
      <c r="AL128" s="22">
        <f>+SUM('37試算リンク用'!AE96:AG96)</f>
        <v>30.8</v>
      </c>
      <c r="AM128" s="19">
        <f>+SUM('37試算リンク用'!AH96:AJ96)</f>
        <v>55.44</v>
      </c>
      <c r="AN128" s="45">
        <f t="shared" si="66"/>
        <v>86.24</v>
      </c>
      <c r="AO128" s="22">
        <f>+SUM('37試算リンク用'!AL96:AN96)</f>
        <v>17.25</v>
      </c>
      <c r="AP128" s="19">
        <f>+SUM('37試算リンク用'!AO96:AQ96)</f>
        <v>42.55</v>
      </c>
      <c r="AQ128" s="45">
        <f t="shared" si="67"/>
        <v>59.8</v>
      </c>
      <c r="AR128" s="22">
        <f>+SUM('37試算リンク用'!AS96:AU96)</f>
        <v>14.059999999999999</v>
      </c>
      <c r="AS128" s="19">
        <f>+SUM('37試算リンク用'!AV96:AX96)</f>
        <v>28.86</v>
      </c>
      <c r="AT128" s="47">
        <f t="shared" si="68"/>
        <v>42.92</v>
      </c>
    </row>
    <row r="129" spans="1:46" ht="14.85" customHeight="1" x14ac:dyDescent="0.15">
      <c r="A129" s="30">
        <v>81</v>
      </c>
      <c r="B129" s="63" t="s">
        <v>191</v>
      </c>
      <c r="C129" s="63" t="s">
        <v>93</v>
      </c>
      <c r="D129" s="97" t="s">
        <v>97</v>
      </c>
      <c r="E129" s="64" t="e">
        <f>+#REF!</f>
        <v>#REF!</v>
      </c>
      <c r="F129" s="64" t="e">
        <f>+#REF!</f>
        <v>#REF!</v>
      </c>
      <c r="G129" s="33" t="e">
        <f t="shared" si="69"/>
        <v>#REF!</v>
      </c>
      <c r="H129" s="86" t="e">
        <f t="shared" si="60"/>
        <v>#REF!</v>
      </c>
      <c r="I129" s="87" t="e">
        <f t="shared" si="60"/>
        <v>#REF!</v>
      </c>
      <c r="J129" s="88" t="e">
        <f t="shared" si="60"/>
        <v>#REF!</v>
      </c>
      <c r="K129" s="64" t="e">
        <f>+SUM(#REF!)</f>
        <v>#REF!</v>
      </c>
      <c r="L129" s="64" t="e">
        <f>+SUM(#REF!)</f>
        <v>#REF!</v>
      </c>
      <c r="M129" s="45" t="e">
        <f t="shared" si="70"/>
        <v>#REF!</v>
      </c>
      <c r="N129" s="64" t="e">
        <f>+#REF!</f>
        <v>#REF!</v>
      </c>
      <c r="O129" s="64" t="e">
        <f>+#REF!</f>
        <v>#REF!</v>
      </c>
      <c r="P129" s="45" t="e">
        <f t="shared" si="71"/>
        <v>#REF!</v>
      </c>
      <c r="Q129" s="64">
        <f t="shared" si="61"/>
        <v>91.200000000000017</v>
      </c>
      <c r="R129" s="65">
        <f t="shared" si="61"/>
        <v>263</v>
      </c>
      <c r="S129" s="45">
        <f t="shared" si="61"/>
        <v>354.20000000000005</v>
      </c>
      <c r="T129" s="86" t="e">
        <f t="shared" si="62"/>
        <v>#REF!</v>
      </c>
      <c r="U129" s="87" t="e">
        <f t="shared" si="62"/>
        <v>#REF!</v>
      </c>
      <c r="V129" s="88" t="e">
        <f t="shared" si="62"/>
        <v>#REF!</v>
      </c>
      <c r="W129" s="34">
        <f t="shared" si="58"/>
        <v>18.04</v>
      </c>
      <c r="X129" s="32">
        <f t="shared" si="58"/>
        <v>87.240000000000009</v>
      </c>
      <c r="Y129" s="45">
        <f t="shared" si="58"/>
        <v>105.28</v>
      </c>
      <c r="Z129" s="22">
        <f>+SUM('37試算リンク用'!C97:E97)</f>
        <v>7.14</v>
      </c>
      <c r="AA129" s="19">
        <f>+SUM('37試算リンク用'!F97:H97)</f>
        <v>52.36</v>
      </c>
      <c r="AB129" s="45">
        <f t="shared" si="59"/>
        <v>59.5</v>
      </c>
      <c r="AC129" s="22">
        <f>+SUM('37試算リンク用'!J97:L97)</f>
        <v>10.9</v>
      </c>
      <c r="AD129" s="19">
        <f>+SUM('37試算リンク用'!M97:O97)</f>
        <v>34.880000000000003</v>
      </c>
      <c r="AE129" s="45">
        <f t="shared" si="63"/>
        <v>45.78</v>
      </c>
      <c r="AF129" s="22">
        <f>+SUM('37試算リンク用'!Q97:S97)</f>
        <v>21.700000000000003</v>
      </c>
      <c r="AG129" s="19">
        <f>+SUM('37試算リンク用'!T97:V97)</f>
        <v>37.200000000000003</v>
      </c>
      <c r="AH129" s="45">
        <f t="shared" si="64"/>
        <v>58.900000000000006</v>
      </c>
      <c r="AI129" s="22">
        <f>+SUM('37試算リンク用'!X97:Z97)</f>
        <v>10.98</v>
      </c>
      <c r="AJ129" s="19">
        <f>+SUM('37試算リンク用'!AA97:AC97)</f>
        <v>30.5</v>
      </c>
      <c r="AK129" s="45">
        <f t="shared" si="65"/>
        <v>41.480000000000004</v>
      </c>
      <c r="AL129" s="22">
        <f>+SUM('37試算リンク用'!AE97:AG97)</f>
        <v>26.18</v>
      </c>
      <c r="AM129" s="19">
        <f>+SUM('37試算リンク用'!AH97:AJ97)</f>
        <v>41.58</v>
      </c>
      <c r="AN129" s="45">
        <f t="shared" si="66"/>
        <v>67.759999999999991</v>
      </c>
      <c r="AO129" s="22">
        <f>+SUM('37試算リンク用'!AL97:AN97)</f>
        <v>6.8999999999999995</v>
      </c>
      <c r="AP129" s="19">
        <f>+SUM('37試算リンク用'!AO97:AQ97)</f>
        <v>39.099999999999994</v>
      </c>
      <c r="AQ129" s="45">
        <f t="shared" si="67"/>
        <v>45.999999999999993</v>
      </c>
      <c r="AR129" s="22">
        <f>+SUM('37試算リンク用'!AS97:AU97)</f>
        <v>7.4</v>
      </c>
      <c r="AS129" s="19">
        <f>+SUM('37試算リンク用'!AV97:AX97)</f>
        <v>27.38</v>
      </c>
      <c r="AT129" s="47">
        <f t="shared" si="68"/>
        <v>34.78</v>
      </c>
    </row>
    <row r="130" spans="1:46" ht="14.85" customHeight="1" x14ac:dyDescent="0.15">
      <c r="A130" s="30">
        <v>82</v>
      </c>
      <c r="B130" s="63" t="s">
        <v>192</v>
      </c>
      <c r="C130" s="63" t="s">
        <v>93</v>
      </c>
      <c r="D130" s="97" t="s">
        <v>94</v>
      </c>
      <c r="E130" s="64" t="e">
        <f>+#REF!</f>
        <v>#REF!</v>
      </c>
      <c r="F130" s="64" t="e">
        <f>+#REF!</f>
        <v>#REF!</v>
      </c>
      <c r="G130" s="33" t="e">
        <f t="shared" si="69"/>
        <v>#REF!</v>
      </c>
      <c r="H130" s="86" t="e">
        <f t="shared" si="60"/>
        <v>#REF!</v>
      </c>
      <c r="I130" s="87" t="e">
        <f t="shared" si="60"/>
        <v>#REF!</v>
      </c>
      <c r="J130" s="88" t="e">
        <f t="shared" si="60"/>
        <v>#REF!</v>
      </c>
      <c r="K130" s="64" t="e">
        <f>+SUM(#REF!)</f>
        <v>#REF!</v>
      </c>
      <c r="L130" s="64" t="e">
        <f>+SUM(#REF!)</f>
        <v>#REF!</v>
      </c>
      <c r="M130" s="45" t="e">
        <f t="shared" si="70"/>
        <v>#REF!</v>
      </c>
      <c r="N130" s="64" t="e">
        <f>+#REF!</f>
        <v>#REF!</v>
      </c>
      <c r="O130" s="64" t="e">
        <f>+#REF!</f>
        <v>#REF!</v>
      </c>
      <c r="P130" s="45" t="e">
        <f t="shared" si="71"/>
        <v>#REF!</v>
      </c>
      <c r="Q130" s="64">
        <f t="shared" si="61"/>
        <v>172.22000000000003</v>
      </c>
      <c r="R130" s="65">
        <f t="shared" si="61"/>
        <v>385.23999999999995</v>
      </c>
      <c r="S130" s="45">
        <f t="shared" si="61"/>
        <v>557.46</v>
      </c>
      <c r="T130" s="86" t="e">
        <f t="shared" si="62"/>
        <v>#REF!</v>
      </c>
      <c r="U130" s="87" t="e">
        <f t="shared" si="62"/>
        <v>#REF!</v>
      </c>
      <c r="V130" s="88" t="e">
        <f t="shared" si="62"/>
        <v>#REF!</v>
      </c>
      <c r="W130" s="34">
        <f t="shared" si="58"/>
        <v>50.36</v>
      </c>
      <c r="X130" s="32">
        <f t="shared" si="58"/>
        <v>137.18</v>
      </c>
      <c r="Y130" s="45">
        <f t="shared" si="58"/>
        <v>187.54</v>
      </c>
      <c r="Z130" s="22">
        <f>+SUM('37試算リンク用'!C98:E98)</f>
        <v>28.56</v>
      </c>
      <c r="AA130" s="19">
        <f>+SUM('37試算リンク用'!F98:H98)</f>
        <v>49.98</v>
      </c>
      <c r="AB130" s="45">
        <f t="shared" si="59"/>
        <v>78.539999999999992</v>
      </c>
      <c r="AC130" s="22">
        <f>+SUM('37試算リンク用'!J98:L98)</f>
        <v>21.8</v>
      </c>
      <c r="AD130" s="19">
        <f>+SUM('37試算リンク用'!M98:O98)</f>
        <v>87.2</v>
      </c>
      <c r="AE130" s="45">
        <f t="shared" si="63"/>
        <v>109</v>
      </c>
      <c r="AF130" s="22">
        <f>+SUM('37試算リンク用'!Q98:S98)</f>
        <v>35.650000000000006</v>
      </c>
      <c r="AG130" s="19">
        <f>+SUM('37試算リンク用'!T98:V98)</f>
        <v>75.95</v>
      </c>
      <c r="AH130" s="45">
        <f t="shared" si="64"/>
        <v>111.60000000000001</v>
      </c>
      <c r="AI130" s="22">
        <f>+SUM('37試算リンク用'!X98:Z98)</f>
        <v>31.72</v>
      </c>
      <c r="AJ130" s="19">
        <f>+SUM('37試算リンク用'!AA98:AC98)</f>
        <v>59.78</v>
      </c>
      <c r="AK130" s="45">
        <f t="shared" si="65"/>
        <v>91.5</v>
      </c>
      <c r="AL130" s="22">
        <f>+SUM('37試算リンク用'!AE98:AG98)</f>
        <v>29.26</v>
      </c>
      <c r="AM130" s="19">
        <f>+SUM('37試算リンク用'!AH98:AJ98)</f>
        <v>47.74</v>
      </c>
      <c r="AN130" s="45">
        <f t="shared" si="66"/>
        <v>77</v>
      </c>
      <c r="AO130" s="22">
        <f>+SUM('37試算リンク用'!AL98:AN98)</f>
        <v>12.649999999999999</v>
      </c>
      <c r="AP130" s="19">
        <f>+SUM('37試算リンク用'!AO98:AQ98)</f>
        <v>37.949999999999996</v>
      </c>
      <c r="AQ130" s="45">
        <f t="shared" si="67"/>
        <v>50.599999999999994</v>
      </c>
      <c r="AR130" s="22">
        <f>+SUM('37試算リンク用'!AS98:AU98)</f>
        <v>12.58</v>
      </c>
      <c r="AS130" s="19">
        <f>+SUM('37試算リンク用'!AV98:AX98)</f>
        <v>26.64</v>
      </c>
      <c r="AT130" s="47">
        <f t="shared" si="68"/>
        <v>39.22</v>
      </c>
    </row>
    <row r="131" spans="1:46" ht="14.85" customHeight="1" x14ac:dyDescent="0.15">
      <c r="A131" s="30">
        <v>83</v>
      </c>
      <c r="B131" s="63" t="s">
        <v>193</v>
      </c>
      <c r="C131" s="63" t="s">
        <v>93</v>
      </c>
      <c r="D131" s="97" t="s">
        <v>94</v>
      </c>
      <c r="E131" s="64" t="e">
        <f>+#REF!</f>
        <v>#REF!</v>
      </c>
      <c r="F131" s="64" t="e">
        <f>+#REF!</f>
        <v>#REF!</v>
      </c>
      <c r="G131" s="33" t="e">
        <f t="shared" si="69"/>
        <v>#REF!</v>
      </c>
      <c r="H131" s="86" t="e">
        <f t="shared" si="60"/>
        <v>#REF!</v>
      </c>
      <c r="I131" s="87" t="e">
        <f t="shared" si="60"/>
        <v>#REF!</v>
      </c>
      <c r="J131" s="88" t="e">
        <f t="shared" si="60"/>
        <v>#REF!</v>
      </c>
      <c r="K131" s="64" t="e">
        <f>+SUM(#REF!)</f>
        <v>#REF!</v>
      </c>
      <c r="L131" s="64" t="e">
        <f>+SUM(#REF!)</f>
        <v>#REF!</v>
      </c>
      <c r="M131" s="45" t="e">
        <f t="shared" si="70"/>
        <v>#REF!</v>
      </c>
      <c r="N131" s="64" t="e">
        <f>+#REF!</f>
        <v>#REF!</v>
      </c>
      <c r="O131" s="64" t="e">
        <f>+#REF!</f>
        <v>#REF!</v>
      </c>
      <c r="P131" s="45" t="e">
        <f t="shared" si="71"/>
        <v>#REF!</v>
      </c>
      <c r="Q131" s="64">
        <f t="shared" si="61"/>
        <v>240.94</v>
      </c>
      <c r="R131" s="65">
        <f t="shared" si="61"/>
        <v>502.16999999999996</v>
      </c>
      <c r="S131" s="45">
        <f t="shared" si="61"/>
        <v>743.11000000000013</v>
      </c>
      <c r="T131" s="86" t="e">
        <f t="shared" si="62"/>
        <v>#REF!</v>
      </c>
      <c r="U131" s="87" t="e">
        <f t="shared" si="62"/>
        <v>#REF!</v>
      </c>
      <c r="V131" s="88" t="e">
        <f t="shared" si="62"/>
        <v>#REF!</v>
      </c>
      <c r="W131" s="34">
        <f t="shared" si="58"/>
        <v>63.84</v>
      </c>
      <c r="X131" s="32">
        <f t="shared" si="58"/>
        <v>163.36000000000001</v>
      </c>
      <c r="Y131" s="45">
        <f t="shared" si="58"/>
        <v>227.2</v>
      </c>
      <c r="Z131" s="22">
        <f>+SUM('37試算リンク用'!C99:E99)</f>
        <v>33.32</v>
      </c>
      <c r="AA131" s="19">
        <f>+SUM('37試算リンク用'!F99:H99)</f>
        <v>76.16</v>
      </c>
      <c r="AB131" s="45">
        <f t="shared" si="59"/>
        <v>109.47999999999999</v>
      </c>
      <c r="AC131" s="22">
        <f>+SUM('37試算リンク用'!J99:L99)</f>
        <v>30.520000000000003</v>
      </c>
      <c r="AD131" s="19">
        <f>+SUM('37試算リンク用'!M99:O99)</f>
        <v>87.2</v>
      </c>
      <c r="AE131" s="45">
        <f t="shared" si="63"/>
        <v>117.72</v>
      </c>
      <c r="AF131" s="22">
        <f>+SUM('37試算リンク用'!Q99:S99)</f>
        <v>60.45</v>
      </c>
      <c r="AG131" s="19">
        <f>+SUM('37試算リンク用'!T99:V99)</f>
        <v>89.899999999999991</v>
      </c>
      <c r="AH131" s="45">
        <f t="shared" si="64"/>
        <v>150.35</v>
      </c>
      <c r="AI131" s="22">
        <f>+SUM('37試算リンク用'!X99:Z99)</f>
        <v>37.82</v>
      </c>
      <c r="AJ131" s="19">
        <f>+SUM('37試算リンク用'!AA99:AC99)</f>
        <v>75.64</v>
      </c>
      <c r="AK131" s="45">
        <f t="shared" si="65"/>
        <v>113.46000000000001</v>
      </c>
      <c r="AL131" s="22">
        <f>+SUM('37試算リンク用'!AE99:AG99)</f>
        <v>33.880000000000003</v>
      </c>
      <c r="AM131" s="19">
        <f>+SUM('37試算リンク用'!AH99:AJ99)</f>
        <v>80.08</v>
      </c>
      <c r="AN131" s="45">
        <f t="shared" si="66"/>
        <v>113.96000000000001</v>
      </c>
      <c r="AO131" s="22">
        <f>+SUM('37試算リンク用'!AL99:AN99)</f>
        <v>26.45</v>
      </c>
      <c r="AP131" s="19">
        <f>+SUM('37試算リンク用'!AO99:AQ99)</f>
        <v>51.75</v>
      </c>
      <c r="AQ131" s="45">
        <f t="shared" si="67"/>
        <v>78.2</v>
      </c>
      <c r="AR131" s="22">
        <f>+SUM('37試算リンク用'!AS99:AU99)</f>
        <v>18.5</v>
      </c>
      <c r="AS131" s="19">
        <f>+SUM('37試算リンク用'!AV99:AX99)</f>
        <v>41.440000000000005</v>
      </c>
      <c r="AT131" s="47">
        <f t="shared" si="68"/>
        <v>59.940000000000005</v>
      </c>
    </row>
    <row r="132" spans="1:46" ht="14.85" customHeight="1" x14ac:dyDescent="0.15">
      <c r="A132" s="30">
        <v>84</v>
      </c>
      <c r="B132" s="63" t="s">
        <v>194</v>
      </c>
      <c r="C132" s="63" t="s">
        <v>93</v>
      </c>
      <c r="D132" s="97" t="s">
        <v>94</v>
      </c>
      <c r="E132" s="64" t="e">
        <f>+#REF!</f>
        <v>#REF!</v>
      </c>
      <c r="F132" s="64" t="e">
        <f>+#REF!</f>
        <v>#REF!</v>
      </c>
      <c r="G132" s="33" t="e">
        <f t="shared" si="69"/>
        <v>#REF!</v>
      </c>
      <c r="H132" s="86" t="e">
        <f t="shared" si="60"/>
        <v>#REF!</v>
      </c>
      <c r="I132" s="87" t="e">
        <f t="shared" si="60"/>
        <v>#REF!</v>
      </c>
      <c r="J132" s="88" t="e">
        <f t="shared" si="60"/>
        <v>#REF!</v>
      </c>
      <c r="K132" s="64" t="e">
        <f>+SUM(#REF!)</f>
        <v>#REF!</v>
      </c>
      <c r="L132" s="64" t="e">
        <f>+SUM(#REF!)</f>
        <v>#REF!</v>
      </c>
      <c r="M132" s="45" t="e">
        <f t="shared" si="70"/>
        <v>#REF!</v>
      </c>
      <c r="N132" s="64" t="e">
        <f>+#REF!</f>
        <v>#REF!</v>
      </c>
      <c r="O132" s="64" t="e">
        <f>+#REF!</f>
        <v>#REF!</v>
      </c>
      <c r="P132" s="45" t="e">
        <f t="shared" si="71"/>
        <v>#REF!</v>
      </c>
      <c r="Q132" s="64">
        <f t="shared" si="61"/>
        <v>166.3</v>
      </c>
      <c r="R132" s="65">
        <f t="shared" si="61"/>
        <v>410.21999999999997</v>
      </c>
      <c r="S132" s="45">
        <f t="shared" si="61"/>
        <v>576.52</v>
      </c>
      <c r="T132" s="86" t="e">
        <f t="shared" si="62"/>
        <v>#REF!</v>
      </c>
      <c r="U132" s="87" t="e">
        <f t="shared" si="62"/>
        <v>#REF!</v>
      </c>
      <c r="V132" s="88" t="e">
        <f t="shared" si="62"/>
        <v>#REF!</v>
      </c>
      <c r="W132" s="34">
        <f t="shared" si="58"/>
        <v>36.480000000000004</v>
      </c>
      <c r="X132" s="32">
        <f t="shared" si="58"/>
        <v>122.72</v>
      </c>
      <c r="Y132" s="45">
        <f t="shared" si="58"/>
        <v>159.19999999999999</v>
      </c>
      <c r="Z132" s="22">
        <f>+SUM('37試算リンク用'!C100:E100)</f>
        <v>19.04</v>
      </c>
      <c r="AA132" s="19">
        <f>+SUM('37試算リンク用'!F100:H100)</f>
        <v>59.499999999999993</v>
      </c>
      <c r="AB132" s="45">
        <f t="shared" si="59"/>
        <v>78.539999999999992</v>
      </c>
      <c r="AC132" s="22">
        <f>+SUM('37試算リンク用'!J100:L100)</f>
        <v>17.440000000000001</v>
      </c>
      <c r="AD132" s="19">
        <f>+SUM('37試算リンク用'!M100:O100)</f>
        <v>63.22</v>
      </c>
      <c r="AE132" s="45">
        <f t="shared" si="63"/>
        <v>80.66</v>
      </c>
      <c r="AF132" s="22">
        <f>+SUM('37試算リンク用'!Q100:S100)</f>
        <v>51.150000000000006</v>
      </c>
      <c r="AG132" s="19">
        <f>+SUM('37試算リンク用'!T100:V100)</f>
        <v>96.100000000000009</v>
      </c>
      <c r="AH132" s="45">
        <f t="shared" si="64"/>
        <v>147.25</v>
      </c>
      <c r="AI132" s="22">
        <f>+SUM('37試算リンク用'!X100:Z100)</f>
        <v>21.96</v>
      </c>
      <c r="AJ132" s="19">
        <f>+SUM('37試算リンク用'!AA100:AC100)</f>
        <v>51.24</v>
      </c>
      <c r="AK132" s="45">
        <f t="shared" si="65"/>
        <v>73.2</v>
      </c>
      <c r="AL132" s="22">
        <f>+SUM('37試算リンク用'!AE100:AG100)</f>
        <v>29.26</v>
      </c>
      <c r="AM132" s="19">
        <f>+SUM('37試算リンク用'!AH100:AJ100)</f>
        <v>67.760000000000005</v>
      </c>
      <c r="AN132" s="45">
        <f t="shared" si="66"/>
        <v>97.02000000000001</v>
      </c>
      <c r="AO132" s="22">
        <f>+SUM('37試算リンク用'!AL100:AN100)</f>
        <v>12.649999999999999</v>
      </c>
      <c r="AP132" s="19">
        <f>+SUM('37試算リンク用'!AO100:AQ100)</f>
        <v>39.099999999999994</v>
      </c>
      <c r="AQ132" s="45">
        <f t="shared" si="67"/>
        <v>51.749999999999993</v>
      </c>
      <c r="AR132" s="22">
        <f>+SUM('37試算リンク用'!AS100:AU100)</f>
        <v>14.8</v>
      </c>
      <c r="AS132" s="19">
        <f>+SUM('37試算リンク用'!AV100:AX100)</f>
        <v>33.299999999999997</v>
      </c>
      <c r="AT132" s="47">
        <f t="shared" si="68"/>
        <v>48.099999999999994</v>
      </c>
    </row>
    <row r="133" spans="1:46" ht="14.85" customHeight="1" x14ac:dyDescent="0.15">
      <c r="A133" s="30">
        <v>85</v>
      </c>
      <c r="B133" s="63" t="s">
        <v>92</v>
      </c>
      <c r="C133" s="63" t="s">
        <v>93</v>
      </c>
      <c r="D133" s="97" t="s">
        <v>92</v>
      </c>
      <c r="E133" s="64" t="e">
        <f>+#REF!</f>
        <v>#REF!</v>
      </c>
      <c r="F133" s="64" t="e">
        <f>+#REF!</f>
        <v>#REF!</v>
      </c>
      <c r="G133" s="33" t="e">
        <f t="shared" si="69"/>
        <v>#REF!</v>
      </c>
      <c r="H133" s="86" t="e">
        <f t="shared" si="60"/>
        <v>#REF!</v>
      </c>
      <c r="I133" s="87" t="e">
        <f t="shared" si="60"/>
        <v>#REF!</v>
      </c>
      <c r="J133" s="88" t="e">
        <f t="shared" si="60"/>
        <v>#REF!</v>
      </c>
      <c r="K133" s="64" t="e">
        <f>+SUM(#REF!)</f>
        <v>#REF!</v>
      </c>
      <c r="L133" s="64" t="e">
        <f>+SUM(#REF!)</f>
        <v>#REF!</v>
      </c>
      <c r="M133" s="45" t="e">
        <f t="shared" si="70"/>
        <v>#REF!</v>
      </c>
      <c r="N133" s="64" t="e">
        <f>+#REF!</f>
        <v>#REF!</v>
      </c>
      <c r="O133" s="64" t="e">
        <f>+#REF!</f>
        <v>#REF!</v>
      </c>
      <c r="P133" s="45" t="e">
        <f t="shared" si="71"/>
        <v>#REF!</v>
      </c>
      <c r="Q133" s="64">
        <f t="shared" si="61"/>
        <v>117.76</v>
      </c>
      <c r="R133" s="65">
        <f t="shared" si="61"/>
        <v>194.22999999999996</v>
      </c>
      <c r="S133" s="45">
        <f t="shared" si="61"/>
        <v>311.99</v>
      </c>
      <c r="T133" s="86" t="e">
        <f t="shared" si="62"/>
        <v>#REF!</v>
      </c>
      <c r="U133" s="87" t="e">
        <f t="shared" si="62"/>
        <v>#REF!</v>
      </c>
      <c r="V133" s="88" t="e">
        <f t="shared" si="62"/>
        <v>#REF!</v>
      </c>
      <c r="W133" s="34">
        <f t="shared" si="58"/>
        <v>24.98</v>
      </c>
      <c r="X133" s="32">
        <f t="shared" si="58"/>
        <v>71.56</v>
      </c>
      <c r="Y133" s="45">
        <f t="shared" si="58"/>
        <v>96.539999999999992</v>
      </c>
      <c r="Z133" s="22">
        <f>+SUM('37試算リンク用'!C101:E101)</f>
        <v>11.899999999999999</v>
      </c>
      <c r="AA133" s="19">
        <f>+SUM('37試算リンク用'!F101:H101)</f>
        <v>21.419999999999998</v>
      </c>
      <c r="AB133" s="45">
        <f t="shared" si="59"/>
        <v>33.319999999999993</v>
      </c>
      <c r="AC133" s="22">
        <f>+SUM('37試算リンク用'!J101:L101)</f>
        <v>13.080000000000002</v>
      </c>
      <c r="AD133" s="19">
        <f>+SUM('37試算リンク用'!M101:O101)</f>
        <v>50.14</v>
      </c>
      <c r="AE133" s="45">
        <f t="shared" si="63"/>
        <v>63.22</v>
      </c>
      <c r="AF133" s="22">
        <f>+SUM('37試算リンク用'!Q101:S101)</f>
        <v>29.450000000000003</v>
      </c>
      <c r="AG133" s="19">
        <f>+SUM('37試算リンク用'!T101:V101)</f>
        <v>34.1</v>
      </c>
      <c r="AH133" s="45">
        <f t="shared" si="64"/>
        <v>63.550000000000004</v>
      </c>
      <c r="AI133" s="22">
        <f>+SUM('37試算リンク用'!X101:Z101)</f>
        <v>19.52</v>
      </c>
      <c r="AJ133" s="19">
        <f>+SUM('37試算リンク用'!AA101:AC101)</f>
        <v>14.639999999999999</v>
      </c>
      <c r="AK133" s="45">
        <f t="shared" si="65"/>
        <v>34.159999999999997</v>
      </c>
      <c r="AL133" s="22">
        <f>+SUM('37試算リンク用'!AE101:AG101)</f>
        <v>23.1</v>
      </c>
      <c r="AM133" s="19">
        <f>+SUM('37試算リンク用'!AH101:AJ101)</f>
        <v>32.340000000000003</v>
      </c>
      <c r="AN133" s="45">
        <f t="shared" si="66"/>
        <v>55.440000000000005</v>
      </c>
      <c r="AO133" s="22">
        <f>+SUM('37試算リンク用'!AL101:AN101)</f>
        <v>10.349999999999998</v>
      </c>
      <c r="AP133" s="19">
        <f>+SUM('37試算リンク用'!AO101:AQ101)</f>
        <v>14.95</v>
      </c>
      <c r="AQ133" s="45">
        <f t="shared" si="67"/>
        <v>25.299999999999997</v>
      </c>
      <c r="AR133" s="22">
        <f>+SUM('37試算リンク用'!AS101:AU101)</f>
        <v>10.36</v>
      </c>
      <c r="AS133" s="19">
        <f>+SUM('37試算リンク用'!AV101:AX101)</f>
        <v>26.64</v>
      </c>
      <c r="AT133" s="47">
        <f t="shared" si="68"/>
        <v>37</v>
      </c>
    </row>
    <row r="134" spans="1:46" ht="14.85" customHeight="1" x14ac:dyDescent="0.15">
      <c r="A134" s="30">
        <v>86</v>
      </c>
      <c r="B134" s="63" t="s">
        <v>195</v>
      </c>
      <c r="C134" s="63" t="s">
        <v>93</v>
      </c>
      <c r="D134" s="97" t="s">
        <v>92</v>
      </c>
      <c r="E134" s="64" t="e">
        <f>+#REF!</f>
        <v>#REF!</v>
      </c>
      <c r="F134" s="64" t="e">
        <f>+#REF!</f>
        <v>#REF!</v>
      </c>
      <c r="G134" s="33" t="e">
        <f t="shared" si="69"/>
        <v>#REF!</v>
      </c>
      <c r="H134" s="86" t="e">
        <f t="shared" si="60"/>
        <v>#REF!</v>
      </c>
      <c r="I134" s="87" t="e">
        <f t="shared" si="60"/>
        <v>#REF!</v>
      </c>
      <c r="J134" s="88" t="e">
        <f t="shared" si="60"/>
        <v>#REF!</v>
      </c>
      <c r="K134" s="64" t="e">
        <f>+SUM(#REF!)</f>
        <v>#REF!</v>
      </c>
      <c r="L134" s="64" t="e">
        <f>+SUM(#REF!)</f>
        <v>#REF!</v>
      </c>
      <c r="M134" s="45" t="e">
        <f t="shared" si="70"/>
        <v>#REF!</v>
      </c>
      <c r="N134" s="64" t="e">
        <f>+#REF!</f>
        <v>#REF!</v>
      </c>
      <c r="O134" s="64" t="e">
        <f>+#REF!</f>
        <v>#REF!</v>
      </c>
      <c r="P134" s="45" t="e">
        <f t="shared" si="71"/>
        <v>#REF!</v>
      </c>
      <c r="Q134" s="64">
        <f t="shared" si="61"/>
        <v>80.8</v>
      </c>
      <c r="R134" s="65">
        <f t="shared" si="61"/>
        <v>152.33000000000004</v>
      </c>
      <c r="S134" s="45">
        <f t="shared" si="61"/>
        <v>233.13</v>
      </c>
      <c r="T134" s="86" t="e">
        <f t="shared" si="62"/>
        <v>#REF!</v>
      </c>
      <c r="U134" s="87" t="e">
        <f t="shared" si="62"/>
        <v>#REF!</v>
      </c>
      <c r="V134" s="88" t="e">
        <f t="shared" si="62"/>
        <v>#REF!</v>
      </c>
      <c r="W134" s="34">
        <f t="shared" si="58"/>
        <v>16.259999999999998</v>
      </c>
      <c r="X134" s="32">
        <f t="shared" si="58"/>
        <v>51.34</v>
      </c>
      <c r="Y134" s="45">
        <f t="shared" si="58"/>
        <v>67.599999999999994</v>
      </c>
      <c r="Z134" s="22">
        <f>+SUM('37試算リンク用'!C102:E102)</f>
        <v>11.899999999999999</v>
      </c>
      <c r="AA134" s="19">
        <f>+SUM('37試算リンク用'!F102:H102)</f>
        <v>14.279999999999998</v>
      </c>
      <c r="AB134" s="45">
        <f t="shared" si="59"/>
        <v>26.179999999999996</v>
      </c>
      <c r="AC134" s="22">
        <f>+SUM('37試算リンク用'!J102:L102)</f>
        <v>4.3600000000000003</v>
      </c>
      <c r="AD134" s="19">
        <f>+SUM('37試算リンク用'!M102:O102)</f>
        <v>37.06</v>
      </c>
      <c r="AE134" s="45">
        <f t="shared" si="63"/>
        <v>41.42</v>
      </c>
      <c r="AF134" s="22">
        <f>+SUM('37試算リンク用'!Q102:S102)</f>
        <v>20.149999999999999</v>
      </c>
      <c r="AG134" s="19">
        <f>+SUM('37試算リンク用'!T102:V102)</f>
        <v>32.550000000000004</v>
      </c>
      <c r="AH134" s="45">
        <f t="shared" si="64"/>
        <v>52.7</v>
      </c>
      <c r="AI134" s="22">
        <f>+SUM('37試算リンク用'!X102:Z102)</f>
        <v>7.3199999999999994</v>
      </c>
      <c r="AJ134" s="19">
        <f>+SUM('37試算リンク用'!AA102:AC102)</f>
        <v>21.96</v>
      </c>
      <c r="AK134" s="45">
        <f t="shared" si="65"/>
        <v>29.28</v>
      </c>
      <c r="AL134" s="22">
        <f>+SUM('37試算リンク用'!AE102:AG102)</f>
        <v>23.1</v>
      </c>
      <c r="AM134" s="19">
        <f>+SUM('37試算リンク用'!AH102:AJ102)</f>
        <v>20.02</v>
      </c>
      <c r="AN134" s="45">
        <f t="shared" si="66"/>
        <v>43.120000000000005</v>
      </c>
      <c r="AO134" s="22">
        <f>+SUM('37試算リンク用'!AL102:AN102)</f>
        <v>8.0499999999999989</v>
      </c>
      <c r="AP134" s="19">
        <f>+SUM('37試算リンク用'!AO102:AQ102)</f>
        <v>16.099999999999998</v>
      </c>
      <c r="AQ134" s="45">
        <f t="shared" si="67"/>
        <v>24.15</v>
      </c>
      <c r="AR134" s="22">
        <f>+SUM('37試算リンク用'!AS102:AU102)</f>
        <v>5.92</v>
      </c>
      <c r="AS134" s="19">
        <f>+SUM('37試算リンク用'!AV102:AX102)</f>
        <v>10.36</v>
      </c>
      <c r="AT134" s="47">
        <f t="shared" si="68"/>
        <v>16.28</v>
      </c>
    </row>
    <row r="135" spans="1:46" ht="14.85" customHeight="1" x14ac:dyDescent="0.15">
      <c r="A135" s="30">
        <v>87</v>
      </c>
      <c r="B135" s="62" t="s">
        <v>196</v>
      </c>
      <c r="C135" s="63" t="s">
        <v>93</v>
      </c>
      <c r="D135" s="96" t="s">
        <v>92</v>
      </c>
      <c r="E135" s="31" t="e">
        <f>+#REF!</f>
        <v>#REF!</v>
      </c>
      <c r="F135" s="31" t="e">
        <f>+#REF!</f>
        <v>#REF!</v>
      </c>
      <c r="G135" s="33" t="e">
        <f t="shared" si="69"/>
        <v>#REF!</v>
      </c>
      <c r="H135" s="83" t="e">
        <f t="shared" si="60"/>
        <v>#REF!</v>
      </c>
      <c r="I135" s="84" t="e">
        <f t="shared" si="60"/>
        <v>#REF!</v>
      </c>
      <c r="J135" s="85" t="e">
        <f t="shared" si="60"/>
        <v>#REF!</v>
      </c>
      <c r="K135" s="31" t="e">
        <f>+SUM(#REF!)</f>
        <v>#REF!</v>
      </c>
      <c r="L135" s="31" t="e">
        <f>+SUM(#REF!)</f>
        <v>#REF!</v>
      </c>
      <c r="M135" s="33" t="e">
        <f t="shared" si="70"/>
        <v>#REF!</v>
      </c>
      <c r="N135" s="31" t="e">
        <f>+#REF!</f>
        <v>#REF!</v>
      </c>
      <c r="O135" s="31" t="e">
        <f>+#REF!</f>
        <v>#REF!</v>
      </c>
      <c r="P135" s="33" t="e">
        <f t="shared" si="71"/>
        <v>#REF!</v>
      </c>
      <c r="Q135" s="31">
        <f t="shared" si="61"/>
        <v>78.33</v>
      </c>
      <c r="R135" s="32">
        <f t="shared" si="61"/>
        <v>154.72999999999999</v>
      </c>
      <c r="S135" s="33">
        <f t="shared" si="61"/>
        <v>233.06000000000003</v>
      </c>
      <c r="T135" s="83" t="e">
        <f t="shared" si="62"/>
        <v>#REF!</v>
      </c>
      <c r="U135" s="84" t="e">
        <f t="shared" si="62"/>
        <v>#REF!</v>
      </c>
      <c r="V135" s="85" t="e">
        <f t="shared" si="62"/>
        <v>#REF!</v>
      </c>
      <c r="W135" s="34">
        <f t="shared" si="58"/>
        <v>22.8</v>
      </c>
      <c r="X135" s="32">
        <f t="shared" si="58"/>
        <v>49.56</v>
      </c>
      <c r="Y135" s="33">
        <f t="shared" si="58"/>
        <v>72.36</v>
      </c>
      <c r="Z135" s="22">
        <f>+SUM('37試算リンク用'!C103:E103)</f>
        <v>11.899999999999999</v>
      </c>
      <c r="AA135" s="19">
        <f>+SUM('37試算リンク用'!F103:H103)</f>
        <v>19.04</v>
      </c>
      <c r="AB135" s="33">
        <f t="shared" si="59"/>
        <v>30.939999999999998</v>
      </c>
      <c r="AC135" s="22">
        <f>+SUM('37試算リンク用'!J103:L103)</f>
        <v>10.900000000000002</v>
      </c>
      <c r="AD135" s="19">
        <f>+SUM('37試算リンク用'!M103:O103)</f>
        <v>30.520000000000003</v>
      </c>
      <c r="AE135" s="33">
        <f t="shared" si="63"/>
        <v>41.42</v>
      </c>
      <c r="AF135" s="22">
        <f>+SUM('37試算リンク用'!Q103:S103)</f>
        <v>9.3000000000000007</v>
      </c>
      <c r="AG135" s="19">
        <f>+SUM('37試算リンク用'!T103:V103)</f>
        <v>26.35</v>
      </c>
      <c r="AH135" s="45">
        <f t="shared" si="64"/>
        <v>35.650000000000006</v>
      </c>
      <c r="AI135" s="22">
        <f>+SUM('37試算リンク用'!X103:Z103)</f>
        <v>12.2</v>
      </c>
      <c r="AJ135" s="19">
        <f>+SUM('37試算リンク用'!AA103:AC103)</f>
        <v>19.52</v>
      </c>
      <c r="AK135" s="45">
        <f t="shared" si="65"/>
        <v>31.72</v>
      </c>
      <c r="AL135" s="22">
        <f>+SUM('37試算リンク用'!AE103:AG103)</f>
        <v>16.940000000000001</v>
      </c>
      <c r="AM135" s="19">
        <f>+SUM('37試算リンク用'!AH103:AJ103)</f>
        <v>20.02</v>
      </c>
      <c r="AN135" s="45">
        <f t="shared" si="66"/>
        <v>36.96</v>
      </c>
      <c r="AO135" s="22">
        <f>+SUM('37試算リンク用'!AL103:AN103)</f>
        <v>12.65</v>
      </c>
      <c r="AP135" s="19">
        <f>+SUM('37試算リンク用'!AO103:AQ103)</f>
        <v>22.999999999999996</v>
      </c>
      <c r="AQ135" s="45">
        <f t="shared" si="67"/>
        <v>35.65</v>
      </c>
      <c r="AR135" s="22">
        <f>+SUM('37試算リンク用'!AS103:AU103)</f>
        <v>4.4399999999999995</v>
      </c>
      <c r="AS135" s="19">
        <f>+SUM('37試算リンク用'!AV103:AX103)</f>
        <v>16.28</v>
      </c>
      <c r="AT135" s="47">
        <f t="shared" si="68"/>
        <v>20.72</v>
      </c>
    </row>
    <row r="136" spans="1:46" ht="14.85" customHeight="1" x14ac:dyDescent="0.15">
      <c r="A136" s="30">
        <v>88</v>
      </c>
      <c r="B136" s="62" t="s">
        <v>197</v>
      </c>
      <c r="C136" s="63" t="s">
        <v>93</v>
      </c>
      <c r="D136" s="96" t="s">
        <v>92</v>
      </c>
      <c r="E136" s="31" t="e">
        <f>+#REF!</f>
        <v>#REF!</v>
      </c>
      <c r="F136" s="31" t="e">
        <f>+#REF!</f>
        <v>#REF!</v>
      </c>
      <c r="G136" s="33" t="e">
        <f t="shared" si="69"/>
        <v>#REF!</v>
      </c>
      <c r="H136" s="83" t="e">
        <f t="shared" si="60"/>
        <v>#REF!</v>
      </c>
      <c r="I136" s="84" t="e">
        <f t="shared" si="60"/>
        <v>#REF!</v>
      </c>
      <c r="J136" s="85" t="e">
        <f t="shared" si="60"/>
        <v>#REF!</v>
      </c>
      <c r="K136" s="31" t="e">
        <f>+SUM(#REF!)</f>
        <v>#REF!</v>
      </c>
      <c r="L136" s="31" t="e">
        <f>+SUM(#REF!)</f>
        <v>#REF!</v>
      </c>
      <c r="M136" s="33" t="e">
        <f t="shared" si="70"/>
        <v>#REF!</v>
      </c>
      <c r="N136" s="31" t="e">
        <f>+#REF!</f>
        <v>#REF!</v>
      </c>
      <c r="O136" s="31" t="e">
        <f>+#REF!</f>
        <v>#REF!</v>
      </c>
      <c r="P136" s="33" t="e">
        <f t="shared" ref="P136:P137" si="72">+SUM(N136:O136)</f>
        <v>#REF!</v>
      </c>
      <c r="Q136" s="31">
        <f t="shared" si="61"/>
        <v>150.57999999999998</v>
      </c>
      <c r="R136" s="32">
        <f t="shared" si="61"/>
        <v>280.36</v>
      </c>
      <c r="S136" s="33">
        <f t="shared" si="61"/>
        <v>430.94</v>
      </c>
      <c r="T136" s="83" t="e">
        <f t="shared" si="62"/>
        <v>#REF!</v>
      </c>
      <c r="U136" s="84" t="e">
        <f t="shared" si="62"/>
        <v>#REF!</v>
      </c>
      <c r="V136" s="85" t="e">
        <f t="shared" si="62"/>
        <v>#REF!</v>
      </c>
      <c r="W136" s="34">
        <f t="shared" si="58"/>
        <v>39.459999999999994</v>
      </c>
      <c r="X136" s="32">
        <f t="shared" si="58"/>
        <v>96.94</v>
      </c>
      <c r="Y136" s="33">
        <f t="shared" si="58"/>
        <v>136.39999999999998</v>
      </c>
      <c r="Z136" s="22">
        <f>+SUM('37試算リンク用'!C104:E104)</f>
        <v>28.559999999999995</v>
      </c>
      <c r="AA136" s="19">
        <f>+SUM('37試算リンク用'!F104:H104)</f>
        <v>38.08</v>
      </c>
      <c r="AB136" s="33">
        <f t="shared" si="59"/>
        <v>66.639999999999986</v>
      </c>
      <c r="AC136" s="22">
        <f>+SUM('37試算リンク用'!J104:L104)</f>
        <v>10.9</v>
      </c>
      <c r="AD136" s="19">
        <f>+SUM('37試算リンク用'!M104:O104)</f>
        <v>58.86</v>
      </c>
      <c r="AE136" s="33">
        <f t="shared" si="63"/>
        <v>69.760000000000005</v>
      </c>
      <c r="AF136" s="22">
        <f>+SUM('37試算リンク用'!Q104:S104)</f>
        <v>35.650000000000006</v>
      </c>
      <c r="AG136" s="19">
        <f>+SUM('37試算リンク用'!T104:V104)</f>
        <v>55.800000000000004</v>
      </c>
      <c r="AH136" s="45">
        <f t="shared" si="64"/>
        <v>91.450000000000017</v>
      </c>
      <c r="AI136" s="22">
        <f>+SUM('37試算リンク用'!X104:Z104)</f>
        <v>17.079999999999998</v>
      </c>
      <c r="AJ136" s="19">
        <f>+SUM('37試算リンク用'!AA104:AC104)</f>
        <v>43.92</v>
      </c>
      <c r="AK136" s="45">
        <f t="shared" si="65"/>
        <v>61</v>
      </c>
      <c r="AL136" s="22">
        <f>+SUM('37試算リンク用'!AE104:AG104)</f>
        <v>26.18</v>
      </c>
      <c r="AM136" s="19">
        <f>+SUM('37試算リンク用'!AH104:AJ104)</f>
        <v>32.340000000000003</v>
      </c>
      <c r="AN136" s="45">
        <f t="shared" si="66"/>
        <v>58.52</v>
      </c>
      <c r="AO136" s="22">
        <f>+SUM('37試算リンク用'!AL104:AN104)</f>
        <v>21.849999999999998</v>
      </c>
      <c r="AP136" s="19">
        <f>+SUM('37試算リンク用'!AO104:AQ104)</f>
        <v>29.9</v>
      </c>
      <c r="AQ136" s="45">
        <f t="shared" si="67"/>
        <v>51.75</v>
      </c>
      <c r="AR136" s="22">
        <f>+SUM('37試算リンク用'!AS104:AU104)</f>
        <v>10.36</v>
      </c>
      <c r="AS136" s="19">
        <f>+SUM('37試算リンク用'!AV104:AX104)</f>
        <v>21.459999999999997</v>
      </c>
      <c r="AT136" s="47">
        <f t="shared" si="68"/>
        <v>31.819999999999997</v>
      </c>
    </row>
    <row r="137" spans="1:46" ht="14.85" customHeight="1" x14ac:dyDescent="0.15">
      <c r="A137" s="30">
        <v>89</v>
      </c>
      <c r="B137" s="62" t="s">
        <v>198</v>
      </c>
      <c r="C137" s="63" t="s">
        <v>93</v>
      </c>
      <c r="D137" s="96" t="s">
        <v>92</v>
      </c>
      <c r="E137" s="31" t="e">
        <f>+#REF!</f>
        <v>#REF!</v>
      </c>
      <c r="F137" s="31" t="e">
        <f>+#REF!</f>
        <v>#REF!</v>
      </c>
      <c r="G137" s="33" t="e">
        <f t="shared" si="69"/>
        <v>#REF!</v>
      </c>
      <c r="H137" s="83" t="e">
        <f t="shared" si="60"/>
        <v>#REF!</v>
      </c>
      <c r="I137" s="84" t="e">
        <f t="shared" si="60"/>
        <v>#REF!</v>
      </c>
      <c r="J137" s="85" t="e">
        <f t="shared" si="60"/>
        <v>#REF!</v>
      </c>
      <c r="K137" s="31" t="e">
        <f>+SUM(#REF!)</f>
        <v>#REF!</v>
      </c>
      <c r="L137" s="31" t="e">
        <f>+SUM(#REF!)</f>
        <v>#REF!</v>
      </c>
      <c r="M137" s="33" t="e">
        <f t="shared" si="70"/>
        <v>#REF!</v>
      </c>
      <c r="N137" s="31" t="e">
        <f>+#REF!</f>
        <v>#REF!</v>
      </c>
      <c r="O137" s="31" t="e">
        <f>+#REF!</f>
        <v>#REF!</v>
      </c>
      <c r="P137" s="33" t="e">
        <f t="shared" si="72"/>
        <v>#REF!</v>
      </c>
      <c r="Q137" s="31">
        <f t="shared" si="61"/>
        <v>162.78</v>
      </c>
      <c r="R137" s="32">
        <f t="shared" si="61"/>
        <v>250.97</v>
      </c>
      <c r="S137" s="33">
        <f t="shared" si="61"/>
        <v>413.75000000000006</v>
      </c>
      <c r="T137" s="83" t="e">
        <f t="shared" si="62"/>
        <v>#REF!</v>
      </c>
      <c r="U137" s="84" t="e">
        <f t="shared" si="62"/>
        <v>#REF!</v>
      </c>
      <c r="V137" s="85" t="e">
        <f t="shared" si="62"/>
        <v>#REF!</v>
      </c>
      <c r="W137" s="34">
        <f t="shared" si="58"/>
        <v>57.1</v>
      </c>
      <c r="X137" s="32">
        <f t="shared" si="58"/>
        <v>71.56</v>
      </c>
      <c r="Y137" s="33">
        <f t="shared" si="58"/>
        <v>128.66000000000003</v>
      </c>
      <c r="Z137" s="22">
        <f>+SUM('37試算リンク用'!C105:E105)</f>
        <v>30.939999999999998</v>
      </c>
      <c r="AA137" s="19">
        <f>+SUM('37試算リンク用'!F105:H105)</f>
        <v>21.419999999999998</v>
      </c>
      <c r="AB137" s="33">
        <f t="shared" si="59"/>
        <v>52.36</v>
      </c>
      <c r="AC137" s="22">
        <f>+SUM('37試算リンク用'!J105:L105)</f>
        <v>26.160000000000004</v>
      </c>
      <c r="AD137" s="19">
        <f>+SUM('37試算リンク用'!M105:O105)</f>
        <v>50.14</v>
      </c>
      <c r="AE137" s="33">
        <f t="shared" si="63"/>
        <v>76.300000000000011</v>
      </c>
      <c r="AF137" s="22">
        <f>+SUM('37試算リンク用'!Q105:S105)</f>
        <v>32.550000000000004</v>
      </c>
      <c r="AG137" s="19">
        <f>+SUM('37試算リンク用'!T105:V105)</f>
        <v>58.900000000000006</v>
      </c>
      <c r="AH137" s="45">
        <f t="shared" si="64"/>
        <v>91.450000000000017</v>
      </c>
      <c r="AI137" s="22">
        <f>+SUM('37試算リンク用'!X105:Z105)</f>
        <v>25.619999999999997</v>
      </c>
      <c r="AJ137" s="19">
        <f>+SUM('37試算リンク用'!AA105:AC105)</f>
        <v>42.7</v>
      </c>
      <c r="AK137" s="45">
        <f t="shared" si="65"/>
        <v>68.319999999999993</v>
      </c>
      <c r="AL137" s="22">
        <f>+SUM('37試算リンク用'!AE105:AG105)</f>
        <v>16.940000000000001</v>
      </c>
      <c r="AM137" s="19">
        <f>+SUM('37試算リンク用'!AH105:AJ105)</f>
        <v>24.64</v>
      </c>
      <c r="AN137" s="45">
        <f t="shared" si="66"/>
        <v>41.58</v>
      </c>
      <c r="AO137" s="22">
        <f>+SUM('37試算リンク用'!AL105:AN105)</f>
        <v>17.25</v>
      </c>
      <c r="AP137" s="19">
        <f>+SUM('37試算リンク用'!AO105:AQ105)</f>
        <v>28.75</v>
      </c>
      <c r="AQ137" s="45">
        <f t="shared" si="67"/>
        <v>46</v>
      </c>
      <c r="AR137" s="22">
        <f>+SUM('37試算リンク用'!AS105:AU105)</f>
        <v>13.32</v>
      </c>
      <c r="AS137" s="19">
        <f>+SUM('37試算リンク用'!AV105:AX105)</f>
        <v>24.419999999999998</v>
      </c>
      <c r="AT137" s="47">
        <f t="shared" si="68"/>
        <v>37.739999999999995</v>
      </c>
    </row>
    <row r="138" spans="1:46" ht="14.85" customHeight="1" x14ac:dyDescent="0.15">
      <c r="A138" s="30">
        <v>90</v>
      </c>
      <c r="B138" s="63" t="s">
        <v>199</v>
      </c>
      <c r="C138" s="63" t="s">
        <v>93</v>
      </c>
      <c r="D138" s="97" t="s">
        <v>92</v>
      </c>
      <c r="E138" s="64" t="e">
        <f>+#REF!</f>
        <v>#REF!</v>
      </c>
      <c r="F138" s="64" t="e">
        <f>+#REF!</f>
        <v>#REF!</v>
      </c>
      <c r="G138" s="33" t="e">
        <f t="shared" si="69"/>
        <v>#REF!</v>
      </c>
      <c r="H138" s="86" t="e">
        <f t="shared" si="60"/>
        <v>#REF!</v>
      </c>
      <c r="I138" s="87" t="e">
        <f t="shared" si="60"/>
        <v>#REF!</v>
      </c>
      <c r="J138" s="88" t="e">
        <f t="shared" si="60"/>
        <v>#REF!</v>
      </c>
      <c r="K138" s="64" t="e">
        <f>+SUM(#REF!)</f>
        <v>#REF!</v>
      </c>
      <c r="L138" s="64" t="e">
        <f>+SUM(#REF!)</f>
        <v>#REF!</v>
      </c>
      <c r="M138" s="45" t="e">
        <f t="shared" si="70"/>
        <v>#REF!</v>
      </c>
      <c r="N138" s="64" t="e">
        <f>+#REF!</f>
        <v>#REF!</v>
      </c>
      <c r="O138" s="64" t="e">
        <f>+#REF!</f>
        <v>#REF!</v>
      </c>
      <c r="P138" s="45" t="e">
        <f t="shared" si="71"/>
        <v>#REF!</v>
      </c>
      <c r="Q138" s="64">
        <f t="shared" si="61"/>
        <v>89.93</v>
      </c>
      <c r="R138" s="65">
        <f t="shared" si="61"/>
        <v>179.31</v>
      </c>
      <c r="S138" s="45">
        <f t="shared" si="61"/>
        <v>269.24</v>
      </c>
      <c r="T138" s="86" t="e">
        <f t="shared" si="62"/>
        <v>#REF!</v>
      </c>
      <c r="U138" s="87" t="e">
        <f t="shared" si="62"/>
        <v>#REF!</v>
      </c>
      <c r="V138" s="88" t="e">
        <f t="shared" si="62"/>
        <v>#REF!</v>
      </c>
      <c r="W138" s="34">
        <f t="shared" si="58"/>
        <v>20.420000000000002</v>
      </c>
      <c r="X138" s="32">
        <f t="shared" si="58"/>
        <v>62.459999999999994</v>
      </c>
      <c r="Y138" s="45">
        <f t="shared" si="58"/>
        <v>82.88</v>
      </c>
      <c r="Z138" s="22">
        <f>+SUM('37試算リンク用'!C106:E106)</f>
        <v>9.52</v>
      </c>
      <c r="AA138" s="19">
        <f>+SUM('37試算リンク用'!F106:H106)</f>
        <v>42.839999999999996</v>
      </c>
      <c r="AB138" s="45">
        <f t="shared" si="59"/>
        <v>52.36</v>
      </c>
      <c r="AC138" s="22">
        <f>+SUM('37試算リンク用'!J106:L106)</f>
        <v>10.9</v>
      </c>
      <c r="AD138" s="19">
        <f>+SUM('37試算リンク用'!M106:O106)</f>
        <v>19.62</v>
      </c>
      <c r="AE138" s="45">
        <f t="shared" si="63"/>
        <v>30.520000000000003</v>
      </c>
      <c r="AF138" s="22">
        <f>+SUM('37試算リンク用'!Q106:S106)</f>
        <v>24.8</v>
      </c>
      <c r="AG138" s="19">
        <f>+SUM('37試算リンク用'!T106:V106)</f>
        <v>29.450000000000003</v>
      </c>
      <c r="AH138" s="45">
        <f t="shared" si="64"/>
        <v>54.25</v>
      </c>
      <c r="AI138" s="22">
        <f>+SUM('37試算リンク用'!X106:Z106)</f>
        <v>6.1</v>
      </c>
      <c r="AJ138" s="19">
        <f>+SUM('37試算リンク用'!AA106:AC106)</f>
        <v>15.860000000000001</v>
      </c>
      <c r="AK138" s="45">
        <f t="shared" si="65"/>
        <v>21.96</v>
      </c>
      <c r="AL138" s="22">
        <f>+SUM('37試算リンク用'!AE106:AG106)</f>
        <v>24.64</v>
      </c>
      <c r="AM138" s="19">
        <f>+SUM('37試算リンク用'!AH106:AJ106)</f>
        <v>32.340000000000003</v>
      </c>
      <c r="AN138" s="45">
        <f t="shared" si="66"/>
        <v>56.980000000000004</v>
      </c>
      <c r="AO138" s="22">
        <f>+SUM('37試算リンク用'!AL106:AN106)</f>
        <v>8.0499999999999989</v>
      </c>
      <c r="AP138" s="19">
        <f>+SUM('37試算リンク用'!AO106:AQ106)</f>
        <v>20.7</v>
      </c>
      <c r="AQ138" s="45">
        <f t="shared" si="67"/>
        <v>28.75</v>
      </c>
      <c r="AR138" s="22">
        <f>+SUM('37試算リンク用'!AS106:AU106)</f>
        <v>5.92</v>
      </c>
      <c r="AS138" s="19">
        <f>+SUM('37試算リンク用'!AV106:AX106)</f>
        <v>18.5</v>
      </c>
      <c r="AT138" s="47">
        <f t="shared" si="68"/>
        <v>24.42</v>
      </c>
    </row>
    <row r="139" spans="1:46" ht="14.85" customHeight="1" x14ac:dyDescent="0.15">
      <c r="A139" s="30">
        <v>91</v>
      </c>
      <c r="B139" s="63" t="s">
        <v>200</v>
      </c>
      <c r="C139" s="63" t="s">
        <v>93</v>
      </c>
      <c r="D139" s="97" t="s">
        <v>92</v>
      </c>
      <c r="E139" s="64" t="e">
        <f>+#REF!</f>
        <v>#REF!</v>
      </c>
      <c r="F139" s="64" t="e">
        <f>+#REF!</f>
        <v>#REF!</v>
      </c>
      <c r="G139" s="33" t="e">
        <f t="shared" si="69"/>
        <v>#REF!</v>
      </c>
      <c r="H139" s="86" t="e">
        <f t="shared" si="60"/>
        <v>#REF!</v>
      </c>
      <c r="I139" s="87" t="e">
        <f t="shared" si="60"/>
        <v>#REF!</v>
      </c>
      <c r="J139" s="88" t="e">
        <f t="shared" si="60"/>
        <v>#REF!</v>
      </c>
      <c r="K139" s="64" t="e">
        <f>+SUM(#REF!)</f>
        <v>#REF!</v>
      </c>
      <c r="L139" s="64" t="e">
        <f>+SUM(#REF!)</f>
        <v>#REF!</v>
      </c>
      <c r="M139" s="45" t="e">
        <f t="shared" si="70"/>
        <v>#REF!</v>
      </c>
      <c r="N139" s="64" t="e">
        <f>+#REF!</f>
        <v>#REF!</v>
      </c>
      <c r="O139" s="64" t="e">
        <f>+#REF!</f>
        <v>#REF!</v>
      </c>
      <c r="P139" s="45" t="e">
        <f t="shared" si="71"/>
        <v>#REF!</v>
      </c>
      <c r="Q139" s="64">
        <f t="shared" si="61"/>
        <v>126.42999999999999</v>
      </c>
      <c r="R139" s="65">
        <f t="shared" si="61"/>
        <v>241.35000000000002</v>
      </c>
      <c r="S139" s="45">
        <f t="shared" si="61"/>
        <v>367.78000000000003</v>
      </c>
      <c r="T139" s="86" t="e">
        <f t="shared" si="62"/>
        <v>#REF!</v>
      </c>
      <c r="U139" s="87" t="e">
        <f t="shared" si="62"/>
        <v>#REF!</v>
      </c>
      <c r="V139" s="88" t="e">
        <f t="shared" si="62"/>
        <v>#REF!</v>
      </c>
      <c r="W139" s="34">
        <f t="shared" si="58"/>
        <v>29.94</v>
      </c>
      <c r="X139" s="32">
        <f t="shared" si="58"/>
        <v>67.400000000000006</v>
      </c>
      <c r="Y139" s="45">
        <f t="shared" si="58"/>
        <v>97.34</v>
      </c>
      <c r="Z139" s="22">
        <f>+SUM('37試算リンク用'!C107:E107)</f>
        <v>19.04</v>
      </c>
      <c r="AA139" s="19">
        <f>+SUM('37試算リンク用'!F107:H107)</f>
        <v>23.799999999999997</v>
      </c>
      <c r="AB139" s="45">
        <f t="shared" si="59"/>
        <v>42.839999999999996</v>
      </c>
      <c r="AC139" s="22">
        <f>+SUM('37試算リンク用'!J107:L107)</f>
        <v>10.900000000000002</v>
      </c>
      <c r="AD139" s="19">
        <f>+SUM('37試算リンク用'!M107:O107)</f>
        <v>43.6</v>
      </c>
      <c r="AE139" s="45">
        <f t="shared" si="63"/>
        <v>54.5</v>
      </c>
      <c r="AF139" s="22">
        <f>+SUM('37試算リンク用'!Q107:S107)</f>
        <v>18.600000000000001</v>
      </c>
      <c r="AG139" s="19">
        <f>+SUM('37試算リンク用'!T107:V107)</f>
        <v>44.95</v>
      </c>
      <c r="AH139" s="45">
        <f t="shared" si="64"/>
        <v>63.550000000000004</v>
      </c>
      <c r="AI139" s="22">
        <f>+SUM('37試算リンク用'!X107:Z107)</f>
        <v>19.52</v>
      </c>
      <c r="AJ139" s="19">
        <f>+SUM('37試算リンク用'!AA107:AC107)</f>
        <v>41.48</v>
      </c>
      <c r="AK139" s="45">
        <f t="shared" si="65"/>
        <v>61</v>
      </c>
      <c r="AL139" s="22">
        <f>+SUM('37試算リンク用'!AE107:AG107)</f>
        <v>21.560000000000002</v>
      </c>
      <c r="AM139" s="19">
        <f>+SUM('37試算リンク用'!AH107:AJ107)</f>
        <v>41.58</v>
      </c>
      <c r="AN139" s="45">
        <f t="shared" si="66"/>
        <v>63.14</v>
      </c>
      <c r="AO139" s="22">
        <f>+SUM('37試算リンク用'!AL107:AN107)</f>
        <v>26.449999999999996</v>
      </c>
      <c r="AP139" s="19">
        <f>+SUM('37試算リンク用'!AO107:AQ107)</f>
        <v>23</v>
      </c>
      <c r="AQ139" s="45">
        <f t="shared" si="67"/>
        <v>49.449999999999996</v>
      </c>
      <c r="AR139" s="22">
        <f>+SUM('37試算リンク用'!AS107:AU107)</f>
        <v>10.36</v>
      </c>
      <c r="AS139" s="19">
        <f>+SUM('37試算リンク用'!AV107:AX107)</f>
        <v>22.94</v>
      </c>
      <c r="AT139" s="47">
        <f t="shared" si="68"/>
        <v>33.299999999999997</v>
      </c>
    </row>
    <row r="140" spans="1:46" ht="14.85" customHeight="1" x14ac:dyDescent="0.15">
      <c r="A140" s="30">
        <v>92</v>
      </c>
      <c r="B140" s="63" t="s">
        <v>204</v>
      </c>
      <c r="C140" s="63" t="s">
        <v>93</v>
      </c>
      <c r="D140" s="62" t="s">
        <v>92</v>
      </c>
      <c r="E140" s="64" t="e">
        <f>+#REF!</f>
        <v>#REF!</v>
      </c>
      <c r="F140" s="64" t="e">
        <f>+#REF!</f>
        <v>#REF!</v>
      </c>
      <c r="G140" s="33" t="e">
        <f t="shared" si="69"/>
        <v>#REF!</v>
      </c>
      <c r="H140" s="86" t="e">
        <f t="shared" ref="H140:J140" si="73">+K140/E140</f>
        <v>#REF!</v>
      </c>
      <c r="I140" s="87" t="e">
        <f t="shared" si="73"/>
        <v>#REF!</v>
      </c>
      <c r="J140" s="88" t="e">
        <f t="shared" si="73"/>
        <v>#REF!</v>
      </c>
      <c r="K140" s="64" t="e">
        <f>+SUM(#REF!)</f>
        <v>#REF!</v>
      </c>
      <c r="L140" s="64" t="e">
        <f>+SUM(#REF!)</f>
        <v>#REF!</v>
      </c>
      <c r="M140" s="45" t="e">
        <f t="shared" si="70"/>
        <v>#REF!</v>
      </c>
      <c r="N140" s="64" t="e">
        <f>+#REF!</f>
        <v>#REF!</v>
      </c>
      <c r="O140" s="64" t="e">
        <f>+#REF!</f>
        <v>#REF!</v>
      </c>
      <c r="P140" s="45" t="e">
        <f t="shared" si="71"/>
        <v>#REF!</v>
      </c>
      <c r="Q140" s="64">
        <f t="shared" si="61"/>
        <v>83.29</v>
      </c>
      <c r="R140" s="65">
        <f t="shared" si="61"/>
        <v>241.18</v>
      </c>
      <c r="S140" s="45">
        <f t="shared" si="61"/>
        <v>324.47000000000003</v>
      </c>
      <c r="T140" s="86" t="e">
        <f t="shared" ref="T140:V141" si="74">+Q140/K140</f>
        <v>#REF!</v>
      </c>
      <c r="U140" s="87" t="e">
        <f t="shared" si="74"/>
        <v>#REF!</v>
      </c>
      <c r="V140" s="88" t="e">
        <f t="shared" si="74"/>
        <v>#REF!</v>
      </c>
      <c r="W140" s="34">
        <f t="shared" si="58"/>
        <v>27.16</v>
      </c>
      <c r="X140" s="32">
        <f t="shared" si="58"/>
        <v>63.24</v>
      </c>
      <c r="Y140" s="45">
        <f t="shared" si="58"/>
        <v>90.4</v>
      </c>
      <c r="Z140" s="22">
        <f>+SUM('37試算リンク用'!C108:E108)</f>
        <v>11.899999999999999</v>
      </c>
      <c r="AA140" s="19">
        <f>+SUM('37試算リンク用'!F108:H108)</f>
        <v>26.18</v>
      </c>
      <c r="AB140" s="45">
        <f t="shared" si="59"/>
        <v>38.08</v>
      </c>
      <c r="AC140" s="22">
        <f>+SUM('37試算リンク用'!J108:L108)</f>
        <v>15.260000000000002</v>
      </c>
      <c r="AD140" s="19">
        <f>+SUM('37試算リンク用'!M108:O108)</f>
        <v>37.06</v>
      </c>
      <c r="AE140" s="45">
        <f t="shared" si="63"/>
        <v>52.320000000000007</v>
      </c>
      <c r="AF140" s="22">
        <f>+SUM('37試算リンク用'!Q108:S108)</f>
        <v>17.05</v>
      </c>
      <c r="AG140" s="19">
        <f>+SUM('37試算リンク用'!T108:V108)</f>
        <v>51.150000000000006</v>
      </c>
      <c r="AH140" s="45">
        <f t="shared" si="64"/>
        <v>68.2</v>
      </c>
      <c r="AI140" s="22">
        <f>+SUM('37試算リンク用'!X108:Z108)</f>
        <v>17.079999999999998</v>
      </c>
      <c r="AJ140" s="19">
        <f>+SUM('37試算リンク用'!AA108:AC108)</f>
        <v>35.379999999999995</v>
      </c>
      <c r="AK140" s="45">
        <f t="shared" si="65"/>
        <v>52.459999999999994</v>
      </c>
      <c r="AL140" s="22">
        <f>+SUM('37試算リンク用'!AE108:AG108)</f>
        <v>7.7</v>
      </c>
      <c r="AM140" s="19">
        <f>+SUM('37試算リンク用'!AH108:AJ108)</f>
        <v>40.04</v>
      </c>
      <c r="AN140" s="45">
        <f t="shared" si="66"/>
        <v>47.74</v>
      </c>
      <c r="AO140" s="22">
        <f>+SUM('37試算リンク用'!AL108:AN108)</f>
        <v>6.8999999999999995</v>
      </c>
      <c r="AP140" s="19">
        <f>+SUM('37試算リンク用'!AO108:AQ108)</f>
        <v>19.549999999999997</v>
      </c>
      <c r="AQ140" s="45">
        <f t="shared" si="67"/>
        <v>26.449999999999996</v>
      </c>
      <c r="AR140" s="22">
        <f>+SUM('37試算リンク用'!AS108:AU108)</f>
        <v>7.4</v>
      </c>
      <c r="AS140" s="19">
        <f>+SUM('37試算リンク用'!AV108:AX108)</f>
        <v>31.82</v>
      </c>
      <c r="AT140" s="47">
        <f t="shared" si="68"/>
        <v>39.22</v>
      </c>
    </row>
    <row r="141" spans="1:46" ht="14.85" customHeight="1" x14ac:dyDescent="0.15">
      <c r="A141" s="30">
        <v>98</v>
      </c>
      <c r="B141" s="63" t="s">
        <v>61</v>
      </c>
      <c r="C141" s="63"/>
      <c r="D141" s="63"/>
      <c r="E141" s="64"/>
      <c r="F141" s="65"/>
      <c r="G141" s="45">
        <f t="shared" si="69"/>
        <v>0</v>
      </c>
      <c r="H141" s="64"/>
      <c r="I141" s="65"/>
      <c r="J141" s="45"/>
      <c r="K141" s="64"/>
      <c r="L141" s="65"/>
      <c r="M141" s="45">
        <f t="shared" si="70"/>
        <v>0</v>
      </c>
      <c r="N141" s="64"/>
      <c r="O141" s="65"/>
      <c r="P141" s="45">
        <f t="shared" si="71"/>
        <v>0</v>
      </c>
      <c r="Q141" s="64">
        <f t="shared" si="61"/>
        <v>28.349999999999998</v>
      </c>
      <c r="R141" s="65">
        <f>+AA141+AD141+AG141+AJ141+AM141+AP141+AS141</f>
        <v>127.25</v>
      </c>
      <c r="S141" s="45">
        <f t="shared" si="61"/>
        <v>155.6</v>
      </c>
      <c r="T141" s="86" t="e">
        <f t="shared" si="74"/>
        <v>#DIV/0!</v>
      </c>
      <c r="U141" s="87" t="e">
        <f t="shared" si="74"/>
        <v>#DIV/0!</v>
      </c>
      <c r="V141" s="88" t="e">
        <f>+S141/M141</f>
        <v>#DIV/0!</v>
      </c>
      <c r="W141" s="34">
        <f t="shared" si="58"/>
        <v>4.5600000000000005</v>
      </c>
      <c r="X141" s="32">
        <f t="shared" si="58"/>
        <v>18.240000000000002</v>
      </c>
      <c r="Y141" s="45">
        <f t="shared" si="58"/>
        <v>22.799999999999997</v>
      </c>
      <c r="Z141" s="22">
        <f>+SUM('37試算リンク用'!C109:E109)</f>
        <v>2.38</v>
      </c>
      <c r="AA141" s="19">
        <f>+SUM('37試算リンク用'!F109:H109)</f>
        <v>9.52</v>
      </c>
      <c r="AB141" s="45">
        <f t="shared" si="59"/>
        <v>11.899999999999999</v>
      </c>
      <c r="AC141" s="22">
        <f>+SUM('37試算リンク用'!J109:L109)</f>
        <v>2.1800000000000002</v>
      </c>
      <c r="AD141" s="19">
        <f>+SUM('37試算リンク用'!M109:O109)</f>
        <v>8.7200000000000006</v>
      </c>
      <c r="AE141" s="45">
        <f t="shared" si="63"/>
        <v>10.9</v>
      </c>
      <c r="AF141" s="22">
        <f>+SUM('37試算リンク用'!Q109:S109)</f>
        <v>4.6500000000000004</v>
      </c>
      <c r="AG141" s="19">
        <f>+SUM('37試算リンク用'!T109:V109)</f>
        <v>21.7</v>
      </c>
      <c r="AH141" s="45">
        <f t="shared" si="64"/>
        <v>26.35</v>
      </c>
      <c r="AI141" s="22">
        <f>+SUM('37試算リンク用'!X109:Z109)</f>
        <v>2.44</v>
      </c>
      <c r="AJ141" s="19">
        <f>+SUM('37試算リンク用'!AA109:AC109)</f>
        <v>21.96</v>
      </c>
      <c r="AK141" s="45">
        <f t="shared" si="65"/>
        <v>24.400000000000002</v>
      </c>
      <c r="AL141" s="22">
        <f>+SUM('37試算リンク用'!AE109:AG109)</f>
        <v>4.62</v>
      </c>
      <c r="AM141" s="19">
        <f>+SUM('37試算リンク用'!AH109:AJ109)</f>
        <v>23.1</v>
      </c>
      <c r="AN141" s="45">
        <f t="shared" si="66"/>
        <v>27.720000000000002</v>
      </c>
      <c r="AO141" s="22">
        <f>+SUM('37試算リンク用'!AL109:AN109)</f>
        <v>6.8999999999999995</v>
      </c>
      <c r="AP141" s="19">
        <f>+SUM('37試算リンク用'!AO109:AQ109)</f>
        <v>12.649999999999999</v>
      </c>
      <c r="AQ141" s="45">
        <f t="shared" si="67"/>
        <v>19.549999999999997</v>
      </c>
      <c r="AR141" s="22">
        <f>+SUM('37試算リンク用'!AS109:AU109)</f>
        <v>5.18</v>
      </c>
      <c r="AS141" s="19">
        <f>+SUM('37試算リンク用'!AV109:AX109)</f>
        <v>29.6</v>
      </c>
      <c r="AT141" s="47">
        <f t="shared" si="68"/>
        <v>34.78</v>
      </c>
    </row>
    <row r="142" spans="1:46" ht="14.85" customHeight="1" x14ac:dyDescent="0.15">
      <c r="A142" s="30">
        <v>99</v>
      </c>
      <c r="B142" s="63" t="s">
        <v>62</v>
      </c>
      <c r="C142" s="63"/>
      <c r="D142" s="63"/>
      <c r="E142" s="64"/>
      <c r="F142" s="65"/>
      <c r="G142" s="45">
        <f t="shared" si="69"/>
        <v>0</v>
      </c>
      <c r="H142" s="64"/>
      <c r="I142" s="65"/>
      <c r="J142" s="45"/>
      <c r="K142" s="64"/>
      <c r="L142" s="65"/>
      <c r="M142" s="45">
        <f t="shared" si="70"/>
        <v>0</v>
      </c>
      <c r="N142" s="64"/>
      <c r="O142" s="65"/>
      <c r="P142" s="45">
        <f t="shared" si="71"/>
        <v>0</v>
      </c>
      <c r="Q142" s="64">
        <f t="shared" si="61"/>
        <v>0</v>
      </c>
      <c r="R142" s="65">
        <f t="shared" si="61"/>
        <v>0</v>
      </c>
      <c r="S142" s="45">
        <f t="shared" si="61"/>
        <v>0</v>
      </c>
      <c r="T142" s="86"/>
      <c r="U142" s="87"/>
      <c r="V142" s="88"/>
      <c r="W142" s="34">
        <f t="shared" si="58"/>
        <v>0</v>
      </c>
      <c r="X142" s="32">
        <f t="shared" si="58"/>
        <v>0</v>
      </c>
      <c r="Y142" s="45">
        <f t="shared" si="58"/>
        <v>0</v>
      </c>
      <c r="Z142" s="22">
        <f>+SUM('37試算リンク用'!C110:E110)</f>
        <v>0</v>
      </c>
      <c r="AA142" s="19">
        <f>+SUM('37試算リンク用'!F110:H110)</f>
        <v>0</v>
      </c>
      <c r="AB142" s="45">
        <f t="shared" si="59"/>
        <v>0</v>
      </c>
      <c r="AC142" s="22">
        <f>+SUM('37試算リンク用'!J110:L110)</f>
        <v>0</v>
      </c>
      <c r="AD142" s="19">
        <f>+SUM('37試算リンク用'!M110:O110)</f>
        <v>0</v>
      </c>
      <c r="AE142" s="45">
        <f t="shared" si="63"/>
        <v>0</v>
      </c>
      <c r="AF142" s="22">
        <f>+SUM('37試算リンク用'!Q110:S110)</f>
        <v>0</v>
      </c>
      <c r="AG142" s="19">
        <f>+SUM('37試算リンク用'!T110:V110)</f>
        <v>0</v>
      </c>
      <c r="AH142" s="45">
        <f t="shared" si="64"/>
        <v>0</v>
      </c>
      <c r="AI142" s="22">
        <f>+SUM('37試算リンク用'!X110:Z110)</f>
        <v>0</v>
      </c>
      <c r="AJ142" s="19">
        <f>+SUM('37試算リンク用'!AA110:AC110)</f>
        <v>0</v>
      </c>
      <c r="AK142" s="45">
        <f t="shared" si="65"/>
        <v>0</v>
      </c>
      <c r="AL142" s="22">
        <f>+SUM('37試算リンク用'!AE110:AG110)</f>
        <v>0</v>
      </c>
      <c r="AM142" s="19">
        <f>+SUM('37試算リンク用'!AH110:AJ110)</f>
        <v>0</v>
      </c>
      <c r="AN142" s="45">
        <f t="shared" si="66"/>
        <v>0</v>
      </c>
      <c r="AO142" s="22">
        <f>+SUM('37試算リンク用'!AL110:AN110)</f>
        <v>0</v>
      </c>
      <c r="AP142" s="19">
        <f>+SUM('37試算リンク用'!AO110:AQ110)</f>
        <v>0</v>
      </c>
      <c r="AQ142" s="45">
        <f t="shared" si="67"/>
        <v>0</v>
      </c>
      <c r="AR142" s="22">
        <f>+SUM('37試算リンク用'!AS110:AU110)</f>
        <v>0</v>
      </c>
      <c r="AS142" s="19">
        <f>+SUM('37試算リンク用'!AV110:AX110)</f>
        <v>0</v>
      </c>
      <c r="AT142" s="47">
        <f t="shared" si="68"/>
        <v>0</v>
      </c>
    </row>
    <row r="143" spans="1:46" ht="14.85" customHeight="1" x14ac:dyDescent="0.15">
      <c r="A143" s="147" t="s">
        <v>29</v>
      </c>
      <c r="B143" s="148"/>
      <c r="C143" s="141"/>
      <c r="D143" s="132"/>
      <c r="E143" s="68" t="e">
        <f>+SUM(E49:E142)</f>
        <v>#REF!</v>
      </c>
      <c r="F143" s="69" t="e">
        <f>+SUM(F49:F142)</f>
        <v>#REF!</v>
      </c>
      <c r="G143" s="70" t="e">
        <f>SUM(G49:G142)</f>
        <v>#REF!</v>
      </c>
      <c r="H143" s="68"/>
      <c r="I143" s="69"/>
      <c r="J143" s="70"/>
      <c r="K143" s="68" t="e">
        <f t="shared" ref="K143:P143" si="75">+SUM(K49:K142)</f>
        <v>#REF!</v>
      </c>
      <c r="L143" s="69" t="e">
        <f t="shared" si="75"/>
        <v>#REF!</v>
      </c>
      <c r="M143" s="70" t="e">
        <f t="shared" si="75"/>
        <v>#REF!</v>
      </c>
      <c r="N143" s="68" t="e">
        <f t="shared" si="75"/>
        <v>#REF!</v>
      </c>
      <c r="O143" s="69" t="e">
        <f t="shared" si="75"/>
        <v>#REF!</v>
      </c>
      <c r="P143" s="70" t="e">
        <f t="shared" si="75"/>
        <v>#REF!</v>
      </c>
      <c r="Q143" s="68">
        <f t="shared" ref="Q143:S143" si="76">+Z143+AC143+AF143+AI143+AL143+AO143+AR143</f>
        <v>16563.100000000002</v>
      </c>
      <c r="R143" s="69">
        <f t="shared" si="76"/>
        <v>35286.17</v>
      </c>
      <c r="S143" s="70">
        <f t="shared" si="76"/>
        <v>51849.27</v>
      </c>
      <c r="T143" s="92" t="e">
        <f t="shared" ref="T143:V143" si="77">+Q143/K143</f>
        <v>#REF!</v>
      </c>
      <c r="U143" s="93" t="e">
        <f t="shared" si="77"/>
        <v>#REF!</v>
      </c>
      <c r="V143" s="94" t="e">
        <f t="shared" si="77"/>
        <v>#REF!</v>
      </c>
      <c r="W143" s="68">
        <f t="shared" si="58"/>
        <v>5464.26</v>
      </c>
      <c r="X143" s="69">
        <f t="shared" si="58"/>
        <v>13468.879999999997</v>
      </c>
      <c r="Y143" s="70">
        <f t="shared" si="58"/>
        <v>18933.14</v>
      </c>
      <c r="Z143" s="22">
        <f>+SUM('37試算リンク用'!C111:E111)</f>
        <v>3360.56</v>
      </c>
      <c r="AA143" s="19">
        <f>+SUM('37試算リンク用'!F111:H111)</f>
        <v>7585.0599999999959</v>
      </c>
      <c r="AB143" s="70">
        <f t="shared" si="59"/>
        <v>10945.619999999995</v>
      </c>
      <c r="AC143" s="22">
        <f>+SUM('37試算リンク用'!J111:L111)</f>
        <v>2103.7000000000007</v>
      </c>
      <c r="AD143" s="19">
        <f>+SUM('37試算リンク用'!M111:O111)</f>
        <v>5883.8200000000015</v>
      </c>
      <c r="AE143" s="70">
        <f t="shared" si="63"/>
        <v>7987.5200000000023</v>
      </c>
      <c r="AF143" s="22">
        <f>+SUM('37試算リンク用'!Q111:S111)</f>
        <v>3895.1499999999996</v>
      </c>
      <c r="AG143" s="19">
        <f>+SUM('37試算リンク用'!T111:V111)</f>
        <v>7415.2000000000035</v>
      </c>
      <c r="AH143" s="70">
        <f t="shared" si="64"/>
        <v>11310.350000000002</v>
      </c>
      <c r="AI143" s="22">
        <f>+SUM('37試算リンク用'!X111:Z111)</f>
        <v>2233.8199999999993</v>
      </c>
      <c r="AJ143" s="19">
        <f>+SUM('37試算リンク用'!AA111:AC111)</f>
        <v>4079.68</v>
      </c>
      <c r="AK143" s="70">
        <f t="shared" si="65"/>
        <v>6313.4999999999991</v>
      </c>
      <c r="AL143" s="22">
        <f>+SUM('37試算リンク用'!AE111:AG111)</f>
        <v>2209.9000000000005</v>
      </c>
      <c r="AM143" s="19">
        <f>+SUM('37試算リンク用'!AH111:AJ111)</f>
        <v>4184.18</v>
      </c>
      <c r="AN143" s="70">
        <f t="shared" si="66"/>
        <v>6394.0800000000008</v>
      </c>
      <c r="AO143" s="22">
        <f>+SUM('37試算リンク用'!AL111:AN111)</f>
        <v>1769.8500000000006</v>
      </c>
      <c r="AP143" s="19">
        <f>+SUM('37試算リンク用'!AO111:AQ111)</f>
        <v>3731.75</v>
      </c>
      <c r="AQ143" s="70">
        <f t="shared" si="67"/>
        <v>5501.6</v>
      </c>
      <c r="AR143" s="22">
        <f>+SUM('37試算リンク用'!AS111:AU111)</f>
        <v>990.11999999999989</v>
      </c>
      <c r="AS143" s="19">
        <f>+SUM('37試算リンク用'!AV111:AX111)</f>
        <v>2406.4799999999996</v>
      </c>
      <c r="AT143" s="72">
        <f t="shared" si="68"/>
        <v>3396.5999999999995</v>
      </c>
    </row>
  </sheetData>
  <mergeCells count="13">
    <mergeCell ref="A47:A48"/>
    <mergeCell ref="B47:B48"/>
    <mergeCell ref="C47:C48"/>
    <mergeCell ref="D47:D48"/>
    <mergeCell ref="A143:B143"/>
    <mergeCell ref="A4:A5"/>
    <mergeCell ref="B4:B5"/>
    <mergeCell ref="D4:D5"/>
    <mergeCell ref="A12:B12"/>
    <mergeCell ref="A15:A16"/>
    <mergeCell ref="B15:B16"/>
    <mergeCell ref="C15:C16"/>
    <mergeCell ref="D15:D16"/>
  </mergeCells>
  <phoneticPr fontId="4"/>
  <printOptions horizontalCentered="1"/>
  <pageMargins left="0.39370078740157483" right="0.39370078740157483" top="0.78740157480314965" bottom="0.78740157480314965" header="0.59055118110236227" footer="0.39370078740157483"/>
  <pageSetup paperSize="8" scale="65" fitToHeight="10" orientation="landscape" r:id="rId1"/>
  <headerFooter alignWithMargins="0">
    <oddHeader>&amp;L&amp;"MS UI Gothic,太字"&amp;18認定人数集計表&amp;R&amp;14作成日　&amp;D</oddHeader>
    <oddFooter>&amp;Lジョブ名　（ＫＨＴＭ５１００）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53" workbookViewId="0">
      <selection activeCell="E1" sqref="E1:E92"/>
    </sheetView>
  </sheetViews>
  <sheetFormatPr defaultRowHeight="11.25" x14ac:dyDescent="0.15"/>
  <sheetData>
    <row r="1" spans="1:5" x14ac:dyDescent="0.15">
      <c r="A1">
        <v>1</v>
      </c>
      <c r="B1" t="s">
        <v>33</v>
      </c>
      <c r="C1" t="s">
        <v>79</v>
      </c>
      <c r="D1" t="s">
        <v>70</v>
      </c>
      <c r="E1">
        <v>1374</v>
      </c>
    </row>
    <row r="2" spans="1:5" x14ac:dyDescent="0.15">
      <c r="A2">
        <v>2</v>
      </c>
      <c r="B2" t="s">
        <v>34</v>
      </c>
      <c r="C2" t="s">
        <v>79</v>
      </c>
      <c r="D2" t="s">
        <v>70</v>
      </c>
      <c r="E2">
        <v>1654</v>
      </c>
    </row>
    <row r="3" spans="1:5" x14ac:dyDescent="0.15">
      <c r="A3">
        <v>3</v>
      </c>
      <c r="B3" t="s">
        <v>36</v>
      </c>
      <c r="C3" t="s">
        <v>79</v>
      </c>
      <c r="D3" t="s">
        <v>70</v>
      </c>
      <c r="E3">
        <v>1705</v>
      </c>
    </row>
    <row r="4" spans="1:5" x14ac:dyDescent="0.15">
      <c r="A4">
        <v>4</v>
      </c>
      <c r="B4" t="s">
        <v>35</v>
      </c>
      <c r="C4" t="s">
        <v>79</v>
      </c>
      <c r="D4" t="s">
        <v>70</v>
      </c>
      <c r="E4" s="115">
        <v>4340</v>
      </c>
    </row>
    <row r="5" spans="1:5" x14ac:dyDescent="0.15">
      <c r="A5">
        <v>5</v>
      </c>
      <c r="B5" t="s">
        <v>118</v>
      </c>
      <c r="C5" t="s">
        <v>79</v>
      </c>
      <c r="D5" t="s">
        <v>70</v>
      </c>
      <c r="E5">
        <v>3967</v>
      </c>
    </row>
    <row r="6" spans="1:5" x14ac:dyDescent="0.15">
      <c r="A6">
        <v>6</v>
      </c>
      <c r="B6" t="s">
        <v>119</v>
      </c>
      <c r="C6" t="s">
        <v>79</v>
      </c>
      <c r="D6" t="s">
        <v>205</v>
      </c>
      <c r="E6">
        <v>2775</v>
      </c>
    </row>
    <row r="7" spans="1:5" x14ac:dyDescent="0.15">
      <c r="A7">
        <v>7</v>
      </c>
      <c r="B7" t="s">
        <v>37</v>
      </c>
      <c r="C7" t="s">
        <v>79</v>
      </c>
      <c r="D7" t="s">
        <v>205</v>
      </c>
      <c r="E7" s="115">
        <v>5765</v>
      </c>
    </row>
    <row r="8" spans="1:5" x14ac:dyDescent="0.15">
      <c r="A8">
        <v>8</v>
      </c>
      <c r="B8" t="s">
        <v>121</v>
      </c>
      <c r="C8" t="s">
        <v>79</v>
      </c>
      <c r="D8" t="s">
        <v>75</v>
      </c>
      <c r="E8" s="115">
        <v>7928</v>
      </c>
    </row>
    <row r="9" spans="1:5" x14ac:dyDescent="0.15">
      <c r="A9">
        <v>9</v>
      </c>
      <c r="B9" t="s">
        <v>38</v>
      </c>
      <c r="C9" t="s">
        <v>79</v>
      </c>
      <c r="D9" t="s">
        <v>73</v>
      </c>
      <c r="E9" s="115">
        <v>4909</v>
      </c>
    </row>
    <row r="10" spans="1:5" x14ac:dyDescent="0.15">
      <c r="A10">
        <v>10</v>
      </c>
      <c r="B10" t="s">
        <v>73</v>
      </c>
      <c r="C10" t="s">
        <v>79</v>
      </c>
      <c r="D10" t="s">
        <v>73</v>
      </c>
      <c r="E10">
        <v>3296</v>
      </c>
    </row>
    <row r="11" spans="1:5" x14ac:dyDescent="0.15">
      <c r="A11">
        <v>11</v>
      </c>
      <c r="B11" t="s">
        <v>40</v>
      </c>
      <c r="C11" t="s">
        <v>79</v>
      </c>
      <c r="D11" t="s">
        <v>73</v>
      </c>
      <c r="E11" s="115">
        <v>5155</v>
      </c>
    </row>
    <row r="12" spans="1:5" x14ac:dyDescent="0.15">
      <c r="A12">
        <v>12</v>
      </c>
      <c r="B12" t="s">
        <v>124</v>
      </c>
      <c r="C12" t="s">
        <v>79</v>
      </c>
      <c r="D12" t="s">
        <v>74</v>
      </c>
      <c r="E12">
        <v>3972</v>
      </c>
    </row>
    <row r="13" spans="1:5" x14ac:dyDescent="0.15">
      <c r="A13">
        <v>13</v>
      </c>
      <c r="B13" t="s">
        <v>125</v>
      </c>
      <c r="C13" t="s">
        <v>79</v>
      </c>
      <c r="D13" t="s">
        <v>71</v>
      </c>
      <c r="E13" s="115">
        <v>6718</v>
      </c>
    </row>
    <row r="14" spans="1:5" x14ac:dyDescent="0.15">
      <c r="A14">
        <v>14</v>
      </c>
      <c r="B14" t="s">
        <v>71</v>
      </c>
      <c r="C14" t="s">
        <v>79</v>
      </c>
      <c r="D14" t="s">
        <v>71</v>
      </c>
      <c r="E14">
        <v>1510</v>
      </c>
    </row>
    <row r="15" spans="1:5" x14ac:dyDescent="0.15">
      <c r="A15">
        <v>15</v>
      </c>
      <c r="B15" t="s">
        <v>126</v>
      </c>
      <c r="C15" t="s">
        <v>79</v>
      </c>
      <c r="D15" t="s">
        <v>71</v>
      </c>
      <c r="E15" s="115">
        <v>5067</v>
      </c>
    </row>
    <row r="16" spans="1:5" x14ac:dyDescent="0.15">
      <c r="A16">
        <v>16</v>
      </c>
      <c r="B16" t="s">
        <v>44</v>
      </c>
      <c r="C16" t="s">
        <v>79</v>
      </c>
      <c r="D16" t="s">
        <v>75</v>
      </c>
      <c r="E16">
        <v>4049</v>
      </c>
    </row>
    <row r="17" spans="1:5" x14ac:dyDescent="0.15">
      <c r="A17">
        <v>17</v>
      </c>
      <c r="B17" t="s">
        <v>75</v>
      </c>
      <c r="C17" t="s">
        <v>79</v>
      </c>
      <c r="D17" t="s">
        <v>75</v>
      </c>
      <c r="E17" s="115">
        <v>6559</v>
      </c>
    </row>
    <row r="18" spans="1:5" x14ac:dyDescent="0.15">
      <c r="A18">
        <v>18</v>
      </c>
      <c r="B18" t="s">
        <v>128</v>
      </c>
      <c r="C18" t="s">
        <v>79</v>
      </c>
      <c r="D18" t="s">
        <v>74</v>
      </c>
      <c r="E18" s="115">
        <v>4558</v>
      </c>
    </row>
    <row r="19" spans="1:5" x14ac:dyDescent="0.15">
      <c r="A19">
        <v>19</v>
      </c>
      <c r="B19" t="s">
        <v>46</v>
      </c>
      <c r="C19" t="s">
        <v>79</v>
      </c>
      <c r="D19" t="s">
        <v>74</v>
      </c>
      <c r="E19" s="115">
        <v>5678</v>
      </c>
    </row>
    <row r="20" spans="1:5" x14ac:dyDescent="0.15">
      <c r="A20">
        <v>20</v>
      </c>
      <c r="B20" t="s">
        <v>130</v>
      </c>
      <c r="C20" t="s">
        <v>80</v>
      </c>
      <c r="D20" t="s">
        <v>206</v>
      </c>
      <c r="E20" s="115">
        <v>4078</v>
      </c>
    </row>
    <row r="21" spans="1:5" x14ac:dyDescent="0.15">
      <c r="A21">
        <v>21</v>
      </c>
      <c r="B21" t="s">
        <v>131</v>
      </c>
      <c r="C21" t="s">
        <v>80</v>
      </c>
      <c r="D21" t="s">
        <v>206</v>
      </c>
      <c r="E21" s="115">
        <v>6746</v>
      </c>
    </row>
    <row r="22" spans="1:5" x14ac:dyDescent="0.15">
      <c r="A22">
        <v>22</v>
      </c>
      <c r="B22" t="s">
        <v>55</v>
      </c>
      <c r="C22" t="s">
        <v>80</v>
      </c>
      <c r="D22" t="s">
        <v>206</v>
      </c>
      <c r="E22" s="115">
        <v>6293</v>
      </c>
    </row>
    <row r="23" spans="1:5" x14ac:dyDescent="0.15">
      <c r="A23">
        <v>23</v>
      </c>
      <c r="B23" t="s">
        <v>133</v>
      </c>
      <c r="C23" t="s">
        <v>80</v>
      </c>
      <c r="D23" t="s">
        <v>207</v>
      </c>
      <c r="E23" s="115">
        <v>7460</v>
      </c>
    </row>
    <row r="24" spans="1:5" x14ac:dyDescent="0.15">
      <c r="A24">
        <v>24</v>
      </c>
      <c r="B24" t="s">
        <v>134</v>
      </c>
      <c r="C24" t="s">
        <v>80</v>
      </c>
      <c r="D24" t="s">
        <v>206</v>
      </c>
      <c r="E24" s="115">
        <v>6864</v>
      </c>
    </row>
    <row r="25" spans="1:5" x14ac:dyDescent="0.15">
      <c r="A25">
        <v>25</v>
      </c>
      <c r="B25" t="s">
        <v>42</v>
      </c>
      <c r="C25" t="s">
        <v>80</v>
      </c>
      <c r="D25" t="s">
        <v>208</v>
      </c>
      <c r="E25" s="115">
        <v>6659</v>
      </c>
    </row>
    <row r="26" spans="1:5" x14ac:dyDescent="0.15">
      <c r="A26">
        <v>26</v>
      </c>
      <c r="B26" t="s">
        <v>136</v>
      </c>
      <c r="C26" t="s">
        <v>80</v>
      </c>
      <c r="D26" t="s">
        <v>76</v>
      </c>
      <c r="E26" s="115">
        <v>5817</v>
      </c>
    </row>
    <row r="27" spans="1:5" x14ac:dyDescent="0.15">
      <c r="A27">
        <v>27</v>
      </c>
      <c r="B27" t="s">
        <v>45</v>
      </c>
      <c r="C27" t="s">
        <v>80</v>
      </c>
      <c r="D27" t="s">
        <v>76</v>
      </c>
      <c r="E27" s="115">
        <v>4887</v>
      </c>
    </row>
    <row r="28" spans="1:5" x14ac:dyDescent="0.15">
      <c r="A28">
        <v>28</v>
      </c>
      <c r="B28" t="s">
        <v>138</v>
      </c>
      <c r="C28" t="s">
        <v>80</v>
      </c>
      <c r="D28" t="s">
        <v>76</v>
      </c>
      <c r="E28" s="115">
        <v>4652</v>
      </c>
    </row>
    <row r="29" spans="1:5" x14ac:dyDescent="0.15">
      <c r="A29">
        <v>29</v>
      </c>
      <c r="B29" t="s">
        <v>47</v>
      </c>
      <c r="C29" t="s">
        <v>80</v>
      </c>
      <c r="D29" t="s">
        <v>76</v>
      </c>
      <c r="E29">
        <v>2061</v>
      </c>
    </row>
    <row r="30" spans="1:5" x14ac:dyDescent="0.15">
      <c r="A30">
        <v>30</v>
      </c>
      <c r="B30" t="s">
        <v>43</v>
      </c>
      <c r="C30" t="s">
        <v>80</v>
      </c>
      <c r="D30" t="s">
        <v>76</v>
      </c>
      <c r="E30">
        <v>4028</v>
      </c>
    </row>
    <row r="31" spans="1:5" x14ac:dyDescent="0.15">
      <c r="A31">
        <v>31</v>
      </c>
      <c r="B31" t="s">
        <v>141</v>
      </c>
      <c r="C31" t="s">
        <v>80</v>
      </c>
      <c r="D31" t="s">
        <v>215</v>
      </c>
      <c r="E31">
        <v>3339</v>
      </c>
    </row>
    <row r="32" spans="1:5" x14ac:dyDescent="0.15">
      <c r="A32">
        <v>32</v>
      </c>
      <c r="B32" t="s">
        <v>39</v>
      </c>
      <c r="C32" t="s">
        <v>80</v>
      </c>
      <c r="D32" t="s">
        <v>215</v>
      </c>
      <c r="E32" s="115">
        <v>5419</v>
      </c>
    </row>
    <row r="33" spans="1:5" x14ac:dyDescent="0.15">
      <c r="A33">
        <v>33</v>
      </c>
      <c r="B33" t="s">
        <v>41</v>
      </c>
      <c r="C33" t="s">
        <v>80</v>
      </c>
      <c r="D33" t="s">
        <v>215</v>
      </c>
      <c r="E33">
        <v>2162</v>
      </c>
    </row>
    <row r="34" spans="1:5" x14ac:dyDescent="0.15">
      <c r="A34">
        <v>34</v>
      </c>
      <c r="B34" t="s">
        <v>144</v>
      </c>
      <c r="C34" t="s">
        <v>80</v>
      </c>
      <c r="D34" t="s">
        <v>78</v>
      </c>
      <c r="E34">
        <v>2828</v>
      </c>
    </row>
    <row r="35" spans="1:5" x14ac:dyDescent="0.15">
      <c r="A35">
        <v>35</v>
      </c>
      <c r="B35" t="s">
        <v>201</v>
      </c>
      <c r="C35" t="s">
        <v>80</v>
      </c>
      <c r="D35" t="s">
        <v>78</v>
      </c>
      <c r="E35" s="115">
        <v>5509</v>
      </c>
    </row>
    <row r="36" spans="1:5" x14ac:dyDescent="0.15">
      <c r="A36">
        <v>36</v>
      </c>
      <c r="B36" t="s">
        <v>146</v>
      </c>
      <c r="C36" t="s">
        <v>80</v>
      </c>
      <c r="D36" t="s">
        <v>215</v>
      </c>
      <c r="E36">
        <v>3359</v>
      </c>
    </row>
    <row r="37" spans="1:5" x14ac:dyDescent="0.15">
      <c r="A37">
        <v>37</v>
      </c>
      <c r="B37" t="s">
        <v>147</v>
      </c>
      <c r="C37" t="s">
        <v>80</v>
      </c>
      <c r="D37" t="s">
        <v>78</v>
      </c>
      <c r="E37" s="115">
        <v>6454</v>
      </c>
    </row>
    <row r="38" spans="1:5" x14ac:dyDescent="0.15">
      <c r="A38">
        <v>38</v>
      </c>
      <c r="B38" t="s">
        <v>148</v>
      </c>
      <c r="C38" t="s">
        <v>82</v>
      </c>
      <c r="D38" t="s">
        <v>84</v>
      </c>
      <c r="E38">
        <v>1429</v>
      </c>
    </row>
    <row r="39" spans="1:5" x14ac:dyDescent="0.15">
      <c r="A39">
        <v>39</v>
      </c>
      <c r="B39" t="s">
        <v>149</v>
      </c>
      <c r="C39" t="s">
        <v>82</v>
      </c>
      <c r="D39" t="s">
        <v>84</v>
      </c>
      <c r="E39">
        <v>3024</v>
      </c>
    </row>
    <row r="40" spans="1:5" x14ac:dyDescent="0.15">
      <c r="A40">
        <v>40</v>
      </c>
      <c r="B40" t="s">
        <v>150</v>
      </c>
      <c r="C40" t="s">
        <v>82</v>
      </c>
      <c r="D40" t="s">
        <v>83</v>
      </c>
      <c r="E40" s="115">
        <v>6090</v>
      </c>
    </row>
    <row r="41" spans="1:5" x14ac:dyDescent="0.15">
      <c r="A41">
        <v>41</v>
      </c>
      <c r="B41" t="s">
        <v>151</v>
      </c>
      <c r="C41" t="s">
        <v>82</v>
      </c>
      <c r="D41" t="s">
        <v>84</v>
      </c>
      <c r="E41" s="115">
        <v>5235</v>
      </c>
    </row>
    <row r="42" spans="1:5" x14ac:dyDescent="0.15">
      <c r="A42">
        <v>42</v>
      </c>
      <c r="B42" t="s">
        <v>152</v>
      </c>
      <c r="C42" t="s">
        <v>82</v>
      </c>
      <c r="D42" t="s">
        <v>83</v>
      </c>
      <c r="E42" s="115">
        <v>5343</v>
      </c>
    </row>
    <row r="43" spans="1:5" x14ac:dyDescent="0.15">
      <c r="A43">
        <v>43</v>
      </c>
      <c r="B43" t="s">
        <v>153</v>
      </c>
      <c r="C43" t="s">
        <v>82</v>
      </c>
      <c r="D43" t="s">
        <v>83</v>
      </c>
      <c r="E43" s="115">
        <v>4588</v>
      </c>
    </row>
    <row r="44" spans="1:5" x14ac:dyDescent="0.15">
      <c r="A44">
        <v>44</v>
      </c>
      <c r="B44" t="s">
        <v>154</v>
      </c>
      <c r="C44" t="s">
        <v>82</v>
      </c>
      <c r="D44" t="s">
        <v>81</v>
      </c>
      <c r="E44" s="115">
        <v>4984</v>
      </c>
    </row>
    <row r="45" spans="1:5" x14ac:dyDescent="0.15">
      <c r="A45">
        <v>45</v>
      </c>
      <c r="B45" t="s">
        <v>155</v>
      </c>
      <c r="C45" t="s">
        <v>82</v>
      </c>
      <c r="D45" t="s">
        <v>81</v>
      </c>
      <c r="E45">
        <v>181</v>
      </c>
    </row>
    <row r="46" spans="1:5" x14ac:dyDescent="0.15">
      <c r="A46">
        <v>46</v>
      </c>
      <c r="B46" t="s">
        <v>156</v>
      </c>
      <c r="C46" t="s">
        <v>82</v>
      </c>
      <c r="D46" t="s">
        <v>81</v>
      </c>
      <c r="E46">
        <v>2863</v>
      </c>
    </row>
    <row r="47" spans="1:5" x14ac:dyDescent="0.15">
      <c r="A47">
        <v>47</v>
      </c>
      <c r="B47" t="s">
        <v>157</v>
      </c>
      <c r="C47" t="s">
        <v>82</v>
      </c>
      <c r="D47" t="s">
        <v>86</v>
      </c>
      <c r="E47">
        <v>3108</v>
      </c>
    </row>
    <row r="48" spans="1:5" x14ac:dyDescent="0.15">
      <c r="A48">
        <v>48</v>
      </c>
      <c r="B48" t="s">
        <v>158</v>
      </c>
      <c r="C48" t="s">
        <v>82</v>
      </c>
      <c r="D48" t="s">
        <v>86</v>
      </c>
      <c r="E48">
        <v>1810</v>
      </c>
    </row>
    <row r="49" spans="1:5" x14ac:dyDescent="0.15">
      <c r="A49">
        <v>49</v>
      </c>
      <c r="B49" t="s">
        <v>51</v>
      </c>
      <c r="C49" t="s">
        <v>82</v>
      </c>
      <c r="D49" t="s">
        <v>85</v>
      </c>
      <c r="E49">
        <v>1772</v>
      </c>
    </row>
    <row r="50" spans="1:5" x14ac:dyDescent="0.15">
      <c r="A50">
        <v>50</v>
      </c>
      <c r="B50" t="s">
        <v>50</v>
      </c>
      <c r="C50" t="s">
        <v>82</v>
      </c>
      <c r="D50" t="s">
        <v>85</v>
      </c>
      <c r="E50">
        <v>827</v>
      </c>
    </row>
    <row r="51" spans="1:5" x14ac:dyDescent="0.15">
      <c r="A51">
        <v>51</v>
      </c>
      <c r="B51" t="s">
        <v>161</v>
      </c>
      <c r="C51" t="s">
        <v>88</v>
      </c>
      <c r="D51" t="s">
        <v>210</v>
      </c>
      <c r="E51">
        <v>2900</v>
      </c>
    </row>
    <row r="52" spans="1:5" x14ac:dyDescent="0.15">
      <c r="A52">
        <v>52</v>
      </c>
      <c r="B52" t="s">
        <v>49</v>
      </c>
      <c r="C52" t="s">
        <v>88</v>
      </c>
      <c r="D52" t="s">
        <v>210</v>
      </c>
      <c r="E52">
        <v>4034</v>
      </c>
    </row>
    <row r="53" spans="1:5" x14ac:dyDescent="0.15">
      <c r="A53">
        <v>53</v>
      </c>
      <c r="B53" t="s">
        <v>163</v>
      </c>
      <c r="C53" t="s">
        <v>88</v>
      </c>
      <c r="D53" t="s">
        <v>210</v>
      </c>
      <c r="E53" s="115">
        <v>4955</v>
      </c>
    </row>
    <row r="54" spans="1:5" x14ac:dyDescent="0.15">
      <c r="A54">
        <v>54</v>
      </c>
      <c r="B54" t="s">
        <v>202</v>
      </c>
      <c r="C54" t="s">
        <v>88</v>
      </c>
      <c r="D54" t="s">
        <v>89</v>
      </c>
      <c r="E54">
        <v>3587</v>
      </c>
    </row>
    <row r="55" spans="1:5" x14ac:dyDescent="0.15">
      <c r="A55">
        <v>55</v>
      </c>
      <c r="B55" t="s">
        <v>165</v>
      </c>
      <c r="C55" t="s">
        <v>88</v>
      </c>
      <c r="D55" t="s">
        <v>89</v>
      </c>
      <c r="E55">
        <v>3606</v>
      </c>
    </row>
    <row r="56" spans="1:5" x14ac:dyDescent="0.15">
      <c r="A56">
        <v>56</v>
      </c>
      <c r="B56" t="s">
        <v>48</v>
      </c>
      <c r="C56" t="s">
        <v>88</v>
      </c>
      <c r="D56" t="s">
        <v>89</v>
      </c>
      <c r="E56">
        <v>2745</v>
      </c>
    </row>
    <row r="57" spans="1:5" x14ac:dyDescent="0.15">
      <c r="A57">
        <v>57</v>
      </c>
      <c r="B57" t="s">
        <v>167</v>
      </c>
      <c r="C57" t="s">
        <v>88</v>
      </c>
      <c r="D57" t="s">
        <v>89</v>
      </c>
      <c r="E57">
        <v>3851</v>
      </c>
    </row>
    <row r="58" spans="1:5" x14ac:dyDescent="0.15">
      <c r="A58">
        <v>58</v>
      </c>
      <c r="B58" t="s">
        <v>203</v>
      </c>
      <c r="C58" t="s">
        <v>88</v>
      </c>
      <c r="D58" t="s">
        <v>89</v>
      </c>
      <c r="E58">
        <v>3887</v>
      </c>
    </row>
    <row r="59" spans="1:5" x14ac:dyDescent="0.15">
      <c r="A59">
        <v>59</v>
      </c>
      <c r="B59" t="s">
        <v>169</v>
      </c>
      <c r="C59" t="s">
        <v>88</v>
      </c>
      <c r="D59" t="s">
        <v>90</v>
      </c>
      <c r="E59">
        <v>1102</v>
      </c>
    </row>
    <row r="60" spans="1:5" x14ac:dyDescent="0.15">
      <c r="A60">
        <v>60</v>
      </c>
      <c r="B60" t="s">
        <v>52</v>
      </c>
      <c r="C60" t="s">
        <v>88</v>
      </c>
      <c r="D60" t="s">
        <v>90</v>
      </c>
      <c r="E60">
        <v>3471</v>
      </c>
    </row>
    <row r="61" spans="1:5" x14ac:dyDescent="0.15">
      <c r="A61">
        <v>61</v>
      </c>
      <c r="B61" t="s">
        <v>171</v>
      </c>
      <c r="C61" t="s">
        <v>88</v>
      </c>
      <c r="D61" t="s">
        <v>90</v>
      </c>
      <c r="E61">
        <v>1066</v>
      </c>
    </row>
    <row r="62" spans="1:5" x14ac:dyDescent="0.15">
      <c r="A62">
        <v>62</v>
      </c>
      <c r="B62" t="s">
        <v>53</v>
      </c>
      <c r="C62" t="s">
        <v>88</v>
      </c>
      <c r="D62" t="s">
        <v>91</v>
      </c>
      <c r="E62">
        <v>1006</v>
      </c>
    </row>
    <row r="63" spans="1:5" x14ac:dyDescent="0.15">
      <c r="A63">
        <v>63</v>
      </c>
      <c r="B63" t="s">
        <v>173</v>
      </c>
      <c r="C63" t="s">
        <v>88</v>
      </c>
      <c r="D63" t="s">
        <v>91</v>
      </c>
      <c r="E63">
        <v>1382</v>
      </c>
    </row>
    <row r="64" spans="1:5" x14ac:dyDescent="0.15">
      <c r="A64">
        <v>64</v>
      </c>
      <c r="B64" t="s">
        <v>54</v>
      </c>
      <c r="C64" t="s">
        <v>88</v>
      </c>
      <c r="D64" t="s">
        <v>91</v>
      </c>
      <c r="E64">
        <v>822</v>
      </c>
    </row>
    <row r="65" spans="1:5" x14ac:dyDescent="0.15">
      <c r="A65">
        <v>65</v>
      </c>
      <c r="B65" t="s">
        <v>175</v>
      </c>
      <c r="C65" t="s">
        <v>88</v>
      </c>
      <c r="D65" t="s">
        <v>91</v>
      </c>
      <c r="E65">
        <v>454</v>
      </c>
    </row>
    <row r="66" spans="1:5" x14ac:dyDescent="0.15">
      <c r="A66">
        <v>66</v>
      </c>
      <c r="B66" t="s">
        <v>56</v>
      </c>
      <c r="C66" t="s">
        <v>88</v>
      </c>
      <c r="D66" t="s">
        <v>87</v>
      </c>
      <c r="E66" s="115">
        <v>4436</v>
      </c>
    </row>
    <row r="67" spans="1:5" x14ac:dyDescent="0.15">
      <c r="A67">
        <v>67</v>
      </c>
      <c r="B67" t="s">
        <v>57</v>
      </c>
      <c r="C67" t="s">
        <v>88</v>
      </c>
      <c r="D67" t="s">
        <v>211</v>
      </c>
      <c r="E67">
        <v>2795</v>
      </c>
    </row>
    <row r="68" spans="1:5" x14ac:dyDescent="0.15">
      <c r="A68">
        <v>68</v>
      </c>
      <c r="B68" t="s">
        <v>58</v>
      </c>
      <c r="C68" t="s">
        <v>88</v>
      </c>
      <c r="D68" t="s">
        <v>211</v>
      </c>
      <c r="E68" s="115">
        <v>4204</v>
      </c>
    </row>
    <row r="69" spans="1:5" x14ac:dyDescent="0.15">
      <c r="A69">
        <v>69</v>
      </c>
      <c r="B69" t="s">
        <v>59</v>
      </c>
      <c r="C69" t="s">
        <v>88</v>
      </c>
      <c r="D69" t="s">
        <v>211</v>
      </c>
      <c r="E69">
        <v>2850</v>
      </c>
    </row>
    <row r="70" spans="1:5" x14ac:dyDescent="0.15">
      <c r="A70">
        <v>70</v>
      </c>
      <c r="B70" t="s">
        <v>180</v>
      </c>
      <c r="C70" t="s">
        <v>88</v>
      </c>
      <c r="D70" t="s">
        <v>210</v>
      </c>
      <c r="E70">
        <v>3534</v>
      </c>
    </row>
    <row r="71" spans="1:5" x14ac:dyDescent="0.15">
      <c r="A71">
        <v>71</v>
      </c>
      <c r="B71" t="s">
        <v>181</v>
      </c>
      <c r="C71" t="s">
        <v>88</v>
      </c>
      <c r="D71" t="s">
        <v>89</v>
      </c>
      <c r="E71">
        <v>3314</v>
      </c>
    </row>
    <row r="72" spans="1:5" x14ac:dyDescent="0.15">
      <c r="A72">
        <v>72</v>
      </c>
      <c r="B72" t="s">
        <v>182</v>
      </c>
      <c r="C72" t="s">
        <v>93</v>
      </c>
      <c r="D72" t="s">
        <v>95</v>
      </c>
      <c r="E72" s="115">
        <v>5976</v>
      </c>
    </row>
    <row r="73" spans="1:5" x14ac:dyDescent="0.15">
      <c r="A73">
        <v>73</v>
      </c>
      <c r="B73" t="s">
        <v>183</v>
      </c>
      <c r="C73" t="s">
        <v>93</v>
      </c>
      <c r="D73" t="s">
        <v>95</v>
      </c>
      <c r="E73" s="115">
        <v>4976</v>
      </c>
    </row>
    <row r="74" spans="1:5" x14ac:dyDescent="0.15">
      <c r="A74">
        <v>74</v>
      </c>
      <c r="B74" t="s">
        <v>184</v>
      </c>
      <c r="C74" t="s">
        <v>93</v>
      </c>
      <c r="D74" t="s">
        <v>96</v>
      </c>
      <c r="E74" s="115">
        <v>5026</v>
      </c>
    </row>
    <row r="75" spans="1:5" x14ac:dyDescent="0.15">
      <c r="A75">
        <v>75</v>
      </c>
      <c r="B75" t="s">
        <v>185</v>
      </c>
      <c r="C75" t="s">
        <v>93</v>
      </c>
      <c r="D75" t="s">
        <v>96</v>
      </c>
      <c r="E75">
        <v>3756</v>
      </c>
    </row>
    <row r="76" spans="1:5" x14ac:dyDescent="0.15">
      <c r="A76">
        <v>76</v>
      </c>
      <c r="B76" t="s">
        <v>186</v>
      </c>
      <c r="C76" t="s">
        <v>93</v>
      </c>
      <c r="D76" t="s">
        <v>97</v>
      </c>
      <c r="E76">
        <v>3430</v>
      </c>
    </row>
    <row r="77" spans="1:5" x14ac:dyDescent="0.15">
      <c r="A77">
        <v>77</v>
      </c>
      <c r="B77" t="s">
        <v>187</v>
      </c>
      <c r="C77" t="s">
        <v>93</v>
      </c>
      <c r="D77" t="s">
        <v>97</v>
      </c>
      <c r="E77">
        <v>2711</v>
      </c>
    </row>
    <row r="78" spans="1:5" x14ac:dyDescent="0.15">
      <c r="A78">
        <v>78</v>
      </c>
      <c r="B78" t="s">
        <v>188</v>
      </c>
      <c r="C78" t="s">
        <v>93</v>
      </c>
      <c r="D78" t="s">
        <v>97</v>
      </c>
      <c r="E78">
        <v>3132</v>
      </c>
    </row>
    <row r="79" spans="1:5" x14ac:dyDescent="0.15">
      <c r="A79">
        <v>79</v>
      </c>
      <c r="B79" t="s">
        <v>189</v>
      </c>
      <c r="C79" t="s">
        <v>93</v>
      </c>
      <c r="D79" t="s">
        <v>97</v>
      </c>
      <c r="E79">
        <v>2451</v>
      </c>
    </row>
    <row r="80" spans="1:5" x14ac:dyDescent="0.15">
      <c r="A80">
        <v>80</v>
      </c>
      <c r="B80" t="s">
        <v>190</v>
      </c>
      <c r="C80" t="s">
        <v>93</v>
      </c>
      <c r="D80" t="s">
        <v>97</v>
      </c>
      <c r="E80" s="115">
        <v>4925</v>
      </c>
    </row>
    <row r="81" spans="1:5" x14ac:dyDescent="0.15">
      <c r="A81">
        <v>81</v>
      </c>
      <c r="B81" t="s">
        <v>191</v>
      </c>
      <c r="C81" t="s">
        <v>93</v>
      </c>
      <c r="D81" t="s">
        <v>97</v>
      </c>
      <c r="E81">
        <v>3113</v>
      </c>
    </row>
    <row r="82" spans="1:5" x14ac:dyDescent="0.15">
      <c r="A82">
        <v>82</v>
      </c>
      <c r="B82" t="s">
        <v>192</v>
      </c>
      <c r="C82" t="s">
        <v>93</v>
      </c>
      <c r="D82" t="s">
        <v>94</v>
      </c>
      <c r="E82">
        <v>3461</v>
      </c>
    </row>
    <row r="83" spans="1:5" x14ac:dyDescent="0.15">
      <c r="A83">
        <v>83</v>
      </c>
      <c r="B83" t="s">
        <v>193</v>
      </c>
      <c r="C83" t="s">
        <v>93</v>
      </c>
      <c r="D83" t="s">
        <v>94</v>
      </c>
      <c r="E83" s="115">
        <v>5013</v>
      </c>
    </row>
    <row r="84" spans="1:5" x14ac:dyDescent="0.15">
      <c r="A84">
        <v>84</v>
      </c>
      <c r="B84" t="s">
        <v>194</v>
      </c>
      <c r="C84" t="s">
        <v>93</v>
      </c>
      <c r="D84" t="s">
        <v>94</v>
      </c>
      <c r="E84" s="115">
        <v>4759</v>
      </c>
    </row>
    <row r="85" spans="1:5" x14ac:dyDescent="0.15">
      <c r="A85">
        <v>85</v>
      </c>
      <c r="B85" t="s">
        <v>92</v>
      </c>
      <c r="C85" t="s">
        <v>93</v>
      </c>
      <c r="D85" t="s">
        <v>92</v>
      </c>
      <c r="E85">
        <v>2394</v>
      </c>
    </row>
    <row r="86" spans="1:5" x14ac:dyDescent="0.15">
      <c r="A86">
        <v>86</v>
      </c>
      <c r="B86" t="s">
        <v>195</v>
      </c>
      <c r="C86" t="s">
        <v>93</v>
      </c>
      <c r="D86" t="s">
        <v>92</v>
      </c>
      <c r="E86">
        <v>851</v>
      </c>
    </row>
    <row r="87" spans="1:5" x14ac:dyDescent="0.15">
      <c r="A87">
        <v>87</v>
      </c>
      <c r="B87" t="s">
        <v>196</v>
      </c>
      <c r="C87" t="s">
        <v>93</v>
      </c>
      <c r="D87" t="s">
        <v>92</v>
      </c>
      <c r="E87">
        <v>999</v>
      </c>
    </row>
    <row r="88" spans="1:5" x14ac:dyDescent="0.15">
      <c r="A88">
        <v>88</v>
      </c>
      <c r="B88" t="s">
        <v>197</v>
      </c>
      <c r="C88" t="s">
        <v>93</v>
      </c>
      <c r="D88" t="s">
        <v>92</v>
      </c>
      <c r="E88">
        <v>2138</v>
      </c>
    </row>
    <row r="89" spans="1:5" x14ac:dyDescent="0.15">
      <c r="A89">
        <v>89</v>
      </c>
      <c r="B89" t="s">
        <v>198</v>
      </c>
      <c r="C89" t="s">
        <v>93</v>
      </c>
      <c r="D89" t="s">
        <v>92</v>
      </c>
      <c r="E89">
        <v>2729</v>
      </c>
    </row>
    <row r="90" spans="1:5" x14ac:dyDescent="0.15">
      <c r="A90">
        <v>90</v>
      </c>
      <c r="B90" t="s">
        <v>199</v>
      </c>
      <c r="C90" t="s">
        <v>93</v>
      </c>
      <c r="D90" t="s">
        <v>92</v>
      </c>
      <c r="E90">
        <v>1718</v>
      </c>
    </row>
    <row r="91" spans="1:5" x14ac:dyDescent="0.15">
      <c r="A91">
        <v>91</v>
      </c>
      <c r="B91" t="s">
        <v>200</v>
      </c>
      <c r="C91" t="s">
        <v>93</v>
      </c>
      <c r="D91" t="s">
        <v>92</v>
      </c>
      <c r="E91">
        <v>1602</v>
      </c>
    </row>
    <row r="92" spans="1:5" x14ac:dyDescent="0.15">
      <c r="A92">
        <v>92</v>
      </c>
      <c r="B92" t="s">
        <v>60</v>
      </c>
      <c r="C92" t="s">
        <v>93</v>
      </c>
      <c r="D92" t="s">
        <v>92</v>
      </c>
      <c r="E92">
        <v>1059</v>
      </c>
    </row>
  </sheetData>
  <sortState ref="A1:E92">
    <sortCondition ref="A1"/>
  </sortState>
  <customSheetViews>
    <customSheetView guid="{A01C3C31-1369-4DB7-B765-563D1F09189C}" state="hidden" topLeftCell="A53">
      <selection activeCell="E1" sqref="E1:E92"/>
      <pageMargins left="0.7" right="0.7" top="0.75" bottom="0.75" header="0.3" footer="0.3"/>
    </customSheetView>
  </customSheetView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workbookViewId="0">
      <selection activeCell="E1" sqref="E1:E92"/>
    </sheetView>
  </sheetViews>
  <sheetFormatPr defaultRowHeight="11.25" x14ac:dyDescent="0.15"/>
  <sheetData>
    <row r="1" spans="1:6" x14ac:dyDescent="0.15">
      <c r="A1">
        <v>1</v>
      </c>
      <c r="B1" t="s">
        <v>33</v>
      </c>
      <c r="C1" t="s">
        <v>79</v>
      </c>
      <c r="D1" t="s">
        <v>70</v>
      </c>
      <c r="E1">
        <v>1364</v>
      </c>
      <c r="F1">
        <v>348</v>
      </c>
    </row>
    <row r="2" spans="1:6" x14ac:dyDescent="0.15">
      <c r="A2">
        <v>2</v>
      </c>
      <c r="B2" t="s">
        <v>34</v>
      </c>
      <c r="C2" t="s">
        <v>79</v>
      </c>
      <c r="D2" t="s">
        <v>70</v>
      </c>
      <c r="E2">
        <v>1644</v>
      </c>
      <c r="F2">
        <v>290</v>
      </c>
    </row>
    <row r="3" spans="1:6" x14ac:dyDescent="0.15">
      <c r="A3">
        <v>3</v>
      </c>
      <c r="B3" t="s">
        <v>36</v>
      </c>
      <c r="C3" t="s">
        <v>79</v>
      </c>
      <c r="D3" t="s">
        <v>70</v>
      </c>
      <c r="E3">
        <v>1695</v>
      </c>
      <c r="F3">
        <v>395</v>
      </c>
    </row>
    <row r="4" spans="1:6" x14ac:dyDescent="0.15">
      <c r="A4">
        <v>4</v>
      </c>
      <c r="B4" t="s">
        <v>35</v>
      </c>
      <c r="C4" t="s">
        <v>79</v>
      </c>
      <c r="D4" t="s">
        <v>70</v>
      </c>
      <c r="E4" s="115">
        <v>4329</v>
      </c>
      <c r="F4" s="115">
        <v>1062</v>
      </c>
    </row>
    <row r="5" spans="1:6" x14ac:dyDescent="0.15">
      <c r="A5">
        <v>5</v>
      </c>
      <c r="B5" t="s">
        <v>118</v>
      </c>
      <c r="C5" t="s">
        <v>79</v>
      </c>
      <c r="D5" t="s">
        <v>70</v>
      </c>
      <c r="E5">
        <v>3957</v>
      </c>
      <c r="F5">
        <v>1000</v>
      </c>
    </row>
    <row r="6" spans="1:6" x14ac:dyDescent="0.15">
      <c r="A6">
        <v>6</v>
      </c>
      <c r="B6" t="s">
        <v>119</v>
      </c>
      <c r="C6" t="s">
        <v>79</v>
      </c>
      <c r="D6" t="s">
        <v>205</v>
      </c>
      <c r="E6">
        <v>2765</v>
      </c>
      <c r="F6">
        <v>699</v>
      </c>
    </row>
    <row r="7" spans="1:6" x14ac:dyDescent="0.15">
      <c r="A7">
        <v>7</v>
      </c>
      <c r="B7" t="s">
        <v>37</v>
      </c>
      <c r="C7" t="s">
        <v>79</v>
      </c>
      <c r="D7" t="s">
        <v>205</v>
      </c>
      <c r="E7" s="115">
        <v>5754</v>
      </c>
      <c r="F7" s="115">
        <v>1381</v>
      </c>
    </row>
    <row r="8" spans="1:6" x14ac:dyDescent="0.15">
      <c r="A8">
        <v>8</v>
      </c>
      <c r="B8" t="s">
        <v>121</v>
      </c>
      <c r="C8" t="s">
        <v>79</v>
      </c>
      <c r="D8" t="s">
        <v>75</v>
      </c>
      <c r="E8" s="115">
        <v>7917</v>
      </c>
      <c r="F8" s="115">
        <v>1890</v>
      </c>
    </row>
    <row r="9" spans="1:6" x14ac:dyDescent="0.15">
      <c r="A9">
        <v>9</v>
      </c>
      <c r="B9" t="s">
        <v>38</v>
      </c>
      <c r="C9" t="s">
        <v>79</v>
      </c>
      <c r="D9" t="s">
        <v>73</v>
      </c>
      <c r="E9">
        <v>4898</v>
      </c>
      <c r="F9">
        <v>1033</v>
      </c>
    </row>
    <row r="10" spans="1:6" x14ac:dyDescent="0.15">
      <c r="A10">
        <v>10</v>
      </c>
      <c r="B10" t="s">
        <v>73</v>
      </c>
      <c r="C10" t="s">
        <v>79</v>
      </c>
      <c r="D10" t="s">
        <v>73</v>
      </c>
      <c r="E10">
        <v>3286</v>
      </c>
      <c r="F10">
        <v>725</v>
      </c>
    </row>
    <row r="11" spans="1:6" x14ac:dyDescent="0.15">
      <c r="A11">
        <v>11</v>
      </c>
      <c r="B11" t="s">
        <v>40</v>
      </c>
      <c r="C11" t="s">
        <v>79</v>
      </c>
      <c r="D11" t="s">
        <v>73</v>
      </c>
      <c r="E11" s="115">
        <v>5144</v>
      </c>
      <c r="F11" s="115">
        <v>1191</v>
      </c>
    </row>
    <row r="12" spans="1:6" x14ac:dyDescent="0.15">
      <c r="A12">
        <v>12</v>
      </c>
      <c r="B12" t="s">
        <v>124</v>
      </c>
      <c r="C12" t="s">
        <v>79</v>
      </c>
      <c r="D12" t="s">
        <v>74</v>
      </c>
      <c r="E12">
        <v>3962</v>
      </c>
      <c r="F12">
        <v>972</v>
      </c>
    </row>
    <row r="13" spans="1:6" x14ac:dyDescent="0.15">
      <c r="A13">
        <v>13</v>
      </c>
      <c r="B13" t="s">
        <v>125</v>
      </c>
      <c r="C13" t="s">
        <v>79</v>
      </c>
      <c r="D13" t="s">
        <v>71</v>
      </c>
      <c r="E13" s="115">
        <v>6707</v>
      </c>
      <c r="F13" s="115">
        <v>1653</v>
      </c>
    </row>
    <row r="14" spans="1:6" x14ac:dyDescent="0.15">
      <c r="A14">
        <v>14</v>
      </c>
      <c r="B14" t="s">
        <v>71</v>
      </c>
      <c r="C14" t="s">
        <v>79</v>
      </c>
      <c r="D14" t="s">
        <v>71</v>
      </c>
      <c r="E14">
        <v>1500</v>
      </c>
      <c r="F14">
        <v>364</v>
      </c>
    </row>
    <row r="15" spans="1:6" x14ac:dyDescent="0.15">
      <c r="A15">
        <v>15</v>
      </c>
      <c r="B15" t="s">
        <v>126</v>
      </c>
      <c r="C15" t="s">
        <v>79</v>
      </c>
      <c r="D15" t="s">
        <v>71</v>
      </c>
      <c r="E15" s="115">
        <v>5056</v>
      </c>
      <c r="F15" s="115">
        <v>1093</v>
      </c>
    </row>
    <row r="16" spans="1:6" x14ac:dyDescent="0.15">
      <c r="A16">
        <v>16</v>
      </c>
      <c r="B16" t="s">
        <v>44</v>
      </c>
      <c r="C16" t="s">
        <v>79</v>
      </c>
      <c r="D16" t="s">
        <v>75</v>
      </c>
      <c r="E16">
        <v>4039</v>
      </c>
      <c r="F16">
        <v>894</v>
      </c>
    </row>
    <row r="17" spans="1:6" x14ac:dyDescent="0.15">
      <c r="A17">
        <v>17</v>
      </c>
      <c r="B17" t="s">
        <v>75</v>
      </c>
      <c r="C17" t="s">
        <v>79</v>
      </c>
      <c r="D17" t="s">
        <v>75</v>
      </c>
      <c r="E17" s="115">
        <v>6548</v>
      </c>
      <c r="F17" s="115">
        <v>1628</v>
      </c>
    </row>
    <row r="18" spans="1:6" x14ac:dyDescent="0.15">
      <c r="A18">
        <v>18</v>
      </c>
      <c r="B18" t="s">
        <v>128</v>
      </c>
      <c r="C18" t="s">
        <v>79</v>
      </c>
      <c r="D18" t="s">
        <v>74</v>
      </c>
      <c r="E18" s="115">
        <v>4547</v>
      </c>
      <c r="F18" s="115">
        <v>1193</v>
      </c>
    </row>
    <row r="19" spans="1:6" x14ac:dyDescent="0.15">
      <c r="A19">
        <v>19</v>
      </c>
      <c r="B19" t="s">
        <v>46</v>
      </c>
      <c r="C19" t="s">
        <v>79</v>
      </c>
      <c r="D19" t="s">
        <v>74</v>
      </c>
      <c r="E19" s="115">
        <v>5667</v>
      </c>
      <c r="F19" s="115">
        <v>1531</v>
      </c>
    </row>
    <row r="20" spans="1:6" x14ac:dyDescent="0.15">
      <c r="A20">
        <v>20</v>
      </c>
      <c r="B20" t="s">
        <v>130</v>
      </c>
      <c r="C20" t="s">
        <v>80</v>
      </c>
      <c r="D20" t="s">
        <v>206</v>
      </c>
      <c r="E20" s="115">
        <v>4067</v>
      </c>
      <c r="F20" s="115">
        <v>1096</v>
      </c>
    </row>
    <row r="21" spans="1:6" x14ac:dyDescent="0.15">
      <c r="A21">
        <v>21</v>
      </c>
      <c r="B21" t="s">
        <v>131</v>
      </c>
      <c r="C21" t="s">
        <v>80</v>
      </c>
      <c r="D21" t="s">
        <v>206</v>
      </c>
      <c r="E21" s="115">
        <v>6735</v>
      </c>
      <c r="F21" s="115">
        <v>1564</v>
      </c>
    </row>
    <row r="22" spans="1:6" x14ac:dyDescent="0.15">
      <c r="A22">
        <v>22</v>
      </c>
      <c r="B22" t="s">
        <v>55</v>
      </c>
      <c r="C22" t="s">
        <v>80</v>
      </c>
      <c r="D22" t="s">
        <v>206</v>
      </c>
      <c r="E22" s="115">
        <v>6282</v>
      </c>
      <c r="F22" s="115">
        <v>1461</v>
      </c>
    </row>
    <row r="23" spans="1:6" x14ac:dyDescent="0.15">
      <c r="A23">
        <v>23</v>
      </c>
      <c r="B23" t="s">
        <v>133</v>
      </c>
      <c r="C23" t="s">
        <v>80</v>
      </c>
      <c r="D23" t="s">
        <v>207</v>
      </c>
      <c r="E23" s="115">
        <v>7449</v>
      </c>
      <c r="F23" s="115">
        <v>1810</v>
      </c>
    </row>
    <row r="24" spans="1:6" x14ac:dyDescent="0.15">
      <c r="A24">
        <v>24</v>
      </c>
      <c r="B24" t="s">
        <v>134</v>
      </c>
      <c r="C24" t="s">
        <v>80</v>
      </c>
      <c r="D24" t="s">
        <v>206</v>
      </c>
      <c r="E24" s="115">
        <v>6853</v>
      </c>
      <c r="F24" s="115">
        <v>1592</v>
      </c>
    </row>
    <row r="25" spans="1:6" x14ac:dyDescent="0.15">
      <c r="A25">
        <v>25</v>
      </c>
      <c r="B25" t="s">
        <v>42</v>
      </c>
      <c r="C25" t="s">
        <v>80</v>
      </c>
      <c r="D25" t="s">
        <v>208</v>
      </c>
      <c r="E25" s="115">
        <v>6648</v>
      </c>
      <c r="F25" s="115">
        <v>1495</v>
      </c>
    </row>
    <row r="26" spans="1:6" x14ac:dyDescent="0.15">
      <c r="A26">
        <v>26</v>
      </c>
      <c r="B26" t="s">
        <v>136</v>
      </c>
      <c r="C26" t="s">
        <v>80</v>
      </c>
      <c r="D26" t="s">
        <v>76</v>
      </c>
      <c r="E26" s="115">
        <v>5806</v>
      </c>
      <c r="F26" s="115">
        <v>1439</v>
      </c>
    </row>
    <row r="27" spans="1:6" x14ac:dyDescent="0.15">
      <c r="A27">
        <v>27</v>
      </c>
      <c r="B27" t="s">
        <v>45</v>
      </c>
      <c r="C27" t="s">
        <v>80</v>
      </c>
      <c r="D27" t="s">
        <v>76</v>
      </c>
      <c r="E27" s="115">
        <v>4876</v>
      </c>
      <c r="F27" s="115">
        <v>1154</v>
      </c>
    </row>
    <row r="28" spans="1:6" x14ac:dyDescent="0.15">
      <c r="A28">
        <v>28</v>
      </c>
      <c r="B28" t="s">
        <v>138</v>
      </c>
      <c r="C28" t="s">
        <v>80</v>
      </c>
      <c r="D28" t="s">
        <v>76</v>
      </c>
      <c r="E28">
        <v>4641</v>
      </c>
      <c r="F28">
        <v>1050</v>
      </c>
    </row>
    <row r="29" spans="1:6" x14ac:dyDescent="0.15">
      <c r="A29">
        <v>29</v>
      </c>
      <c r="B29" t="s">
        <v>47</v>
      </c>
      <c r="C29" t="s">
        <v>80</v>
      </c>
      <c r="D29" t="s">
        <v>76</v>
      </c>
      <c r="E29">
        <v>2051</v>
      </c>
      <c r="F29">
        <v>498</v>
      </c>
    </row>
    <row r="30" spans="1:6" x14ac:dyDescent="0.15">
      <c r="A30">
        <v>30</v>
      </c>
      <c r="B30" t="s">
        <v>43</v>
      </c>
      <c r="C30" t="s">
        <v>80</v>
      </c>
      <c r="D30" t="s">
        <v>76</v>
      </c>
      <c r="E30">
        <v>4018</v>
      </c>
      <c r="F30">
        <v>860</v>
      </c>
    </row>
    <row r="31" spans="1:6" x14ac:dyDescent="0.15">
      <c r="A31">
        <v>31</v>
      </c>
      <c r="B31" t="s">
        <v>141</v>
      </c>
      <c r="C31" t="s">
        <v>80</v>
      </c>
      <c r="D31" t="s">
        <v>215</v>
      </c>
      <c r="E31">
        <v>3329</v>
      </c>
      <c r="F31">
        <v>777</v>
      </c>
    </row>
    <row r="32" spans="1:6" x14ac:dyDescent="0.15">
      <c r="A32">
        <v>32</v>
      </c>
      <c r="B32" t="s">
        <v>39</v>
      </c>
      <c r="C32" t="s">
        <v>80</v>
      </c>
      <c r="D32" t="s">
        <v>215</v>
      </c>
      <c r="E32" s="115">
        <v>5408</v>
      </c>
      <c r="F32" s="115">
        <v>1449</v>
      </c>
    </row>
    <row r="33" spans="1:6" x14ac:dyDescent="0.15">
      <c r="A33">
        <v>33</v>
      </c>
      <c r="B33" t="s">
        <v>41</v>
      </c>
      <c r="C33" t="s">
        <v>80</v>
      </c>
      <c r="D33" t="s">
        <v>215</v>
      </c>
      <c r="E33">
        <v>2152</v>
      </c>
      <c r="F33">
        <v>653</v>
      </c>
    </row>
    <row r="34" spans="1:6" x14ac:dyDescent="0.15">
      <c r="A34">
        <v>34</v>
      </c>
      <c r="B34" t="s">
        <v>144</v>
      </c>
      <c r="C34" t="s">
        <v>80</v>
      </c>
      <c r="D34" t="s">
        <v>78</v>
      </c>
      <c r="E34">
        <v>2818</v>
      </c>
      <c r="F34">
        <v>796</v>
      </c>
    </row>
    <row r="35" spans="1:6" x14ac:dyDescent="0.15">
      <c r="A35">
        <v>35</v>
      </c>
      <c r="B35" t="s">
        <v>201</v>
      </c>
      <c r="C35" t="s">
        <v>80</v>
      </c>
      <c r="D35" t="s">
        <v>78</v>
      </c>
      <c r="E35" s="115">
        <v>5498</v>
      </c>
      <c r="F35" s="115">
        <v>1357</v>
      </c>
    </row>
    <row r="36" spans="1:6" x14ac:dyDescent="0.15">
      <c r="A36">
        <v>36</v>
      </c>
      <c r="B36" t="s">
        <v>146</v>
      </c>
      <c r="C36" t="s">
        <v>80</v>
      </c>
      <c r="D36" t="s">
        <v>215</v>
      </c>
      <c r="E36">
        <v>3349</v>
      </c>
      <c r="F36">
        <v>743</v>
      </c>
    </row>
    <row r="37" spans="1:6" x14ac:dyDescent="0.15">
      <c r="A37">
        <v>37</v>
      </c>
      <c r="B37" t="s">
        <v>147</v>
      </c>
      <c r="C37" t="s">
        <v>80</v>
      </c>
      <c r="D37" t="s">
        <v>78</v>
      </c>
      <c r="E37" s="115">
        <v>6443</v>
      </c>
      <c r="F37" s="115">
        <v>1566</v>
      </c>
    </row>
    <row r="38" spans="1:6" x14ac:dyDescent="0.15">
      <c r="A38">
        <v>38</v>
      </c>
      <c r="B38" t="s">
        <v>148</v>
      </c>
      <c r="C38" t="s">
        <v>82</v>
      </c>
      <c r="D38" t="s">
        <v>84</v>
      </c>
      <c r="E38">
        <v>1419</v>
      </c>
      <c r="F38">
        <v>399</v>
      </c>
    </row>
    <row r="39" spans="1:6" x14ac:dyDescent="0.15">
      <c r="A39">
        <v>39</v>
      </c>
      <c r="B39" t="s">
        <v>149</v>
      </c>
      <c r="C39" t="s">
        <v>82</v>
      </c>
      <c r="D39" t="s">
        <v>84</v>
      </c>
      <c r="E39">
        <v>3014</v>
      </c>
      <c r="F39">
        <v>805</v>
      </c>
    </row>
    <row r="40" spans="1:6" x14ac:dyDescent="0.15">
      <c r="A40">
        <v>40</v>
      </c>
      <c r="B40" t="s">
        <v>150</v>
      </c>
      <c r="C40" t="s">
        <v>82</v>
      </c>
      <c r="D40" t="s">
        <v>83</v>
      </c>
      <c r="E40" s="115">
        <v>6079</v>
      </c>
      <c r="F40" s="115">
        <v>1611</v>
      </c>
    </row>
    <row r="41" spans="1:6" x14ac:dyDescent="0.15">
      <c r="A41">
        <v>41</v>
      </c>
      <c r="B41" t="s">
        <v>151</v>
      </c>
      <c r="C41" t="s">
        <v>82</v>
      </c>
      <c r="D41" t="s">
        <v>84</v>
      </c>
      <c r="E41" s="115">
        <v>5224</v>
      </c>
      <c r="F41" s="115">
        <v>1354</v>
      </c>
    </row>
    <row r="42" spans="1:6" x14ac:dyDescent="0.15">
      <c r="A42">
        <v>42</v>
      </c>
      <c r="B42" t="s">
        <v>152</v>
      </c>
      <c r="C42" t="s">
        <v>82</v>
      </c>
      <c r="D42" t="s">
        <v>83</v>
      </c>
      <c r="E42" s="115">
        <v>5332</v>
      </c>
      <c r="F42" s="115">
        <v>1589</v>
      </c>
    </row>
    <row r="43" spans="1:6" x14ac:dyDescent="0.15">
      <c r="A43">
        <v>43</v>
      </c>
      <c r="B43" t="s">
        <v>153</v>
      </c>
      <c r="C43" t="s">
        <v>82</v>
      </c>
      <c r="D43" t="s">
        <v>83</v>
      </c>
      <c r="E43" s="115">
        <v>4577</v>
      </c>
      <c r="F43" s="115">
        <v>1441</v>
      </c>
    </row>
    <row r="44" spans="1:6" x14ac:dyDescent="0.15">
      <c r="A44">
        <v>44</v>
      </c>
      <c r="B44" t="s">
        <v>154</v>
      </c>
      <c r="C44" t="s">
        <v>82</v>
      </c>
      <c r="D44" t="s">
        <v>81</v>
      </c>
      <c r="E44" s="115">
        <v>4973</v>
      </c>
      <c r="F44" s="115">
        <v>1171</v>
      </c>
    </row>
    <row r="45" spans="1:6" x14ac:dyDescent="0.15">
      <c r="A45">
        <v>45</v>
      </c>
      <c r="B45" t="s">
        <v>155</v>
      </c>
      <c r="C45" t="s">
        <v>82</v>
      </c>
      <c r="D45" t="s">
        <v>81</v>
      </c>
      <c r="E45">
        <v>171</v>
      </c>
      <c r="F45">
        <v>56</v>
      </c>
    </row>
    <row r="46" spans="1:6" x14ac:dyDescent="0.15">
      <c r="A46">
        <v>46</v>
      </c>
      <c r="B46" t="s">
        <v>156</v>
      </c>
      <c r="C46" t="s">
        <v>82</v>
      </c>
      <c r="D46" t="s">
        <v>81</v>
      </c>
      <c r="E46">
        <v>2853</v>
      </c>
      <c r="F46">
        <v>843</v>
      </c>
    </row>
    <row r="47" spans="1:6" x14ac:dyDescent="0.15">
      <c r="A47">
        <v>47</v>
      </c>
      <c r="B47" t="s">
        <v>157</v>
      </c>
      <c r="C47" t="s">
        <v>82</v>
      </c>
      <c r="D47" t="s">
        <v>86</v>
      </c>
      <c r="E47" s="115">
        <v>3098</v>
      </c>
      <c r="F47" s="115">
        <v>1082</v>
      </c>
    </row>
    <row r="48" spans="1:6" x14ac:dyDescent="0.15">
      <c r="A48">
        <v>48</v>
      </c>
      <c r="B48" t="s">
        <v>158</v>
      </c>
      <c r="C48" t="s">
        <v>82</v>
      </c>
      <c r="D48" t="s">
        <v>86</v>
      </c>
      <c r="E48">
        <v>1800</v>
      </c>
      <c r="F48">
        <v>541</v>
      </c>
    </row>
    <row r="49" spans="1:6" x14ac:dyDescent="0.15">
      <c r="A49">
        <v>49</v>
      </c>
      <c r="B49" t="s">
        <v>51</v>
      </c>
      <c r="C49" t="s">
        <v>82</v>
      </c>
      <c r="D49" t="s">
        <v>85</v>
      </c>
      <c r="E49">
        <v>1762</v>
      </c>
      <c r="F49">
        <v>670</v>
      </c>
    </row>
    <row r="50" spans="1:6" x14ac:dyDescent="0.15">
      <c r="A50">
        <v>50</v>
      </c>
      <c r="B50" t="s">
        <v>50</v>
      </c>
      <c r="C50" t="s">
        <v>82</v>
      </c>
      <c r="D50" t="s">
        <v>85</v>
      </c>
      <c r="E50">
        <v>817</v>
      </c>
      <c r="F50">
        <v>341</v>
      </c>
    </row>
    <row r="51" spans="1:6" x14ac:dyDescent="0.15">
      <c r="A51">
        <v>51</v>
      </c>
      <c r="B51" t="s">
        <v>161</v>
      </c>
      <c r="C51" t="s">
        <v>88</v>
      </c>
      <c r="D51" t="s">
        <v>210</v>
      </c>
      <c r="E51">
        <v>2890</v>
      </c>
      <c r="F51">
        <v>630</v>
      </c>
    </row>
    <row r="52" spans="1:6" x14ac:dyDescent="0.15">
      <c r="A52">
        <v>52</v>
      </c>
      <c r="B52" t="s">
        <v>49</v>
      </c>
      <c r="C52" t="s">
        <v>88</v>
      </c>
      <c r="D52" t="s">
        <v>210</v>
      </c>
      <c r="E52">
        <v>4024</v>
      </c>
      <c r="F52">
        <v>806</v>
      </c>
    </row>
    <row r="53" spans="1:6" x14ac:dyDescent="0.15">
      <c r="A53">
        <v>53</v>
      </c>
      <c r="B53" t="s">
        <v>163</v>
      </c>
      <c r="C53" t="s">
        <v>88</v>
      </c>
      <c r="D53" t="s">
        <v>210</v>
      </c>
      <c r="E53" s="115">
        <v>4944</v>
      </c>
      <c r="F53" s="115">
        <v>1339</v>
      </c>
    </row>
    <row r="54" spans="1:6" x14ac:dyDescent="0.15">
      <c r="A54">
        <v>54</v>
      </c>
      <c r="B54" t="s">
        <v>202</v>
      </c>
      <c r="C54" t="s">
        <v>88</v>
      </c>
      <c r="D54" t="s">
        <v>89</v>
      </c>
      <c r="E54">
        <v>3577</v>
      </c>
      <c r="F54">
        <v>864</v>
      </c>
    </row>
    <row r="55" spans="1:6" x14ac:dyDescent="0.15">
      <c r="A55">
        <v>55</v>
      </c>
      <c r="B55" t="s">
        <v>165</v>
      </c>
      <c r="C55" t="s">
        <v>88</v>
      </c>
      <c r="D55" t="s">
        <v>89</v>
      </c>
      <c r="E55">
        <v>3596</v>
      </c>
      <c r="F55">
        <v>579</v>
      </c>
    </row>
    <row r="56" spans="1:6" x14ac:dyDescent="0.15">
      <c r="A56">
        <v>56</v>
      </c>
      <c r="B56" t="s">
        <v>48</v>
      </c>
      <c r="C56" t="s">
        <v>88</v>
      </c>
      <c r="D56" t="s">
        <v>89</v>
      </c>
      <c r="E56">
        <v>2735</v>
      </c>
      <c r="F56">
        <v>709</v>
      </c>
    </row>
    <row r="57" spans="1:6" x14ac:dyDescent="0.15">
      <c r="A57">
        <v>57</v>
      </c>
      <c r="B57" t="s">
        <v>167</v>
      </c>
      <c r="C57" t="s">
        <v>88</v>
      </c>
      <c r="D57" t="s">
        <v>89</v>
      </c>
      <c r="E57" s="115">
        <v>3841</v>
      </c>
      <c r="F57" s="115">
        <v>1142</v>
      </c>
    </row>
    <row r="58" spans="1:6" x14ac:dyDescent="0.15">
      <c r="A58">
        <v>58</v>
      </c>
      <c r="B58" t="s">
        <v>203</v>
      </c>
      <c r="C58" t="s">
        <v>88</v>
      </c>
      <c r="D58" t="s">
        <v>89</v>
      </c>
      <c r="E58">
        <v>3877</v>
      </c>
      <c r="F58">
        <v>876</v>
      </c>
    </row>
    <row r="59" spans="1:6" x14ac:dyDescent="0.15">
      <c r="A59">
        <v>59</v>
      </c>
      <c r="B59" t="s">
        <v>169</v>
      </c>
      <c r="C59" t="s">
        <v>88</v>
      </c>
      <c r="D59" t="s">
        <v>90</v>
      </c>
      <c r="E59">
        <v>1092</v>
      </c>
      <c r="F59">
        <v>396</v>
      </c>
    </row>
    <row r="60" spans="1:6" x14ac:dyDescent="0.15">
      <c r="A60">
        <v>60</v>
      </c>
      <c r="B60" t="s">
        <v>52</v>
      </c>
      <c r="C60" t="s">
        <v>88</v>
      </c>
      <c r="D60" t="s">
        <v>90</v>
      </c>
      <c r="E60">
        <v>3461</v>
      </c>
      <c r="F60">
        <v>882</v>
      </c>
    </row>
    <row r="61" spans="1:6" x14ac:dyDescent="0.15">
      <c r="A61">
        <v>61</v>
      </c>
      <c r="B61" t="s">
        <v>171</v>
      </c>
      <c r="C61" t="s">
        <v>88</v>
      </c>
      <c r="D61" t="s">
        <v>90</v>
      </c>
      <c r="E61">
        <v>1056</v>
      </c>
      <c r="F61">
        <v>304</v>
      </c>
    </row>
    <row r="62" spans="1:6" x14ac:dyDescent="0.15">
      <c r="A62">
        <v>62</v>
      </c>
      <c r="B62" t="s">
        <v>53</v>
      </c>
      <c r="C62" t="s">
        <v>88</v>
      </c>
      <c r="D62" t="s">
        <v>91</v>
      </c>
      <c r="E62">
        <v>996</v>
      </c>
      <c r="F62">
        <v>340</v>
      </c>
    </row>
    <row r="63" spans="1:6" x14ac:dyDescent="0.15">
      <c r="A63">
        <v>63</v>
      </c>
      <c r="B63" t="s">
        <v>173</v>
      </c>
      <c r="C63" t="s">
        <v>88</v>
      </c>
      <c r="D63" t="s">
        <v>91</v>
      </c>
      <c r="E63">
        <v>1372</v>
      </c>
      <c r="F63">
        <v>504</v>
      </c>
    </row>
    <row r="64" spans="1:6" x14ac:dyDescent="0.15">
      <c r="A64">
        <v>64</v>
      </c>
      <c r="B64" t="s">
        <v>54</v>
      </c>
      <c r="C64" t="s">
        <v>88</v>
      </c>
      <c r="D64" t="s">
        <v>91</v>
      </c>
      <c r="E64">
        <v>812</v>
      </c>
      <c r="F64">
        <v>325</v>
      </c>
    </row>
    <row r="65" spans="1:6" x14ac:dyDescent="0.15">
      <c r="A65">
        <v>65</v>
      </c>
      <c r="B65" t="s">
        <v>175</v>
      </c>
      <c r="C65" t="s">
        <v>88</v>
      </c>
      <c r="D65" t="s">
        <v>91</v>
      </c>
      <c r="E65">
        <v>444</v>
      </c>
      <c r="F65">
        <v>167</v>
      </c>
    </row>
    <row r="66" spans="1:6" x14ac:dyDescent="0.15">
      <c r="A66">
        <v>66</v>
      </c>
      <c r="B66" t="s">
        <v>56</v>
      </c>
      <c r="C66" t="s">
        <v>88</v>
      </c>
      <c r="D66" t="s">
        <v>87</v>
      </c>
      <c r="E66" s="115">
        <v>4425</v>
      </c>
      <c r="F66" s="115">
        <v>1145</v>
      </c>
    </row>
    <row r="67" spans="1:6" x14ac:dyDescent="0.15">
      <c r="A67">
        <v>67</v>
      </c>
      <c r="B67" t="s">
        <v>57</v>
      </c>
      <c r="C67" t="s">
        <v>88</v>
      </c>
      <c r="D67" t="s">
        <v>211</v>
      </c>
      <c r="E67">
        <v>2785</v>
      </c>
      <c r="F67">
        <v>847</v>
      </c>
    </row>
    <row r="68" spans="1:6" x14ac:dyDescent="0.15">
      <c r="A68">
        <v>68</v>
      </c>
      <c r="B68" t="s">
        <v>58</v>
      </c>
      <c r="C68" t="s">
        <v>88</v>
      </c>
      <c r="D68" t="s">
        <v>211</v>
      </c>
      <c r="E68">
        <v>4193</v>
      </c>
      <c r="F68">
        <v>1042</v>
      </c>
    </row>
    <row r="69" spans="1:6" x14ac:dyDescent="0.15">
      <c r="A69">
        <v>69</v>
      </c>
      <c r="B69" t="s">
        <v>59</v>
      </c>
      <c r="C69" t="s">
        <v>88</v>
      </c>
      <c r="D69" t="s">
        <v>211</v>
      </c>
      <c r="E69">
        <v>2840</v>
      </c>
      <c r="F69">
        <v>1016</v>
      </c>
    </row>
    <row r="70" spans="1:6" x14ac:dyDescent="0.15">
      <c r="A70">
        <v>70</v>
      </c>
      <c r="B70" t="s">
        <v>180</v>
      </c>
      <c r="C70" t="s">
        <v>88</v>
      </c>
      <c r="D70" t="s">
        <v>210</v>
      </c>
      <c r="E70">
        <v>3524</v>
      </c>
      <c r="F70">
        <v>540</v>
      </c>
    </row>
    <row r="71" spans="1:6" x14ac:dyDescent="0.15">
      <c r="A71">
        <v>71</v>
      </c>
      <c r="B71" t="s">
        <v>181</v>
      </c>
      <c r="C71" t="s">
        <v>88</v>
      </c>
      <c r="D71" t="s">
        <v>89</v>
      </c>
      <c r="E71">
        <v>3304</v>
      </c>
      <c r="F71">
        <v>722</v>
      </c>
    </row>
    <row r="72" spans="1:6" x14ac:dyDescent="0.15">
      <c r="A72">
        <v>72</v>
      </c>
      <c r="B72" t="s">
        <v>182</v>
      </c>
      <c r="C72" t="s">
        <v>93</v>
      </c>
      <c r="D72" t="s">
        <v>95</v>
      </c>
      <c r="E72" s="115">
        <v>5965</v>
      </c>
      <c r="F72" s="115">
        <v>1821</v>
      </c>
    </row>
    <row r="73" spans="1:6" x14ac:dyDescent="0.15">
      <c r="A73">
        <v>73</v>
      </c>
      <c r="B73" t="s">
        <v>183</v>
      </c>
      <c r="C73" t="s">
        <v>93</v>
      </c>
      <c r="D73" t="s">
        <v>95</v>
      </c>
      <c r="E73" s="115">
        <v>4965</v>
      </c>
      <c r="F73" s="115">
        <v>1416</v>
      </c>
    </row>
    <row r="74" spans="1:6" x14ac:dyDescent="0.15">
      <c r="A74">
        <v>74</v>
      </c>
      <c r="B74" t="s">
        <v>184</v>
      </c>
      <c r="C74" t="s">
        <v>93</v>
      </c>
      <c r="D74" t="s">
        <v>96</v>
      </c>
      <c r="E74">
        <v>5015</v>
      </c>
      <c r="F74">
        <v>956</v>
      </c>
    </row>
    <row r="75" spans="1:6" x14ac:dyDescent="0.15">
      <c r="A75">
        <v>75</v>
      </c>
      <c r="B75" t="s">
        <v>185</v>
      </c>
      <c r="C75" t="s">
        <v>93</v>
      </c>
      <c r="D75" t="s">
        <v>96</v>
      </c>
      <c r="E75">
        <v>3746</v>
      </c>
      <c r="F75">
        <v>1058</v>
      </c>
    </row>
    <row r="76" spans="1:6" x14ac:dyDescent="0.15">
      <c r="A76">
        <v>76</v>
      </c>
      <c r="B76" t="s">
        <v>186</v>
      </c>
      <c r="C76" t="s">
        <v>93</v>
      </c>
      <c r="D76" t="s">
        <v>97</v>
      </c>
      <c r="E76">
        <v>3420</v>
      </c>
      <c r="F76">
        <v>858</v>
      </c>
    </row>
    <row r="77" spans="1:6" x14ac:dyDescent="0.15">
      <c r="A77">
        <v>77</v>
      </c>
      <c r="B77" t="s">
        <v>187</v>
      </c>
      <c r="C77" t="s">
        <v>93</v>
      </c>
      <c r="D77" t="s">
        <v>97</v>
      </c>
      <c r="E77">
        <v>2701</v>
      </c>
      <c r="F77">
        <v>808</v>
      </c>
    </row>
    <row r="78" spans="1:6" x14ac:dyDescent="0.15">
      <c r="A78">
        <v>78</v>
      </c>
      <c r="B78" t="s">
        <v>188</v>
      </c>
      <c r="C78" t="s">
        <v>93</v>
      </c>
      <c r="D78" t="s">
        <v>97</v>
      </c>
      <c r="E78">
        <v>3122</v>
      </c>
      <c r="F78">
        <v>775</v>
      </c>
    </row>
    <row r="79" spans="1:6" x14ac:dyDescent="0.15">
      <c r="A79">
        <v>79</v>
      </c>
      <c r="B79" t="s">
        <v>189</v>
      </c>
      <c r="C79" t="s">
        <v>93</v>
      </c>
      <c r="D79" t="s">
        <v>97</v>
      </c>
      <c r="E79">
        <v>2441</v>
      </c>
      <c r="F79">
        <v>621</v>
      </c>
    </row>
    <row r="80" spans="1:6" x14ac:dyDescent="0.15">
      <c r="A80">
        <v>80</v>
      </c>
      <c r="B80" t="s">
        <v>190</v>
      </c>
      <c r="C80" t="s">
        <v>93</v>
      </c>
      <c r="D80" t="s">
        <v>97</v>
      </c>
      <c r="E80" s="115">
        <v>4914</v>
      </c>
      <c r="F80" s="115">
        <v>1160</v>
      </c>
    </row>
    <row r="81" spans="1:6" x14ac:dyDescent="0.15">
      <c r="A81">
        <v>81</v>
      </c>
      <c r="B81" t="s">
        <v>191</v>
      </c>
      <c r="C81" t="s">
        <v>93</v>
      </c>
      <c r="D81" t="s">
        <v>97</v>
      </c>
      <c r="E81">
        <v>3103</v>
      </c>
      <c r="F81">
        <v>639</v>
      </c>
    </row>
    <row r="82" spans="1:6" x14ac:dyDescent="0.15">
      <c r="A82">
        <v>82</v>
      </c>
      <c r="B82" t="s">
        <v>192</v>
      </c>
      <c r="C82" t="s">
        <v>93</v>
      </c>
      <c r="D82" t="s">
        <v>94</v>
      </c>
      <c r="E82">
        <v>3451</v>
      </c>
      <c r="F82">
        <v>938</v>
      </c>
    </row>
    <row r="83" spans="1:6" x14ac:dyDescent="0.15">
      <c r="A83">
        <v>83</v>
      </c>
      <c r="B83" t="s">
        <v>193</v>
      </c>
      <c r="C83" t="s">
        <v>93</v>
      </c>
      <c r="D83" t="s">
        <v>94</v>
      </c>
      <c r="E83" s="115">
        <v>5002</v>
      </c>
      <c r="F83" s="115">
        <v>1173</v>
      </c>
    </row>
    <row r="84" spans="1:6" x14ac:dyDescent="0.15">
      <c r="A84">
        <v>84</v>
      </c>
      <c r="B84" t="s">
        <v>194</v>
      </c>
      <c r="C84" t="s">
        <v>93</v>
      </c>
      <c r="D84" t="s">
        <v>94</v>
      </c>
      <c r="E84" s="115">
        <v>4748</v>
      </c>
      <c r="F84" s="115">
        <v>1129</v>
      </c>
    </row>
    <row r="85" spans="1:6" x14ac:dyDescent="0.15">
      <c r="A85">
        <v>85</v>
      </c>
      <c r="B85" t="s">
        <v>92</v>
      </c>
      <c r="C85" t="s">
        <v>93</v>
      </c>
      <c r="D85" t="s">
        <v>92</v>
      </c>
      <c r="E85">
        <v>2384</v>
      </c>
      <c r="F85">
        <v>567</v>
      </c>
    </row>
    <row r="86" spans="1:6" x14ac:dyDescent="0.15">
      <c r="A86">
        <v>86</v>
      </c>
      <c r="B86" t="s">
        <v>195</v>
      </c>
      <c r="C86" t="s">
        <v>93</v>
      </c>
      <c r="D86" t="s">
        <v>92</v>
      </c>
      <c r="E86">
        <v>841</v>
      </c>
      <c r="F86">
        <v>323</v>
      </c>
    </row>
    <row r="87" spans="1:6" x14ac:dyDescent="0.15">
      <c r="A87">
        <v>87</v>
      </c>
      <c r="B87" t="s">
        <v>196</v>
      </c>
      <c r="C87" t="s">
        <v>93</v>
      </c>
      <c r="D87" t="s">
        <v>92</v>
      </c>
      <c r="E87">
        <v>989</v>
      </c>
      <c r="F87">
        <v>371</v>
      </c>
    </row>
    <row r="88" spans="1:6" x14ac:dyDescent="0.15">
      <c r="A88">
        <v>88</v>
      </c>
      <c r="B88" t="s">
        <v>197</v>
      </c>
      <c r="C88" t="s">
        <v>93</v>
      </c>
      <c r="D88" t="s">
        <v>92</v>
      </c>
      <c r="E88">
        <v>2128</v>
      </c>
      <c r="F88">
        <v>754</v>
      </c>
    </row>
    <row r="89" spans="1:6" x14ac:dyDescent="0.15">
      <c r="A89">
        <v>89</v>
      </c>
      <c r="B89" t="s">
        <v>198</v>
      </c>
      <c r="C89" t="s">
        <v>93</v>
      </c>
      <c r="D89" t="s">
        <v>92</v>
      </c>
      <c r="E89">
        <v>2719</v>
      </c>
      <c r="F89">
        <v>732</v>
      </c>
    </row>
    <row r="90" spans="1:6" x14ac:dyDescent="0.15">
      <c r="A90">
        <v>90</v>
      </c>
      <c r="B90" t="s">
        <v>199</v>
      </c>
      <c r="C90" t="s">
        <v>93</v>
      </c>
      <c r="D90" t="s">
        <v>92</v>
      </c>
      <c r="E90">
        <v>1708</v>
      </c>
      <c r="F90">
        <v>509</v>
      </c>
    </row>
    <row r="91" spans="1:6" x14ac:dyDescent="0.15">
      <c r="A91">
        <v>91</v>
      </c>
      <c r="B91" t="s">
        <v>200</v>
      </c>
      <c r="C91" t="s">
        <v>93</v>
      </c>
      <c r="D91" t="s">
        <v>92</v>
      </c>
      <c r="E91">
        <v>1592</v>
      </c>
      <c r="F91">
        <v>591</v>
      </c>
    </row>
    <row r="92" spans="1:6" x14ac:dyDescent="0.15">
      <c r="A92">
        <v>92</v>
      </c>
      <c r="B92" t="s">
        <v>60</v>
      </c>
      <c r="C92" t="s">
        <v>93</v>
      </c>
      <c r="D92" t="s">
        <v>92</v>
      </c>
      <c r="E92">
        <v>1049</v>
      </c>
      <c r="F92">
        <v>363</v>
      </c>
    </row>
  </sheetData>
  <sortState ref="A1:F92">
    <sortCondition ref="A1"/>
  </sortState>
  <customSheetViews>
    <customSheetView guid="{A01C3C31-1369-4DB7-B765-563D1F09189C}" state="hidden">
      <selection activeCell="E1" sqref="E1:E92"/>
      <pageMargins left="0.7" right="0.7" top="0.75" bottom="0.75" header="0.3" footer="0.3"/>
    </customSheetView>
  </customSheetView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M12" sqref="M12"/>
    </sheetView>
  </sheetViews>
  <sheetFormatPr defaultRowHeight="11.25" x14ac:dyDescent="0.15"/>
  <cols>
    <col min="7" max="8" width="9.33203125" customWidth="1"/>
  </cols>
  <sheetData>
    <row r="1" spans="1:10" x14ac:dyDescent="0.15">
      <c r="A1" s="17">
        <v>1</v>
      </c>
      <c r="B1" s="59" t="s">
        <v>33</v>
      </c>
      <c r="C1" s="59" t="s">
        <v>79</v>
      </c>
      <c r="D1" s="59" t="s">
        <v>70</v>
      </c>
      <c r="E1" s="98">
        <v>1364</v>
      </c>
      <c r="F1" s="99">
        <v>1753</v>
      </c>
      <c r="G1" s="18">
        <v>348</v>
      </c>
      <c r="H1" s="19">
        <v>543</v>
      </c>
      <c r="I1">
        <v>172</v>
      </c>
      <c r="J1">
        <v>332</v>
      </c>
    </row>
    <row r="2" spans="1:10" x14ac:dyDescent="0.15">
      <c r="A2" s="30">
        <v>2</v>
      </c>
      <c r="B2" s="62" t="s">
        <v>34</v>
      </c>
      <c r="C2" s="62" t="s">
        <v>79</v>
      </c>
      <c r="D2" s="62" t="s">
        <v>70</v>
      </c>
      <c r="E2" s="100">
        <v>1644</v>
      </c>
      <c r="F2" s="101">
        <v>2027</v>
      </c>
      <c r="G2" s="31">
        <v>290</v>
      </c>
      <c r="H2" s="32">
        <v>501</v>
      </c>
      <c r="I2">
        <v>144</v>
      </c>
      <c r="J2">
        <v>298</v>
      </c>
    </row>
    <row r="3" spans="1:10" x14ac:dyDescent="0.15">
      <c r="A3" s="30">
        <v>3</v>
      </c>
      <c r="B3" s="62" t="s">
        <v>36</v>
      </c>
      <c r="C3" s="62" t="s">
        <v>79</v>
      </c>
      <c r="D3" s="62" t="s">
        <v>70</v>
      </c>
      <c r="E3" s="100">
        <v>1695</v>
      </c>
      <c r="F3" s="101">
        <v>2186</v>
      </c>
      <c r="G3" s="31">
        <v>395</v>
      </c>
      <c r="H3" s="32">
        <v>611</v>
      </c>
      <c r="I3">
        <v>203</v>
      </c>
      <c r="J3">
        <v>357</v>
      </c>
    </row>
    <row r="4" spans="1:10" x14ac:dyDescent="0.15">
      <c r="A4" s="30">
        <v>4</v>
      </c>
      <c r="B4" s="62" t="s">
        <v>35</v>
      </c>
      <c r="C4" s="62" t="s">
        <v>79</v>
      </c>
      <c r="D4" s="62" t="s">
        <v>70</v>
      </c>
      <c r="E4" s="121">
        <v>4330</v>
      </c>
      <c r="F4" s="101">
        <v>5358</v>
      </c>
      <c r="G4" s="119">
        <v>1063</v>
      </c>
      <c r="H4" s="32">
        <v>1563</v>
      </c>
      <c r="I4" s="118">
        <v>561</v>
      </c>
      <c r="J4">
        <v>992</v>
      </c>
    </row>
    <row r="5" spans="1:10" x14ac:dyDescent="0.15">
      <c r="A5" s="30">
        <v>5</v>
      </c>
      <c r="B5" s="62" t="s">
        <v>118</v>
      </c>
      <c r="C5" s="62" t="s">
        <v>79</v>
      </c>
      <c r="D5" s="62" t="s">
        <v>70</v>
      </c>
      <c r="E5" s="121">
        <v>3957</v>
      </c>
      <c r="F5" s="101">
        <v>4531</v>
      </c>
      <c r="G5" s="119">
        <v>1000</v>
      </c>
      <c r="H5" s="32">
        <v>1473</v>
      </c>
      <c r="I5" s="118">
        <v>503</v>
      </c>
      <c r="J5">
        <v>914</v>
      </c>
    </row>
    <row r="6" spans="1:10" x14ac:dyDescent="0.15">
      <c r="A6" s="30">
        <v>6</v>
      </c>
      <c r="B6" s="62" t="s">
        <v>119</v>
      </c>
      <c r="C6" s="62" t="s">
        <v>79</v>
      </c>
      <c r="D6" s="62" t="s">
        <v>205</v>
      </c>
      <c r="E6" s="121">
        <v>2765</v>
      </c>
      <c r="F6" s="101">
        <v>3448</v>
      </c>
      <c r="G6" s="119">
        <v>699</v>
      </c>
      <c r="H6" s="32">
        <v>1150</v>
      </c>
      <c r="I6" s="118">
        <v>363</v>
      </c>
      <c r="J6">
        <v>725</v>
      </c>
    </row>
    <row r="7" spans="1:10" x14ac:dyDescent="0.15">
      <c r="A7" s="30">
        <v>7</v>
      </c>
      <c r="B7" s="62" t="s">
        <v>37</v>
      </c>
      <c r="C7" s="62" t="s">
        <v>79</v>
      </c>
      <c r="D7" s="62" t="s">
        <v>205</v>
      </c>
      <c r="E7" s="121">
        <v>5755</v>
      </c>
      <c r="F7" s="101">
        <v>6187</v>
      </c>
      <c r="G7" s="119">
        <v>1382</v>
      </c>
      <c r="H7" s="32">
        <v>1989</v>
      </c>
      <c r="I7" s="118">
        <v>764</v>
      </c>
      <c r="J7">
        <v>1267</v>
      </c>
    </row>
    <row r="8" spans="1:10" x14ac:dyDescent="0.15">
      <c r="A8" s="30">
        <v>8</v>
      </c>
      <c r="B8" s="62" t="s">
        <v>121</v>
      </c>
      <c r="C8" s="62" t="s">
        <v>79</v>
      </c>
      <c r="D8" s="62" t="s">
        <v>75</v>
      </c>
      <c r="E8" s="121">
        <v>7918</v>
      </c>
      <c r="F8" s="117">
        <v>8336</v>
      </c>
      <c r="G8" s="119">
        <v>1891</v>
      </c>
      <c r="H8" s="116">
        <v>2478</v>
      </c>
      <c r="I8" s="118">
        <v>890</v>
      </c>
      <c r="J8" s="115">
        <v>1389</v>
      </c>
    </row>
    <row r="9" spans="1:10" x14ac:dyDescent="0.15">
      <c r="A9" s="30">
        <v>9</v>
      </c>
      <c r="B9" s="62" t="s">
        <v>38</v>
      </c>
      <c r="C9" s="62" t="s">
        <v>79</v>
      </c>
      <c r="D9" s="62" t="s">
        <v>73</v>
      </c>
      <c r="E9" s="121">
        <v>4898</v>
      </c>
      <c r="F9" s="101">
        <v>5652</v>
      </c>
      <c r="G9" s="119">
        <v>1033</v>
      </c>
      <c r="H9" s="32">
        <v>1489</v>
      </c>
      <c r="I9" s="118">
        <v>489</v>
      </c>
      <c r="J9">
        <v>868</v>
      </c>
    </row>
    <row r="10" spans="1:10" x14ac:dyDescent="0.15">
      <c r="A10" s="30">
        <v>10</v>
      </c>
      <c r="B10" s="62" t="s">
        <v>73</v>
      </c>
      <c r="C10" s="62" t="s">
        <v>79</v>
      </c>
      <c r="D10" s="62" t="s">
        <v>73</v>
      </c>
      <c r="E10" s="121">
        <v>3286</v>
      </c>
      <c r="F10" s="101">
        <v>3973</v>
      </c>
      <c r="G10" s="119">
        <v>725</v>
      </c>
      <c r="H10" s="32">
        <v>1034</v>
      </c>
      <c r="I10" s="118">
        <v>320</v>
      </c>
      <c r="J10">
        <v>618</v>
      </c>
    </row>
    <row r="11" spans="1:10" x14ac:dyDescent="0.15">
      <c r="A11" s="30">
        <v>11</v>
      </c>
      <c r="B11" s="62" t="s">
        <v>40</v>
      </c>
      <c r="C11" s="62" t="s">
        <v>79</v>
      </c>
      <c r="D11" s="62" t="s">
        <v>73</v>
      </c>
      <c r="E11" s="121">
        <v>5145</v>
      </c>
      <c r="F11" s="101">
        <v>5945</v>
      </c>
      <c r="G11" s="119">
        <v>1192</v>
      </c>
      <c r="H11" s="32">
        <v>1682</v>
      </c>
      <c r="I11" s="118">
        <v>580</v>
      </c>
      <c r="J11">
        <v>965</v>
      </c>
    </row>
    <row r="12" spans="1:10" x14ac:dyDescent="0.15">
      <c r="A12" s="30">
        <v>12</v>
      </c>
      <c r="B12" s="62" t="s">
        <v>124</v>
      </c>
      <c r="C12" s="62" t="s">
        <v>79</v>
      </c>
      <c r="D12" s="62" t="s">
        <v>74</v>
      </c>
      <c r="E12" s="121">
        <v>3962</v>
      </c>
      <c r="F12" s="101">
        <v>5114</v>
      </c>
      <c r="G12" s="119">
        <v>972</v>
      </c>
      <c r="H12" s="32">
        <v>1565</v>
      </c>
      <c r="I12" s="118">
        <v>483</v>
      </c>
      <c r="J12">
        <v>936</v>
      </c>
    </row>
    <row r="13" spans="1:10" x14ac:dyDescent="0.15">
      <c r="A13" s="30">
        <v>13</v>
      </c>
      <c r="B13" s="62" t="s">
        <v>125</v>
      </c>
      <c r="C13" s="62" t="s">
        <v>79</v>
      </c>
      <c r="D13" s="62" t="s">
        <v>71</v>
      </c>
      <c r="E13" s="121">
        <v>6708</v>
      </c>
      <c r="F13" s="117">
        <v>7680</v>
      </c>
      <c r="G13" s="119">
        <v>1654</v>
      </c>
      <c r="H13" s="116">
        <v>2429</v>
      </c>
      <c r="I13" s="118">
        <v>829</v>
      </c>
      <c r="J13" s="115">
        <v>1433</v>
      </c>
    </row>
    <row r="14" spans="1:10" x14ac:dyDescent="0.15">
      <c r="A14" s="30">
        <v>14</v>
      </c>
      <c r="B14" s="62" t="s">
        <v>71</v>
      </c>
      <c r="C14" s="62" t="s">
        <v>79</v>
      </c>
      <c r="D14" s="62" t="s">
        <v>71</v>
      </c>
      <c r="E14" s="100">
        <v>1500</v>
      </c>
      <c r="F14" s="101">
        <v>1688</v>
      </c>
      <c r="G14" s="31">
        <v>364</v>
      </c>
      <c r="H14" s="32">
        <v>509</v>
      </c>
      <c r="I14">
        <v>168</v>
      </c>
      <c r="J14">
        <v>306</v>
      </c>
    </row>
    <row r="15" spans="1:10" x14ac:dyDescent="0.15">
      <c r="A15" s="30">
        <v>15</v>
      </c>
      <c r="B15" s="62" t="s">
        <v>126</v>
      </c>
      <c r="C15" s="62" t="s">
        <v>79</v>
      </c>
      <c r="D15" s="62" t="s">
        <v>71</v>
      </c>
      <c r="E15" s="121">
        <v>5057</v>
      </c>
      <c r="F15" s="101">
        <v>5680</v>
      </c>
      <c r="G15" s="119">
        <v>1094</v>
      </c>
      <c r="H15" s="32">
        <v>1538</v>
      </c>
      <c r="I15" s="118">
        <v>595</v>
      </c>
      <c r="J15">
        <v>937</v>
      </c>
    </row>
    <row r="16" spans="1:10" x14ac:dyDescent="0.15">
      <c r="A16" s="30">
        <v>16</v>
      </c>
      <c r="B16" s="62" t="s">
        <v>44</v>
      </c>
      <c r="C16" s="62" t="s">
        <v>79</v>
      </c>
      <c r="D16" s="62" t="s">
        <v>75</v>
      </c>
      <c r="E16" s="121">
        <v>4039</v>
      </c>
      <c r="F16" s="101">
        <v>4762</v>
      </c>
      <c r="G16" s="119">
        <v>894</v>
      </c>
      <c r="H16" s="32">
        <v>1262</v>
      </c>
      <c r="I16" s="118">
        <v>434</v>
      </c>
      <c r="J16">
        <v>733</v>
      </c>
    </row>
    <row r="17" spans="1:10" x14ac:dyDescent="0.15">
      <c r="A17" s="30">
        <v>17</v>
      </c>
      <c r="B17" s="62" t="s">
        <v>75</v>
      </c>
      <c r="C17" s="62" t="s">
        <v>79</v>
      </c>
      <c r="D17" s="62" t="s">
        <v>75</v>
      </c>
      <c r="E17" s="121">
        <v>6549</v>
      </c>
      <c r="F17" s="101">
        <v>7574</v>
      </c>
      <c r="G17" s="119">
        <v>1629</v>
      </c>
      <c r="H17" s="32">
        <v>2309</v>
      </c>
      <c r="I17" s="118">
        <v>822</v>
      </c>
      <c r="J17">
        <v>1342</v>
      </c>
    </row>
    <row r="18" spans="1:10" x14ac:dyDescent="0.15">
      <c r="A18" s="30">
        <v>18</v>
      </c>
      <c r="B18" s="62" t="s">
        <v>128</v>
      </c>
      <c r="C18" s="62" t="s">
        <v>79</v>
      </c>
      <c r="D18" s="62" t="s">
        <v>74</v>
      </c>
      <c r="E18" s="121">
        <v>4548</v>
      </c>
      <c r="F18" s="101">
        <v>5456</v>
      </c>
      <c r="G18" s="119">
        <v>1194</v>
      </c>
      <c r="H18" s="32">
        <v>1726</v>
      </c>
      <c r="I18" s="118">
        <v>575</v>
      </c>
      <c r="J18">
        <v>1077</v>
      </c>
    </row>
    <row r="19" spans="1:10" x14ac:dyDescent="0.15">
      <c r="A19" s="30">
        <v>19</v>
      </c>
      <c r="B19" s="62" t="s">
        <v>46</v>
      </c>
      <c r="C19" s="62" t="s">
        <v>79</v>
      </c>
      <c r="D19" s="62" t="s">
        <v>74</v>
      </c>
      <c r="E19" s="121">
        <v>5668</v>
      </c>
      <c r="F19" s="101">
        <v>6502</v>
      </c>
      <c r="G19" s="119">
        <v>1532</v>
      </c>
      <c r="H19" s="32">
        <v>2066</v>
      </c>
      <c r="I19" s="118">
        <v>800</v>
      </c>
      <c r="J19">
        <v>1252</v>
      </c>
    </row>
    <row r="20" spans="1:10" x14ac:dyDescent="0.15">
      <c r="A20" s="30">
        <v>20</v>
      </c>
      <c r="B20" s="62" t="s">
        <v>130</v>
      </c>
      <c r="C20" s="62" t="s">
        <v>80</v>
      </c>
      <c r="D20" s="62" t="s">
        <v>206</v>
      </c>
      <c r="E20" s="121">
        <v>4068</v>
      </c>
      <c r="F20" s="101">
        <v>4320</v>
      </c>
      <c r="G20" s="119">
        <v>1097</v>
      </c>
      <c r="H20" s="32">
        <v>1332</v>
      </c>
      <c r="I20" s="118">
        <v>543</v>
      </c>
      <c r="J20">
        <v>741</v>
      </c>
    </row>
    <row r="21" spans="1:10" x14ac:dyDescent="0.15">
      <c r="A21" s="30">
        <v>21</v>
      </c>
      <c r="B21" s="62" t="s">
        <v>131</v>
      </c>
      <c r="C21" s="62" t="s">
        <v>80</v>
      </c>
      <c r="D21" s="62" t="s">
        <v>206</v>
      </c>
      <c r="E21" s="121">
        <v>6736</v>
      </c>
      <c r="F21" s="101">
        <v>7163</v>
      </c>
      <c r="G21" s="119">
        <v>1565</v>
      </c>
      <c r="H21" s="32">
        <v>1956</v>
      </c>
      <c r="I21" s="118">
        <v>770</v>
      </c>
      <c r="J21">
        <v>1127</v>
      </c>
    </row>
    <row r="22" spans="1:10" x14ac:dyDescent="0.15">
      <c r="A22" s="30">
        <v>22</v>
      </c>
      <c r="B22" s="62" t="s">
        <v>55</v>
      </c>
      <c r="C22" s="62" t="s">
        <v>80</v>
      </c>
      <c r="D22" s="62" t="s">
        <v>206</v>
      </c>
      <c r="E22" s="121">
        <v>6283</v>
      </c>
      <c r="F22" s="101">
        <v>6964</v>
      </c>
      <c r="G22" s="119">
        <v>1462</v>
      </c>
      <c r="H22" s="32">
        <v>1921</v>
      </c>
      <c r="I22" s="118">
        <v>655</v>
      </c>
      <c r="J22">
        <v>959</v>
      </c>
    </row>
    <row r="23" spans="1:10" x14ac:dyDescent="0.15">
      <c r="A23" s="30">
        <v>23</v>
      </c>
      <c r="B23" s="62" t="s">
        <v>133</v>
      </c>
      <c r="C23" s="62" t="s">
        <v>80</v>
      </c>
      <c r="D23" s="62" t="s">
        <v>207</v>
      </c>
      <c r="E23" s="121">
        <v>7450</v>
      </c>
      <c r="F23" s="101">
        <v>8051</v>
      </c>
      <c r="G23" s="119">
        <v>1811</v>
      </c>
      <c r="H23" s="32">
        <v>2385</v>
      </c>
      <c r="I23" s="118">
        <v>942</v>
      </c>
      <c r="J23">
        <v>1363</v>
      </c>
    </row>
    <row r="24" spans="1:10" x14ac:dyDescent="0.15">
      <c r="A24" s="30">
        <v>24</v>
      </c>
      <c r="B24" s="63" t="s">
        <v>134</v>
      </c>
      <c r="C24" s="63" t="s">
        <v>80</v>
      </c>
      <c r="D24" s="63" t="s">
        <v>206</v>
      </c>
      <c r="E24" s="122">
        <v>6854</v>
      </c>
      <c r="F24" s="103">
        <v>7447</v>
      </c>
      <c r="G24" s="120">
        <v>1593</v>
      </c>
      <c r="H24" s="65">
        <v>1992</v>
      </c>
      <c r="I24" s="118">
        <v>721</v>
      </c>
      <c r="J24">
        <v>989</v>
      </c>
    </row>
    <row r="25" spans="1:10" x14ac:dyDescent="0.15">
      <c r="A25" s="30">
        <v>25</v>
      </c>
      <c r="B25" s="63" t="s">
        <v>42</v>
      </c>
      <c r="C25" s="63" t="s">
        <v>80</v>
      </c>
      <c r="D25" s="63" t="s">
        <v>208</v>
      </c>
      <c r="E25" s="122">
        <v>6649</v>
      </c>
      <c r="F25" s="103">
        <v>7262</v>
      </c>
      <c r="G25" s="120">
        <v>1496</v>
      </c>
      <c r="H25" s="65">
        <v>2077</v>
      </c>
      <c r="I25" s="118">
        <v>734</v>
      </c>
      <c r="J25">
        <v>1271</v>
      </c>
    </row>
    <row r="26" spans="1:10" x14ac:dyDescent="0.15">
      <c r="A26" s="30">
        <v>26</v>
      </c>
      <c r="B26" s="63" t="s">
        <v>136</v>
      </c>
      <c r="C26" s="63" t="s">
        <v>80</v>
      </c>
      <c r="D26" s="63" t="s">
        <v>76</v>
      </c>
      <c r="E26" s="122">
        <v>5807</v>
      </c>
      <c r="F26" s="103">
        <v>6756</v>
      </c>
      <c r="G26" s="120">
        <v>1440</v>
      </c>
      <c r="H26" s="65">
        <v>2124</v>
      </c>
      <c r="I26" s="118">
        <v>719</v>
      </c>
      <c r="J26">
        <v>1247</v>
      </c>
    </row>
    <row r="27" spans="1:10" x14ac:dyDescent="0.15">
      <c r="A27" s="30">
        <v>27</v>
      </c>
      <c r="B27" s="63" t="s">
        <v>45</v>
      </c>
      <c r="C27" s="63" t="s">
        <v>80</v>
      </c>
      <c r="D27" s="63" t="s">
        <v>76</v>
      </c>
      <c r="E27" s="122">
        <v>4877</v>
      </c>
      <c r="F27" s="103">
        <v>5532</v>
      </c>
      <c r="G27" s="120">
        <v>1155</v>
      </c>
      <c r="H27" s="65">
        <v>1582</v>
      </c>
      <c r="I27" s="118">
        <v>497</v>
      </c>
      <c r="J27">
        <v>791</v>
      </c>
    </row>
    <row r="28" spans="1:10" x14ac:dyDescent="0.15">
      <c r="A28" s="30">
        <v>28</v>
      </c>
      <c r="B28" s="63" t="s">
        <v>138</v>
      </c>
      <c r="C28" s="63" t="s">
        <v>80</v>
      </c>
      <c r="D28" s="63" t="s">
        <v>76</v>
      </c>
      <c r="E28" s="122">
        <v>4641</v>
      </c>
      <c r="F28" s="103">
        <v>5022</v>
      </c>
      <c r="G28" s="120">
        <v>1050</v>
      </c>
      <c r="H28" s="65">
        <v>1395</v>
      </c>
      <c r="I28" s="118">
        <v>507</v>
      </c>
      <c r="J28">
        <v>769</v>
      </c>
    </row>
    <row r="29" spans="1:10" x14ac:dyDescent="0.15">
      <c r="A29" s="30">
        <v>29</v>
      </c>
      <c r="B29" s="63" t="s">
        <v>47</v>
      </c>
      <c r="C29" s="63" t="s">
        <v>80</v>
      </c>
      <c r="D29" s="63" t="s">
        <v>76</v>
      </c>
      <c r="E29" s="102">
        <v>2051</v>
      </c>
      <c r="F29" s="103">
        <v>2303</v>
      </c>
      <c r="G29" s="64">
        <v>498</v>
      </c>
      <c r="H29" s="65">
        <v>680</v>
      </c>
      <c r="I29">
        <v>206</v>
      </c>
      <c r="J29">
        <v>345</v>
      </c>
    </row>
    <row r="30" spans="1:10" x14ac:dyDescent="0.15">
      <c r="A30" s="30">
        <v>30</v>
      </c>
      <c r="B30" s="63" t="s">
        <v>43</v>
      </c>
      <c r="C30" s="63" t="s">
        <v>80</v>
      </c>
      <c r="D30" s="63" t="s">
        <v>76</v>
      </c>
      <c r="E30" s="122">
        <v>4018</v>
      </c>
      <c r="F30" s="103">
        <v>4117</v>
      </c>
      <c r="G30" s="120">
        <v>860</v>
      </c>
      <c r="H30" s="65">
        <v>1217</v>
      </c>
      <c r="I30" s="118">
        <v>440</v>
      </c>
      <c r="J30">
        <v>733</v>
      </c>
    </row>
    <row r="31" spans="1:10" x14ac:dyDescent="0.15">
      <c r="A31" s="30">
        <v>31</v>
      </c>
      <c r="B31" s="63" t="s">
        <v>141</v>
      </c>
      <c r="C31" s="63" t="s">
        <v>80</v>
      </c>
      <c r="D31" s="63" t="s">
        <v>215</v>
      </c>
      <c r="E31" s="122">
        <v>3329</v>
      </c>
      <c r="F31" s="103">
        <v>3837</v>
      </c>
      <c r="G31" s="120">
        <v>777</v>
      </c>
      <c r="H31" s="65">
        <v>1136</v>
      </c>
      <c r="I31" s="118">
        <v>376</v>
      </c>
      <c r="J31">
        <v>660</v>
      </c>
    </row>
    <row r="32" spans="1:10" x14ac:dyDescent="0.15">
      <c r="A32" s="30">
        <v>32</v>
      </c>
      <c r="B32" s="63" t="s">
        <v>39</v>
      </c>
      <c r="C32" s="62" t="s">
        <v>80</v>
      </c>
      <c r="D32" s="63" t="s">
        <v>215</v>
      </c>
      <c r="E32" s="122">
        <v>5409</v>
      </c>
      <c r="F32" s="103">
        <v>6242</v>
      </c>
      <c r="G32" s="120">
        <v>1450</v>
      </c>
      <c r="H32" s="65">
        <v>1948</v>
      </c>
      <c r="I32" s="118">
        <v>740</v>
      </c>
      <c r="J32">
        <v>1047</v>
      </c>
    </row>
    <row r="33" spans="1:10" x14ac:dyDescent="0.15">
      <c r="A33" s="30">
        <v>33</v>
      </c>
      <c r="B33" s="63" t="s">
        <v>41</v>
      </c>
      <c r="C33" s="63" t="s">
        <v>80</v>
      </c>
      <c r="D33" s="63" t="s">
        <v>215</v>
      </c>
      <c r="E33" s="122">
        <v>2152</v>
      </c>
      <c r="F33" s="103">
        <v>2600</v>
      </c>
      <c r="G33" s="120">
        <v>653</v>
      </c>
      <c r="H33" s="65">
        <v>924</v>
      </c>
      <c r="I33" s="118">
        <v>348</v>
      </c>
      <c r="J33">
        <v>588</v>
      </c>
    </row>
    <row r="34" spans="1:10" x14ac:dyDescent="0.15">
      <c r="A34" s="30">
        <v>34</v>
      </c>
      <c r="B34" s="63" t="s">
        <v>144</v>
      </c>
      <c r="C34" s="63" t="s">
        <v>80</v>
      </c>
      <c r="D34" s="63" t="s">
        <v>78</v>
      </c>
      <c r="E34" s="122">
        <v>2818</v>
      </c>
      <c r="F34" s="103">
        <v>3240</v>
      </c>
      <c r="G34" s="120">
        <v>796</v>
      </c>
      <c r="H34" s="65">
        <v>1210</v>
      </c>
      <c r="I34" s="118">
        <v>432</v>
      </c>
      <c r="J34">
        <v>777</v>
      </c>
    </row>
    <row r="35" spans="1:10" x14ac:dyDescent="0.15">
      <c r="A35" s="30">
        <v>35</v>
      </c>
      <c r="B35" s="63" t="s">
        <v>201</v>
      </c>
      <c r="C35" s="63" t="s">
        <v>80</v>
      </c>
      <c r="D35" s="63" t="s">
        <v>78</v>
      </c>
      <c r="E35" s="122">
        <v>5499</v>
      </c>
      <c r="F35" s="103">
        <v>6284</v>
      </c>
      <c r="G35" s="120">
        <v>1358</v>
      </c>
      <c r="H35" s="65">
        <v>1853</v>
      </c>
      <c r="I35" s="118">
        <v>694</v>
      </c>
      <c r="J35">
        <v>1042</v>
      </c>
    </row>
    <row r="36" spans="1:10" x14ac:dyDescent="0.15">
      <c r="A36" s="30">
        <v>36</v>
      </c>
      <c r="B36" s="63" t="s">
        <v>146</v>
      </c>
      <c r="C36" s="63" t="s">
        <v>80</v>
      </c>
      <c r="D36" s="62" t="s">
        <v>215</v>
      </c>
      <c r="E36" s="122">
        <v>3349</v>
      </c>
      <c r="F36" s="103">
        <v>3743</v>
      </c>
      <c r="G36" s="120">
        <v>743</v>
      </c>
      <c r="H36" s="65">
        <v>920</v>
      </c>
      <c r="I36" s="118">
        <v>346</v>
      </c>
      <c r="J36">
        <v>526</v>
      </c>
    </row>
    <row r="37" spans="1:10" x14ac:dyDescent="0.15">
      <c r="A37" s="30">
        <v>37</v>
      </c>
      <c r="B37" s="63" t="s">
        <v>147</v>
      </c>
      <c r="C37" s="63" t="s">
        <v>80</v>
      </c>
      <c r="D37" s="62" t="s">
        <v>78</v>
      </c>
      <c r="E37" s="122">
        <v>6444</v>
      </c>
      <c r="F37" s="103">
        <v>7389</v>
      </c>
      <c r="G37" s="120">
        <v>1567</v>
      </c>
      <c r="H37" s="65">
        <v>2207</v>
      </c>
      <c r="I37" s="118">
        <v>861</v>
      </c>
      <c r="J37">
        <v>1327</v>
      </c>
    </row>
    <row r="38" spans="1:10" x14ac:dyDescent="0.15">
      <c r="A38" s="30">
        <v>38</v>
      </c>
      <c r="B38" s="63" t="s">
        <v>148</v>
      </c>
      <c r="C38" s="63" t="s">
        <v>82</v>
      </c>
      <c r="D38" s="63" t="s">
        <v>84</v>
      </c>
      <c r="E38" s="102">
        <v>1419</v>
      </c>
      <c r="F38" s="103">
        <v>1572</v>
      </c>
      <c r="G38" s="64">
        <v>399</v>
      </c>
      <c r="H38" s="65">
        <v>566</v>
      </c>
      <c r="I38">
        <v>215</v>
      </c>
      <c r="J38">
        <v>375</v>
      </c>
    </row>
    <row r="39" spans="1:10" x14ac:dyDescent="0.15">
      <c r="A39" s="30">
        <v>39</v>
      </c>
      <c r="B39" s="62" t="s">
        <v>149</v>
      </c>
      <c r="C39" s="62" t="s">
        <v>82</v>
      </c>
      <c r="D39" s="63" t="s">
        <v>84</v>
      </c>
      <c r="E39" s="121">
        <v>3014</v>
      </c>
      <c r="F39" s="101">
        <v>3444</v>
      </c>
      <c r="G39" s="119">
        <v>805</v>
      </c>
      <c r="H39" s="32">
        <v>1134</v>
      </c>
      <c r="I39" s="118">
        <v>395</v>
      </c>
      <c r="J39">
        <v>701</v>
      </c>
    </row>
    <row r="40" spans="1:10" x14ac:dyDescent="0.15">
      <c r="A40" s="30">
        <v>40</v>
      </c>
      <c r="B40" s="62" t="s">
        <v>150</v>
      </c>
      <c r="C40" s="62" t="s">
        <v>82</v>
      </c>
      <c r="D40" s="63" t="s">
        <v>83</v>
      </c>
      <c r="E40" s="121">
        <v>6080</v>
      </c>
      <c r="F40" s="101">
        <v>6599</v>
      </c>
      <c r="G40" s="119">
        <v>1612</v>
      </c>
      <c r="H40" s="32">
        <v>2190</v>
      </c>
      <c r="I40" s="118">
        <v>829</v>
      </c>
      <c r="J40">
        <v>1330</v>
      </c>
    </row>
    <row r="41" spans="1:10" x14ac:dyDescent="0.15">
      <c r="A41" s="30">
        <v>41</v>
      </c>
      <c r="B41" s="63" t="s">
        <v>151</v>
      </c>
      <c r="C41" s="63" t="s">
        <v>82</v>
      </c>
      <c r="D41" s="63" t="s">
        <v>84</v>
      </c>
      <c r="E41" s="122">
        <v>5225</v>
      </c>
      <c r="F41" s="103">
        <v>6176</v>
      </c>
      <c r="G41" s="120">
        <v>1355</v>
      </c>
      <c r="H41" s="65">
        <v>2110</v>
      </c>
      <c r="I41" s="118">
        <v>706</v>
      </c>
      <c r="J41">
        <v>1316</v>
      </c>
    </row>
    <row r="42" spans="1:10" x14ac:dyDescent="0.15">
      <c r="A42" s="30">
        <v>42</v>
      </c>
      <c r="B42" s="63" t="s">
        <v>152</v>
      </c>
      <c r="C42" s="62" t="s">
        <v>82</v>
      </c>
      <c r="D42" s="63" t="s">
        <v>83</v>
      </c>
      <c r="E42" s="122">
        <v>5333</v>
      </c>
      <c r="F42" s="123">
        <v>6450</v>
      </c>
      <c r="G42" s="120">
        <v>1590</v>
      </c>
      <c r="H42" s="124">
        <v>2387</v>
      </c>
      <c r="I42" s="118">
        <v>885</v>
      </c>
      <c r="J42" s="115">
        <v>1497</v>
      </c>
    </row>
    <row r="43" spans="1:10" x14ac:dyDescent="0.15">
      <c r="A43" s="30">
        <v>43</v>
      </c>
      <c r="B43" s="63" t="s">
        <v>153</v>
      </c>
      <c r="C43" s="63" t="s">
        <v>82</v>
      </c>
      <c r="D43" s="63" t="s">
        <v>83</v>
      </c>
      <c r="E43" s="122">
        <v>4578</v>
      </c>
      <c r="F43" s="103">
        <v>5279</v>
      </c>
      <c r="G43" s="120">
        <v>1442</v>
      </c>
      <c r="H43" s="65">
        <v>2073</v>
      </c>
      <c r="I43" s="118">
        <v>839</v>
      </c>
      <c r="J43">
        <v>1351</v>
      </c>
    </row>
    <row r="44" spans="1:10" x14ac:dyDescent="0.15">
      <c r="A44" s="30">
        <v>44</v>
      </c>
      <c r="B44" s="63" t="s">
        <v>154</v>
      </c>
      <c r="C44" s="63" t="s">
        <v>82</v>
      </c>
      <c r="D44" s="63" t="s">
        <v>81</v>
      </c>
      <c r="E44" s="122">
        <v>4974</v>
      </c>
      <c r="F44" s="103">
        <v>5725</v>
      </c>
      <c r="G44" s="120">
        <v>1172</v>
      </c>
      <c r="H44" s="65">
        <v>1658</v>
      </c>
      <c r="I44" s="118">
        <v>626</v>
      </c>
      <c r="J44">
        <v>1025</v>
      </c>
    </row>
    <row r="45" spans="1:10" x14ac:dyDescent="0.15">
      <c r="A45" s="30">
        <v>45</v>
      </c>
      <c r="B45" s="63" t="s">
        <v>155</v>
      </c>
      <c r="C45" s="63" t="s">
        <v>82</v>
      </c>
      <c r="D45" s="63" t="s">
        <v>81</v>
      </c>
      <c r="E45" s="102">
        <v>171</v>
      </c>
      <c r="F45" s="103">
        <v>196</v>
      </c>
      <c r="G45" s="64">
        <v>56</v>
      </c>
      <c r="H45" s="65">
        <v>90</v>
      </c>
      <c r="I45">
        <v>31</v>
      </c>
      <c r="J45">
        <v>57</v>
      </c>
    </row>
    <row r="46" spans="1:10" x14ac:dyDescent="0.15">
      <c r="A46" s="30">
        <v>46</v>
      </c>
      <c r="B46" s="63" t="s">
        <v>156</v>
      </c>
      <c r="C46" s="63" t="s">
        <v>82</v>
      </c>
      <c r="D46" s="62" t="s">
        <v>81</v>
      </c>
      <c r="E46" s="122">
        <v>2853</v>
      </c>
      <c r="F46" s="103">
        <v>3322</v>
      </c>
      <c r="G46" s="120">
        <v>843</v>
      </c>
      <c r="H46" s="65">
        <v>1202</v>
      </c>
      <c r="I46" s="118">
        <v>473</v>
      </c>
      <c r="J46">
        <v>714</v>
      </c>
    </row>
    <row r="47" spans="1:10" x14ac:dyDescent="0.15">
      <c r="A47" s="30">
        <v>47</v>
      </c>
      <c r="B47" s="63" t="s">
        <v>157</v>
      </c>
      <c r="C47" s="63" t="s">
        <v>82</v>
      </c>
      <c r="D47" s="63" t="s">
        <v>86</v>
      </c>
      <c r="E47" s="122">
        <v>3099</v>
      </c>
      <c r="F47" s="103">
        <v>3450</v>
      </c>
      <c r="G47" s="120">
        <v>1083</v>
      </c>
      <c r="H47" s="65">
        <v>1441</v>
      </c>
      <c r="I47" s="118">
        <v>581</v>
      </c>
      <c r="J47">
        <v>849</v>
      </c>
    </row>
    <row r="48" spans="1:10" x14ac:dyDescent="0.15">
      <c r="A48" s="67">
        <v>48</v>
      </c>
      <c r="B48" s="63" t="s">
        <v>158</v>
      </c>
      <c r="C48" s="63" t="s">
        <v>82</v>
      </c>
      <c r="D48" s="63" t="s">
        <v>86</v>
      </c>
      <c r="E48" s="122">
        <v>1800</v>
      </c>
      <c r="F48" s="103">
        <v>1963</v>
      </c>
      <c r="G48" s="120">
        <v>541</v>
      </c>
      <c r="H48" s="65">
        <v>735</v>
      </c>
      <c r="I48" s="118">
        <v>288</v>
      </c>
      <c r="J48">
        <v>473</v>
      </c>
    </row>
    <row r="49" spans="1:10" x14ac:dyDescent="0.15">
      <c r="A49" s="30">
        <v>49</v>
      </c>
      <c r="B49" s="62" t="s">
        <v>51</v>
      </c>
      <c r="C49" s="63" t="s">
        <v>82</v>
      </c>
      <c r="D49" s="63" t="s">
        <v>85</v>
      </c>
      <c r="E49" s="121">
        <v>1762</v>
      </c>
      <c r="F49" s="101">
        <v>1946</v>
      </c>
      <c r="G49" s="119">
        <v>670</v>
      </c>
      <c r="H49" s="32">
        <v>903</v>
      </c>
      <c r="I49" s="118">
        <v>427</v>
      </c>
      <c r="J49">
        <v>606</v>
      </c>
    </row>
    <row r="50" spans="1:10" x14ac:dyDescent="0.15">
      <c r="A50" s="30">
        <v>50</v>
      </c>
      <c r="B50" s="63" t="s">
        <v>50</v>
      </c>
      <c r="C50" s="63" t="s">
        <v>82</v>
      </c>
      <c r="D50" s="63" t="s">
        <v>85</v>
      </c>
      <c r="E50" s="102">
        <v>817</v>
      </c>
      <c r="F50" s="103">
        <v>931</v>
      </c>
      <c r="G50" s="64">
        <v>341</v>
      </c>
      <c r="H50" s="65">
        <v>445</v>
      </c>
      <c r="I50">
        <v>174</v>
      </c>
      <c r="J50">
        <v>302</v>
      </c>
    </row>
    <row r="51" spans="1:10" x14ac:dyDescent="0.15">
      <c r="A51" s="30">
        <v>51</v>
      </c>
      <c r="B51" s="63" t="s">
        <v>161</v>
      </c>
      <c r="C51" s="63" t="s">
        <v>88</v>
      </c>
      <c r="D51" s="63" t="s">
        <v>210</v>
      </c>
      <c r="E51" s="122">
        <v>2890</v>
      </c>
      <c r="F51" s="103">
        <v>3358</v>
      </c>
      <c r="G51" s="120">
        <v>630</v>
      </c>
      <c r="H51" s="65">
        <v>855</v>
      </c>
      <c r="I51" s="118">
        <v>306</v>
      </c>
      <c r="J51">
        <v>479</v>
      </c>
    </row>
    <row r="52" spans="1:10" x14ac:dyDescent="0.15">
      <c r="A52" s="30">
        <v>52</v>
      </c>
      <c r="B52" s="63" t="s">
        <v>49</v>
      </c>
      <c r="C52" s="63" t="s">
        <v>88</v>
      </c>
      <c r="D52" s="63" t="s">
        <v>210</v>
      </c>
      <c r="E52" s="122">
        <v>4024</v>
      </c>
      <c r="F52" s="103">
        <v>4365</v>
      </c>
      <c r="G52" s="120">
        <v>806</v>
      </c>
      <c r="H52" s="65">
        <v>1032</v>
      </c>
      <c r="I52" s="118">
        <v>388</v>
      </c>
      <c r="J52">
        <v>582</v>
      </c>
    </row>
    <row r="53" spans="1:10" x14ac:dyDescent="0.15">
      <c r="A53" s="30">
        <v>53</v>
      </c>
      <c r="B53" s="63" t="s">
        <v>163</v>
      </c>
      <c r="C53" s="63" t="s">
        <v>88</v>
      </c>
      <c r="D53" s="63" t="s">
        <v>210</v>
      </c>
      <c r="E53" s="122">
        <v>4945</v>
      </c>
      <c r="F53" s="103">
        <v>5602</v>
      </c>
      <c r="G53" s="120">
        <v>1340</v>
      </c>
      <c r="H53" s="65">
        <v>1870</v>
      </c>
      <c r="I53" s="118">
        <v>696</v>
      </c>
      <c r="J53">
        <v>1178</v>
      </c>
    </row>
    <row r="54" spans="1:10" x14ac:dyDescent="0.15">
      <c r="A54" s="30">
        <v>54</v>
      </c>
      <c r="B54" s="63" t="s">
        <v>202</v>
      </c>
      <c r="C54" s="63" t="s">
        <v>88</v>
      </c>
      <c r="D54" s="63" t="s">
        <v>89</v>
      </c>
      <c r="E54" s="122">
        <v>3577</v>
      </c>
      <c r="F54" s="103">
        <v>4025</v>
      </c>
      <c r="G54" s="120">
        <v>864</v>
      </c>
      <c r="H54" s="65">
        <v>1262</v>
      </c>
      <c r="I54" s="118">
        <v>484</v>
      </c>
      <c r="J54">
        <v>782</v>
      </c>
    </row>
    <row r="55" spans="1:10" x14ac:dyDescent="0.15">
      <c r="A55" s="30">
        <v>55</v>
      </c>
      <c r="B55" s="63" t="s">
        <v>165</v>
      </c>
      <c r="C55" s="63" t="s">
        <v>88</v>
      </c>
      <c r="D55" s="63" t="s">
        <v>89</v>
      </c>
      <c r="E55" s="122">
        <v>3596</v>
      </c>
      <c r="F55" s="103">
        <v>3953</v>
      </c>
      <c r="G55" s="120">
        <v>579</v>
      </c>
      <c r="H55" s="65">
        <v>775</v>
      </c>
      <c r="I55" s="118">
        <v>258</v>
      </c>
      <c r="J55">
        <v>405</v>
      </c>
    </row>
    <row r="56" spans="1:10" x14ac:dyDescent="0.15">
      <c r="A56" s="30">
        <v>56</v>
      </c>
      <c r="B56" s="63" t="s">
        <v>48</v>
      </c>
      <c r="C56" s="62" t="s">
        <v>88</v>
      </c>
      <c r="D56" s="63" t="s">
        <v>89</v>
      </c>
      <c r="E56" s="122">
        <v>2735</v>
      </c>
      <c r="F56" s="103">
        <v>3174</v>
      </c>
      <c r="G56" s="120">
        <v>709</v>
      </c>
      <c r="H56" s="65">
        <v>1014</v>
      </c>
      <c r="I56" s="118">
        <v>377</v>
      </c>
      <c r="J56">
        <v>616</v>
      </c>
    </row>
    <row r="57" spans="1:10" x14ac:dyDescent="0.15">
      <c r="A57" s="30">
        <v>57</v>
      </c>
      <c r="B57" s="63" t="s">
        <v>167</v>
      </c>
      <c r="C57" s="63" t="s">
        <v>88</v>
      </c>
      <c r="D57" s="63" t="s">
        <v>89</v>
      </c>
      <c r="E57" s="122">
        <v>3842</v>
      </c>
      <c r="F57" s="103">
        <v>4405</v>
      </c>
      <c r="G57" s="120">
        <v>1143</v>
      </c>
      <c r="H57" s="65">
        <v>1520</v>
      </c>
      <c r="I57" s="118">
        <v>589</v>
      </c>
      <c r="J57">
        <v>928</v>
      </c>
    </row>
    <row r="58" spans="1:10" x14ac:dyDescent="0.15">
      <c r="A58" s="30">
        <v>58</v>
      </c>
      <c r="B58" s="63" t="s">
        <v>203</v>
      </c>
      <c r="C58" s="62" t="s">
        <v>88</v>
      </c>
      <c r="D58" s="63" t="s">
        <v>89</v>
      </c>
      <c r="E58" s="122">
        <v>3877</v>
      </c>
      <c r="F58" s="103">
        <v>4446</v>
      </c>
      <c r="G58" s="120">
        <v>876</v>
      </c>
      <c r="H58" s="65">
        <v>1196</v>
      </c>
      <c r="I58" s="118">
        <v>437</v>
      </c>
      <c r="J58">
        <v>666</v>
      </c>
    </row>
    <row r="59" spans="1:10" x14ac:dyDescent="0.15">
      <c r="A59" s="30">
        <v>59</v>
      </c>
      <c r="B59" s="63" t="s">
        <v>169</v>
      </c>
      <c r="C59" s="63" t="s">
        <v>88</v>
      </c>
      <c r="D59" s="63" t="s">
        <v>90</v>
      </c>
      <c r="E59" s="122">
        <v>1092</v>
      </c>
      <c r="F59" s="103">
        <v>1231</v>
      </c>
      <c r="G59" s="120">
        <v>396</v>
      </c>
      <c r="H59" s="65">
        <v>523</v>
      </c>
      <c r="I59" s="118">
        <v>217</v>
      </c>
      <c r="J59">
        <v>323</v>
      </c>
    </row>
    <row r="60" spans="1:10" x14ac:dyDescent="0.15">
      <c r="A60" s="30">
        <v>60</v>
      </c>
      <c r="B60" s="63" t="s">
        <v>52</v>
      </c>
      <c r="C60" s="63" t="s">
        <v>88</v>
      </c>
      <c r="D60" s="63" t="s">
        <v>90</v>
      </c>
      <c r="E60" s="122">
        <v>3461</v>
      </c>
      <c r="F60" s="103">
        <v>3913</v>
      </c>
      <c r="G60" s="120">
        <v>882</v>
      </c>
      <c r="H60" s="65">
        <v>1148</v>
      </c>
      <c r="I60" s="118">
        <v>469</v>
      </c>
      <c r="J60">
        <v>683</v>
      </c>
    </row>
    <row r="61" spans="1:10" x14ac:dyDescent="0.15">
      <c r="A61" s="30">
        <v>61</v>
      </c>
      <c r="B61" s="63" t="s">
        <v>171</v>
      </c>
      <c r="C61" s="63" t="s">
        <v>88</v>
      </c>
      <c r="D61" s="63" t="s">
        <v>90</v>
      </c>
      <c r="E61" s="102">
        <v>1056</v>
      </c>
      <c r="F61" s="103">
        <v>1161</v>
      </c>
      <c r="G61" s="64">
        <v>304</v>
      </c>
      <c r="H61" s="65">
        <v>388</v>
      </c>
      <c r="I61">
        <v>173</v>
      </c>
      <c r="J61">
        <v>234</v>
      </c>
    </row>
    <row r="62" spans="1:10" x14ac:dyDescent="0.15">
      <c r="A62" s="30">
        <v>62</v>
      </c>
      <c r="B62" s="63" t="s">
        <v>53</v>
      </c>
      <c r="C62" s="63" t="s">
        <v>88</v>
      </c>
      <c r="D62" s="63" t="s">
        <v>91</v>
      </c>
      <c r="E62" s="102">
        <v>996</v>
      </c>
      <c r="F62" s="103">
        <v>1129</v>
      </c>
      <c r="G62" s="64">
        <v>340</v>
      </c>
      <c r="H62" s="65">
        <v>447</v>
      </c>
      <c r="I62">
        <v>191</v>
      </c>
      <c r="J62">
        <v>274</v>
      </c>
    </row>
    <row r="63" spans="1:10" x14ac:dyDescent="0.15">
      <c r="A63" s="30">
        <v>63</v>
      </c>
      <c r="B63" s="63" t="s">
        <v>173</v>
      </c>
      <c r="C63" s="63" t="s">
        <v>88</v>
      </c>
      <c r="D63" s="63" t="s">
        <v>91</v>
      </c>
      <c r="E63" s="122">
        <v>1372</v>
      </c>
      <c r="F63" s="103">
        <v>1545</v>
      </c>
      <c r="G63" s="120">
        <v>504</v>
      </c>
      <c r="H63" s="65">
        <v>681</v>
      </c>
      <c r="I63" s="118">
        <v>279</v>
      </c>
      <c r="J63">
        <v>442</v>
      </c>
    </row>
    <row r="64" spans="1:10" x14ac:dyDescent="0.15">
      <c r="A64" s="30">
        <v>64</v>
      </c>
      <c r="B64" s="63" t="s">
        <v>54</v>
      </c>
      <c r="C64" s="63" t="s">
        <v>88</v>
      </c>
      <c r="D64" s="63" t="s">
        <v>91</v>
      </c>
      <c r="E64" s="102">
        <v>812</v>
      </c>
      <c r="F64" s="103">
        <v>901</v>
      </c>
      <c r="G64" s="64">
        <v>325</v>
      </c>
      <c r="H64" s="65">
        <v>448</v>
      </c>
      <c r="I64">
        <v>184</v>
      </c>
      <c r="J64">
        <v>313</v>
      </c>
    </row>
    <row r="65" spans="1:10" x14ac:dyDescent="0.15">
      <c r="A65" s="30">
        <v>65</v>
      </c>
      <c r="B65" s="63" t="s">
        <v>175</v>
      </c>
      <c r="C65" s="63" t="s">
        <v>88</v>
      </c>
      <c r="D65" s="63" t="s">
        <v>91</v>
      </c>
      <c r="E65" s="102">
        <v>444</v>
      </c>
      <c r="F65" s="103">
        <v>506</v>
      </c>
      <c r="G65" s="64">
        <v>167</v>
      </c>
      <c r="H65" s="65">
        <v>236</v>
      </c>
      <c r="I65">
        <v>98</v>
      </c>
      <c r="J65">
        <v>138</v>
      </c>
    </row>
    <row r="66" spans="1:10" x14ac:dyDescent="0.15">
      <c r="A66" s="30">
        <v>66</v>
      </c>
      <c r="B66" s="63" t="s">
        <v>56</v>
      </c>
      <c r="C66" s="63" t="s">
        <v>88</v>
      </c>
      <c r="D66" s="63" t="s">
        <v>87</v>
      </c>
      <c r="E66" s="122">
        <v>4426</v>
      </c>
      <c r="F66" s="103">
        <v>4868</v>
      </c>
      <c r="G66" s="120">
        <v>1146</v>
      </c>
      <c r="H66" s="65">
        <v>1544</v>
      </c>
      <c r="I66" s="118">
        <v>642</v>
      </c>
      <c r="J66">
        <v>976</v>
      </c>
    </row>
    <row r="67" spans="1:10" x14ac:dyDescent="0.15">
      <c r="A67" s="30">
        <v>67</v>
      </c>
      <c r="B67" s="63" t="s">
        <v>57</v>
      </c>
      <c r="C67" s="63" t="s">
        <v>88</v>
      </c>
      <c r="D67" s="63" t="s">
        <v>211</v>
      </c>
      <c r="E67" s="122">
        <v>2785</v>
      </c>
      <c r="F67" s="103">
        <v>2951</v>
      </c>
      <c r="G67" s="120">
        <v>847</v>
      </c>
      <c r="H67" s="65">
        <v>1042</v>
      </c>
      <c r="I67" s="118">
        <v>448</v>
      </c>
      <c r="J67">
        <v>628</v>
      </c>
    </row>
    <row r="68" spans="1:10" x14ac:dyDescent="0.15">
      <c r="A68" s="30">
        <v>68</v>
      </c>
      <c r="B68" s="63" t="s">
        <v>58</v>
      </c>
      <c r="C68" s="63" t="s">
        <v>88</v>
      </c>
      <c r="D68" s="63" t="s">
        <v>211</v>
      </c>
      <c r="E68" s="122">
        <v>4193</v>
      </c>
      <c r="F68" s="103">
        <v>4610</v>
      </c>
      <c r="G68" s="120">
        <v>1042</v>
      </c>
      <c r="H68" s="65">
        <v>1346</v>
      </c>
      <c r="I68" s="118">
        <v>511</v>
      </c>
      <c r="J68">
        <v>789</v>
      </c>
    </row>
    <row r="69" spans="1:10" x14ac:dyDescent="0.15">
      <c r="A69" s="30">
        <v>69</v>
      </c>
      <c r="B69" s="63" t="s">
        <v>59</v>
      </c>
      <c r="C69" s="63" t="s">
        <v>88</v>
      </c>
      <c r="D69" s="63" t="s">
        <v>211</v>
      </c>
      <c r="E69" s="122">
        <v>2840</v>
      </c>
      <c r="F69" s="103">
        <v>3046</v>
      </c>
      <c r="G69" s="120">
        <v>1016</v>
      </c>
      <c r="H69" s="65">
        <v>1267</v>
      </c>
      <c r="I69" s="118">
        <v>513</v>
      </c>
      <c r="J69">
        <v>726</v>
      </c>
    </row>
    <row r="70" spans="1:10" x14ac:dyDescent="0.15">
      <c r="A70" s="30">
        <v>70</v>
      </c>
      <c r="B70" s="63" t="s">
        <v>180</v>
      </c>
      <c r="C70" s="63" t="s">
        <v>88</v>
      </c>
      <c r="D70" s="63" t="s">
        <v>210</v>
      </c>
      <c r="E70" s="122">
        <v>3524</v>
      </c>
      <c r="F70" s="103">
        <v>3958</v>
      </c>
      <c r="G70" s="120">
        <v>540</v>
      </c>
      <c r="H70" s="65">
        <v>751</v>
      </c>
      <c r="I70" s="118">
        <v>216</v>
      </c>
      <c r="J70">
        <v>408</v>
      </c>
    </row>
    <row r="71" spans="1:10" x14ac:dyDescent="0.15">
      <c r="A71" s="30">
        <v>71</v>
      </c>
      <c r="B71" s="63" t="s">
        <v>181</v>
      </c>
      <c r="C71" s="63" t="s">
        <v>88</v>
      </c>
      <c r="D71" s="63" t="s">
        <v>89</v>
      </c>
      <c r="E71" s="122">
        <v>3304</v>
      </c>
      <c r="F71" s="103">
        <v>3824</v>
      </c>
      <c r="G71" s="120">
        <v>722</v>
      </c>
      <c r="H71" s="65">
        <v>1049</v>
      </c>
      <c r="I71" s="118">
        <v>413</v>
      </c>
      <c r="J71">
        <v>638</v>
      </c>
    </row>
    <row r="72" spans="1:10" x14ac:dyDescent="0.15">
      <c r="A72" s="30">
        <v>72</v>
      </c>
      <c r="B72" s="63" t="s">
        <v>182</v>
      </c>
      <c r="C72" s="63" t="s">
        <v>93</v>
      </c>
      <c r="D72" s="63" t="s">
        <v>95</v>
      </c>
      <c r="E72" s="122">
        <v>5966</v>
      </c>
      <c r="F72" s="123">
        <v>6851</v>
      </c>
      <c r="G72" s="120">
        <v>1822</v>
      </c>
      <c r="H72" s="124">
        <v>2523</v>
      </c>
      <c r="I72" s="118">
        <v>1004</v>
      </c>
      <c r="J72" s="115">
        <v>1618</v>
      </c>
    </row>
    <row r="73" spans="1:10" x14ac:dyDescent="0.15">
      <c r="A73" s="30">
        <v>73</v>
      </c>
      <c r="B73" s="63" t="s">
        <v>183</v>
      </c>
      <c r="C73" s="63" t="s">
        <v>93</v>
      </c>
      <c r="D73" s="63" t="s">
        <v>95</v>
      </c>
      <c r="E73" s="122">
        <v>4966</v>
      </c>
      <c r="F73" s="103">
        <v>5836</v>
      </c>
      <c r="G73" s="120">
        <v>1417</v>
      </c>
      <c r="H73" s="65">
        <v>2024</v>
      </c>
      <c r="I73" s="118">
        <v>794</v>
      </c>
      <c r="J73">
        <v>1315</v>
      </c>
    </row>
    <row r="74" spans="1:10" x14ac:dyDescent="0.15">
      <c r="A74" s="30">
        <v>74</v>
      </c>
      <c r="B74" s="63" t="s">
        <v>184</v>
      </c>
      <c r="C74" s="63" t="s">
        <v>93</v>
      </c>
      <c r="D74" s="63" t="s">
        <v>96</v>
      </c>
      <c r="E74" s="122">
        <v>5015</v>
      </c>
      <c r="F74" s="103">
        <v>4690</v>
      </c>
      <c r="G74" s="120">
        <v>956</v>
      </c>
      <c r="H74" s="65">
        <v>1352</v>
      </c>
      <c r="I74" s="118">
        <v>524</v>
      </c>
      <c r="J74">
        <v>848</v>
      </c>
    </row>
    <row r="75" spans="1:10" x14ac:dyDescent="0.15">
      <c r="A75" s="30">
        <v>75</v>
      </c>
      <c r="B75" s="63" t="s">
        <v>185</v>
      </c>
      <c r="C75" s="63" t="s">
        <v>93</v>
      </c>
      <c r="D75" s="63" t="s">
        <v>96</v>
      </c>
      <c r="E75" s="122">
        <v>3746</v>
      </c>
      <c r="F75" s="103">
        <v>4549</v>
      </c>
      <c r="G75" s="120">
        <v>1058</v>
      </c>
      <c r="H75" s="65">
        <v>1627</v>
      </c>
      <c r="I75" s="118">
        <v>576</v>
      </c>
      <c r="J75">
        <v>1058</v>
      </c>
    </row>
    <row r="76" spans="1:10" x14ac:dyDescent="0.15">
      <c r="A76" s="30">
        <v>76</v>
      </c>
      <c r="B76" s="63" t="s">
        <v>186</v>
      </c>
      <c r="C76" s="63" t="s">
        <v>93</v>
      </c>
      <c r="D76" s="63" t="s">
        <v>97</v>
      </c>
      <c r="E76" s="122">
        <v>3420</v>
      </c>
      <c r="F76" s="103">
        <v>3982</v>
      </c>
      <c r="G76" s="120">
        <v>858</v>
      </c>
      <c r="H76" s="65">
        <v>1257</v>
      </c>
      <c r="I76" s="118">
        <v>514</v>
      </c>
      <c r="J76">
        <v>808</v>
      </c>
    </row>
    <row r="77" spans="1:10" x14ac:dyDescent="0.15">
      <c r="A77" s="30">
        <v>77</v>
      </c>
      <c r="B77" s="63" t="s">
        <v>187</v>
      </c>
      <c r="C77" s="63" t="s">
        <v>93</v>
      </c>
      <c r="D77" s="63" t="s">
        <v>97</v>
      </c>
      <c r="E77" s="122">
        <v>2701</v>
      </c>
      <c r="F77" s="103">
        <v>3139</v>
      </c>
      <c r="G77" s="120">
        <v>808</v>
      </c>
      <c r="H77" s="65">
        <v>1138</v>
      </c>
      <c r="I77" s="118">
        <v>460</v>
      </c>
      <c r="J77">
        <v>723</v>
      </c>
    </row>
    <row r="78" spans="1:10" x14ac:dyDescent="0.15">
      <c r="A78" s="30">
        <v>78</v>
      </c>
      <c r="B78" s="63" t="s">
        <v>188</v>
      </c>
      <c r="C78" s="63" t="s">
        <v>93</v>
      </c>
      <c r="D78" s="63" t="s">
        <v>97</v>
      </c>
      <c r="E78" s="122">
        <v>3122</v>
      </c>
      <c r="F78" s="103">
        <v>3567</v>
      </c>
      <c r="G78" s="120">
        <v>775</v>
      </c>
      <c r="H78" s="65">
        <v>1146</v>
      </c>
      <c r="I78" s="118">
        <v>480</v>
      </c>
      <c r="J78">
        <v>762</v>
      </c>
    </row>
    <row r="79" spans="1:10" x14ac:dyDescent="0.15">
      <c r="A79" s="30">
        <v>79</v>
      </c>
      <c r="B79" s="63" t="s">
        <v>189</v>
      </c>
      <c r="C79" s="63" t="s">
        <v>93</v>
      </c>
      <c r="D79" s="63" t="s">
        <v>97</v>
      </c>
      <c r="E79" s="122">
        <v>2441</v>
      </c>
      <c r="F79" s="103">
        <v>2687</v>
      </c>
      <c r="G79" s="120">
        <v>621</v>
      </c>
      <c r="H79" s="65">
        <v>823</v>
      </c>
      <c r="I79" s="118">
        <v>330</v>
      </c>
      <c r="J79">
        <v>523</v>
      </c>
    </row>
    <row r="80" spans="1:10" x14ac:dyDescent="0.15">
      <c r="A80" s="30">
        <v>80</v>
      </c>
      <c r="B80" s="63" t="s">
        <v>190</v>
      </c>
      <c r="C80" s="63" t="s">
        <v>93</v>
      </c>
      <c r="D80" s="63" t="s">
        <v>97</v>
      </c>
      <c r="E80" s="122">
        <v>4915</v>
      </c>
      <c r="F80" s="103">
        <v>5232</v>
      </c>
      <c r="G80" s="120">
        <v>1161</v>
      </c>
      <c r="H80" s="65">
        <v>1527</v>
      </c>
      <c r="I80" s="118">
        <v>624</v>
      </c>
      <c r="J80">
        <v>883</v>
      </c>
    </row>
    <row r="81" spans="1:10" x14ac:dyDescent="0.15">
      <c r="A81" s="30">
        <v>81</v>
      </c>
      <c r="B81" s="63" t="s">
        <v>191</v>
      </c>
      <c r="C81" s="63" t="s">
        <v>93</v>
      </c>
      <c r="D81" s="63" t="s">
        <v>97</v>
      </c>
      <c r="E81" s="122">
        <v>3103</v>
      </c>
      <c r="F81" s="103">
        <v>3354</v>
      </c>
      <c r="G81" s="120">
        <v>639</v>
      </c>
      <c r="H81" s="65">
        <v>858</v>
      </c>
      <c r="I81" s="118">
        <v>304</v>
      </c>
      <c r="J81">
        <v>484</v>
      </c>
    </row>
    <row r="82" spans="1:10" x14ac:dyDescent="0.15">
      <c r="A82" s="30">
        <v>82</v>
      </c>
      <c r="B82" s="63" t="s">
        <v>192</v>
      </c>
      <c r="C82" s="63" t="s">
        <v>93</v>
      </c>
      <c r="D82" s="63" t="s">
        <v>94</v>
      </c>
      <c r="E82" s="122">
        <v>3451</v>
      </c>
      <c r="F82" s="103">
        <v>3806</v>
      </c>
      <c r="G82" s="120">
        <v>938</v>
      </c>
      <c r="H82" s="65">
        <v>1280</v>
      </c>
      <c r="I82" s="118">
        <v>493</v>
      </c>
      <c r="J82">
        <v>767</v>
      </c>
    </row>
    <row r="83" spans="1:10" x14ac:dyDescent="0.15">
      <c r="A83" s="30">
        <v>83</v>
      </c>
      <c r="B83" s="63" t="s">
        <v>193</v>
      </c>
      <c r="C83" s="63" t="s">
        <v>93</v>
      </c>
      <c r="D83" s="63" t="s">
        <v>94</v>
      </c>
      <c r="E83" s="122">
        <v>5003</v>
      </c>
      <c r="F83" s="103">
        <v>5663</v>
      </c>
      <c r="G83" s="120">
        <v>1174</v>
      </c>
      <c r="H83" s="65">
        <v>1591</v>
      </c>
      <c r="I83" s="118">
        <v>582</v>
      </c>
      <c r="J83">
        <v>895</v>
      </c>
    </row>
    <row r="84" spans="1:10" x14ac:dyDescent="0.15">
      <c r="A84" s="30">
        <v>84</v>
      </c>
      <c r="B84" s="63" t="s">
        <v>194</v>
      </c>
      <c r="C84" s="63" t="s">
        <v>93</v>
      </c>
      <c r="D84" s="63" t="s">
        <v>94</v>
      </c>
      <c r="E84" s="122">
        <v>4749</v>
      </c>
      <c r="F84" s="103">
        <v>5357</v>
      </c>
      <c r="G84" s="120">
        <v>1130</v>
      </c>
      <c r="H84" s="65">
        <v>1546</v>
      </c>
      <c r="I84" s="118">
        <v>568</v>
      </c>
      <c r="J84">
        <v>885</v>
      </c>
    </row>
    <row r="85" spans="1:10" x14ac:dyDescent="0.15">
      <c r="A85" s="30">
        <v>85</v>
      </c>
      <c r="B85" s="63" t="s">
        <v>92</v>
      </c>
      <c r="C85" s="63" t="s">
        <v>93</v>
      </c>
      <c r="D85" s="63" t="s">
        <v>92</v>
      </c>
      <c r="E85" s="122">
        <v>2384</v>
      </c>
      <c r="F85" s="103">
        <v>2695</v>
      </c>
      <c r="G85" s="120">
        <v>567</v>
      </c>
      <c r="H85" s="65">
        <v>788</v>
      </c>
      <c r="I85" s="118">
        <v>324</v>
      </c>
      <c r="J85">
        <v>475</v>
      </c>
    </row>
    <row r="86" spans="1:10" x14ac:dyDescent="0.15">
      <c r="A86" s="30">
        <v>86</v>
      </c>
      <c r="B86" s="63" t="s">
        <v>195</v>
      </c>
      <c r="C86" s="63" t="s">
        <v>93</v>
      </c>
      <c r="D86" s="63" t="s">
        <v>92</v>
      </c>
      <c r="E86" s="102">
        <v>841</v>
      </c>
      <c r="F86" s="103">
        <v>927</v>
      </c>
      <c r="G86" s="64">
        <v>323</v>
      </c>
      <c r="H86" s="65">
        <v>399</v>
      </c>
      <c r="I86">
        <v>177</v>
      </c>
      <c r="J86">
        <v>274</v>
      </c>
    </row>
    <row r="87" spans="1:10" x14ac:dyDescent="0.15">
      <c r="A87" s="30">
        <v>87</v>
      </c>
      <c r="B87" s="63" t="s">
        <v>196</v>
      </c>
      <c r="C87" s="63" t="s">
        <v>93</v>
      </c>
      <c r="D87" s="62" t="s">
        <v>92</v>
      </c>
      <c r="E87" s="102">
        <v>989</v>
      </c>
      <c r="F87" s="103">
        <v>1109</v>
      </c>
      <c r="G87" s="64">
        <v>371</v>
      </c>
      <c r="H87" s="65">
        <v>502</v>
      </c>
      <c r="I87">
        <v>195</v>
      </c>
      <c r="J87">
        <v>318</v>
      </c>
    </row>
    <row r="88" spans="1:10" x14ac:dyDescent="0.15">
      <c r="A88" s="30">
        <v>88</v>
      </c>
      <c r="B88" s="63" t="s">
        <v>197</v>
      </c>
      <c r="C88" s="63" t="s">
        <v>93</v>
      </c>
      <c r="D88" s="62" t="s">
        <v>92</v>
      </c>
      <c r="E88" s="122">
        <v>2128</v>
      </c>
      <c r="F88" s="103">
        <v>2469</v>
      </c>
      <c r="G88" s="120">
        <v>754</v>
      </c>
      <c r="H88" s="65">
        <v>1006</v>
      </c>
      <c r="I88" s="118">
        <v>409</v>
      </c>
      <c r="J88">
        <v>640</v>
      </c>
    </row>
    <row r="89" spans="1:10" x14ac:dyDescent="0.15">
      <c r="A89" s="30">
        <v>89</v>
      </c>
      <c r="B89" s="63" t="s">
        <v>198</v>
      </c>
      <c r="C89" s="63" t="s">
        <v>93</v>
      </c>
      <c r="D89" s="62" t="s">
        <v>92</v>
      </c>
      <c r="E89" s="122">
        <v>2719</v>
      </c>
      <c r="F89" s="103">
        <v>2933</v>
      </c>
      <c r="G89" s="120">
        <v>732</v>
      </c>
      <c r="H89" s="65">
        <v>921</v>
      </c>
      <c r="I89" s="118">
        <v>383</v>
      </c>
      <c r="J89">
        <v>548</v>
      </c>
    </row>
    <row r="90" spans="1:10" x14ac:dyDescent="0.15">
      <c r="A90" s="30">
        <v>90</v>
      </c>
      <c r="B90" s="62" t="s">
        <v>199</v>
      </c>
      <c r="C90" s="63" t="s">
        <v>93</v>
      </c>
      <c r="D90" s="63" t="s">
        <v>92</v>
      </c>
      <c r="E90" s="121">
        <v>1708</v>
      </c>
      <c r="F90" s="101">
        <v>1792</v>
      </c>
      <c r="G90" s="119">
        <v>509</v>
      </c>
      <c r="H90" s="32">
        <v>663</v>
      </c>
      <c r="I90" s="118">
        <v>254</v>
      </c>
      <c r="J90">
        <v>364</v>
      </c>
    </row>
    <row r="91" spans="1:10" x14ac:dyDescent="0.15">
      <c r="A91" s="30">
        <v>91</v>
      </c>
      <c r="B91" s="62" t="s">
        <v>200</v>
      </c>
      <c r="C91" s="63" t="s">
        <v>93</v>
      </c>
      <c r="D91" s="63" t="s">
        <v>92</v>
      </c>
      <c r="E91" s="121">
        <v>1592</v>
      </c>
      <c r="F91" s="101">
        <v>1724</v>
      </c>
      <c r="G91" s="119">
        <v>591</v>
      </c>
      <c r="H91" s="32">
        <v>740</v>
      </c>
      <c r="I91" s="118">
        <v>316</v>
      </c>
      <c r="J91">
        <v>446</v>
      </c>
    </row>
    <row r="92" spans="1:10" x14ac:dyDescent="0.15">
      <c r="A92" s="30">
        <v>92</v>
      </c>
      <c r="B92" s="62" t="s">
        <v>60</v>
      </c>
      <c r="C92" s="63" t="s">
        <v>93</v>
      </c>
      <c r="D92" s="62" t="s">
        <v>92</v>
      </c>
      <c r="E92" s="100">
        <v>1049</v>
      </c>
      <c r="F92" s="101">
        <v>1253</v>
      </c>
      <c r="G92" s="31">
        <v>363</v>
      </c>
      <c r="H92" s="32">
        <v>580</v>
      </c>
      <c r="I92">
        <v>198</v>
      </c>
      <c r="J92">
        <v>363</v>
      </c>
    </row>
  </sheetData>
  <sortState ref="A1:J92">
    <sortCondition ref="A1"/>
  </sortState>
  <customSheetViews>
    <customSheetView guid="{A01C3C31-1369-4DB7-B765-563D1F09189C}" state="hidden">
      <selection activeCell="M12" sqref="M12"/>
      <pageMargins left="0.7" right="0.7" top="0.75" bottom="0.75" header="0.3" footer="0.3"/>
    </customSheetView>
  </customSheetView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E1" sqref="E1:E1048576"/>
    </sheetView>
  </sheetViews>
  <sheetFormatPr defaultRowHeight="11.25" x14ac:dyDescent="0.15"/>
  <sheetData>
    <row r="1" spans="1:5" x14ac:dyDescent="0.15">
      <c r="A1" s="125">
        <v>1</v>
      </c>
      <c r="B1" s="125" t="s">
        <v>33</v>
      </c>
      <c r="C1" s="125" t="s">
        <v>79</v>
      </c>
      <c r="D1" s="125" t="s">
        <v>70</v>
      </c>
      <c r="E1">
        <v>17</v>
      </c>
    </row>
    <row r="2" spans="1:5" x14ac:dyDescent="0.15">
      <c r="A2" s="125">
        <v>2</v>
      </c>
      <c r="B2" s="125" t="s">
        <v>34</v>
      </c>
      <c r="C2" s="125" t="s">
        <v>79</v>
      </c>
      <c r="D2" s="125" t="s">
        <v>70</v>
      </c>
      <c r="E2">
        <v>14</v>
      </c>
    </row>
    <row r="3" spans="1:5" x14ac:dyDescent="0.15">
      <c r="A3" s="125">
        <v>3</v>
      </c>
      <c r="B3" s="125" t="s">
        <v>36</v>
      </c>
      <c r="C3" s="125" t="s">
        <v>79</v>
      </c>
      <c r="D3" s="125" t="s">
        <v>70</v>
      </c>
      <c r="E3">
        <v>12</v>
      </c>
    </row>
    <row r="4" spans="1:5" x14ac:dyDescent="0.15">
      <c r="A4" s="125">
        <v>4</v>
      </c>
      <c r="B4" s="125" t="s">
        <v>35</v>
      </c>
      <c r="C4" s="125" t="s">
        <v>79</v>
      </c>
      <c r="D4" s="125" t="s">
        <v>70</v>
      </c>
      <c r="E4">
        <v>38</v>
      </c>
    </row>
    <row r="5" spans="1:5" x14ac:dyDescent="0.15">
      <c r="A5" s="125">
        <v>5</v>
      </c>
      <c r="B5" s="125" t="s">
        <v>118</v>
      </c>
      <c r="C5" s="125" t="s">
        <v>79</v>
      </c>
      <c r="D5" s="125" t="s">
        <v>70</v>
      </c>
      <c r="E5">
        <v>41</v>
      </c>
    </row>
    <row r="6" spans="1:5" x14ac:dyDescent="0.15">
      <c r="A6" s="125">
        <v>6</v>
      </c>
      <c r="B6" s="125" t="s">
        <v>119</v>
      </c>
      <c r="C6" s="125" t="s">
        <v>79</v>
      </c>
      <c r="D6" s="125" t="s">
        <v>205</v>
      </c>
      <c r="E6">
        <v>28</v>
      </c>
    </row>
    <row r="7" spans="1:5" x14ac:dyDescent="0.15">
      <c r="A7" s="125">
        <v>7</v>
      </c>
      <c r="B7" s="125" t="s">
        <v>37</v>
      </c>
      <c r="C7" s="125" t="s">
        <v>79</v>
      </c>
      <c r="D7" s="125" t="s">
        <v>205</v>
      </c>
      <c r="E7">
        <v>66</v>
      </c>
    </row>
    <row r="8" spans="1:5" x14ac:dyDescent="0.15">
      <c r="A8" s="125">
        <v>8</v>
      </c>
      <c r="B8" s="125" t="s">
        <v>121</v>
      </c>
      <c r="C8" s="125" t="s">
        <v>79</v>
      </c>
      <c r="D8" s="125" t="s">
        <v>75</v>
      </c>
      <c r="E8">
        <v>65</v>
      </c>
    </row>
    <row r="9" spans="1:5" x14ac:dyDescent="0.15">
      <c r="A9" s="125">
        <v>9</v>
      </c>
      <c r="B9" s="125" t="s">
        <v>38</v>
      </c>
      <c r="C9" s="125" t="s">
        <v>79</v>
      </c>
      <c r="D9" s="125" t="s">
        <v>73</v>
      </c>
      <c r="E9">
        <v>33</v>
      </c>
    </row>
    <row r="10" spans="1:5" x14ac:dyDescent="0.15">
      <c r="A10" s="125">
        <v>10</v>
      </c>
      <c r="B10" s="125" t="s">
        <v>73</v>
      </c>
      <c r="C10" s="125" t="s">
        <v>79</v>
      </c>
      <c r="D10" s="125" t="s">
        <v>73</v>
      </c>
      <c r="E10">
        <v>30</v>
      </c>
    </row>
    <row r="11" spans="1:5" x14ac:dyDescent="0.15">
      <c r="A11" s="125">
        <v>11</v>
      </c>
      <c r="B11" s="125" t="s">
        <v>40</v>
      </c>
      <c r="C11" s="125" t="s">
        <v>79</v>
      </c>
      <c r="D11" s="125" t="s">
        <v>73</v>
      </c>
      <c r="E11">
        <v>34</v>
      </c>
    </row>
    <row r="12" spans="1:5" x14ac:dyDescent="0.15">
      <c r="A12" s="125">
        <v>12</v>
      </c>
      <c r="B12" s="125" t="s">
        <v>124</v>
      </c>
      <c r="C12" s="125" t="s">
        <v>79</v>
      </c>
      <c r="D12" s="125" t="s">
        <v>74</v>
      </c>
      <c r="E12">
        <v>27</v>
      </c>
    </row>
    <row r="13" spans="1:5" x14ac:dyDescent="0.15">
      <c r="A13" s="125">
        <v>13</v>
      </c>
      <c r="B13" s="125" t="s">
        <v>125</v>
      </c>
      <c r="C13" s="125" t="s">
        <v>79</v>
      </c>
      <c r="D13" s="125" t="s">
        <v>71</v>
      </c>
      <c r="E13">
        <v>65</v>
      </c>
    </row>
    <row r="14" spans="1:5" x14ac:dyDescent="0.15">
      <c r="A14" s="125">
        <v>14</v>
      </c>
      <c r="B14" s="125" t="s">
        <v>71</v>
      </c>
      <c r="C14" s="125" t="s">
        <v>79</v>
      </c>
      <c r="D14" s="125" t="s">
        <v>71</v>
      </c>
      <c r="E14">
        <v>14</v>
      </c>
    </row>
    <row r="15" spans="1:5" x14ac:dyDescent="0.15">
      <c r="A15" s="125">
        <v>15</v>
      </c>
      <c r="B15" s="125" t="s">
        <v>126</v>
      </c>
      <c r="C15" s="125" t="s">
        <v>79</v>
      </c>
      <c r="D15" s="125" t="s">
        <v>71</v>
      </c>
      <c r="E15">
        <v>37</v>
      </c>
    </row>
    <row r="16" spans="1:5" x14ac:dyDescent="0.15">
      <c r="A16" s="125">
        <v>16</v>
      </c>
      <c r="B16" s="125" t="s">
        <v>44</v>
      </c>
      <c r="C16" s="125" t="s">
        <v>79</v>
      </c>
      <c r="D16" s="125" t="s">
        <v>75</v>
      </c>
      <c r="E16">
        <v>35</v>
      </c>
    </row>
    <row r="17" spans="1:5" x14ac:dyDescent="0.15">
      <c r="A17" s="125">
        <v>17</v>
      </c>
      <c r="B17" s="125" t="s">
        <v>75</v>
      </c>
      <c r="C17" s="125" t="s">
        <v>79</v>
      </c>
      <c r="D17" s="125" t="s">
        <v>75</v>
      </c>
      <c r="E17">
        <v>51</v>
      </c>
    </row>
    <row r="18" spans="1:5" x14ac:dyDescent="0.15">
      <c r="A18" s="125">
        <v>18</v>
      </c>
      <c r="B18" s="125" t="s">
        <v>128</v>
      </c>
      <c r="C18" s="125" t="s">
        <v>79</v>
      </c>
      <c r="D18" s="125" t="s">
        <v>74</v>
      </c>
      <c r="E18">
        <v>62</v>
      </c>
    </row>
    <row r="19" spans="1:5" x14ac:dyDescent="0.15">
      <c r="A19" s="125">
        <v>19</v>
      </c>
      <c r="B19" s="125" t="s">
        <v>46</v>
      </c>
      <c r="C19" s="125" t="s">
        <v>79</v>
      </c>
      <c r="D19" s="125" t="s">
        <v>74</v>
      </c>
      <c r="E19">
        <v>58</v>
      </c>
    </row>
    <row r="20" spans="1:5" x14ac:dyDescent="0.15">
      <c r="A20" s="125">
        <v>20</v>
      </c>
      <c r="B20" s="125" t="s">
        <v>130</v>
      </c>
      <c r="C20" s="125" t="s">
        <v>80</v>
      </c>
      <c r="D20" s="125" t="s">
        <v>206</v>
      </c>
      <c r="E20">
        <v>44</v>
      </c>
    </row>
    <row r="21" spans="1:5" x14ac:dyDescent="0.15">
      <c r="A21" s="125">
        <v>21</v>
      </c>
      <c r="B21" s="125" t="s">
        <v>131</v>
      </c>
      <c r="C21" s="125" t="s">
        <v>80</v>
      </c>
      <c r="D21" s="125" t="s">
        <v>206</v>
      </c>
      <c r="E21">
        <v>68</v>
      </c>
    </row>
    <row r="22" spans="1:5" x14ac:dyDescent="0.15">
      <c r="A22" s="125">
        <v>22</v>
      </c>
      <c r="B22" s="125" t="s">
        <v>55</v>
      </c>
      <c r="C22" s="125" t="s">
        <v>80</v>
      </c>
      <c r="D22" s="125" t="s">
        <v>206</v>
      </c>
      <c r="E22">
        <v>39</v>
      </c>
    </row>
    <row r="23" spans="1:5" x14ac:dyDescent="0.15">
      <c r="A23" s="125">
        <v>23</v>
      </c>
      <c r="B23" s="125" t="s">
        <v>133</v>
      </c>
      <c r="C23" s="125" t="s">
        <v>80</v>
      </c>
      <c r="D23" s="125" t="s">
        <v>207</v>
      </c>
      <c r="E23">
        <v>52</v>
      </c>
    </row>
    <row r="24" spans="1:5" x14ac:dyDescent="0.15">
      <c r="A24" s="125">
        <v>24</v>
      </c>
      <c r="B24" s="125" t="s">
        <v>134</v>
      </c>
      <c r="C24" s="125" t="s">
        <v>80</v>
      </c>
      <c r="D24" s="125" t="s">
        <v>206</v>
      </c>
      <c r="E24">
        <v>36</v>
      </c>
    </row>
    <row r="25" spans="1:5" x14ac:dyDescent="0.15">
      <c r="A25" s="125">
        <v>25</v>
      </c>
      <c r="B25" s="125" t="s">
        <v>42</v>
      </c>
      <c r="C25" s="125" t="s">
        <v>80</v>
      </c>
      <c r="D25" s="125" t="s">
        <v>208</v>
      </c>
      <c r="E25">
        <v>53</v>
      </c>
    </row>
    <row r="26" spans="1:5" x14ac:dyDescent="0.15">
      <c r="A26" s="125">
        <v>26</v>
      </c>
      <c r="B26" s="125" t="s">
        <v>136</v>
      </c>
      <c r="C26" s="125" t="s">
        <v>80</v>
      </c>
      <c r="D26" s="125" t="s">
        <v>76</v>
      </c>
      <c r="E26">
        <v>48</v>
      </c>
    </row>
    <row r="27" spans="1:5" x14ac:dyDescent="0.15">
      <c r="A27" s="125">
        <v>27</v>
      </c>
      <c r="B27" s="125" t="s">
        <v>45</v>
      </c>
      <c r="C27" s="125" t="s">
        <v>80</v>
      </c>
      <c r="D27" s="125" t="s">
        <v>76</v>
      </c>
      <c r="E27">
        <v>34</v>
      </c>
    </row>
    <row r="28" spans="1:5" x14ac:dyDescent="0.15">
      <c r="A28" s="125">
        <v>28</v>
      </c>
      <c r="B28" s="125" t="s">
        <v>138</v>
      </c>
      <c r="C28" s="125" t="s">
        <v>80</v>
      </c>
      <c r="D28" s="125" t="s">
        <v>76</v>
      </c>
      <c r="E28">
        <v>38</v>
      </c>
    </row>
    <row r="29" spans="1:5" x14ac:dyDescent="0.15">
      <c r="A29" s="125">
        <v>29</v>
      </c>
      <c r="B29" s="125" t="s">
        <v>47</v>
      </c>
      <c r="C29" s="125" t="s">
        <v>80</v>
      </c>
      <c r="D29" s="125" t="s">
        <v>76</v>
      </c>
      <c r="E29">
        <v>12</v>
      </c>
    </row>
    <row r="30" spans="1:5" x14ac:dyDescent="0.15">
      <c r="A30" s="125">
        <v>30</v>
      </c>
      <c r="B30" s="125" t="s">
        <v>43</v>
      </c>
      <c r="C30" s="125" t="s">
        <v>80</v>
      </c>
      <c r="D30" s="125" t="s">
        <v>76</v>
      </c>
      <c r="E30">
        <v>21</v>
      </c>
    </row>
    <row r="31" spans="1:5" x14ac:dyDescent="0.15">
      <c r="A31" s="125">
        <v>31</v>
      </c>
      <c r="B31" s="125" t="s">
        <v>141</v>
      </c>
      <c r="C31" s="125" t="s">
        <v>80</v>
      </c>
      <c r="D31" s="125" t="s">
        <v>215</v>
      </c>
      <c r="E31">
        <v>22</v>
      </c>
    </row>
    <row r="32" spans="1:5" x14ac:dyDescent="0.15">
      <c r="A32" s="125">
        <v>32</v>
      </c>
      <c r="B32" s="125" t="s">
        <v>39</v>
      </c>
      <c r="C32" s="125" t="s">
        <v>80</v>
      </c>
      <c r="D32" s="125" t="s">
        <v>215</v>
      </c>
      <c r="E32">
        <v>42</v>
      </c>
    </row>
    <row r="33" spans="1:5" x14ac:dyDescent="0.15">
      <c r="A33" s="125">
        <v>33</v>
      </c>
      <c r="B33" s="125" t="s">
        <v>41</v>
      </c>
      <c r="C33" s="125" t="s">
        <v>80</v>
      </c>
      <c r="D33" s="125" t="s">
        <v>215</v>
      </c>
      <c r="E33">
        <v>20</v>
      </c>
    </row>
    <row r="34" spans="1:5" x14ac:dyDescent="0.15">
      <c r="A34" s="125">
        <v>34</v>
      </c>
      <c r="B34" s="125" t="s">
        <v>144</v>
      </c>
      <c r="C34" s="125" t="s">
        <v>80</v>
      </c>
      <c r="D34" s="125" t="s">
        <v>78</v>
      </c>
      <c r="E34">
        <v>37</v>
      </c>
    </row>
    <row r="35" spans="1:5" x14ac:dyDescent="0.15">
      <c r="A35" s="125">
        <v>35</v>
      </c>
      <c r="B35" s="125" t="s">
        <v>201</v>
      </c>
      <c r="C35" s="125" t="s">
        <v>80</v>
      </c>
      <c r="D35" s="125" t="s">
        <v>78</v>
      </c>
      <c r="E35">
        <v>44</v>
      </c>
    </row>
    <row r="36" spans="1:5" x14ac:dyDescent="0.15">
      <c r="A36" s="125">
        <v>36</v>
      </c>
      <c r="B36" s="125" t="s">
        <v>146</v>
      </c>
      <c r="C36" s="125" t="s">
        <v>80</v>
      </c>
      <c r="D36" s="125" t="s">
        <v>215</v>
      </c>
      <c r="E36">
        <v>23</v>
      </c>
    </row>
    <row r="37" spans="1:5" x14ac:dyDescent="0.15">
      <c r="A37" s="125">
        <v>37</v>
      </c>
      <c r="B37" s="125" t="s">
        <v>147</v>
      </c>
      <c r="C37" s="125" t="s">
        <v>80</v>
      </c>
      <c r="D37" s="125" t="s">
        <v>78</v>
      </c>
      <c r="E37">
        <v>46</v>
      </c>
    </row>
    <row r="38" spans="1:5" x14ac:dyDescent="0.15">
      <c r="A38" s="125">
        <v>38</v>
      </c>
      <c r="B38" s="125" t="s">
        <v>148</v>
      </c>
      <c r="C38" s="125" t="s">
        <v>82</v>
      </c>
      <c r="D38" s="125" t="s">
        <v>84</v>
      </c>
      <c r="E38">
        <v>22</v>
      </c>
    </row>
    <row r="39" spans="1:5" x14ac:dyDescent="0.15">
      <c r="A39" s="125">
        <v>39</v>
      </c>
      <c r="B39" s="125" t="s">
        <v>149</v>
      </c>
      <c r="C39" s="125" t="s">
        <v>82</v>
      </c>
      <c r="D39" s="125" t="s">
        <v>84</v>
      </c>
      <c r="E39">
        <v>36</v>
      </c>
    </row>
    <row r="40" spans="1:5" x14ac:dyDescent="0.15">
      <c r="A40" s="125">
        <v>40</v>
      </c>
      <c r="B40" s="125" t="s">
        <v>150</v>
      </c>
      <c r="C40" s="125" t="s">
        <v>82</v>
      </c>
      <c r="D40" s="125" t="s">
        <v>83</v>
      </c>
      <c r="E40">
        <v>46</v>
      </c>
    </row>
    <row r="41" spans="1:5" x14ac:dyDescent="0.15">
      <c r="A41" s="125">
        <v>41</v>
      </c>
      <c r="B41" s="125" t="s">
        <v>151</v>
      </c>
      <c r="C41" s="125" t="s">
        <v>82</v>
      </c>
      <c r="D41" s="125" t="s">
        <v>84</v>
      </c>
      <c r="E41">
        <v>60</v>
      </c>
    </row>
    <row r="42" spans="1:5" x14ac:dyDescent="0.15">
      <c r="A42" s="125">
        <v>42</v>
      </c>
      <c r="B42" s="125" t="s">
        <v>152</v>
      </c>
      <c r="C42" s="125" t="s">
        <v>82</v>
      </c>
      <c r="D42" s="125" t="s">
        <v>83</v>
      </c>
      <c r="E42">
        <v>50</v>
      </c>
    </row>
    <row r="43" spans="1:5" x14ac:dyDescent="0.15">
      <c r="A43" s="125">
        <v>43</v>
      </c>
      <c r="B43" s="125" t="s">
        <v>153</v>
      </c>
      <c r="C43" s="125" t="s">
        <v>82</v>
      </c>
      <c r="D43" s="125" t="s">
        <v>83</v>
      </c>
      <c r="E43">
        <v>67</v>
      </c>
    </row>
    <row r="44" spans="1:5" x14ac:dyDescent="0.15">
      <c r="A44" s="125">
        <v>44</v>
      </c>
      <c r="B44" s="125" t="s">
        <v>154</v>
      </c>
      <c r="C44" s="125" t="s">
        <v>82</v>
      </c>
      <c r="D44" s="125" t="s">
        <v>81</v>
      </c>
      <c r="E44">
        <v>53</v>
      </c>
    </row>
    <row r="45" spans="1:5" x14ac:dyDescent="0.15">
      <c r="A45" s="125">
        <v>45</v>
      </c>
      <c r="B45" s="125" t="s">
        <v>155</v>
      </c>
      <c r="C45" s="125" t="s">
        <v>82</v>
      </c>
      <c r="D45" s="125" t="s">
        <v>81</v>
      </c>
      <c r="E45">
        <v>2</v>
      </c>
    </row>
    <row r="46" spans="1:5" x14ac:dyDescent="0.15">
      <c r="A46" s="125">
        <v>46</v>
      </c>
      <c r="B46" s="125" t="s">
        <v>156</v>
      </c>
      <c r="C46" s="125" t="s">
        <v>82</v>
      </c>
      <c r="D46" s="125" t="s">
        <v>81</v>
      </c>
      <c r="E46">
        <v>33</v>
      </c>
    </row>
    <row r="47" spans="1:5" x14ac:dyDescent="0.15">
      <c r="A47" s="125">
        <v>47</v>
      </c>
      <c r="B47" s="125" t="s">
        <v>157</v>
      </c>
      <c r="C47" s="125" t="s">
        <v>82</v>
      </c>
      <c r="D47" s="125" t="s">
        <v>86</v>
      </c>
      <c r="E47">
        <v>48</v>
      </c>
    </row>
    <row r="48" spans="1:5" x14ac:dyDescent="0.15">
      <c r="A48" s="125">
        <v>48</v>
      </c>
      <c r="B48" s="125" t="s">
        <v>158</v>
      </c>
      <c r="C48" s="125" t="s">
        <v>82</v>
      </c>
      <c r="D48" s="125" t="s">
        <v>86</v>
      </c>
      <c r="E48">
        <v>20</v>
      </c>
    </row>
    <row r="49" spans="1:5" x14ac:dyDescent="0.15">
      <c r="A49" s="125">
        <v>49</v>
      </c>
      <c r="B49" s="125" t="s">
        <v>51</v>
      </c>
      <c r="C49" s="125" t="s">
        <v>82</v>
      </c>
      <c r="D49" s="125" t="s">
        <v>85</v>
      </c>
      <c r="E49">
        <v>29</v>
      </c>
    </row>
    <row r="50" spans="1:5" x14ac:dyDescent="0.15">
      <c r="A50" s="125">
        <v>50</v>
      </c>
      <c r="B50" s="125" t="s">
        <v>50</v>
      </c>
      <c r="C50" s="125" t="s">
        <v>82</v>
      </c>
      <c r="D50" s="125" t="s">
        <v>85</v>
      </c>
      <c r="E50">
        <v>21</v>
      </c>
    </row>
    <row r="51" spans="1:5" x14ac:dyDescent="0.15">
      <c r="A51" s="125">
        <v>51</v>
      </c>
      <c r="B51" s="125" t="s">
        <v>161</v>
      </c>
      <c r="C51" s="125" t="s">
        <v>88</v>
      </c>
      <c r="D51" s="125" t="s">
        <v>210</v>
      </c>
      <c r="E51">
        <v>14</v>
      </c>
    </row>
    <row r="52" spans="1:5" x14ac:dyDescent="0.15">
      <c r="A52" s="125">
        <v>52</v>
      </c>
      <c r="B52" s="125" t="s">
        <v>49</v>
      </c>
      <c r="C52" s="125" t="s">
        <v>88</v>
      </c>
      <c r="D52" s="125" t="s">
        <v>210</v>
      </c>
      <c r="E52">
        <v>20</v>
      </c>
    </row>
    <row r="53" spans="1:5" x14ac:dyDescent="0.15">
      <c r="A53" s="125">
        <v>53</v>
      </c>
      <c r="B53" s="125" t="s">
        <v>163</v>
      </c>
      <c r="C53" s="125" t="s">
        <v>88</v>
      </c>
      <c r="D53" s="125" t="s">
        <v>210</v>
      </c>
      <c r="E53">
        <v>64</v>
      </c>
    </row>
    <row r="54" spans="1:5" x14ac:dyDescent="0.15">
      <c r="A54" s="125">
        <v>54</v>
      </c>
      <c r="B54" s="125" t="s">
        <v>202</v>
      </c>
      <c r="C54" s="125" t="s">
        <v>88</v>
      </c>
      <c r="D54" s="125" t="s">
        <v>89</v>
      </c>
      <c r="E54">
        <v>34</v>
      </c>
    </row>
    <row r="55" spans="1:5" x14ac:dyDescent="0.15">
      <c r="A55" s="125">
        <v>55</v>
      </c>
      <c r="B55" s="125" t="s">
        <v>165</v>
      </c>
      <c r="C55" s="125" t="s">
        <v>88</v>
      </c>
      <c r="D55" s="125" t="s">
        <v>89</v>
      </c>
      <c r="E55">
        <v>21</v>
      </c>
    </row>
    <row r="56" spans="1:5" x14ac:dyDescent="0.15">
      <c r="A56" s="125">
        <v>56</v>
      </c>
      <c r="B56" s="125" t="s">
        <v>48</v>
      </c>
      <c r="C56" s="125" t="s">
        <v>88</v>
      </c>
      <c r="D56" s="125" t="s">
        <v>89</v>
      </c>
      <c r="E56">
        <v>30</v>
      </c>
    </row>
    <row r="57" spans="1:5" x14ac:dyDescent="0.15">
      <c r="A57" s="125">
        <v>57</v>
      </c>
      <c r="B57" s="125" t="s">
        <v>167</v>
      </c>
      <c r="C57" s="125" t="s">
        <v>88</v>
      </c>
      <c r="D57" s="125" t="s">
        <v>89</v>
      </c>
      <c r="E57">
        <v>32</v>
      </c>
    </row>
    <row r="58" spans="1:5" x14ac:dyDescent="0.15">
      <c r="A58" s="125">
        <v>58</v>
      </c>
      <c r="B58" s="125" t="s">
        <v>203</v>
      </c>
      <c r="C58" s="125" t="s">
        <v>88</v>
      </c>
      <c r="D58" s="125" t="s">
        <v>89</v>
      </c>
      <c r="E58">
        <v>30</v>
      </c>
    </row>
    <row r="59" spans="1:5" x14ac:dyDescent="0.15">
      <c r="A59" s="125">
        <v>59</v>
      </c>
      <c r="B59" s="125" t="s">
        <v>169</v>
      </c>
      <c r="C59" s="125" t="s">
        <v>88</v>
      </c>
      <c r="D59" s="125" t="s">
        <v>90</v>
      </c>
      <c r="E59">
        <v>12</v>
      </c>
    </row>
    <row r="60" spans="1:5" x14ac:dyDescent="0.15">
      <c r="A60" s="125">
        <v>60</v>
      </c>
      <c r="B60" s="125" t="s">
        <v>52</v>
      </c>
      <c r="C60" s="125" t="s">
        <v>88</v>
      </c>
      <c r="D60" s="125" t="s">
        <v>90</v>
      </c>
      <c r="E60">
        <v>28</v>
      </c>
    </row>
    <row r="61" spans="1:5" x14ac:dyDescent="0.15">
      <c r="A61" s="125">
        <v>61</v>
      </c>
      <c r="B61" s="125" t="s">
        <v>171</v>
      </c>
      <c r="C61" s="125" t="s">
        <v>88</v>
      </c>
      <c r="D61" s="125" t="s">
        <v>90</v>
      </c>
      <c r="E61">
        <v>17</v>
      </c>
    </row>
    <row r="62" spans="1:5" x14ac:dyDescent="0.15">
      <c r="A62" s="125">
        <v>62</v>
      </c>
      <c r="B62" s="125" t="s">
        <v>53</v>
      </c>
      <c r="C62" s="125" t="s">
        <v>88</v>
      </c>
      <c r="D62" s="125" t="s">
        <v>91</v>
      </c>
      <c r="E62">
        <v>11</v>
      </c>
    </row>
    <row r="63" spans="1:5" x14ac:dyDescent="0.15">
      <c r="A63" s="125">
        <v>63</v>
      </c>
      <c r="B63" s="125" t="s">
        <v>173</v>
      </c>
      <c r="C63" s="125" t="s">
        <v>88</v>
      </c>
      <c r="D63" s="125" t="s">
        <v>91</v>
      </c>
      <c r="E63">
        <v>33</v>
      </c>
    </row>
    <row r="64" spans="1:5" x14ac:dyDescent="0.15">
      <c r="A64" s="125">
        <v>64</v>
      </c>
      <c r="B64" s="125" t="s">
        <v>54</v>
      </c>
      <c r="C64" s="125" t="s">
        <v>88</v>
      </c>
      <c r="D64" s="125" t="s">
        <v>91</v>
      </c>
      <c r="E64">
        <v>11</v>
      </c>
    </row>
    <row r="65" spans="1:5" x14ac:dyDescent="0.15">
      <c r="A65" s="125">
        <v>65</v>
      </c>
      <c r="B65" s="125" t="s">
        <v>175</v>
      </c>
      <c r="C65" s="125" t="s">
        <v>88</v>
      </c>
      <c r="D65" s="125" t="s">
        <v>91</v>
      </c>
      <c r="E65">
        <v>6</v>
      </c>
    </row>
    <row r="66" spans="1:5" x14ac:dyDescent="0.15">
      <c r="A66" s="125">
        <v>66</v>
      </c>
      <c r="B66" s="125" t="s">
        <v>56</v>
      </c>
      <c r="C66" s="125" t="s">
        <v>88</v>
      </c>
      <c r="D66" s="125" t="s">
        <v>87</v>
      </c>
      <c r="E66">
        <v>56</v>
      </c>
    </row>
    <row r="67" spans="1:5" x14ac:dyDescent="0.15">
      <c r="A67" s="125">
        <v>67</v>
      </c>
      <c r="B67" s="125" t="s">
        <v>57</v>
      </c>
      <c r="C67" s="125" t="s">
        <v>88</v>
      </c>
      <c r="D67" s="125" t="s">
        <v>211</v>
      </c>
      <c r="E67">
        <v>35</v>
      </c>
    </row>
    <row r="68" spans="1:5" x14ac:dyDescent="0.15">
      <c r="A68" s="125">
        <v>68</v>
      </c>
      <c r="B68" s="125" t="s">
        <v>58</v>
      </c>
      <c r="C68" s="125" t="s">
        <v>88</v>
      </c>
      <c r="D68" s="125" t="s">
        <v>211</v>
      </c>
      <c r="E68">
        <v>38</v>
      </c>
    </row>
    <row r="69" spans="1:5" x14ac:dyDescent="0.15">
      <c r="A69" s="125">
        <v>69</v>
      </c>
      <c r="B69" s="125" t="s">
        <v>59</v>
      </c>
      <c r="C69" s="125" t="s">
        <v>88</v>
      </c>
      <c r="D69" s="125" t="s">
        <v>211</v>
      </c>
      <c r="E69">
        <v>44</v>
      </c>
    </row>
    <row r="70" spans="1:5" x14ac:dyDescent="0.15">
      <c r="A70" s="125">
        <v>70</v>
      </c>
      <c r="B70" s="125" t="s">
        <v>180</v>
      </c>
      <c r="C70" s="125" t="s">
        <v>88</v>
      </c>
      <c r="D70" s="125" t="s">
        <v>210</v>
      </c>
      <c r="E70">
        <v>18</v>
      </c>
    </row>
    <row r="71" spans="1:5" x14ac:dyDescent="0.15">
      <c r="A71" s="125">
        <v>71</v>
      </c>
      <c r="B71" s="125" t="s">
        <v>181</v>
      </c>
      <c r="C71" s="125" t="s">
        <v>88</v>
      </c>
      <c r="D71" s="125" t="s">
        <v>89</v>
      </c>
      <c r="E71">
        <v>22</v>
      </c>
    </row>
    <row r="72" spans="1:5" x14ac:dyDescent="0.15">
      <c r="A72" s="125">
        <v>72</v>
      </c>
      <c r="B72" s="125" t="s">
        <v>182</v>
      </c>
      <c r="C72" s="125" t="s">
        <v>93</v>
      </c>
      <c r="D72" s="125" t="s">
        <v>95</v>
      </c>
      <c r="E72">
        <v>77</v>
      </c>
    </row>
    <row r="73" spans="1:5" x14ac:dyDescent="0.15">
      <c r="A73" s="125">
        <v>73</v>
      </c>
      <c r="B73" s="125" t="s">
        <v>183</v>
      </c>
      <c r="C73" s="125" t="s">
        <v>93</v>
      </c>
      <c r="D73" s="125" t="s">
        <v>95</v>
      </c>
      <c r="E73">
        <v>52</v>
      </c>
    </row>
    <row r="74" spans="1:5" x14ac:dyDescent="0.15">
      <c r="A74" s="125">
        <v>74</v>
      </c>
      <c r="B74" s="125" t="s">
        <v>184</v>
      </c>
      <c r="C74" s="125" t="s">
        <v>93</v>
      </c>
      <c r="D74" s="125" t="s">
        <v>96</v>
      </c>
      <c r="E74">
        <v>33</v>
      </c>
    </row>
    <row r="75" spans="1:5" x14ac:dyDescent="0.15">
      <c r="A75" s="125">
        <v>75</v>
      </c>
      <c r="B75" s="125" t="s">
        <v>185</v>
      </c>
      <c r="C75" s="125" t="s">
        <v>93</v>
      </c>
      <c r="D75" s="125" t="s">
        <v>96</v>
      </c>
      <c r="E75">
        <v>35</v>
      </c>
    </row>
    <row r="76" spans="1:5" x14ac:dyDescent="0.15">
      <c r="A76" s="125">
        <v>76</v>
      </c>
      <c r="B76" s="125" t="s">
        <v>186</v>
      </c>
      <c r="C76" s="125" t="s">
        <v>93</v>
      </c>
      <c r="D76" s="125" t="s">
        <v>97</v>
      </c>
      <c r="E76">
        <v>28</v>
      </c>
    </row>
    <row r="77" spans="1:5" x14ac:dyDescent="0.15">
      <c r="A77" s="125">
        <v>77</v>
      </c>
      <c r="B77" s="125" t="s">
        <v>187</v>
      </c>
      <c r="C77" s="125" t="s">
        <v>93</v>
      </c>
      <c r="D77" s="125" t="s">
        <v>97</v>
      </c>
      <c r="E77">
        <v>27</v>
      </c>
    </row>
    <row r="78" spans="1:5" x14ac:dyDescent="0.15">
      <c r="A78" s="125">
        <v>78</v>
      </c>
      <c r="B78" s="125" t="s">
        <v>188</v>
      </c>
      <c r="C78" s="125" t="s">
        <v>93</v>
      </c>
      <c r="D78" s="125" t="s">
        <v>97</v>
      </c>
      <c r="E78">
        <v>18</v>
      </c>
    </row>
    <row r="79" spans="1:5" x14ac:dyDescent="0.15">
      <c r="A79" s="125">
        <v>79</v>
      </c>
      <c r="B79" s="125" t="s">
        <v>189</v>
      </c>
      <c r="C79" s="125" t="s">
        <v>93</v>
      </c>
      <c r="D79" s="125" t="s">
        <v>97</v>
      </c>
      <c r="E79">
        <v>27</v>
      </c>
    </row>
    <row r="80" spans="1:5" x14ac:dyDescent="0.15">
      <c r="A80" s="125">
        <v>80</v>
      </c>
      <c r="B80" s="125" t="s">
        <v>190</v>
      </c>
      <c r="C80" s="125" t="s">
        <v>93</v>
      </c>
      <c r="D80" s="125" t="s">
        <v>97</v>
      </c>
      <c r="E80">
        <v>39</v>
      </c>
    </row>
    <row r="81" spans="1:5" x14ac:dyDescent="0.15">
      <c r="A81" s="125">
        <v>81</v>
      </c>
      <c r="B81" s="125" t="s">
        <v>191</v>
      </c>
      <c r="C81" s="125" t="s">
        <v>93</v>
      </c>
      <c r="D81" s="125" t="s">
        <v>97</v>
      </c>
      <c r="E81">
        <v>37</v>
      </c>
    </row>
    <row r="82" spans="1:5" x14ac:dyDescent="0.15">
      <c r="A82" s="125">
        <v>82</v>
      </c>
      <c r="B82" s="125" t="s">
        <v>192</v>
      </c>
      <c r="C82" s="125" t="s">
        <v>93</v>
      </c>
      <c r="D82" s="125" t="s">
        <v>94</v>
      </c>
      <c r="E82">
        <v>36</v>
      </c>
    </row>
    <row r="83" spans="1:5" x14ac:dyDescent="0.15">
      <c r="A83" s="125">
        <v>83</v>
      </c>
      <c r="B83" s="125" t="s">
        <v>193</v>
      </c>
      <c r="C83" s="125" t="s">
        <v>93</v>
      </c>
      <c r="D83" s="125" t="s">
        <v>94</v>
      </c>
      <c r="E83">
        <v>56</v>
      </c>
    </row>
    <row r="84" spans="1:5" x14ac:dyDescent="0.15">
      <c r="A84" s="125">
        <v>84</v>
      </c>
      <c r="B84" s="125" t="s">
        <v>194</v>
      </c>
      <c r="C84" s="125" t="s">
        <v>93</v>
      </c>
      <c r="D84" s="125" t="s">
        <v>94</v>
      </c>
      <c r="E84">
        <v>45</v>
      </c>
    </row>
    <row r="85" spans="1:5" x14ac:dyDescent="0.15">
      <c r="A85" s="125">
        <v>85</v>
      </c>
      <c r="B85" s="125" t="s">
        <v>92</v>
      </c>
      <c r="C85" s="125" t="s">
        <v>93</v>
      </c>
      <c r="D85" s="125" t="s">
        <v>92</v>
      </c>
      <c r="E85">
        <v>36</v>
      </c>
    </row>
    <row r="86" spans="1:5" x14ac:dyDescent="0.15">
      <c r="A86" s="125">
        <v>86</v>
      </c>
      <c r="B86" s="125" t="s">
        <v>195</v>
      </c>
      <c r="C86" s="125" t="s">
        <v>93</v>
      </c>
      <c r="D86" s="125" t="s">
        <v>92</v>
      </c>
      <c r="E86">
        <v>14</v>
      </c>
    </row>
    <row r="87" spans="1:5" x14ac:dyDescent="0.15">
      <c r="A87" s="125">
        <v>87</v>
      </c>
      <c r="B87" s="125" t="s">
        <v>196</v>
      </c>
      <c r="C87" s="125" t="s">
        <v>93</v>
      </c>
      <c r="D87" s="125" t="s">
        <v>92</v>
      </c>
      <c r="E87">
        <v>22</v>
      </c>
    </row>
    <row r="88" spans="1:5" x14ac:dyDescent="0.15">
      <c r="A88" s="125">
        <v>88</v>
      </c>
      <c r="B88" s="125" t="s">
        <v>197</v>
      </c>
      <c r="C88" s="125" t="s">
        <v>93</v>
      </c>
      <c r="D88" s="125" t="s">
        <v>92</v>
      </c>
      <c r="E88">
        <v>29</v>
      </c>
    </row>
    <row r="89" spans="1:5" x14ac:dyDescent="0.15">
      <c r="A89" s="125">
        <v>89</v>
      </c>
      <c r="B89" s="125" t="s">
        <v>198</v>
      </c>
      <c r="C89" s="125" t="s">
        <v>93</v>
      </c>
      <c r="D89" s="125" t="s">
        <v>92</v>
      </c>
      <c r="E89">
        <v>33</v>
      </c>
    </row>
    <row r="90" spans="1:5" x14ac:dyDescent="0.15">
      <c r="A90" s="125">
        <v>90</v>
      </c>
      <c r="B90" s="125" t="s">
        <v>199</v>
      </c>
      <c r="C90" s="125" t="s">
        <v>93</v>
      </c>
      <c r="D90" s="125" t="s">
        <v>92</v>
      </c>
      <c r="E90">
        <v>25</v>
      </c>
    </row>
    <row r="91" spans="1:5" x14ac:dyDescent="0.15">
      <c r="A91" s="125">
        <v>91</v>
      </c>
      <c r="B91" s="125" t="s">
        <v>200</v>
      </c>
      <c r="C91" s="125" t="s">
        <v>93</v>
      </c>
      <c r="D91" s="125" t="s">
        <v>92</v>
      </c>
      <c r="E91">
        <v>31</v>
      </c>
    </row>
    <row r="92" spans="1:5" x14ac:dyDescent="0.15">
      <c r="A92" s="125">
        <v>92</v>
      </c>
      <c r="B92" s="125" t="s">
        <v>60</v>
      </c>
      <c r="C92" s="125" t="s">
        <v>93</v>
      </c>
      <c r="D92" s="125" t="s">
        <v>92</v>
      </c>
      <c r="E92">
        <v>43</v>
      </c>
    </row>
    <row r="93" spans="1:5" x14ac:dyDescent="0.15">
      <c r="A93" s="125">
        <v>98</v>
      </c>
      <c r="B93" s="125" t="s">
        <v>61</v>
      </c>
      <c r="C93" s="125"/>
      <c r="D93" s="125"/>
      <c r="E93">
        <v>40</v>
      </c>
    </row>
    <row r="94" spans="1:5" x14ac:dyDescent="0.15">
      <c r="A94" s="125"/>
      <c r="B94" s="125"/>
      <c r="C94" s="125"/>
      <c r="D94" s="125"/>
    </row>
    <row r="95" spans="1:5" x14ac:dyDescent="0.15">
      <c r="A95" s="125"/>
      <c r="B95" s="125"/>
      <c r="C95" s="125"/>
      <c r="D95" s="125"/>
    </row>
    <row r="96" spans="1:5" x14ac:dyDescent="0.15">
      <c r="A96" s="125"/>
      <c r="B96" s="125"/>
      <c r="C96" s="125"/>
      <c r="D96" s="125"/>
    </row>
    <row r="97" spans="1:6" x14ac:dyDescent="0.15">
      <c r="A97" s="125"/>
      <c r="B97" s="125"/>
      <c r="C97" s="125"/>
      <c r="D97" s="125"/>
    </row>
    <row r="98" spans="1:6" x14ac:dyDescent="0.15">
      <c r="A98" s="125"/>
      <c r="B98" s="125"/>
      <c r="C98" s="125"/>
      <c r="D98" s="125"/>
    </row>
    <row r="99" spans="1:6" x14ac:dyDescent="0.15">
      <c r="E99" s="126"/>
      <c r="F99" s="126"/>
    </row>
  </sheetData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K32" sqref="K32"/>
    </sheetView>
  </sheetViews>
  <sheetFormatPr defaultRowHeight="11.25" x14ac:dyDescent="0.15"/>
  <sheetData>
    <row r="1" spans="1:7" x14ac:dyDescent="0.15">
      <c r="A1" s="125">
        <v>1</v>
      </c>
      <c r="B1" s="125" t="s">
        <v>33</v>
      </c>
      <c r="C1" s="125" t="s">
        <v>79</v>
      </c>
      <c r="D1" s="125" t="s">
        <v>70</v>
      </c>
      <c r="E1">
        <v>17</v>
      </c>
      <c r="F1">
        <f t="shared" ref="F1:F6" si="0">E1-7</f>
        <v>10</v>
      </c>
      <c r="G1">
        <v>10</v>
      </c>
    </row>
    <row r="2" spans="1:7" x14ac:dyDescent="0.15">
      <c r="A2" s="125">
        <v>2</v>
      </c>
      <c r="B2" s="125" t="s">
        <v>34</v>
      </c>
      <c r="C2" s="125" t="s">
        <v>79</v>
      </c>
      <c r="D2" s="125" t="s">
        <v>70</v>
      </c>
      <c r="E2">
        <v>14</v>
      </c>
      <c r="F2">
        <f t="shared" si="0"/>
        <v>7</v>
      </c>
      <c r="G2">
        <v>7</v>
      </c>
    </row>
    <row r="3" spans="1:7" x14ac:dyDescent="0.15">
      <c r="A3" s="125">
        <v>3</v>
      </c>
      <c r="B3" s="125" t="s">
        <v>36</v>
      </c>
      <c r="C3" s="125" t="s">
        <v>79</v>
      </c>
      <c r="D3" s="125" t="s">
        <v>70</v>
      </c>
      <c r="E3">
        <v>12</v>
      </c>
      <c r="F3">
        <f t="shared" si="0"/>
        <v>5</v>
      </c>
      <c r="G3">
        <v>5</v>
      </c>
    </row>
    <row r="4" spans="1:7" x14ac:dyDescent="0.15">
      <c r="A4" s="125">
        <v>4</v>
      </c>
      <c r="B4" s="125" t="s">
        <v>35</v>
      </c>
      <c r="C4" s="125" t="s">
        <v>79</v>
      </c>
      <c r="D4" s="125" t="s">
        <v>70</v>
      </c>
      <c r="E4">
        <v>38</v>
      </c>
      <c r="F4">
        <f t="shared" si="0"/>
        <v>31</v>
      </c>
      <c r="G4">
        <v>31</v>
      </c>
    </row>
    <row r="5" spans="1:7" x14ac:dyDescent="0.15">
      <c r="A5" s="125">
        <v>5</v>
      </c>
      <c r="B5" s="125" t="s">
        <v>118</v>
      </c>
      <c r="C5" s="125" t="s">
        <v>79</v>
      </c>
      <c r="D5" s="125" t="s">
        <v>70</v>
      </c>
      <c r="E5">
        <v>41</v>
      </c>
      <c r="F5">
        <f t="shared" si="0"/>
        <v>34</v>
      </c>
      <c r="G5">
        <v>34</v>
      </c>
    </row>
    <row r="6" spans="1:7" x14ac:dyDescent="0.15">
      <c r="A6" s="125">
        <v>6</v>
      </c>
      <c r="B6" s="125" t="s">
        <v>119</v>
      </c>
      <c r="C6" s="125" t="s">
        <v>79</v>
      </c>
      <c r="D6" s="125" t="s">
        <v>205</v>
      </c>
      <c r="E6">
        <v>28</v>
      </c>
      <c r="F6">
        <f t="shared" si="0"/>
        <v>21</v>
      </c>
      <c r="G6">
        <v>21</v>
      </c>
    </row>
    <row r="7" spans="1:7" x14ac:dyDescent="0.15">
      <c r="A7" s="125">
        <v>7</v>
      </c>
      <c r="B7" s="125" t="s">
        <v>37</v>
      </c>
      <c r="C7" s="125" t="s">
        <v>79</v>
      </c>
      <c r="D7" s="125" t="s">
        <v>205</v>
      </c>
      <c r="E7">
        <v>66</v>
      </c>
      <c r="F7">
        <f>E7-8</f>
        <v>58</v>
      </c>
      <c r="G7">
        <f>F7-1</f>
        <v>57</v>
      </c>
    </row>
    <row r="8" spans="1:7" x14ac:dyDescent="0.15">
      <c r="A8" s="125">
        <v>8</v>
      </c>
      <c r="B8" s="125" t="s">
        <v>121</v>
      </c>
      <c r="C8" s="125" t="s">
        <v>79</v>
      </c>
      <c r="D8" s="125" t="s">
        <v>75</v>
      </c>
      <c r="E8">
        <v>65</v>
      </c>
      <c r="F8">
        <f>E8-8</f>
        <v>57</v>
      </c>
      <c r="G8">
        <f>F8-1</f>
        <v>56</v>
      </c>
    </row>
    <row r="9" spans="1:7" x14ac:dyDescent="0.15">
      <c r="A9" s="125">
        <v>9</v>
      </c>
      <c r="B9" s="125" t="s">
        <v>38</v>
      </c>
      <c r="C9" s="125" t="s">
        <v>79</v>
      </c>
      <c r="D9" s="125" t="s">
        <v>73</v>
      </c>
      <c r="E9">
        <v>33</v>
      </c>
      <c r="F9">
        <f>E9-7</f>
        <v>26</v>
      </c>
      <c r="G9">
        <v>26</v>
      </c>
    </row>
    <row r="10" spans="1:7" x14ac:dyDescent="0.15">
      <c r="A10" s="125">
        <v>10</v>
      </c>
      <c r="B10" s="125" t="s">
        <v>73</v>
      </c>
      <c r="C10" s="125" t="s">
        <v>79</v>
      </c>
      <c r="D10" s="125" t="s">
        <v>73</v>
      </c>
      <c r="E10">
        <v>30</v>
      </c>
      <c r="F10">
        <f>E10-7</f>
        <v>23</v>
      </c>
      <c r="G10">
        <v>23</v>
      </c>
    </row>
    <row r="11" spans="1:7" x14ac:dyDescent="0.15">
      <c r="A11" s="125">
        <v>11</v>
      </c>
      <c r="B11" s="125" t="s">
        <v>40</v>
      </c>
      <c r="C11" s="125" t="s">
        <v>79</v>
      </c>
      <c r="D11" s="125" t="s">
        <v>73</v>
      </c>
      <c r="E11">
        <v>34</v>
      </c>
      <c r="F11">
        <f>E11-7</f>
        <v>27</v>
      </c>
      <c r="G11">
        <v>27</v>
      </c>
    </row>
    <row r="12" spans="1:7" x14ac:dyDescent="0.15">
      <c r="A12" s="125">
        <v>12</v>
      </c>
      <c r="B12" s="125" t="s">
        <v>124</v>
      </c>
      <c r="C12" s="125" t="s">
        <v>79</v>
      </c>
      <c r="D12" s="125" t="s">
        <v>74</v>
      </c>
      <c r="E12">
        <v>27</v>
      </c>
      <c r="F12">
        <f>E12-7</f>
        <v>20</v>
      </c>
      <c r="G12">
        <v>20</v>
      </c>
    </row>
    <row r="13" spans="1:7" x14ac:dyDescent="0.15">
      <c r="A13" s="125">
        <v>13</v>
      </c>
      <c r="B13" s="125" t="s">
        <v>125</v>
      </c>
      <c r="C13" s="125" t="s">
        <v>79</v>
      </c>
      <c r="D13" s="125" t="s">
        <v>71</v>
      </c>
      <c r="E13">
        <v>65</v>
      </c>
      <c r="F13">
        <f>E13-8</f>
        <v>57</v>
      </c>
      <c r="G13">
        <f>F13-1</f>
        <v>56</v>
      </c>
    </row>
    <row r="14" spans="1:7" x14ac:dyDescent="0.15">
      <c r="A14" s="125">
        <v>14</v>
      </c>
      <c r="B14" s="125" t="s">
        <v>71</v>
      </c>
      <c r="C14" s="125" t="s">
        <v>79</v>
      </c>
      <c r="D14" s="125" t="s">
        <v>71</v>
      </c>
      <c r="E14">
        <v>14</v>
      </c>
      <c r="F14">
        <f>E14-7</f>
        <v>7</v>
      </c>
      <c r="G14">
        <v>7</v>
      </c>
    </row>
    <row r="15" spans="1:7" x14ac:dyDescent="0.15">
      <c r="A15" s="125">
        <v>15</v>
      </c>
      <c r="B15" s="125" t="s">
        <v>126</v>
      </c>
      <c r="C15" s="125" t="s">
        <v>79</v>
      </c>
      <c r="D15" s="125" t="s">
        <v>71</v>
      </c>
      <c r="E15">
        <v>37</v>
      </c>
      <c r="F15">
        <f>E15-7</f>
        <v>30</v>
      </c>
      <c r="G15">
        <v>30</v>
      </c>
    </row>
    <row r="16" spans="1:7" x14ac:dyDescent="0.15">
      <c r="A16" s="125">
        <v>16</v>
      </c>
      <c r="B16" s="125" t="s">
        <v>44</v>
      </c>
      <c r="C16" s="125" t="s">
        <v>79</v>
      </c>
      <c r="D16" s="125" t="s">
        <v>75</v>
      </c>
      <c r="E16">
        <v>35</v>
      </c>
      <c r="F16">
        <f>E16-7</f>
        <v>28</v>
      </c>
      <c r="G16">
        <v>28</v>
      </c>
    </row>
    <row r="17" spans="1:7" x14ac:dyDescent="0.15">
      <c r="A17" s="125">
        <v>17</v>
      </c>
      <c r="B17" s="125" t="s">
        <v>75</v>
      </c>
      <c r="C17" s="125" t="s">
        <v>79</v>
      </c>
      <c r="D17" s="125" t="s">
        <v>75</v>
      </c>
      <c r="E17">
        <v>51</v>
      </c>
      <c r="F17">
        <f>E17-7</f>
        <v>44</v>
      </c>
      <c r="G17">
        <v>44</v>
      </c>
    </row>
    <row r="18" spans="1:7" x14ac:dyDescent="0.15">
      <c r="A18" s="125">
        <v>18</v>
      </c>
      <c r="B18" s="125" t="s">
        <v>128</v>
      </c>
      <c r="C18" s="125" t="s">
        <v>79</v>
      </c>
      <c r="D18" s="125" t="s">
        <v>74</v>
      </c>
      <c r="E18">
        <v>62</v>
      </c>
      <c r="F18">
        <f>E18-8</f>
        <v>54</v>
      </c>
      <c r="G18">
        <v>54</v>
      </c>
    </row>
    <row r="19" spans="1:7" x14ac:dyDescent="0.15">
      <c r="A19" s="125">
        <v>19</v>
      </c>
      <c r="B19" s="125" t="s">
        <v>46</v>
      </c>
      <c r="C19" s="125" t="s">
        <v>79</v>
      </c>
      <c r="D19" s="125" t="s">
        <v>74</v>
      </c>
      <c r="E19">
        <v>58</v>
      </c>
      <c r="F19">
        <f>E19-8</f>
        <v>50</v>
      </c>
      <c r="G19">
        <v>50</v>
      </c>
    </row>
    <row r="20" spans="1:7" x14ac:dyDescent="0.15">
      <c r="A20" s="125">
        <v>20</v>
      </c>
      <c r="B20" s="125" t="s">
        <v>130</v>
      </c>
      <c r="C20" s="125" t="s">
        <v>80</v>
      </c>
      <c r="D20" s="125" t="s">
        <v>206</v>
      </c>
      <c r="E20">
        <v>44</v>
      </c>
      <c r="F20">
        <f>E20-7</f>
        <v>37</v>
      </c>
      <c r="G20">
        <v>37</v>
      </c>
    </row>
    <row r="21" spans="1:7" x14ac:dyDescent="0.15">
      <c r="A21" s="125">
        <v>21</v>
      </c>
      <c r="B21" s="125" t="s">
        <v>131</v>
      </c>
      <c r="C21" s="125" t="s">
        <v>80</v>
      </c>
      <c r="D21" s="125" t="s">
        <v>206</v>
      </c>
      <c r="E21">
        <v>68</v>
      </c>
      <c r="F21">
        <f>E21-8</f>
        <v>60</v>
      </c>
      <c r="G21">
        <f>F21-1</f>
        <v>59</v>
      </c>
    </row>
    <row r="22" spans="1:7" x14ac:dyDescent="0.15">
      <c r="A22" s="125">
        <v>22</v>
      </c>
      <c r="B22" s="125" t="s">
        <v>55</v>
      </c>
      <c r="C22" s="125" t="s">
        <v>80</v>
      </c>
      <c r="D22" s="125" t="s">
        <v>206</v>
      </c>
      <c r="E22">
        <v>39</v>
      </c>
      <c r="F22">
        <f t="shared" ref="F22:F40" si="1">E22-7</f>
        <v>32</v>
      </c>
      <c r="G22">
        <v>32</v>
      </c>
    </row>
    <row r="23" spans="1:7" x14ac:dyDescent="0.15">
      <c r="A23" s="125">
        <v>23</v>
      </c>
      <c r="B23" s="125" t="s">
        <v>133</v>
      </c>
      <c r="C23" s="125" t="s">
        <v>80</v>
      </c>
      <c r="D23" s="125" t="s">
        <v>207</v>
      </c>
      <c r="E23">
        <v>52</v>
      </c>
      <c r="F23">
        <f t="shared" si="1"/>
        <v>45</v>
      </c>
      <c r="G23">
        <v>45</v>
      </c>
    </row>
    <row r="24" spans="1:7" x14ac:dyDescent="0.15">
      <c r="A24" s="125">
        <v>24</v>
      </c>
      <c r="B24" s="125" t="s">
        <v>134</v>
      </c>
      <c r="C24" s="125" t="s">
        <v>80</v>
      </c>
      <c r="D24" s="125" t="s">
        <v>206</v>
      </c>
      <c r="E24">
        <v>36</v>
      </c>
      <c r="F24">
        <f t="shared" si="1"/>
        <v>29</v>
      </c>
      <c r="G24">
        <v>29</v>
      </c>
    </row>
    <row r="25" spans="1:7" x14ac:dyDescent="0.15">
      <c r="A25" s="125">
        <v>25</v>
      </c>
      <c r="B25" s="125" t="s">
        <v>42</v>
      </c>
      <c r="C25" s="125" t="s">
        <v>80</v>
      </c>
      <c r="D25" s="125" t="s">
        <v>208</v>
      </c>
      <c r="E25">
        <v>53</v>
      </c>
      <c r="F25">
        <f t="shared" si="1"/>
        <v>46</v>
      </c>
      <c r="G25">
        <v>46</v>
      </c>
    </row>
    <row r="26" spans="1:7" x14ac:dyDescent="0.15">
      <c r="A26" s="125">
        <v>26</v>
      </c>
      <c r="B26" s="125" t="s">
        <v>136</v>
      </c>
      <c r="C26" s="125" t="s">
        <v>80</v>
      </c>
      <c r="D26" s="125" t="s">
        <v>76</v>
      </c>
      <c r="E26">
        <v>48</v>
      </c>
      <c r="F26">
        <f t="shared" si="1"/>
        <v>41</v>
      </c>
      <c r="G26">
        <v>41</v>
      </c>
    </row>
    <row r="27" spans="1:7" x14ac:dyDescent="0.15">
      <c r="A27" s="125">
        <v>27</v>
      </c>
      <c r="B27" s="125" t="s">
        <v>45</v>
      </c>
      <c r="C27" s="125" t="s">
        <v>80</v>
      </c>
      <c r="D27" s="125" t="s">
        <v>76</v>
      </c>
      <c r="E27">
        <v>34</v>
      </c>
      <c r="F27">
        <f t="shared" si="1"/>
        <v>27</v>
      </c>
      <c r="G27">
        <v>27</v>
      </c>
    </row>
    <row r="28" spans="1:7" x14ac:dyDescent="0.15">
      <c r="A28" s="125">
        <v>28</v>
      </c>
      <c r="B28" s="125" t="s">
        <v>138</v>
      </c>
      <c r="C28" s="125" t="s">
        <v>80</v>
      </c>
      <c r="D28" s="125" t="s">
        <v>76</v>
      </c>
      <c r="E28">
        <v>38</v>
      </c>
      <c r="F28">
        <f t="shared" si="1"/>
        <v>31</v>
      </c>
      <c r="G28">
        <v>31</v>
      </c>
    </row>
    <row r="29" spans="1:7" x14ac:dyDescent="0.15">
      <c r="A29" s="125">
        <v>29</v>
      </c>
      <c r="B29" s="125" t="s">
        <v>47</v>
      </c>
      <c r="C29" s="125" t="s">
        <v>80</v>
      </c>
      <c r="D29" s="125" t="s">
        <v>76</v>
      </c>
      <c r="E29">
        <v>12</v>
      </c>
      <c r="F29">
        <f t="shared" si="1"/>
        <v>5</v>
      </c>
      <c r="G29">
        <v>5</v>
      </c>
    </row>
    <row r="30" spans="1:7" x14ac:dyDescent="0.15">
      <c r="A30" s="125">
        <v>30</v>
      </c>
      <c r="B30" s="125" t="s">
        <v>43</v>
      </c>
      <c r="C30" s="125" t="s">
        <v>80</v>
      </c>
      <c r="D30" s="125" t="s">
        <v>76</v>
      </c>
      <c r="E30">
        <v>21</v>
      </c>
      <c r="F30">
        <f t="shared" si="1"/>
        <v>14</v>
      </c>
      <c r="G30">
        <v>14</v>
      </c>
    </row>
    <row r="31" spans="1:7" x14ac:dyDescent="0.15">
      <c r="A31" s="125">
        <v>31</v>
      </c>
      <c r="B31" s="125" t="s">
        <v>141</v>
      </c>
      <c r="C31" s="125" t="s">
        <v>80</v>
      </c>
      <c r="D31" s="125" t="s">
        <v>215</v>
      </c>
      <c r="E31">
        <v>22</v>
      </c>
      <c r="F31">
        <f t="shared" si="1"/>
        <v>15</v>
      </c>
      <c r="G31">
        <v>15</v>
      </c>
    </row>
    <row r="32" spans="1:7" x14ac:dyDescent="0.15">
      <c r="A32" s="125">
        <v>32</v>
      </c>
      <c r="B32" s="125" t="s">
        <v>39</v>
      </c>
      <c r="C32" s="125" t="s">
        <v>80</v>
      </c>
      <c r="D32" s="125" t="s">
        <v>215</v>
      </c>
      <c r="E32">
        <v>42</v>
      </c>
      <c r="F32">
        <f t="shared" si="1"/>
        <v>35</v>
      </c>
      <c r="G32">
        <v>35</v>
      </c>
    </row>
    <row r="33" spans="1:7" x14ac:dyDescent="0.15">
      <c r="A33" s="125">
        <v>33</v>
      </c>
      <c r="B33" s="125" t="s">
        <v>41</v>
      </c>
      <c r="C33" s="125" t="s">
        <v>80</v>
      </c>
      <c r="D33" s="125" t="s">
        <v>215</v>
      </c>
      <c r="E33">
        <v>20</v>
      </c>
      <c r="F33">
        <f t="shared" si="1"/>
        <v>13</v>
      </c>
      <c r="G33">
        <v>13</v>
      </c>
    </row>
    <row r="34" spans="1:7" x14ac:dyDescent="0.15">
      <c r="A34" s="125">
        <v>34</v>
      </c>
      <c r="B34" s="125" t="s">
        <v>144</v>
      </c>
      <c r="C34" s="125" t="s">
        <v>80</v>
      </c>
      <c r="D34" s="125" t="s">
        <v>78</v>
      </c>
      <c r="E34">
        <v>37</v>
      </c>
      <c r="F34">
        <f t="shared" si="1"/>
        <v>30</v>
      </c>
      <c r="G34">
        <v>30</v>
      </c>
    </row>
    <row r="35" spans="1:7" x14ac:dyDescent="0.15">
      <c r="A35" s="125">
        <v>35</v>
      </c>
      <c r="B35" s="125" t="s">
        <v>201</v>
      </c>
      <c r="C35" s="125" t="s">
        <v>80</v>
      </c>
      <c r="D35" s="125" t="s">
        <v>78</v>
      </c>
      <c r="E35">
        <v>44</v>
      </c>
      <c r="F35">
        <f t="shared" si="1"/>
        <v>37</v>
      </c>
      <c r="G35">
        <v>37</v>
      </c>
    </row>
    <row r="36" spans="1:7" x14ac:dyDescent="0.15">
      <c r="A36" s="125">
        <v>36</v>
      </c>
      <c r="B36" s="125" t="s">
        <v>146</v>
      </c>
      <c r="C36" s="125" t="s">
        <v>80</v>
      </c>
      <c r="D36" s="125" t="s">
        <v>215</v>
      </c>
      <c r="E36">
        <v>23</v>
      </c>
      <c r="F36">
        <f t="shared" si="1"/>
        <v>16</v>
      </c>
      <c r="G36">
        <v>16</v>
      </c>
    </row>
    <row r="37" spans="1:7" x14ac:dyDescent="0.15">
      <c r="A37" s="125">
        <v>37</v>
      </c>
      <c r="B37" s="125" t="s">
        <v>147</v>
      </c>
      <c r="C37" s="125" t="s">
        <v>80</v>
      </c>
      <c r="D37" s="125" t="s">
        <v>78</v>
      </c>
      <c r="E37">
        <v>46</v>
      </c>
      <c r="F37">
        <f t="shared" si="1"/>
        <v>39</v>
      </c>
      <c r="G37">
        <v>39</v>
      </c>
    </row>
    <row r="38" spans="1:7" x14ac:dyDescent="0.15">
      <c r="A38" s="125">
        <v>38</v>
      </c>
      <c r="B38" s="125" t="s">
        <v>148</v>
      </c>
      <c r="C38" s="125" t="s">
        <v>82</v>
      </c>
      <c r="D38" s="125" t="s">
        <v>84</v>
      </c>
      <c r="E38">
        <v>22</v>
      </c>
      <c r="F38">
        <f t="shared" si="1"/>
        <v>15</v>
      </c>
      <c r="G38">
        <v>15</v>
      </c>
    </row>
    <row r="39" spans="1:7" x14ac:dyDescent="0.15">
      <c r="A39" s="125">
        <v>39</v>
      </c>
      <c r="B39" s="125" t="s">
        <v>149</v>
      </c>
      <c r="C39" s="125" t="s">
        <v>82</v>
      </c>
      <c r="D39" s="125" t="s">
        <v>84</v>
      </c>
      <c r="E39">
        <v>36</v>
      </c>
      <c r="F39">
        <f t="shared" si="1"/>
        <v>29</v>
      </c>
      <c r="G39">
        <v>29</v>
      </c>
    </row>
    <row r="40" spans="1:7" x14ac:dyDescent="0.15">
      <c r="A40" s="125">
        <v>40</v>
      </c>
      <c r="B40" s="125" t="s">
        <v>150</v>
      </c>
      <c r="C40" s="125" t="s">
        <v>82</v>
      </c>
      <c r="D40" s="125" t="s">
        <v>83</v>
      </c>
      <c r="E40">
        <v>46</v>
      </c>
      <c r="F40">
        <f t="shared" si="1"/>
        <v>39</v>
      </c>
      <c r="G40">
        <v>39</v>
      </c>
    </row>
    <row r="41" spans="1:7" x14ac:dyDescent="0.15">
      <c r="A41" s="125">
        <v>41</v>
      </c>
      <c r="B41" s="125" t="s">
        <v>151</v>
      </c>
      <c r="C41" s="125" t="s">
        <v>82</v>
      </c>
      <c r="D41" s="125" t="s">
        <v>84</v>
      </c>
      <c r="E41">
        <v>60</v>
      </c>
      <c r="F41">
        <f>E41-8</f>
        <v>52</v>
      </c>
      <c r="G41">
        <v>52</v>
      </c>
    </row>
    <row r="42" spans="1:7" x14ac:dyDescent="0.15">
      <c r="A42" s="125">
        <v>42</v>
      </c>
      <c r="B42" s="125" t="s">
        <v>152</v>
      </c>
      <c r="C42" s="125" t="s">
        <v>82</v>
      </c>
      <c r="D42" s="125" t="s">
        <v>83</v>
      </c>
      <c r="E42">
        <v>50</v>
      </c>
      <c r="F42">
        <f>E42-7</f>
        <v>43</v>
      </c>
      <c r="G42">
        <v>43</v>
      </c>
    </row>
    <row r="43" spans="1:7" x14ac:dyDescent="0.15">
      <c r="A43" s="125">
        <v>43</v>
      </c>
      <c r="B43" s="125" t="s">
        <v>153</v>
      </c>
      <c r="C43" s="125" t="s">
        <v>82</v>
      </c>
      <c r="D43" s="125" t="s">
        <v>83</v>
      </c>
      <c r="E43">
        <v>67</v>
      </c>
      <c r="F43">
        <f>E43-8</f>
        <v>59</v>
      </c>
      <c r="G43">
        <f>F43-1</f>
        <v>58</v>
      </c>
    </row>
    <row r="44" spans="1:7" x14ac:dyDescent="0.15">
      <c r="A44" s="125">
        <v>44</v>
      </c>
      <c r="B44" s="125" t="s">
        <v>154</v>
      </c>
      <c r="C44" s="125" t="s">
        <v>82</v>
      </c>
      <c r="D44" s="125" t="s">
        <v>81</v>
      </c>
      <c r="E44">
        <v>53</v>
      </c>
      <c r="F44">
        <f t="shared" ref="F44:F52" si="2">E44-7</f>
        <v>46</v>
      </c>
      <c r="G44">
        <v>46</v>
      </c>
    </row>
    <row r="45" spans="1:7" x14ac:dyDescent="0.15">
      <c r="A45" s="125">
        <v>45</v>
      </c>
      <c r="B45" s="125" t="s">
        <v>155</v>
      </c>
      <c r="C45" s="125" t="s">
        <v>82</v>
      </c>
      <c r="D45" s="125" t="s">
        <v>81</v>
      </c>
      <c r="E45">
        <v>2</v>
      </c>
      <c r="F45">
        <f t="shared" si="2"/>
        <v>-5</v>
      </c>
      <c r="G45">
        <v>0</v>
      </c>
    </row>
    <row r="46" spans="1:7" x14ac:dyDescent="0.15">
      <c r="A46" s="125">
        <v>46</v>
      </c>
      <c r="B46" s="125" t="s">
        <v>156</v>
      </c>
      <c r="C46" s="125" t="s">
        <v>82</v>
      </c>
      <c r="D46" s="125" t="s">
        <v>81</v>
      </c>
      <c r="E46">
        <v>33</v>
      </c>
      <c r="F46">
        <f t="shared" si="2"/>
        <v>26</v>
      </c>
      <c r="G46">
        <v>26</v>
      </c>
    </row>
    <row r="47" spans="1:7" x14ac:dyDescent="0.15">
      <c r="A47" s="125">
        <v>47</v>
      </c>
      <c r="B47" s="125" t="s">
        <v>157</v>
      </c>
      <c r="C47" s="125" t="s">
        <v>82</v>
      </c>
      <c r="D47" s="125" t="s">
        <v>86</v>
      </c>
      <c r="E47">
        <v>48</v>
      </c>
      <c r="F47">
        <f t="shared" si="2"/>
        <v>41</v>
      </c>
      <c r="G47">
        <v>41</v>
      </c>
    </row>
    <row r="48" spans="1:7" x14ac:dyDescent="0.15">
      <c r="A48" s="125">
        <v>48</v>
      </c>
      <c r="B48" s="125" t="s">
        <v>158</v>
      </c>
      <c r="C48" s="125" t="s">
        <v>82</v>
      </c>
      <c r="D48" s="125" t="s">
        <v>86</v>
      </c>
      <c r="E48">
        <v>20</v>
      </c>
      <c r="F48">
        <f t="shared" si="2"/>
        <v>13</v>
      </c>
      <c r="G48">
        <v>13</v>
      </c>
    </row>
    <row r="49" spans="1:7" x14ac:dyDescent="0.15">
      <c r="A49" s="125">
        <v>49</v>
      </c>
      <c r="B49" s="125" t="s">
        <v>51</v>
      </c>
      <c r="C49" s="125" t="s">
        <v>82</v>
      </c>
      <c r="D49" s="125" t="s">
        <v>85</v>
      </c>
      <c r="E49">
        <v>29</v>
      </c>
      <c r="F49">
        <f t="shared" si="2"/>
        <v>22</v>
      </c>
      <c r="G49">
        <v>22</v>
      </c>
    </row>
    <row r="50" spans="1:7" x14ac:dyDescent="0.15">
      <c r="A50" s="125">
        <v>50</v>
      </c>
      <c r="B50" s="125" t="s">
        <v>50</v>
      </c>
      <c r="C50" s="125" t="s">
        <v>82</v>
      </c>
      <c r="D50" s="125" t="s">
        <v>85</v>
      </c>
      <c r="E50">
        <v>21</v>
      </c>
      <c r="F50">
        <f t="shared" si="2"/>
        <v>14</v>
      </c>
      <c r="G50">
        <v>14</v>
      </c>
    </row>
    <row r="51" spans="1:7" x14ac:dyDescent="0.15">
      <c r="A51" s="125">
        <v>51</v>
      </c>
      <c r="B51" s="125" t="s">
        <v>161</v>
      </c>
      <c r="C51" s="125" t="s">
        <v>88</v>
      </c>
      <c r="D51" s="125" t="s">
        <v>210</v>
      </c>
      <c r="E51">
        <v>14</v>
      </c>
      <c r="F51">
        <f t="shared" si="2"/>
        <v>7</v>
      </c>
      <c r="G51">
        <v>7</v>
      </c>
    </row>
    <row r="52" spans="1:7" x14ac:dyDescent="0.15">
      <c r="A52" s="125">
        <v>52</v>
      </c>
      <c r="B52" s="125" t="s">
        <v>49</v>
      </c>
      <c r="C52" s="125" t="s">
        <v>88</v>
      </c>
      <c r="D52" s="125" t="s">
        <v>210</v>
      </c>
      <c r="E52">
        <v>20</v>
      </c>
      <c r="F52">
        <f t="shared" si="2"/>
        <v>13</v>
      </c>
      <c r="G52">
        <v>13</v>
      </c>
    </row>
    <row r="53" spans="1:7" x14ac:dyDescent="0.15">
      <c r="A53" s="125">
        <v>53</v>
      </c>
      <c r="B53" s="125" t="s">
        <v>163</v>
      </c>
      <c r="C53" s="125" t="s">
        <v>88</v>
      </c>
      <c r="D53" s="125" t="s">
        <v>210</v>
      </c>
      <c r="E53">
        <v>64</v>
      </c>
      <c r="F53">
        <f>E53-8</f>
        <v>56</v>
      </c>
      <c r="G53">
        <v>56</v>
      </c>
    </row>
    <row r="54" spans="1:7" x14ac:dyDescent="0.15">
      <c r="A54" s="125">
        <v>54</v>
      </c>
      <c r="B54" s="125" t="s">
        <v>202</v>
      </c>
      <c r="C54" s="125" t="s">
        <v>88</v>
      </c>
      <c r="D54" s="125" t="s">
        <v>89</v>
      </c>
      <c r="E54">
        <v>34</v>
      </c>
      <c r="F54">
        <f t="shared" ref="F54:F65" si="3">E54-7</f>
        <v>27</v>
      </c>
      <c r="G54">
        <v>27</v>
      </c>
    </row>
    <row r="55" spans="1:7" x14ac:dyDescent="0.15">
      <c r="A55" s="125">
        <v>55</v>
      </c>
      <c r="B55" s="125" t="s">
        <v>165</v>
      </c>
      <c r="C55" s="125" t="s">
        <v>88</v>
      </c>
      <c r="D55" s="125" t="s">
        <v>89</v>
      </c>
      <c r="E55">
        <v>21</v>
      </c>
      <c r="F55">
        <f t="shared" si="3"/>
        <v>14</v>
      </c>
      <c r="G55">
        <v>14</v>
      </c>
    </row>
    <row r="56" spans="1:7" x14ac:dyDescent="0.15">
      <c r="A56" s="125">
        <v>56</v>
      </c>
      <c r="B56" s="125" t="s">
        <v>48</v>
      </c>
      <c r="C56" s="125" t="s">
        <v>88</v>
      </c>
      <c r="D56" s="125" t="s">
        <v>89</v>
      </c>
      <c r="E56">
        <v>30</v>
      </c>
      <c r="F56">
        <f t="shared" si="3"/>
        <v>23</v>
      </c>
      <c r="G56">
        <v>23</v>
      </c>
    </row>
    <row r="57" spans="1:7" x14ac:dyDescent="0.15">
      <c r="A57" s="125">
        <v>57</v>
      </c>
      <c r="B57" s="125" t="s">
        <v>167</v>
      </c>
      <c r="C57" s="125" t="s">
        <v>88</v>
      </c>
      <c r="D57" s="125" t="s">
        <v>89</v>
      </c>
      <c r="E57">
        <v>32</v>
      </c>
      <c r="F57">
        <f t="shared" si="3"/>
        <v>25</v>
      </c>
      <c r="G57">
        <v>25</v>
      </c>
    </row>
    <row r="58" spans="1:7" x14ac:dyDescent="0.15">
      <c r="A58" s="125">
        <v>58</v>
      </c>
      <c r="B58" s="125" t="s">
        <v>203</v>
      </c>
      <c r="C58" s="125" t="s">
        <v>88</v>
      </c>
      <c r="D58" s="125" t="s">
        <v>89</v>
      </c>
      <c r="E58">
        <v>30</v>
      </c>
      <c r="F58">
        <f t="shared" si="3"/>
        <v>23</v>
      </c>
      <c r="G58">
        <v>23</v>
      </c>
    </row>
    <row r="59" spans="1:7" x14ac:dyDescent="0.15">
      <c r="A59" s="125">
        <v>59</v>
      </c>
      <c r="B59" s="125" t="s">
        <v>169</v>
      </c>
      <c r="C59" s="125" t="s">
        <v>88</v>
      </c>
      <c r="D59" s="125" t="s">
        <v>90</v>
      </c>
      <c r="E59">
        <v>12</v>
      </c>
      <c r="F59">
        <f t="shared" si="3"/>
        <v>5</v>
      </c>
      <c r="G59">
        <v>5</v>
      </c>
    </row>
    <row r="60" spans="1:7" x14ac:dyDescent="0.15">
      <c r="A60" s="125">
        <v>60</v>
      </c>
      <c r="B60" s="125" t="s">
        <v>52</v>
      </c>
      <c r="C60" s="125" t="s">
        <v>88</v>
      </c>
      <c r="D60" s="125" t="s">
        <v>90</v>
      </c>
      <c r="E60">
        <v>28</v>
      </c>
      <c r="F60">
        <f t="shared" si="3"/>
        <v>21</v>
      </c>
      <c r="G60">
        <v>21</v>
      </c>
    </row>
    <row r="61" spans="1:7" x14ac:dyDescent="0.15">
      <c r="A61" s="125">
        <v>61</v>
      </c>
      <c r="B61" s="125" t="s">
        <v>171</v>
      </c>
      <c r="C61" s="125" t="s">
        <v>88</v>
      </c>
      <c r="D61" s="125" t="s">
        <v>90</v>
      </c>
      <c r="E61">
        <v>17</v>
      </c>
      <c r="F61">
        <f t="shared" si="3"/>
        <v>10</v>
      </c>
      <c r="G61">
        <v>10</v>
      </c>
    </row>
    <row r="62" spans="1:7" x14ac:dyDescent="0.15">
      <c r="A62" s="125">
        <v>62</v>
      </c>
      <c r="B62" s="125" t="s">
        <v>53</v>
      </c>
      <c r="C62" s="125" t="s">
        <v>88</v>
      </c>
      <c r="D62" s="125" t="s">
        <v>91</v>
      </c>
      <c r="E62">
        <v>11</v>
      </c>
      <c r="F62">
        <f t="shared" si="3"/>
        <v>4</v>
      </c>
      <c r="G62">
        <v>4</v>
      </c>
    </row>
    <row r="63" spans="1:7" x14ac:dyDescent="0.15">
      <c r="A63" s="125">
        <v>63</v>
      </c>
      <c r="B63" s="125" t="s">
        <v>173</v>
      </c>
      <c r="C63" s="125" t="s">
        <v>88</v>
      </c>
      <c r="D63" s="125" t="s">
        <v>91</v>
      </c>
      <c r="E63">
        <v>33</v>
      </c>
      <c r="F63">
        <f t="shared" si="3"/>
        <v>26</v>
      </c>
      <c r="G63">
        <v>26</v>
      </c>
    </row>
    <row r="64" spans="1:7" x14ac:dyDescent="0.15">
      <c r="A64" s="125">
        <v>64</v>
      </c>
      <c r="B64" s="125" t="s">
        <v>54</v>
      </c>
      <c r="C64" s="125" t="s">
        <v>88</v>
      </c>
      <c r="D64" s="125" t="s">
        <v>91</v>
      </c>
      <c r="E64">
        <v>11</v>
      </c>
      <c r="F64">
        <f t="shared" si="3"/>
        <v>4</v>
      </c>
      <c r="G64">
        <v>4</v>
      </c>
    </row>
    <row r="65" spans="1:7" x14ac:dyDescent="0.15">
      <c r="A65" s="125">
        <v>65</v>
      </c>
      <c r="B65" s="125" t="s">
        <v>175</v>
      </c>
      <c r="C65" s="125" t="s">
        <v>88</v>
      </c>
      <c r="D65" s="125" t="s">
        <v>91</v>
      </c>
      <c r="E65">
        <v>6</v>
      </c>
      <c r="F65">
        <f t="shared" si="3"/>
        <v>-1</v>
      </c>
      <c r="G65">
        <v>0</v>
      </c>
    </row>
    <row r="66" spans="1:7" x14ac:dyDescent="0.15">
      <c r="A66" s="125">
        <v>66</v>
      </c>
      <c r="B66" s="125" t="s">
        <v>56</v>
      </c>
      <c r="C66" s="125" t="s">
        <v>88</v>
      </c>
      <c r="D66" s="125" t="s">
        <v>87</v>
      </c>
      <c r="E66">
        <v>56</v>
      </c>
      <c r="F66">
        <f>E66-8</f>
        <v>48</v>
      </c>
      <c r="G66">
        <v>48</v>
      </c>
    </row>
    <row r="67" spans="1:7" x14ac:dyDescent="0.15">
      <c r="A67" s="125">
        <v>67</v>
      </c>
      <c r="B67" s="125" t="s">
        <v>57</v>
      </c>
      <c r="C67" s="125" t="s">
        <v>88</v>
      </c>
      <c r="D67" s="125" t="s">
        <v>211</v>
      </c>
      <c r="E67">
        <v>35</v>
      </c>
      <c r="F67">
        <f>E67-7</f>
        <v>28</v>
      </c>
      <c r="G67">
        <v>28</v>
      </c>
    </row>
    <row r="68" spans="1:7" x14ac:dyDescent="0.15">
      <c r="A68" s="125">
        <v>68</v>
      </c>
      <c r="B68" s="125" t="s">
        <v>58</v>
      </c>
      <c r="C68" s="125" t="s">
        <v>88</v>
      </c>
      <c r="D68" s="125" t="s">
        <v>211</v>
      </c>
      <c r="E68">
        <v>38</v>
      </c>
      <c r="F68">
        <f>E68-7</f>
        <v>31</v>
      </c>
      <c r="G68">
        <v>31</v>
      </c>
    </row>
    <row r="69" spans="1:7" x14ac:dyDescent="0.15">
      <c r="A69" s="125">
        <v>69</v>
      </c>
      <c r="B69" s="125" t="s">
        <v>59</v>
      </c>
      <c r="C69" s="125" t="s">
        <v>88</v>
      </c>
      <c r="D69" s="125" t="s">
        <v>211</v>
      </c>
      <c r="E69">
        <v>44</v>
      </c>
      <c r="F69">
        <f>E69-7</f>
        <v>37</v>
      </c>
      <c r="G69">
        <v>37</v>
      </c>
    </row>
    <row r="70" spans="1:7" x14ac:dyDescent="0.15">
      <c r="A70" s="125">
        <v>70</v>
      </c>
      <c r="B70" s="125" t="s">
        <v>180</v>
      </c>
      <c r="C70" s="125" t="s">
        <v>88</v>
      </c>
      <c r="D70" s="125" t="s">
        <v>210</v>
      </c>
      <c r="E70">
        <v>18</v>
      </c>
      <c r="F70">
        <f>E70-7</f>
        <v>11</v>
      </c>
      <c r="G70">
        <v>11</v>
      </c>
    </row>
    <row r="71" spans="1:7" x14ac:dyDescent="0.15">
      <c r="A71" s="125">
        <v>71</v>
      </c>
      <c r="B71" s="125" t="s">
        <v>181</v>
      </c>
      <c r="C71" s="125" t="s">
        <v>88</v>
      </c>
      <c r="D71" s="125" t="s">
        <v>89</v>
      </c>
      <c r="E71">
        <v>22</v>
      </c>
      <c r="F71">
        <f>E71-7</f>
        <v>15</v>
      </c>
      <c r="G71">
        <v>15</v>
      </c>
    </row>
    <row r="72" spans="1:7" x14ac:dyDescent="0.15">
      <c r="A72" s="125">
        <v>72</v>
      </c>
      <c r="B72" s="125" t="s">
        <v>182</v>
      </c>
      <c r="C72" s="125" t="s">
        <v>93</v>
      </c>
      <c r="D72" s="125" t="s">
        <v>95</v>
      </c>
      <c r="E72">
        <v>77</v>
      </c>
      <c r="F72">
        <f>E72-8</f>
        <v>69</v>
      </c>
      <c r="G72">
        <f>F72-1</f>
        <v>68</v>
      </c>
    </row>
    <row r="73" spans="1:7" x14ac:dyDescent="0.15">
      <c r="A73" s="125">
        <v>73</v>
      </c>
      <c r="B73" s="125" t="s">
        <v>183</v>
      </c>
      <c r="C73" s="125" t="s">
        <v>93</v>
      </c>
      <c r="D73" s="125" t="s">
        <v>95</v>
      </c>
      <c r="E73">
        <v>52</v>
      </c>
      <c r="F73">
        <f t="shared" ref="F73:F93" si="4">E73-7</f>
        <v>45</v>
      </c>
      <c r="G73">
        <v>45</v>
      </c>
    </row>
    <row r="74" spans="1:7" x14ac:dyDescent="0.15">
      <c r="A74" s="125">
        <v>74</v>
      </c>
      <c r="B74" s="125" t="s">
        <v>184</v>
      </c>
      <c r="C74" s="125" t="s">
        <v>93</v>
      </c>
      <c r="D74" s="125" t="s">
        <v>96</v>
      </c>
      <c r="E74">
        <v>33</v>
      </c>
      <c r="F74">
        <f t="shared" si="4"/>
        <v>26</v>
      </c>
      <c r="G74">
        <v>26</v>
      </c>
    </row>
    <row r="75" spans="1:7" x14ac:dyDescent="0.15">
      <c r="A75" s="125">
        <v>75</v>
      </c>
      <c r="B75" s="125" t="s">
        <v>185</v>
      </c>
      <c r="C75" s="125" t="s">
        <v>93</v>
      </c>
      <c r="D75" s="125" t="s">
        <v>96</v>
      </c>
      <c r="E75">
        <v>35</v>
      </c>
      <c r="F75">
        <f t="shared" si="4"/>
        <v>28</v>
      </c>
      <c r="G75">
        <v>28</v>
      </c>
    </row>
    <row r="76" spans="1:7" x14ac:dyDescent="0.15">
      <c r="A76" s="125">
        <v>76</v>
      </c>
      <c r="B76" s="125" t="s">
        <v>186</v>
      </c>
      <c r="C76" s="125" t="s">
        <v>93</v>
      </c>
      <c r="D76" s="125" t="s">
        <v>97</v>
      </c>
      <c r="E76">
        <v>28</v>
      </c>
      <c r="F76">
        <f t="shared" si="4"/>
        <v>21</v>
      </c>
      <c r="G76">
        <v>21</v>
      </c>
    </row>
    <row r="77" spans="1:7" x14ac:dyDescent="0.15">
      <c r="A77" s="125">
        <v>77</v>
      </c>
      <c r="B77" s="125" t="s">
        <v>187</v>
      </c>
      <c r="C77" s="125" t="s">
        <v>93</v>
      </c>
      <c r="D77" s="125" t="s">
        <v>97</v>
      </c>
      <c r="E77">
        <v>27</v>
      </c>
      <c r="F77">
        <f t="shared" si="4"/>
        <v>20</v>
      </c>
      <c r="G77">
        <v>20</v>
      </c>
    </row>
    <row r="78" spans="1:7" x14ac:dyDescent="0.15">
      <c r="A78" s="125">
        <v>78</v>
      </c>
      <c r="B78" s="125" t="s">
        <v>188</v>
      </c>
      <c r="C78" s="125" t="s">
        <v>93</v>
      </c>
      <c r="D78" s="125" t="s">
        <v>97</v>
      </c>
      <c r="E78">
        <v>18</v>
      </c>
      <c r="F78">
        <f t="shared" si="4"/>
        <v>11</v>
      </c>
      <c r="G78">
        <v>11</v>
      </c>
    </row>
    <row r="79" spans="1:7" x14ac:dyDescent="0.15">
      <c r="A79" s="125">
        <v>79</v>
      </c>
      <c r="B79" s="125" t="s">
        <v>189</v>
      </c>
      <c r="C79" s="125" t="s">
        <v>93</v>
      </c>
      <c r="D79" s="125" t="s">
        <v>97</v>
      </c>
      <c r="E79">
        <v>27</v>
      </c>
      <c r="F79">
        <f t="shared" si="4"/>
        <v>20</v>
      </c>
      <c r="G79">
        <v>20</v>
      </c>
    </row>
    <row r="80" spans="1:7" x14ac:dyDescent="0.15">
      <c r="A80" s="125">
        <v>80</v>
      </c>
      <c r="B80" s="125" t="s">
        <v>190</v>
      </c>
      <c r="C80" s="125" t="s">
        <v>93</v>
      </c>
      <c r="D80" s="125" t="s">
        <v>97</v>
      </c>
      <c r="E80">
        <v>39</v>
      </c>
      <c r="F80">
        <f t="shared" si="4"/>
        <v>32</v>
      </c>
      <c r="G80">
        <v>32</v>
      </c>
    </row>
    <row r="81" spans="1:7" x14ac:dyDescent="0.15">
      <c r="A81" s="125">
        <v>81</v>
      </c>
      <c r="B81" s="125" t="s">
        <v>191</v>
      </c>
      <c r="C81" s="125" t="s">
        <v>93</v>
      </c>
      <c r="D81" s="125" t="s">
        <v>97</v>
      </c>
      <c r="E81">
        <v>37</v>
      </c>
      <c r="F81">
        <f t="shared" si="4"/>
        <v>30</v>
      </c>
      <c r="G81">
        <v>30</v>
      </c>
    </row>
    <row r="82" spans="1:7" x14ac:dyDescent="0.15">
      <c r="A82" s="125">
        <v>82</v>
      </c>
      <c r="B82" s="125" t="s">
        <v>192</v>
      </c>
      <c r="C82" s="125" t="s">
        <v>93</v>
      </c>
      <c r="D82" s="125" t="s">
        <v>94</v>
      </c>
      <c r="E82">
        <v>36</v>
      </c>
      <c r="F82">
        <f t="shared" si="4"/>
        <v>29</v>
      </c>
      <c r="G82">
        <v>29</v>
      </c>
    </row>
    <row r="83" spans="1:7" x14ac:dyDescent="0.15">
      <c r="A83" s="125">
        <v>83</v>
      </c>
      <c r="B83" s="125" t="s">
        <v>193</v>
      </c>
      <c r="C83" s="125" t="s">
        <v>93</v>
      </c>
      <c r="D83" s="125" t="s">
        <v>94</v>
      </c>
      <c r="E83">
        <v>56</v>
      </c>
      <c r="F83">
        <f t="shared" si="4"/>
        <v>49</v>
      </c>
      <c r="G83">
        <v>49</v>
      </c>
    </row>
    <row r="84" spans="1:7" x14ac:dyDescent="0.15">
      <c r="A84" s="125">
        <v>84</v>
      </c>
      <c r="B84" s="125" t="s">
        <v>194</v>
      </c>
      <c r="C84" s="125" t="s">
        <v>93</v>
      </c>
      <c r="D84" s="125" t="s">
        <v>94</v>
      </c>
      <c r="E84">
        <v>45</v>
      </c>
      <c r="F84">
        <f t="shared" si="4"/>
        <v>38</v>
      </c>
      <c r="G84">
        <v>38</v>
      </c>
    </row>
    <row r="85" spans="1:7" x14ac:dyDescent="0.15">
      <c r="A85" s="125">
        <v>85</v>
      </c>
      <c r="B85" s="125" t="s">
        <v>92</v>
      </c>
      <c r="C85" s="125" t="s">
        <v>93</v>
      </c>
      <c r="D85" s="125" t="s">
        <v>92</v>
      </c>
      <c r="E85">
        <v>36</v>
      </c>
      <c r="F85">
        <f t="shared" si="4"/>
        <v>29</v>
      </c>
      <c r="G85">
        <v>29</v>
      </c>
    </row>
    <row r="86" spans="1:7" x14ac:dyDescent="0.15">
      <c r="A86" s="125">
        <v>86</v>
      </c>
      <c r="B86" s="125" t="s">
        <v>195</v>
      </c>
      <c r="C86" s="125" t="s">
        <v>93</v>
      </c>
      <c r="D86" s="125" t="s">
        <v>92</v>
      </c>
      <c r="E86">
        <v>14</v>
      </c>
      <c r="F86">
        <f t="shared" si="4"/>
        <v>7</v>
      </c>
      <c r="G86">
        <v>7</v>
      </c>
    </row>
    <row r="87" spans="1:7" x14ac:dyDescent="0.15">
      <c r="A87" s="125">
        <v>87</v>
      </c>
      <c r="B87" s="125" t="s">
        <v>196</v>
      </c>
      <c r="C87" s="125" t="s">
        <v>93</v>
      </c>
      <c r="D87" s="125" t="s">
        <v>92</v>
      </c>
      <c r="E87">
        <v>22</v>
      </c>
      <c r="F87">
        <f t="shared" si="4"/>
        <v>15</v>
      </c>
      <c r="G87">
        <v>15</v>
      </c>
    </row>
    <row r="88" spans="1:7" x14ac:dyDescent="0.15">
      <c r="A88" s="125">
        <v>88</v>
      </c>
      <c r="B88" s="125" t="s">
        <v>197</v>
      </c>
      <c r="C88" s="125" t="s">
        <v>93</v>
      </c>
      <c r="D88" s="125" t="s">
        <v>92</v>
      </c>
      <c r="E88">
        <v>29</v>
      </c>
      <c r="F88">
        <f t="shared" si="4"/>
        <v>22</v>
      </c>
      <c r="G88">
        <v>22</v>
      </c>
    </row>
    <row r="89" spans="1:7" x14ac:dyDescent="0.15">
      <c r="A89" s="125">
        <v>89</v>
      </c>
      <c r="B89" s="125" t="s">
        <v>198</v>
      </c>
      <c r="C89" s="125" t="s">
        <v>93</v>
      </c>
      <c r="D89" s="125" t="s">
        <v>92</v>
      </c>
      <c r="E89">
        <v>33</v>
      </c>
      <c r="F89">
        <f t="shared" si="4"/>
        <v>26</v>
      </c>
      <c r="G89">
        <v>26</v>
      </c>
    </row>
    <row r="90" spans="1:7" x14ac:dyDescent="0.15">
      <c r="A90" s="125">
        <v>90</v>
      </c>
      <c r="B90" s="125" t="s">
        <v>199</v>
      </c>
      <c r="C90" s="125" t="s">
        <v>93</v>
      </c>
      <c r="D90" s="125" t="s">
        <v>92</v>
      </c>
      <c r="E90">
        <v>25</v>
      </c>
      <c r="F90">
        <f t="shared" si="4"/>
        <v>18</v>
      </c>
      <c r="G90">
        <v>18</v>
      </c>
    </row>
    <row r="91" spans="1:7" x14ac:dyDescent="0.15">
      <c r="A91" s="125">
        <v>91</v>
      </c>
      <c r="B91" s="125" t="s">
        <v>200</v>
      </c>
      <c r="C91" s="125" t="s">
        <v>93</v>
      </c>
      <c r="D91" s="125" t="s">
        <v>92</v>
      </c>
      <c r="E91">
        <v>31</v>
      </c>
      <c r="F91">
        <f t="shared" si="4"/>
        <v>24</v>
      </c>
      <c r="G91">
        <v>24</v>
      </c>
    </row>
    <row r="92" spans="1:7" x14ac:dyDescent="0.15">
      <c r="A92" s="125">
        <v>92</v>
      </c>
      <c r="B92" s="125" t="s">
        <v>60</v>
      </c>
      <c r="C92" s="125" t="s">
        <v>93</v>
      </c>
      <c r="D92" s="125" t="s">
        <v>92</v>
      </c>
      <c r="E92">
        <v>43</v>
      </c>
      <c r="F92">
        <f t="shared" si="4"/>
        <v>36</v>
      </c>
      <c r="G92">
        <v>36</v>
      </c>
    </row>
    <row r="93" spans="1:7" x14ac:dyDescent="0.15">
      <c r="A93" s="125">
        <v>98</v>
      </c>
      <c r="B93" s="125" t="s">
        <v>61</v>
      </c>
      <c r="C93" s="125"/>
      <c r="D93" s="125"/>
      <c r="E93">
        <v>40</v>
      </c>
      <c r="F93">
        <f t="shared" si="4"/>
        <v>33</v>
      </c>
      <c r="G93">
        <v>33</v>
      </c>
    </row>
    <row r="94" spans="1:7" x14ac:dyDescent="0.15">
      <c r="A94" s="125"/>
      <c r="B94" s="125"/>
      <c r="C94" s="125"/>
      <c r="D94" s="125"/>
    </row>
    <row r="95" spans="1:7" x14ac:dyDescent="0.15">
      <c r="A95" s="125"/>
      <c r="B95" s="125"/>
      <c r="C95" s="125"/>
      <c r="D95" s="125"/>
    </row>
    <row r="96" spans="1:7" x14ac:dyDescent="0.15">
      <c r="A96" s="125"/>
      <c r="B96" s="125"/>
      <c r="C96" s="125"/>
      <c r="D96" s="125"/>
    </row>
    <row r="97" spans="1:6" x14ac:dyDescent="0.15">
      <c r="A97" s="125"/>
      <c r="B97" s="125"/>
      <c r="C97" s="125"/>
      <c r="D97" s="125"/>
    </row>
    <row r="98" spans="1:6" x14ac:dyDescent="0.15">
      <c r="A98" s="125"/>
      <c r="B98" s="125"/>
      <c r="C98" s="125"/>
      <c r="D98" s="125"/>
    </row>
    <row r="99" spans="1:6" x14ac:dyDescent="0.15">
      <c r="E99" s="126"/>
      <c r="F99" s="126"/>
    </row>
  </sheetData>
  <sortState ref="A1:G100">
    <sortCondition ref="A76"/>
  </sortState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平成29年度</vt:lpstr>
      <vt:lpstr>平成37年度</vt:lpstr>
      <vt:lpstr>37-29</vt:lpstr>
      <vt:lpstr>平成29年度 (2)</vt:lpstr>
      <vt:lpstr>作業場（総人口）</vt:lpstr>
      <vt:lpstr>作業場（65歳以上作業用）</vt:lpstr>
      <vt:lpstr>作業場（75歳以上調整用）</vt:lpstr>
      <vt:lpstr>Sheet1</vt:lpstr>
      <vt:lpstr>Sheet3</vt:lpstr>
      <vt:lpstr>Sheet2</vt:lpstr>
      <vt:lpstr>37試算2</vt:lpstr>
      <vt:lpstr>37試算リンク用</vt:lpstr>
      <vt:lpstr>'37-29'!Print_Titles</vt:lpstr>
      <vt:lpstr>平成29年度!Print_Titles</vt:lpstr>
      <vt:lpstr>'平成29年度 (2)'!Print_Titles</vt:lpstr>
      <vt:lpstr>平成37年度!Print_Titles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2018-08-22T00:09:30Z</cp:lastPrinted>
  <dcterms:created xsi:type="dcterms:W3CDTF">2015-06-02T02:52:56Z</dcterms:created>
  <dcterms:modified xsi:type="dcterms:W3CDTF">2018-08-28T00:14:12Z</dcterms:modified>
</cp:coreProperties>
</file>