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8790" tabRatio="854" activeTab="0"/>
  </bookViews>
  <sheets>
    <sheet name="表紙" sheetId="1" r:id="rId1"/>
    <sheet name="記入要領" sheetId="2" r:id="rId2"/>
    <sheet name="様式第15号-1" sheetId="3" r:id="rId3"/>
    <sheet name="様式第15号-2" sheetId="4" r:id="rId4"/>
    <sheet name="様式第15号-3" sheetId="5" r:id="rId5"/>
    <sheet name="様式第15号-4" sheetId="6" r:id="rId6"/>
    <sheet name="様式第15号-5" sheetId="7" r:id="rId7"/>
    <sheet name="様式第15号-6-1" sheetId="8" r:id="rId8"/>
    <sheet name="様式第15号-6-2" sheetId="9" r:id="rId9"/>
    <sheet name="様式第15号-7" sheetId="10" r:id="rId10"/>
    <sheet name="様式第15号-7(記載例)" sheetId="11" r:id="rId11"/>
    <sheet name="様式第15号-8" sheetId="12" r:id="rId12"/>
    <sheet name="様式第15号-9" sheetId="13" r:id="rId13"/>
    <sheet name="様式第15号-10" sheetId="14" r:id="rId14"/>
    <sheet name="様式第15号-11" sheetId="15" r:id="rId15"/>
    <sheet name="様式第15号-12" sheetId="16" r:id="rId16"/>
    <sheet name="様式第15号-13" sheetId="17" r:id="rId17"/>
    <sheet name="様式第15号-14-1" sheetId="18" r:id="rId18"/>
    <sheet name="様式第15号-14-2" sheetId="19" r:id="rId19"/>
  </sheets>
  <definedNames>
    <definedName name="_xlnm.Print_Area" localSheetId="1">'記入要領'!$B$3:$I$31</definedName>
    <definedName name="_xlnm.Print_Area" localSheetId="0">'表紙'!$A$1:$I$26</definedName>
    <definedName name="_xlnm.Print_Area" localSheetId="2">'様式第15号-1'!$B$2:$AD$24</definedName>
    <definedName name="_xlnm.Print_Area" localSheetId="13">'様式第15号-10'!$A$1:$X$55</definedName>
    <definedName name="_xlnm.Print_Area" localSheetId="14">'様式第15号-11'!$A$1:$X$55</definedName>
    <definedName name="_xlnm.Print_Area" localSheetId="15">'様式第15号-12'!$B$1:$Q$33</definedName>
    <definedName name="_xlnm.Print_Area" localSheetId="16">'様式第15号-13'!$B$1:$Q$23</definedName>
    <definedName name="_xlnm.Print_Area" localSheetId="17">'様式第15号-14-1'!$A$2:$AC$53</definedName>
    <definedName name="_xlnm.Print_Area" localSheetId="18">'様式第15号-14-2'!$A$2:$AA$41</definedName>
    <definedName name="_xlnm.Print_Area" localSheetId="3">'様式第15号-2'!$A$1:$AA$34</definedName>
    <definedName name="_xlnm.Print_Area" localSheetId="4">'様式第15号-3'!$A$1:$Y$17</definedName>
    <definedName name="_xlnm.Print_Area" localSheetId="5">'様式第15号-4'!$B$1:$G$17</definedName>
    <definedName name="_xlnm.Print_Area" localSheetId="6">'様式第15号-5'!$B$1:$H$22</definedName>
    <definedName name="_xlnm.Print_Area" localSheetId="7">'様式第15号-6-1'!$A$1:$X$30</definedName>
    <definedName name="_xlnm.Print_Area" localSheetId="8">'様式第15号-6-2'!$A$1:$X$56</definedName>
    <definedName name="_xlnm.Print_Area" localSheetId="9">'様式第15号-7'!$A$1:$Y$54</definedName>
    <definedName name="_xlnm.Print_Area" localSheetId="10">'様式第15号-7(記載例)'!$A$1:$Y$30</definedName>
    <definedName name="_xlnm.Print_Area" localSheetId="11">'様式第15号-8'!$B$1:$AA$48</definedName>
    <definedName name="_xlnm.Print_Area" localSheetId="12">'様式第15号-9'!$A$1:$X$32</definedName>
    <definedName name="_xlnm.Print_Titles" localSheetId="9">'様式第15号-7'!$3:$4</definedName>
    <definedName name="_xlnm.Print_Titles" localSheetId="10">'様式第15号-7(記載例)'!$3:$4</definedName>
  </definedNames>
  <calcPr fullCalcOnLoad="1"/>
</workbook>
</file>

<file path=xl/sharedStrings.xml><?xml version="1.0" encoding="utf-8"?>
<sst xmlns="http://schemas.openxmlformats.org/spreadsheetml/2006/main" count="1160" uniqueCount="466">
  <si>
    <t>（単位：千円）</t>
  </si>
  <si>
    <t>出資割合
（％）</t>
  </si>
  <si>
    <t>合　計</t>
  </si>
  <si>
    <t>資本構成</t>
  </si>
  <si>
    <t>出資金額
（千円）</t>
  </si>
  <si>
    <t>職種</t>
  </si>
  <si>
    <t>日勤者</t>
  </si>
  <si>
    <t>直勤者</t>
  </si>
  <si>
    <t>排ガス処理設備工事</t>
  </si>
  <si>
    <t>小　計</t>
  </si>
  <si>
    <t>総　計</t>
  </si>
  <si>
    <r>
      <t>区</t>
    </r>
    <r>
      <rPr>
        <sz val="10"/>
        <rFont val="Century"/>
        <family val="1"/>
      </rPr>
      <t xml:space="preserve">                </t>
    </r>
    <r>
      <rPr>
        <sz val="10"/>
        <rFont val="ＭＳ 明朝"/>
        <family val="1"/>
      </rPr>
      <t>分</t>
    </r>
  </si>
  <si>
    <t>単位</t>
  </si>
  <si>
    <t>千円</t>
  </si>
  <si>
    <t>人</t>
  </si>
  <si>
    <t>固定費</t>
  </si>
  <si>
    <t>変動費</t>
  </si>
  <si>
    <t>Ⅰ．営業収益</t>
  </si>
  <si>
    <t>Ⅱ．営業費用</t>
  </si>
  <si>
    <t>Ⅳ．税引き前利益</t>
  </si>
  <si>
    <t>Ⅴ．法人税等</t>
  </si>
  <si>
    <t>Ⅵ．税引き後利益</t>
  </si>
  <si>
    <t>平成
27年度</t>
  </si>
  <si>
    <t>平成
28年度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</si>
  <si>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</si>
  <si>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</si>
  <si>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</si>
  <si>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</si>
  <si>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</si>
  <si>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</si>
  <si>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</si>
  <si>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</si>
  <si>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</si>
  <si>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</si>
  <si>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</si>
  <si>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平成
24年度</t>
  </si>
  <si>
    <t>平成
25年度</t>
  </si>
  <si>
    <t>平成
26年度</t>
  </si>
  <si>
    <t>平成
27年度</t>
  </si>
  <si>
    <t>平成
28年度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</si>
  <si>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</si>
  <si>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</si>
  <si>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</si>
  <si>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</si>
  <si>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</si>
  <si>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</si>
  <si>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</si>
  <si>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</si>
  <si>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</si>
  <si>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</si>
  <si>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</si>
  <si>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税引き後利益</t>
  </si>
  <si>
    <t>開業費償却費</t>
  </si>
  <si>
    <t>開業費</t>
  </si>
  <si>
    <t>税引き前利益</t>
  </si>
  <si>
    <t>平成
24年度</t>
  </si>
  <si>
    <t>平成
25年度</t>
  </si>
  <si>
    <t>平成
26年度</t>
  </si>
  <si>
    <t>平成
27年度</t>
  </si>
  <si>
    <t>平成
28年度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</si>
  <si>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</si>
  <si>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</si>
  <si>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</si>
  <si>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</si>
  <si>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</si>
  <si>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</si>
  <si>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</si>
  <si>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</si>
  <si>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</si>
  <si>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</si>
  <si>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</si>
  <si>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損益計算書</t>
  </si>
  <si>
    <t>燃焼ガス冷却設備工事</t>
  </si>
  <si>
    <t>事業収支表</t>
  </si>
  <si>
    <t>キャッシュフロー計算書</t>
  </si>
  <si>
    <t>・各記載事項は黄色のセルにのみ入力すること。</t>
  </si>
  <si>
    <t>１．入力場所</t>
  </si>
  <si>
    <t>２．その他</t>
  </si>
  <si>
    <t>Ⅴ．累積ｷｬｯｼｭﾌﾛｰ</t>
  </si>
  <si>
    <t>配当等</t>
  </si>
  <si>
    <t>出資(資本金)等</t>
  </si>
  <si>
    <t>（排ガス処理設備）
バグフィルタろ布交換</t>
  </si>
  <si>
    <t>（排ガス処理設備）
触媒交換</t>
  </si>
  <si>
    <t>（受入供給設備）
ごみクレーンバケット交換</t>
  </si>
  <si>
    <t>3年</t>
  </si>
  <si>
    <t>平成
40年度</t>
  </si>
  <si>
    <t>平成
41年度</t>
  </si>
  <si>
    <t>平成
40年度</t>
  </si>
  <si>
    <t>平成
41年度</t>
  </si>
  <si>
    <t>平成
42年度</t>
  </si>
  <si>
    <t>平成
40年度</t>
  </si>
  <si>
    <t>平成
41年度</t>
  </si>
  <si>
    <t>事業計画書様式　内容</t>
  </si>
  <si>
    <t>様式名</t>
  </si>
  <si>
    <t>内容</t>
  </si>
  <si>
    <t>人件費について記載すること。</t>
  </si>
  <si>
    <t>代表企業名</t>
  </si>
  <si>
    <t>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</si>
  <si>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</si>
  <si>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</si>
  <si>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</si>
  <si>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</si>
  <si>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</si>
  <si>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</si>
  <si>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</si>
  <si>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</si>
  <si>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</si>
  <si>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</si>
  <si>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</si>
  <si>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総発電電力量</t>
  </si>
  <si>
    <t>kWh/月</t>
  </si>
  <si>
    <t>所内電力量</t>
  </si>
  <si>
    <t>合計</t>
  </si>
  <si>
    <t>4月</t>
  </si>
  <si>
    <t>日数</t>
  </si>
  <si>
    <t>購入電力量</t>
  </si>
  <si>
    <t>＜買電費用内訳＞</t>
  </si>
  <si>
    <t>＜売電・RPS収入内訳＞</t>
  </si>
  <si>
    <t>売電収入</t>
  </si>
  <si>
    <t>法人税（外形標準課税分）</t>
  </si>
  <si>
    <t>法人税等（合計）</t>
  </si>
  <si>
    <t>※　（法人税等）＝（課税所得）×（実効税率）</t>
  </si>
  <si>
    <t>事業計画書　記入要領</t>
  </si>
  <si>
    <t>人数（人）及び給与</t>
  </si>
  <si>
    <t>千円/月</t>
  </si>
  <si>
    <t>※記入欄が足りない場合は適宜追加すること。</t>
  </si>
  <si>
    <t>平成
42年度</t>
  </si>
  <si>
    <t>法定点検・定期点検等費用</t>
  </si>
  <si>
    <t>平成
42年度</t>
  </si>
  <si>
    <t>⇒建設期間</t>
  </si>
  <si>
    <t>⇒建設期間</t>
  </si>
  <si>
    <t>人件費</t>
  </si>
  <si>
    <t>その他費用</t>
  </si>
  <si>
    <t>Ⅲ．営業利益</t>
  </si>
  <si>
    <t>受取利息</t>
  </si>
  <si>
    <t>繰越欠損金</t>
  </si>
  <si>
    <t>平成
43年度</t>
  </si>
  <si>
    <t>平成
43年度</t>
  </si>
  <si>
    <t>平成
43年度</t>
  </si>
  <si>
    <t>千円/月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</si>
  <si>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</si>
  <si>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</si>
  <si>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</si>
  <si>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</si>
  <si>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</si>
  <si>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</si>
  <si>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</si>
  <si>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</si>
  <si>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</si>
  <si>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</si>
  <si>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平成
40年度</t>
  </si>
  <si>
    <t>平成
41年度</t>
  </si>
  <si>
    <t>平成
42年度</t>
  </si>
  <si>
    <t>平成
43年度</t>
  </si>
  <si>
    <t>排水処理設備工事</t>
  </si>
  <si>
    <t>電気設備工事</t>
  </si>
  <si>
    <t>計装設備工事</t>
  </si>
  <si>
    <t>収入</t>
  </si>
  <si>
    <t>本工事費</t>
  </si>
  <si>
    <t>１．機械工事</t>
  </si>
  <si>
    <t>２．土木・建築工事</t>
  </si>
  <si>
    <t>建築工事</t>
  </si>
  <si>
    <t>土木工事・外構工事</t>
  </si>
  <si>
    <t>共通仮設費</t>
  </si>
  <si>
    <t>現場管理費</t>
  </si>
  <si>
    <t>一般管理費</t>
  </si>
  <si>
    <t>合計</t>
  </si>
  <si>
    <t>年間ごみ処理量</t>
  </si>
  <si>
    <t>・構成企業を直接的に特定できる記述を行わないこと。</t>
  </si>
  <si>
    <t>下記の要領に従い各事業計画書様式に記載の上，市へ提出すること。</t>
  </si>
  <si>
    <t>　すること。</t>
  </si>
  <si>
    <t>・各様式に記載された注意事項に基づいて記載すること。記載例がある場合には，参考に</t>
  </si>
  <si>
    <t>単位</t>
  </si>
  <si>
    <t>kWh/月</t>
  </si>
  <si>
    <t>円/月</t>
  </si>
  <si>
    <t>円/kWh</t>
  </si>
  <si>
    <t>kWh/月</t>
  </si>
  <si>
    <t>※保険料，履行保証料等は本欄に記載すること。なお，保険については何を対象とした保険か分かるように記載すること。</t>
  </si>
  <si>
    <t>SPCの構成について記載すること。</t>
  </si>
  <si>
    <t>維持管理費について記載すること。</t>
  </si>
  <si>
    <t>交付対象外
事業費</t>
  </si>
  <si>
    <t>全体工事費</t>
  </si>
  <si>
    <t>全体計画に対する率（進捗率）</t>
  </si>
  <si>
    <t>小計</t>
  </si>
  <si>
    <t>維持管理費</t>
  </si>
  <si>
    <t>人件費</t>
  </si>
  <si>
    <t>その他経費</t>
  </si>
  <si>
    <t>支出</t>
  </si>
  <si>
    <t>その他経費</t>
  </si>
  <si>
    <t>売電収入</t>
  </si>
  <si>
    <t>項　　　目</t>
  </si>
  <si>
    <t>運営期間
合計</t>
  </si>
  <si>
    <t>　　　　　　　　年度
　　　費目</t>
  </si>
  <si>
    <t>役割</t>
  </si>
  <si>
    <t>代表企業</t>
  </si>
  <si>
    <t>備考</t>
  </si>
  <si>
    <t>50％を超えること。</t>
  </si>
  <si>
    <r>
      <t>SPCの概要</t>
    </r>
  </si>
  <si>
    <t>No.</t>
  </si>
  <si>
    <t>金額</t>
  </si>
  <si>
    <t>量及び金額</t>
  </si>
  <si>
    <t>（量）</t>
  </si>
  <si>
    <t>合計</t>
  </si>
  <si>
    <t>合計金額</t>
  </si>
  <si>
    <t>※（量）の項目は，単位に置き換えること。</t>
  </si>
  <si>
    <t>※記入欄が足りない場合は，適宜追加すること。</t>
  </si>
  <si>
    <t>（年間処理量(t)）</t>
  </si>
  <si>
    <t>量，単価及び金額</t>
  </si>
  <si>
    <t>(単価)</t>
  </si>
  <si>
    <t>※収入は含めないこと。</t>
  </si>
  <si>
    <t>t</t>
  </si>
  <si>
    <t>合　計</t>
  </si>
  <si>
    <t>項目</t>
  </si>
  <si>
    <t>頻度</t>
  </si>
  <si>
    <t>・</t>
  </si>
  <si>
    <t>（受入供給設備）
ごみｸﾚｰﾝﾌﾞﾚｰｷﾊﾟｯﾄﾞ交換</t>
  </si>
  <si>
    <t>5年</t>
  </si>
  <si>
    <t>受入供給設備</t>
  </si>
  <si>
    <t>(受入供給設備）
ごみｸﾚｰﾝ</t>
  </si>
  <si>
    <t>－</t>
  </si>
  <si>
    <t>法定2年</t>
  </si>
  <si>
    <t>※点検費用は各設備ごとに記載すること。ただし，法定点検は各装置・各機器ごとに別項目とし，頻度欄に「法定●年」と記載すること。</t>
  </si>
  <si>
    <t>(受入供給設備）
ごみ計量機</t>
  </si>
  <si>
    <t>燃焼設備</t>
  </si>
  <si>
    <t>(燃焼ガス冷却設備)
ボイラ</t>
  </si>
  <si>
    <t>排ガス処理設備</t>
  </si>
  <si>
    <t>給与年単価
（福利厚生費含む）</t>
  </si>
  <si>
    <t>項目</t>
  </si>
  <si>
    <t>t</t>
  </si>
  <si>
    <t>年間</t>
  </si>
  <si>
    <t>売電電力量</t>
  </si>
  <si>
    <t>電力量
（入）</t>
  </si>
  <si>
    <t>電力量
（出）</t>
  </si>
  <si>
    <t>①電力量</t>
  </si>
  <si>
    <t>※技術提案書より転記すること。</t>
  </si>
  <si>
    <t>②買電費用及び売電収入</t>
  </si>
  <si>
    <t>＜契約電力内訳＞</t>
  </si>
  <si>
    <t>契約種別</t>
  </si>
  <si>
    <t>契約電力（kW）</t>
  </si>
  <si>
    <t>＜売電収入の設定条件＞：売電の条件が季節，時間，曜日等で異なる場合，その条件を記入</t>
  </si>
  <si>
    <t>RPS収入 ：RPS単価〔　　〕円/kWh</t>
  </si>
  <si>
    <t>売電収入について記載すること。</t>
  </si>
  <si>
    <t>⇒運営期間</t>
  </si>
  <si>
    <t>維持管理費</t>
  </si>
  <si>
    <t>　　（減価償却費については，対象資産，投資時期，投資額，耐用年数，償却方法（定率法，定額法等）を各々記載すること。）</t>
  </si>
  <si>
    <t>　　　　　　　　年度
　項目</t>
  </si>
  <si>
    <t>事業収支表について損益計算書，キャッシュフロー計算書を記載すること。</t>
  </si>
  <si>
    <t>Ⅰ．営業活動によるｷｬｯｼｭﾌﾛｰ</t>
  </si>
  <si>
    <t>減価償却費</t>
  </si>
  <si>
    <t>Ⅱ．投資活動によるｷｬｯｼｭﾌﾛｰ</t>
  </si>
  <si>
    <t>設備投資</t>
  </si>
  <si>
    <t>Ⅲ．財務活動によるｷｬｯｼｭﾌﾛｰ</t>
  </si>
  <si>
    <t>短期借入金</t>
  </si>
  <si>
    <t>短期借入金返済</t>
  </si>
  <si>
    <r>
      <t>長期借入金</t>
    </r>
  </si>
  <si>
    <r>
      <t>長期借入金返済</t>
    </r>
  </si>
  <si>
    <t>Ⅳ．正味のｷｬｯｼｭﾌﾛｰ</t>
  </si>
  <si>
    <t>説明欄</t>
  </si>
  <si>
    <t>※　減価償却費，長期借入金，短期借入金を計上する場合は，以下の説明欄に算出根拠を示すこと。</t>
  </si>
  <si>
    <t>※　外形標準課税については以下の説明欄に算出根拠を示すこと。</t>
  </si>
  <si>
    <t>運転経費</t>
  </si>
  <si>
    <t>長期借入金利</t>
  </si>
  <si>
    <t>短期借入金利</t>
  </si>
  <si>
    <t>課税所得</t>
  </si>
  <si>
    <t>法人税等</t>
  </si>
  <si>
    <t>税額計算</t>
  </si>
  <si>
    <t>出資企業</t>
  </si>
  <si>
    <t>－</t>
  </si>
  <si>
    <r>
      <t>5</t>
    </r>
    <r>
      <rPr>
        <sz val="11"/>
        <rFont val="ＭＳ 明朝"/>
        <family val="1"/>
      </rPr>
      <t>年</t>
    </r>
  </si>
  <si>
    <r>
      <t>4</t>
    </r>
    <r>
      <rPr>
        <sz val="11"/>
        <rFont val="ＭＳ 明朝"/>
        <family val="1"/>
      </rPr>
      <t>年</t>
    </r>
  </si>
  <si>
    <t>※　繰越欠損金は最長7年間繰越ができるものとする。</t>
  </si>
  <si>
    <t>　　（借入金については，借入目的，借入金額，借入時期，借入先，返済期間，据置期間，金利，償還方法（元利償還，元本償還等）を各々記載すること。）</t>
  </si>
  <si>
    <t>ー</t>
  </si>
  <si>
    <t>－</t>
  </si>
  <si>
    <t>小　計</t>
  </si>
  <si>
    <t>その他</t>
  </si>
  <si>
    <t>開業費について記載すること。</t>
  </si>
  <si>
    <t>固定的費用</t>
  </si>
  <si>
    <t>変動的費用</t>
  </si>
  <si>
    <t>変動的費用計</t>
  </si>
  <si>
    <t>（変動的費用t単価）</t>
  </si>
  <si>
    <t>項　目</t>
  </si>
  <si>
    <t>総　計</t>
  </si>
  <si>
    <t>※固定的費用には，ごみ処理量の変動に応じて変動しない費用を記載すること。</t>
  </si>
  <si>
    <t>※変動的費用には，ごみ処理量の変動に応じて変動する費用を記載すること。</t>
  </si>
  <si>
    <t>維持管理費（固定的費用）</t>
  </si>
  <si>
    <t>人件費（固定的費用）</t>
  </si>
  <si>
    <t>その他経費（固定的費用）</t>
  </si>
  <si>
    <t>固定的費用</t>
  </si>
  <si>
    <t>変動的費用</t>
  </si>
  <si>
    <t>電力基本料金（固定的費用）</t>
  </si>
  <si>
    <t>電力従量料金（固定的費用）</t>
  </si>
  <si>
    <t>電力従量料金（変動的費用）</t>
  </si>
  <si>
    <t>開業費(固定的費用）</t>
  </si>
  <si>
    <t>平成
44年度</t>
  </si>
  <si>
    <t>平成24年度</t>
  </si>
  <si>
    <t>平成
44年度</t>
  </si>
  <si>
    <t>平成
44年度</t>
  </si>
  <si>
    <t>余熱利用設備・エネルギー回収設備工事</t>
  </si>
  <si>
    <t>―</t>
  </si>
  <si>
    <t>固定的費用計</t>
  </si>
  <si>
    <t>（単位：千円（消費税抜き））</t>
  </si>
  <si>
    <t>[単位:千円（消費税抜き））</t>
  </si>
  <si>
    <t>変動費単価（円／ｔ）</t>
  </si>
  <si>
    <r>
      <t xml:space="preserve">変動費単価（円／ｔ）
</t>
    </r>
    <r>
      <rPr>
        <sz val="10"/>
        <rFont val="ＭＳ 明朝"/>
        <family val="1"/>
      </rPr>
      <t>　（消費税込み）</t>
    </r>
  </si>
  <si>
    <t>代表企業が兼ねる場合はその旨記載すること。</t>
  </si>
  <si>
    <t>平成
45年度</t>
  </si>
  <si>
    <t>平成
46年度</t>
  </si>
  <si>
    <t>平成
47年度</t>
  </si>
  <si>
    <t>平成25年度</t>
  </si>
  <si>
    <t>平成
29年度</t>
  </si>
  <si>
    <t>平成
28年度</t>
  </si>
  <si>
    <t>平成
44年度</t>
  </si>
  <si>
    <t>平成
45年度</t>
  </si>
  <si>
    <t>平成
46年度</t>
  </si>
  <si>
    <t>平成
47年度</t>
  </si>
  <si>
    <t>平成
45年度</t>
  </si>
  <si>
    <t>平成
46年度</t>
  </si>
  <si>
    <t>平成
47年度</t>
  </si>
  <si>
    <t>平成
45年度</t>
  </si>
  <si>
    <t>平成
46年度</t>
  </si>
  <si>
    <t>平成
47年度</t>
  </si>
  <si>
    <t xml:space="preserve">※　実効税率は41.74％とする。（法人税30.0%、法人県民税5.8%、法人市民税14.7%、法人事業税（所得割）9.6%より。）異なる値を用いる場合は、赤線以下の領域でその算出根拠を示すこと。 </t>
  </si>
  <si>
    <t>売熱収入</t>
  </si>
  <si>
    <t>熱量
（出）</t>
  </si>
  <si>
    <t>①熱量</t>
  </si>
  <si>
    <t>所内熱量</t>
  </si>
  <si>
    <t>②売熱収入</t>
  </si>
  <si>
    <t>円/kJ</t>
  </si>
  <si>
    <t>＜売熱収入の設定条件＞：売熱の条件が季節，時間，曜日等で異なる場合，その条件を記入</t>
  </si>
  <si>
    <t>受入供給設備工事</t>
  </si>
  <si>
    <t>灰出し設備工事</t>
  </si>
  <si>
    <t>給水設備工事</t>
  </si>
  <si>
    <t>売熱収入</t>
  </si>
  <si>
    <t>燃焼設備工事</t>
  </si>
  <si>
    <t>売電収入  　　　売電単価</t>
  </si>
  <si>
    <t>　　　　　　　　売電量</t>
  </si>
  <si>
    <t>　　　　　　　　売電収入</t>
  </si>
  <si>
    <t>＜売熱＞</t>
  </si>
  <si>
    <t>売熱収入  　　　売熱単価</t>
  </si>
  <si>
    <t>　　　　　　　　売熱量</t>
  </si>
  <si>
    <t>　　　　　　　　売熱収入</t>
  </si>
  <si>
    <t>売熱収入について記載すること。</t>
  </si>
  <si>
    <t>軟弱地盤工事</t>
  </si>
  <si>
    <t>３．　解体工事</t>
  </si>
  <si>
    <t>9月まで</t>
  </si>
  <si>
    <t>10月以降</t>
  </si>
  <si>
    <r>
      <t>2</t>
    </r>
    <r>
      <rPr>
        <sz val="10"/>
        <rFont val="ＭＳ Ｐ明朝"/>
        <family val="1"/>
      </rPr>
      <t>月まで</t>
    </r>
  </si>
  <si>
    <t>3月</t>
  </si>
  <si>
    <t>－</t>
  </si>
  <si>
    <t>平成27年</t>
  </si>
  <si>
    <t>建築機械設備工事</t>
  </si>
  <si>
    <t>建築電気設備工事</t>
  </si>
  <si>
    <t>通風設備工事</t>
  </si>
  <si>
    <t xml:space="preserve">    その他備工事</t>
  </si>
  <si>
    <t>合計</t>
  </si>
  <si>
    <t>※ 以下の説明欄に算出根拠を示すこと。</t>
  </si>
  <si>
    <t>熊本市新西部環境工場
整備及び運営事業</t>
  </si>
  <si>
    <t>事業計画書</t>
  </si>
  <si>
    <t>（様式第15号）</t>
  </si>
  <si>
    <t>・入札書（様式第12号）と整合すること。</t>
  </si>
  <si>
    <t>⑩飛灰処理委託費</t>
  </si>
  <si>
    <t>補修等費用</t>
  </si>
  <si>
    <t>※機器の補修費用は各装置・各機器ごとに記載すること。</t>
  </si>
  <si>
    <t>用役費</t>
  </si>
  <si>
    <t>用役費</t>
  </si>
  <si>
    <t>用役費（変動的費用）</t>
  </si>
  <si>
    <t>用役費（固定的費用）</t>
  </si>
  <si>
    <t>様式第15号－1</t>
  </si>
  <si>
    <t>様式第15号－2</t>
  </si>
  <si>
    <t>様式第15号－3</t>
  </si>
  <si>
    <t>様式第15号－4</t>
  </si>
  <si>
    <t>様式第15号－5</t>
  </si>
  <si>
    <t>様式第15号－6－1，2</t>
  </si>
  <si>
    <t>様式第15号－7</t>
  </si>
  <si>
    <t>様式第15号－8</t>
  </si>
  <si>
    <t>様式第15号－12</t>
  </si>
  <si>
    <t>様式第15号－13</t>
  </si>
  <si>
    <t>施設運営費</t>
  </si>
  <si>
    <t>⑥施設運営費
（固定費部分）</t>
  </si>
  <si>
    <t>⑦施設運営費
（変動費部分）</t>
  </si>
  <si>
    <t>⑧施設運営費（⑥+⑦）</t>
  </si>
  <si>
    <t>⑨施設運営費
　（消費税込み）</t>
  </si>
  <si>
    <t>⇒運営期間</t>
  </si>
  <si>
    <t>―</t>
  </si>
  <si>
    <t>―</t>
  </si>
  <si>
    <t>―</t>
  </si>
  <si>
    <t>―</t>
  </si>
  <si>
    <t>―</t>
  </si>
  <si>
    <t>―</t>
  </si>
  <si>
    <t>飛灰処理委託費</t>
  </si>
  <si>
    <t>運搬業務委託費</t>
  </si>
  <si>
    <t>⑪飛灰処理委託費
　（消費税込み）</t>
  </si>
  <si>
    <t>⑫運搬業務委託費</t>
  </si>
  <si>
    <t>⑬運搬業務委託費
　（消費税込み）</t>
  </si>
  <si>
    <t>⑭運営費合計</t>
  </si>
  <si>
    <t>⑮運営費合計
　（消費税込み）</t>
  </si>
  <si>
    <t>事業費（④＋⑭）</t>
  </si>
  <si>
    <r>
      <t xml:space="preserve">事業費（⑤＋⑮）
</t>
    </r>
    <r>
      <rPr>
        <sz val="10"/>
        <rFont val="ＭＳ 明朝"/>
        <family val="1"/>
      </rPr>
      <t>　（消費税込み）</t>
    </r>
  </si>
  <si>
    <t>施設整備費</t>
  </si>
  <si>
    <t>施設整備費</t>
  </si>
  <si>
    <t>事業費（施設整備費及び運営費）</t>
  </si>
  <si>
    <t>交付対象
事業費（2分の1）</t>
  </si>
  <si>
    <t>交付対象
事業費（3分の1）</t>
  </si>
  <si>
    <t>④施設整備費合計
（①＋②+③）</t>
  </si>
  <si>
    <t>⑤施設整備費
　（消費税込み）</t>
  </si>
  <si>
    <t>機械工事小計</t>
  </si>
  <si>
    <t>土木・建築工事小計</t>
  </si>
  <si>
    <t>施設整備費
（消費税込み）</t>
  </si>
  <si>
    <t>（単位：千円）</t>
  </si>
  <si>
    <t>平成26年度</t>
  </si>
  <si>
    <t>平成27年度</t>
  </si>
  <si>
    <t>平成28年度</t>
  </si>
  <si>
    <t>平成
27年度</t>
  </si>
  <si>
    <t>施設運営費用</t>
  </si>
  <si>
    <t>施設運営費用計</t>
  </si>
  <si>
    <t>通番
（様式第3号記載の通番）</t>
  </si>
  <si>
    <t xml:space="preserve">費　用
</t>
  </si>
  <si>
    <t>※上記費用は、技術提案書の運営体制（様式第13号-5）と整合させること。</t>
  </si>
  <si>
    <t>飛灰運搬費用（変動的費用）</t>
  </si>
  <si>
    <t>特定供給電力量</t>
  </si>
  <si>
    <t>余熱利用施設熱量</t>
  </si>
  <si>
    <t>園芸ハウス熱量</t>
  </si>
  <si>
    <t>GJ/月</t>
  </si>
  <si>
    <t>⇒建設期間（一部運営期間含む）</t>
  </si>
  <si>
    <t>⇒運営期間（一部解体工事含む）</t>
  </si>
  <si>
    <t>様式第15号－9</t>
  </si>
  <si>
    <t>飛灰処理費用について記載すること。</t>
  </si>
  <si>
    <t>様式第15号ー10</t>
  </si>
  <si>
    <t>飛灰運搬費用について記載すること。</t>
  </si>
  <si>
    <t>様式第15号ー11</t>
  </si>
  <si>
    <t>－</t>
  </si>
  <si>
    <t>単価</t>
  </si>
  <si>
    <t>飛灰処理費用（変動的費用）</t>
  </si>
  <si>
    <t>様式第15号－14－1，2</t>
  </si>
  <si>
    <t>売熱収入</t>
  </si>
  <si>
    <t>減価償却費</t>
  </si>
  <si>
    <t>開業費償却費</t>
  </si>
  <si>
    <t>施設運営費用</t>
  </si>
  <si>
    <t>施設運営費</t>
  </si>
  <si>
    <t>事業費（施設整備費及び運営費）　について記載すること。</t>
  </si>
  <si>
    <t>施設整備費について記載すること。</t>
  </si>
  <si>
    <t>施設運営費用について記載すること。</t>
  </si>
  <si>
    <t>用役費について固定的費用，変動的費用にわけて記載すること。</t>
  </si>
  <si>
    <t>その他経費について記載すること。</t>
  </si>
  <si>
    <t>※施設運営費用は受託者が必要とする費用を計上する。（市が支払う施設運営費の額とは必ずしも一致しない。）</t>
  </si>
  <si>
    <t>プラント部分の設計・施工を行う企業</t>
  </si>
  <si>
    <t>※開業費には、運営開始前にSPCにかかる費用（人件費、事務所経費等）を記載すること。</t>
  </si>
  <si>
    <t>※SPCの資本金については開業費には含めないこと。</t>
  </si>
  <si>
    <t>※（量）及び（単価）の項目は，各々の単位に置き換えること。</t>
  </si>
  <si>
    <t>事業収支表（SPC）</t>
  </si>
  <si>
    <t>－</t>
  </si>
  <si>
    <t>飛灰処理企業名</t>
  </si>
  <si>
    <t>処理方式</t>
  </si>
  <si>
    <t>処理事業所名</t>
  </si>
  <si>
    <t>※各飛灰処理企業につき、企業概要がわかるものと、処理実績を添付すること。</t>
  </si>
  <si>
    <t>①機械工事</t>
  </si>
  <si>
    <t>②土木・建築工事</t>
  </si>
  <si>
    <t>③解体工事他</t>
  </si>
  <si>
    <t xml:space="preserve">    設計費</t>
  </si>
  <si>
    <t>設計費</t>
  </si>
  <si>
    <t>※固定費は平成27年度以外、毎年同じ額を計上すること。
※変動費は平成27年度以外、毎年同じ額を計上し、かつマイナスにならないようにすること。
※上記に示した④の★1、⑧の★2、⑩の★3、⑫の★4、⑭の★5は、それぞれ入札書（様式第12号）の「（1）施設整備費」、「（3）施設運営費」、「（4）飛灰処理委託費」、「（5）運搬業務委託費」、「（2）運営費」と整合させること。</t>
  </si>
  <si>
    <t>平成27年度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</si>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</sst>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0.0%"/>
    <numFmt numFmtId="179" formatCode="#,##0_ "/>
    <numFmt numFmtId="180" formatCode="#,##0.00_);[Red]\(#,##0.00\)"/>
    <numFmt numFmtId="181" formatCode="#,##0_);[Red]\(#,##0\)"/>
    <numFmt numFmtId="182" formatCode="#,##0.0_);[Red]\(#,##0.0\)"/>
    <numFmt numFmtId="183" formatCode="#,##0.00_ "/>
    <numFmt numFmtId="184" formatCode="#,##0.0_ "/>
    <numFmt numFmtId="185" formatCode="#,##0.0;[Red]\-#,##0.0"/>
    <numFmt numFmtId="186" formatCode="#,##0.000_ "/>
    <numFmt numFmtId="187" formatCode="#,##0.0000_ "/>
    <numFmt numFmtId="188" formatCode="_ * #,##0.0_ ;_ * \-#,##0.0_ ;_ * &quot;-&quot;_ ;_ @_ "/>
    <numFmt numFmtId="189" formatCode="_ * #,##0.00_ ;_ * \-#,##0.00_ ;_ * &quot;-&quot;_ ;_ @_ "/>
    <numFmt numFmtId="190" formatCode="0.0"/>
    <numFmt numFmtId="191" formatCode="0.000"/>
    <numFmt numFmtId="192" formatCode="#,##0.000;[Red]\-#,##0.000"/>
    <numFmt numFmtId="193" formatCode="#,##0.0000;[Red]\-#,##0.0000"/>
    <numFmt numFmtId="194" formatCode="0.000%"/>
    <numFmt numFmtId="195" formatCode="0.0000%"/>
    <numFmt numFmtId="196" formatCode="#,##0.00000;[Red]\-#,##0.00000"/>
    <numFmt numFmtId="197" formatCode="#,##0.000000;[Red]\-#,##0.000000"/>
    <numFmt numFmtId="198" formatCode="#,##0.0000000;[Red]\-#,##0.0000000"/>
    <numFmt numFmtId="199" formatCode="0_ "/>
    <numFmt numFmtId="200" formatCode="#,##0.0;&quot;▲ &quot;#,##0.0"/>
    <numFmt numFmtId="201" formatCode="#,##0.00;&quot;▲ &quot;#,##0.00"/>
    <numFmt numFmtId="202" formatCode="#,##0.000;&quot;▲ &quot;#,##0.000"/>
    <numFmt numFmtId="203" formatCode="0.00_ "/>
    <numFmt numFmtId="204" formatCode="\(#,##0\);[Red]\-#,##0"/>
    <numFmt numFmtId="205" formatCode="#,##0.0000;&quot;▲ &quot;#,##0.0000"/>
    <numFmt numFmtId="206" formatCode="#,##0.00000;&quot;▲ &quot;#,##0.00000"/>
    <numFmt numFmtId="207" formatCode="0.0000"/>
    <numFmt numFmtId="208" formatCode="0.00_);[Red]\(0.00\)"/>
    <numFmt numFmtId="209" formatCode="0.000_);[Red]\(0.000\)"/>
    <numFmt numFmtId="210" formatCode="#,##0.000_);[Red]\(#,##0.000\)"/>
    <numFmt numFmtId="211" formatCode="#,##0.000000_);[Red]\(#,##0.000000\)"/>
    <numFmt numFmtId="212" formatCode="0.000000_);[Red]\(0.000000\)"/>
    <numFmt numFmtId="213" formatCode="#,##0_ ;[Red]\-#,##0\ "/>
    <numFmt numFmtId="214" formatCode="#,##0.0000_ ;[Red]\-#,##0.0000\ "/>
    <numFmt numFmtId="215" formatCode="0_);[Red]\(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0_);\(#,##0.000\)"/>
    <numFmt numFmtId="221" formatCode="#,##0&quot;千円/月&quot;;[Red]\-#,##0"/>
    <numFmt numFmtId="222" formatCode="\(\ #,##0\ &quot;円/t&quot;\)\ "/>
    <numFmt numFmtId="223" formatCode="\(\ #,##0\ &quot;t&quot;\)\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4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16"/>
      <name val="Century"/>
      <family val="1"/>
    </font>
    <font>
      <sz val="8.5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12"/>
      <name val="Century"/>
      <family val="1"/>
    </font>
    <font>
      <b/>
      <i/>
      <sz val="11"/>
      <color indexed="10"/>
      <name val="ＭＳ Ｐ明朝"/>
      <family val="1"/>
    </font>
    <font>
      <i/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u val="single"/>
      <sz val="10"/>
      <color indexed="10"/>
      <name val="ＭＳ Ｐ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b/>
      <i/>
      <sz val="10"/>
      <color indexed="10"/>
      <name val="ＭＳ Ｐ明朝"/>
      <family val="1"/>
    </font>
    <font>
      <b/>
      <i/>
      <sz val="11"/>
      <color indexed="10"/>
      <name val="ＭＳ 明朝"/>
      <family val="1"/>
    </font>
    <font>
      <sz val="11"/>
      <color indexed="48"/>
      <name val="ＭＳ 明朝"/>
      <family val="1"/>
    </font>
    <font>
      <sz val="18"/>
      <name val="ＭＳ Ｐゴシック"/>
      <family val="3"/>
    </font>
    <font>
      <sz val="9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05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7" fontId="11" fillId="0" borderId="3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201" fontId="1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vertical="center"/>
    </xf>
    <xf numFmtId="177" fontId="11" fillId="0" borderId="3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92" fontId="8" fillId="0" borderId="0" xfId="17" applyNumberFormat="1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191" fontId="17" fillId="0" borderId="0" xfId="0" applyNumberFormat="1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7" fontId="11" fillId="2" borderId="21" xfId="0" applyNumberFormat="1" applyFont="1" applyFill="1" applyBorder="1" applyAlignment="1" applyProtection="1">
      <alignment vertical="center"/>
      <protection locked="0"/>
    </xf>
    <xf numFmtId="177" fontId="11" fillId="2" borderId="6" xfId="0" applyNumberFormat="1" applyFont="1" applyFill="1" applyBorder="1" applyAlignment="1" applyProtection="1">
      <alignment vertical="center"/>
      <protection locked="0"/>
    </xf>
    <xf numFmtId="0" fontId="12" fillId="2" borderId="2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2" borderId="22" xfId="0" applyNumberFormat="1" applyFont="1" applyFill="1" applyBorder="1" applyAlignment="1" applyProtection="1">
      <alignment vertical="center" shrinkToFit="1"/>
      <protection locked="0"/>
    </xf>
    <xf numFmtId="0" fontId="11" fillId="2" borderId="2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2" borderId="24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2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>
      <alignment vertical="center"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77" fontId="11" fillId="0" borderId="3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08" fontId="7" fillId="0" borderId="0" xfId="0" applyNumberFormat="1" applyFont="1" applyFill="1" applyAlignment="1">
      <alignment vertical="center"/>
    </xf>
    <xf numFmtId="208" fontId="8" fillId="0" borderId="0" xfId="0" applyNumberFormat="1" applyFont="1" applyFill="1" applyAlignment="1">
      <alignment vertical="center"/>
    </xf>
    <xf numFmtId="181" fontId="11" fillId="2" borderId="33" xfId="0" applyNumberFormat="1" applyFont="1" applyFill="1" applyBorder="1" applyAlignment="1" applyProtection="1">
      <alignment vertical="center"/>
      <protection locked="0"/>
    </xf>
    <xf numFmtId="181" fontId="11" fillId="2" borderId="21" xfId="0" applyNumberFormat="1" applyFont="1" applyFill="1" applyBorder="1" applyAlignment="1" applyProtection="1">
      <alignment vertical="center"/>
      <protection locked="0"/>
    </xf>
    <xf numFmtId="181" fontId="11" fillId="0" borderId="4" xfId="0" applyNumberFormat="1" applyFont="1" applyFill="1" applyBorder="1" applyAlignment="1">
      <alignment vertical="center"/>
    </xf>
    <xf numFmtId="181" fontId="11" fillId="2" borderId="5" xfId="0" applyNumberFormat="1" applyFont="1" applyFill="1" applyBorder="1" applyAlignment="1" applyProtection="1">
      <alignment vertical="center"/>
      <protection locked="0"/>
    </xf>
    <xf numFmtId="181" fontId="11" fillId="2" borderId="6" xfId="0" applyNumberFormat="1" applyFont="1" applyFill="1" applyBorder="1" applyAlignment="1" applyProtection="1">
      <alignment vertical="center"/>
      <protection locked="0"/>
    </xf>
    <xf numFmtId="181" fontId="11" fillId="2" borderId="25" xfId="0" applyNumberFormat="1" applyFont="1" applyFill="1" applyBorder="1" applyAlignment="1" applyProtection="1">
      <alignment vertical="center"/>
      <protection locked="0"/>
    </xf>
    <xf numFmtId="181" fontId="11" fillId="0" borderId="15" xfId="0" applyNumberFormat="1" applyFont="1" applyFill="1" applyBorder="1" applyAlignment="1">
      <alignment vertical="center"/>
    </xf>
    <xf numFmtId="181" fontId="11" fillId="2" borderId="34" xfId="0" applyNumberFormat="1" applyFont="1" applyFill="1" applyBorder="1" applyAlignment="1" applyProtection="1">
      <alignment vertical="center"/>
      <protection locked="0"/>
    </xf>
    <xf numFmtId="181" fontId="11" fillId="2" borderId="35" xfId="0" applyNumberFormat="1" applyFont="1" applyFill="1" applyBorder="1" applyAlignment="1" applyProtection="1">
      <alignment vertical="center"/>
      <protection locked="0"/>
    </xf>
    <xf numFmtId="181" fontId="11" fillId="2" borderId="27" xfId="0" applyNumberFormat="1" applyFont="1" applyFill="1" applyBorder="1" applyAlignment="1" applyProtection="1">
      <alignment vertical="center"/>
      <protection locked="0"/>
    </xf>
    <xf numFmtId="181" fontId="11" fillId="0" borderId="3" xfId="0" applyNumberFormat="1" applyFont="1" applyFill="1" applyBorder="1" applyAlignment="1">
      <alignment vertical="center"/>
    </xf>
    <xf numFmtId="181" fontId="11" fillId="0" borderId="36" xfId="0" applyNumberFormat="1" applyFont="1" applyFill="1" applyBorder="1" applyAlignment="1">
      <alignment vertical="center"/>
    </xf>
    <xf numFmtId="181" fontId="11" fillId="0" borderId="37" xfId="0" applyNumberFormat="1" applyFont="1" applyFill="1" applyBorder="1" applyAlignment="1">
      <alignment vertical="center"/>
    </xf>
    <xf numFmtId="181" fontId="11" fillId="0" borderId="38" xfId="0" applyNumberFormat="1" applyFont="1" applyFill="1" applyBorder="1" applyAlignment="1">
      <alignment vertical="center"/>
    </xf>
    <xf numFmtId="181" fontId="11" fillId="0" borderId="39" xfId="0" applyNumberFormat="1" applyFont="1" applyFill="1" applyBorder="1" applyAlignment="1">
      <alignment vertical="center"/>
    </xf>
    <xf numFmtId="181" fontId="11" fillId="2" borderId="1" xfId="0" applyNumberFormat="1" applyFont="1" applyFill="1" applyBorder="1" applyAlignment="1" applyProtection="1">
      <alignment vertical="center"/>
      <protection locked="0"/>
    </xf>
    <xf numFmtId="181" fontId="11" fillId="2" borderId="24" xfId="0" applyNumberFormat="1" applyFont="1" applyFill="1" applyBorder="1" applyAlignment="1" applyProtection="1">
      <alignment vertical="center"/>
      <protection locked="0"/>
    </xf>
    <xf numFmtId="181" fontId="11" fillId="2" borderId="29" xfId="0" applyNumberFormat="1" applyFont="1" applyFill="1" applyBorder="1" applyAlignment="1" applyProtection="1">
      <alignment vertical="center"/>
      <protection locked="0"/>
    </xf>
    <xf numFmtId="181" fontId="11" fillId="2" borderId="30" xfId="0" applyNumberFormat="1" applyFont="1" applyFill="1" applyBorder="1" applyAlignment="1" applyProtection="1">
      <alignment vertical="center"/>
      <protection locked="0"/>
    </xf>
    <xf numFmtId="181" fontId="11" fillId="0" borderId="40" xfId="0" applyNumberFormat="1" applyFont="1" applyFill="1" applyBorder="1" applyAlignment="1">
      <alignment vertical="center"/>
    </xf>
    <xf numFmtId="181" fontId="11" fillId="0" borderId="4" xfId="0" applyNumberFormat="1" applyFont="1" applyFill="1" applyBorder="1" applyAlignment="1">
      <alignment horizontal="right" vertical="center"/>
    </xf>
    <xf numFmtId="0" fontId="12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181" fontId="11" fillId="2" borderId="41" xfId="0" applyNumberFormat="1" applyFont="1" applyFill="1" applyBorder="1" applyAlignment="1" applyProtection="1">
      <alignment vertical="center"/>
      <protection locked="0"/>
    </xf>
    <xf numFmtId="181" fontId="11" fillId="2" borderId="42" xfId="0" applyNumberFormat="1" applyFont="1" applyFill="1" applyBorder="1" applyAlignment="1" applyProtection="1">
      <alignment vertical="center"/>
      <protection locked="0"/>
    </xf>
    <xf numFmtId="181" fontId="11" fillId="2" borderId="23" xfId="0" applyNumberFormat="1" applyFont="1" applyFill="1" applyBorder="1" applyAlignment="1" applyProtection="1">
      <alignment vertical="center"/>
      <protection locked="0"/>
    </xf>
    <xf numFmtId="181" fontId="11" fillId="0" borderId="32" xfId="0" applyNumberFormat="1" applyFont="1" applyFill="1" applyBorder="1" applyAlignment="1">
      <alignment vertical="center"/>
    </xf>
    <xf numFmtId="179" fontId="11" fillId="0" borderId="39" xfId="0" applyNumberFormat="1" applyFont="1" applyFill="1" applyBorder="1" applyAlignment="1">
      <alignment horizontal="right" vertical="center" wrapText="1"/>
    </xf>
    <xf numFmtId="200" fontId="11" fillId="0" borderId="6" xfId="0" applyNumberFormat="1" applyFont="1" applyFill="1" applyBorder="1" applyAlignment="1">
      <alignment vertical="center"/>
    </xf>
    <xf numFmtId="200" fontId="11" fillId="0" borderId="4" xfId="0" applyNumberFormat="1" applyFont="1" applyFill="1" applyBorder="1" applyAlignment="1">
      <alignment vertical="center"/>
    </xf>
    <xf numFmtId="200" fontId="11" fillId="0" borderId="15" xfId="0" applyNumberFormat="1" applyFont="1" applyFill="1" applyBorder="1" applyAlignment="1">
      <alignment vertical="center"/>
    </xf>
    <xf numFmtId="200" fontId="11" fillId="0" borderId="3" xfId="0" applyNumberFormat="1" applyFont="1" applyFill="1" applyBorder="1" applyAlignment="1">
      <alignment vertical="center"/>
    </xf>
    <xf numFmtId="200" fontId="11" fillId="0" borderId="21" xfId="0" applyNumberFormat="1" applyFont="1" applyFill="1" applyBorder="1" applyAlignment="1" applyProtection="1">
      <alignment vertical="center"/>
      <protection/>
    </xf>
    <xf numFmtId="200" fontId="11" fillId="0" borderId="35" xfId="0" applyNumberFormat="1" applyFont="1" applyFill="1" applyBorder="1" applyAlignment="1">
      <alignment vertical="center"/>
    </xf>
    <xf numFmtId="200" fontId="11" fillId="0" borderId="6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 wrapText="1"/>
    </xf>
    <xf numFmtId="177" fontId="12" fillId="0" borderId="21" xfId="0" applyNumberFormat="1" applyFont="1" applyBorder="1" applyAlignment="1">
      <alignment horizontal="center" vertical="center"/>
    </xf>
    <xf numFmtId="0" fontId="10" fillId="0" borderId="0" xfId="22" applyFont="1">
      <alignment vertical="center"/>
      <protection/>
    </xf>
    <xf numFmtId="0" fontId="6" fillId="0" borderId="0" xfId="22" applyFont="1">
      <alignment vertical="center"/>
      <protection/>
    </xf>
    <xf numFmtId="0" fontId="6" fillId="0" borderId="0" xfId="22" applyFont="1" applyAlignment="1">
      <alignment horizontal="left" vertical="center"/>
      <protection/>
    </xf>
    <xf numFmtId="0" fontId="25" fillId="0" borderId="0" xfId="22" applyFont="1" applyAlignment="1">
      <alignment vertical="center" wrapText="1"/>
      <protection/>
    </xf>
    <xf numFmtId="0" fontId="25" fillId="0" borderId="0" xfId="22" applyFont="1" applyAlignment="1">
      <alignment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4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6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horizontal="left" vertical="center"/>
      <protection/>
    </xf>
    <xf numFmtId="213" fontId="6" fillId="0" borderId="39" xfId="21" applyNumberFormat="1" applyFont="1" applyFill="1" applyBorder="1" applyAlignment="1">
      <alignment horizontal="center"/>
      <protection/>
    </xf>
    <xf numFmtId="213" fontId="6" fillId="0" borderId="0" xfId="21" applyNumberFormat="1" applyFont="1" applyFill="1" applyAlignment="1">
      <alignment horizontal="center"/>
      <protection/>
    </xf>
    <xf numFmtId="213" fontId="6" fillId="0" borderId="0" xfId="21" applyNumberFormat="1" applyFont="1" applyFill="1">
      <alignment/>
      <protection/>
    </xf>
    <xf numFmtId="213" fontId="6" fillId="0" borderId="39" xfId="21" applyNumberFormat="1" applyFont="1" applyFill="1" applyBorder="1">
      <alignment/>
      <protection/>
    </xf>
    <xf numFmtId="213" fontId="6" fillId="0" borderId="4" xfId="21" applyNumberFormat="1" applyFont="1" applyFill="1" applyBorder="1" applyAlignment="1">
      <alignment horizontal="center"/>
      <protection/>
    </xf>
    <xf numFmtId="213" fontId="6" fillId="0" borderId="15" xfId="21" applyNumberFormat="1" applyFont="1" applyFill="1" applyBorder="1" applyAlignment="1">
      <alignment horizontal="center"/>
      <protection/>
    </xf>
    <xf numFmtId="213" fontId="30" fillId="2" borderId="15" xfId="21" applyNumberFormat="1" applyFont="1" applyFill="1" applyBorder="1">
      <alignment/>
      <protection/>
    </xf>
    <xf numFmtId="213" fontId="6" fillId="2" borderId="15" xfId="21" applyNumberFormat="1" applyFont="1" applyFill="1" applyBorder="1">
      <alignment/>
      <protection/>
    </xf>
    <xf numFmtId="215" fontId="6" fillId="0" borderId="15" xfId="21" applyNumberFormat="1" applyFont="1" applyFill="1" applyBorder="1">
      <alignment/>
      <protection/>
    </xf>
    <xf numFmtId="213" fontId="6" fillId="0" borderId="0" xfId="21" applyNumberFormat="1" applyFont="1" applyFill="1" applyBorder="1">
      <alignment/>
      <protection/>
    </xf>
    <xf numFmtId="215" fontId="6" fillId="0" borderId="0" xfId="21" applyNumberFormat="1" applyFont="1" applyFill="1" applyBorder="1">
      <alignment/>
      <protection/>
    </xf>
    <xf numFmtId="213" fontId="6" fillId="0" borderId="39" xfId="21" applyNumberFormat="1" applyFont="1" applyFill="1" applyBorder="1" applyAlignment="1">
      <alignment horizontal="center" wrapText="1"/>
      <protection/>
    </xf>
    <xf numFmtId="213" fontId="6" fillId="0" borderId="39" xfId="21" applyNumberFormat="1" applyFont="1" applyFill="1" applyBorder="1" applyAlignment="1">
      <alignment horizontal="center" vertical="center"/>
      <protection/>
    </xf>
    <xf numFmtId="215" fontId="6" fillId="0" borderId="39" xfId="21" applyNumberFormat="1" applyFont="1" applyFill="1" applyBorder="1">
      <alignment/>
      <protection/>
    </xf>
    <xf numFmtId="213" fontId="6" fillId="0" borderId="40" xfId="21" applyNumberFormat="1" applyFont="1" applyFill="1" applyBorder="1" applyAlignment="1">
      <alignment horizontal="center" wrapText="1"/>
      <protection/>
    </xf>
    <xf numFmtId="213" fontId="6" fillId="0" borderId="40" xfId="21" applyNumberFormat="1" applyFont="1" applyFill="1" applyBorder="1" applyAlignment="1">
      <alignment horizontal="center" vertical="center"/>
      <protection/>
    </xf>
    <xf numFmtId="213" fontId="6" fillId="2" borderId="40" xfId="21" applyNumberFormat="1" applyFont="1" applyFill="1" applyBorder="1">
      <alignment/>
      <protection/>
    </xf>
    <xf numFmtId="214" fontId="30" fillId="2" borderId="40" xfId="21" applyNumberFormat="1" applyFont="1" applyFill="1" applyBorder="1">
      <alignment/>
      <protection/>
    </xf>
    <xf numFmtId="215" fontId="6" fillId="0" borderId="40" xfId="21" applyNumberFormat="1" applyFont="1" applyFill="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38" fontId="6" fillId="0" borderId="0" xfId="17" applyFont="1" applyFill="1" applyBorder="1" applyAlignment="1">
      <alignment vertical="center"/>
    </xf>
    <xf numFmtId="0" fontId="6" fillId="0" borderId="0" xfId="2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vertical="center"/>
      <protection/>
    </xf>
    <xf numFmtId="215" fontId="6" fillId="0" borderId="4" xfId="21" applyNumberFormat="1" applyFont="1" applyFill="1" applyBorder="1">
      <alignment/>
      <protection/>
    </xf>
    <xf numFmtId="0" fontId="6" fillId="0" borderId="45" xfId="21" applyFont="1" applyFill="1" applyBorder="1" applyAlignment="1">
      <alignment horizontal="center" vertical="center"/>
      <protection/>
    </xf>
    <xf numFmtId="177" fontId="6" fillId="2" borderId="45" xfId="21" applyNumberFormat="1" applyFont="1" applyFill="1" applyBorder="1" applyAlignment="1">
      <alignment vertical="center"/>
      <protection/>
    </xf>
    <xf numFmtId="215" fontId="6" fillId="0" borderId="45" xfId="21" applyNumberFormat="1" applyFont="1" applyFill="1" applyBorder="1">
      <alignment/>
      <protection/>
    </xf>
    <xf numFmtId="0" fontId="6" fillId="0" borderId="46" xfId="21" applyFont="1" applyFill="1" applyBorder="1" applyAlignment="1">
      <alignment horizontal="center" vertical="center" wrapText="1"/>
      <protection/>
    </xf>
    <xf numFmtId="0" fontId="6" fillId="2" borderId="46" xfId="21" applyFont="1" applyFill="1" applyBorder="1" applyAlignment="1">
      <alignment vertical="center" wrapText="1"/>
      <protection/>
    </xf>
    <xf numFmtId="0" fontId="6" fillId="2" borderId="46" xfId="21" applyFont="1" applyFill="1" applyBorder="1" applyAlignment="1">
      <alignment vertical="center"/>
      <protection/>
    </xf>
    <xf numFmtId="215" fontId="6" fillId="0" borderId="46" xfId="21" applyNumberFormat="1" applyFont="1" applyFill="1" applyBorder="1">
      <alignment/>
      <protection/>
    </xf>
    <xf numFmtId="215" fontId="6" fillId="0" borderId="11" xfId="21" applyNumberFormat="1" applyFont="1" applyFill="1" applyBorder="1" applyAlignment="1">
      <alignment vertical="center"/>
      <protection/>
    </xf>
    <xf numFmtId="215" fontId="6" fillId="0" borderId="11" xfId="21" applyNumberFormat="1" applyFont="1" applyFill="1" applyBorder="1">
      <alignment/>
      <protection/>
    </xf>
    <xf numFmtId="215" fontId="6" fillId="0" borderId="0" xfId="21" applyNumberFormat="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horizontal="center" vertical="center"/>
      <protection/>
    </xf>
    <xf numFmtId="215" fontId="6" fillId="0" borderId="47" xfId="21" applyNumberFormat="1" applyFont="1" applyFill="1" applyBorder="1" applyAlignment="1">
      <alignment vertical="center"/>
      <protection/>
    </xf>
    <xf numFmtId="215" fontId="6" fillId="0" borderId="47" xfId="21" applyNumberFormat="1" applyFont="1" applyFill="1" applyBorder="1">
      <alignment/>
      <protection/>
    </xf>
    <xf numFmtId="0" fontId="2" fillId="0" borderId="0" xfId="21" applyFont="1" applyFill="1" applyAlignment="1">
      <alignment vertical="center"/>
      <protection/>
    </xf>
    <xf numFmtId="0" fontId="7" fillId="0" borderId="4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77" fontId="11" fillId="0" borderId="50" xfId="0" applyNumberFormat="1" applyFont="1" applyFill="1" applyBorder="1" applyAlignment="1" applyProtection="1">
      <alignment vertical="center"/>
      <protection/>
    </xf>
    <xf numFmtId="177" fontId="11" fillId="0" borderId="51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52" xfId="0" applyFont="1" applyBorder="1" applyAlignment="1">
      <alignment vertical="center"/>
    </xf>
    <xf numFmtId="177" fontId="11" fillId="0" borderId="53" xfId="0" applyNumberFormat="1" applyFont="1" applyFill="1" applyBorder="1" applyAlignment="1" applyProtection="1">
      <alignment vertical="center"/>
      <protection/>
    </xf>
    <xf numFmtId="177" fontId="11" fillId="0" borderId="48" xfId="0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 horizontal="center" vertical="center" wrapText="1"/>
    </xf>
    <xf numFmtId="177" fontId="2" fillId="0" borderId="54" xfId="0" applyNumberFormat="1" applyFont="1" applyBorder="1" applyAlignment="1" applyProtection="1">
      <alignment vertical="center"/>
      <protection/>
    </xf>
    <xf numFmtId="177" fontId="11" fillId="0" borderId="0" xfId="0" applyNumberFormat="1" applyFont="1" applyAlignment="1">
      <alignment vertical="center"/>
    </xf>
    <xf numFmtId="177" fontId="2" fillId="0" borderId="55" xfId="0" applyNumberFormat="1" applyFont="1" applyBorder="1" applyAlignment="1" applyProtection="1">
      <alignment horizontal="center" vertical="center"/>
      <protection/>
    </xf>
    <xf numFmtId="177" fontId="2" fillId="0" borderId="56" xfId="0" applyNumberFormat="1" applyFont="1" applyBorder="1" applyAlignment="1" applyProtection="1">
      <alignment horizontal="center" vertical="center"/>
      <protection/>
    </xf>
    <xf numFmtId="177" fontId="11" fillId="2" borderId="57" xfId="0" applyNumberFormat="1" applyFont="1" applyFill="1" applyBorder="1" applyAlignment="1" applyProtection="1">
      <alignment vertical="center"/>
      <protection/>
    </xf>
    <xf numFmtId="177" fontId="2" fillId="0" borderId="55" xfId="0" applyNumberFormat="1" applyFont="1" applyFill="1" applyBorder="1" applyAlignment="1" applyProtection="1">
      <alignment horizontal="center" vertical="center"/>
      <protection/>
    </xf>
    <xf numFmtId="177" fontId="2" fillId="0" borderId="56" xfId="0" applyNumberFormat="1" applyFont="1" applyFill="1" applyBorder="1" applyAlignment="1" applyProtection="1">
      <alignment horizontal="center" vertical="center"/>
      <protection/>
    </xf>
    <xf numFmtId="177" fontId="2" fillId="0" borderId="18" xfId="0" applyNumberFormat="1" applyFont="1" applyFill="1" applyBorder="1" applyAlignment="1" applyProtection="1">
      <alignment vertical="center"/>
      <protection/>
    </xf>
    <xf numFmtId="177" fontId="2" fillId="0" borderId="58" xfId="0" applyNumberFormat="1" applyFont="1" applyFill="1" applyBorder="1" applyAlignment="1" applyProtection="1">
      <alignment horizontal="left" vertical="center"/>
      <protection/>
    </xf>
    <xf numFmtId="177" fontId="11" fillId="2" borderId="42" xfId="0" applyNumberFormat="1" applyFont="1" applyFill="1" applyBorder="1" applyAlignment="1">
      <alignment vertical="center"/>
    </xf>
    <xf numFmtId="177" fontId="11" fillId="2" borderId="59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 applyProtection="1">
      <alignment vertical="center"/>
      <protection/>
    </xf>
    <xf numFmtId="177" fontId="2" fillId="0" borderId="17" xfId="0" applyNumberFormat="1" applyFont="1" applyFill="1" applyBorder="1" applyAlignment="1" applyProtection="1">
      <alignment horizontal="left" vertical="center"/>
      <protection/>
    </xf>
    <xf numFmtId="177" fontId="11" fillId="2" borderId="5" xfId="0" applyNumberFormat="1" applyFont="1" applyFill="1" applyBorder="1" applyAlignment="1" applyProtection="1">
      <alignment horizontal="right" vertical="center"/>
      <protection/>
    </xf>
    <xf numFmtId="177" fontId="11" fillId="2" borderId="6" xfId="0" applyNumberFormat="1" applyFont="1" applyFill="1" applyBorder="1" applyAlignment="1" applyProtection="1">
      <alignment horizontal="right" vertical="center"/>
      <protection/>
    </xf>
    <xf numFmtId="177" fontId="11" fillId="2" borderId="29" xfId="0" applyNumberFormat="1" applyFont="1" applyFill="1" applyBorder="1" applyAlignment="1" applyProtection="1">
      <alignment horizontal="right" vertical="center"/>
      <protection/>
    </xf>
    <xf numFmtId="177" fontId="11" fillId="2" borderId="6" xfId="0" applyNumberFormat="1" applyFont="1" applyFill="1" applyBorder="1" applyAlignment="1">
      <alignment vertical="center"/>
    </xf>
    <xf numFmtId="177" fontId="11" fillId="2" borderId="29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 applyProtection="1">
      <alignment vertical="center"/>
      <protection/>
    </xf>
    <xf numFmtId="177" fontId="2" fillId="0" borderId="53" xfId="0" applyNumberFormat="1" applyFont="1" applyFill="1" applyBorder="1" applyAlignment="1" applyProtection="1">
      <alignment vertical="center"/>
      <protection/>
    </xf>
    <xf numFmtId="177" fontId="2" fillId="0" borderId="48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7" fontId="2" fillId="0" borderId="60" xfId="0" applyNumberFormat="1" applyFont="1" applyFill="1" applyBorder="1" applyAlignment="1" applyProtection="1">
      <alignment vertical="center"/>
      <protection/>
    </xf>
    <xf numFmtId="177" fontId="2" fillId="0" borderId="50" xfId="17" applyNumberFormat="1" applyFont="1" applyFill="1" applyBorder="1" applyAlignment="1" applyProtection="1">
      <alignment horizontal="left" vertical="center"/>
      <protection/>
    </xf>
    <xf numFmtId="177" fontId="2" fillId="0" borderId="51" xfId="17" applyNumberFormat="1" applyFont="1" applyFill="1" applyBorder="1" applyAlignment="1" applyProtection="1">
      <alignment horizontal="left" vertical="center"/>
      <protection/>
    </xf>
    <xf numFmtId="177" fontId="2" fillId="0" borderId="61" xfId="0" applyNumberFormat="1" applyFont="1" applyFill="1" applyBorder="1" applyAlignment="1" applyProtection="1">
      <alignment vertical="center"/>
      <protection/>
    </xf>
    <xf numFmtId="177" fontId="2" fillId="0" borderId="62" xfId="17" applyNumberFormat="1" applyFont="1" applyFill="1" applyBorder="1" applyAlignment="1" applyProtection="1">
      <alignment horizontal="left" vertical="center"/>
      <protection/>
    </xf>
    <xf numFmtId="177" fontId="2" fillId="0" borderId="63" xfId="17" applyNumberFormat="1" applyFont="1" applyFill="1" applyBorder="1" applyAlignment="1" applyProtection="1">
      <alignment horizontal="left" vertical="center"/>
      <protection/>
    </xf>
    <xf numFmtId="177" fontId="2" fillId="0" borderId="53" xfId="0" applyNumberFormat="1" applyFont="1" applyBorder="1" applyAlignment="1" applyProtection="1">
      <alignment vertical="center"/>
      <protection/>
    </xf>
    <xf numFmtId="177" fontId="2" fillId="0" borderId="54" xfId="17" applyNumberFormat="1" applyFont="1" applyFill="1" applyBorder="1" applyAlignment="1" applyProtection="1">
      <alignment horizontal="left" vertical="center"/>
      <protection/>
    </xf>
    <xf numFmtId="177" fontId="2" fillId="0" borderId="48" xfId="17" applyNumberFormat="1" applyFont="1" applyFill="1" applyBorder="1" applyAlignment="1" applyProtection="1">
      <alignment horizontal="left" vertical="center"/>
      <protection/>
    </xf>
    <xf numFmtId="177" fontId="2" fillId="0" borderId="60" xfId="17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2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Fill="1" applyBorder="1" applyAlignment="1" applyProtection="1">
      <alignment vertical="center"/>
      <protection/>
    </xf>
    <xf numFmtId="177" fontId="11" fillId="0" borderId="45" xfId="0" applyNumberFormat="1" applyFont="1" applyFill="1" applyBorder="1" applyAlignment="1" applyProtection="1">
      <alignment vertical="center"/>
      <protection/>
    </xf>
    <xf numFmtId="177" fontId="2" fillId="0" borderId="25" xfId="17" applyNumberFormat="1" applyFont="1" applyFill="1" applyBorder="1" applyAlignment="1" applyProtection="1">
      <alignment horizontal="left" vertical="center"/>
      <protection/>
    </xf>
    <xf numFmtId="177" fontId="11" fillId="0" borderId="25" xfId="17" applyNumberFormat="1" applyFont="1" applyFill="1" applyBorder="1" applyAlignment="1" applyProtection="1">
      <alignment horizontal="left" vertical="center"/>
      <protection/>
    </xf>
    <xf numFmtId="177" fontId="11" fillId="2" borderId="5" xfId="0" applyNumberFormat="1" applyFont="1" applyFill="1" applyBorder="1" applyAlignment="1" applyProtection="1">
      <alignment vertical="center"/>
      <protection/>
    </xf>
    <xf numFmtId="177" fontId="11" fillId="2" borderId="6" xfId="0" applyNumberFormat="1" applyFont="1" applyFill="1" applyBorder="1" applyAlignment="1" applyProtection="1">
      <alignment vertical="center"/>
      <protection/>
    </xf>
    <xf numFmtId="177" fontId="11" fillId="0" borderId="11" xfId="0" applyNumberFormat="1" applyFont="1" applyFill="1" applyBorder="1" applyAlignment="1" applyProtection="1">
      <alignment vertical="center"/>
      <protection/>
    </xf>
    <xf numFmtId="177" fontId="2" fillId="0" borderId="0" xfId="17" applyNumberFormat="1" applyFont="1" applyFill="1" applyBorder="1" applyAlignment="1" applyProtection="1">
      <alignment horizontal="left" vertical="center"/>
      <protection/>
    </xf>
    <xf numFmtId="177" fontId="11" fillId="0" borderId="0" xfId="17" applyNumberFormat="1" applyFont="1" applyFill="1" applyBorder="1" applyAlignment="1" applyProtection="1">
      <alignment horizontal="left" vertical="center"/>
      <protection/>
    </xf>
    <xf numFmtId="177" fontId="11" fillId="2" borderId="64" xfId="0" applyNumberFormat="1" applyFont="1" applyFill="1" applyBorder="1" applyAlignment="1" applyProtection="1">
      <alignment vertical="center"/>
      <protection/>
    </xf>
    <xf numFmtId="177" fontId="11" fillId="2" borderId="57" xfId="0" applyNumberFormat="1" applyFont="1" applyFill="1" applyBorder="1" applyAlignment="1">
      <alignment vertical="center"/>
    </xf>
    <xf numFmtId="177" fontId="11" fillId="2" borderId="65" xfId="0" applyNumberFormat="1" applyFont="1" applyFill="1" applyBorder="1" applyAlignment="1">
      <alignment vertical="center"/>
    </xf>
    <xf numFmtId="177" fontId="11" fillId="0" borderId="54" xfId="17" applyNumberFormat="1" applyFont="1" applyFill="1" applyBorder="1" applyAlignment="1" applyProtection="1">
      <alignment horizontal="left" vertical="center"/>
      <protection/>
    </xf>
    <xf numFmtId="177" fontId="11" fillId="0" borderId="50" xfId="17" applyNumberFormat="1" applyFont="1" applyFill="1" applyBorder="1" applyAlignment="1" applyProtection="1">
      <alignment horizontal="left" vertical="center"/>
      <protection/>
    </xf>
    <xf numFmtId="177" fontId="2" fillId="0" borderId="58" xfId="17" applyNumberFormat="1" applyFont="1" applyFill="1" applyBorder="1" applyAlignment="1" applyProtection="1">
      <alignment horizontal="left" vertical="center"/>
      <protection/>
    </xf>
    <xf numFmtId="177" fontId="11" fillId="0" borderId="23" xfId="17" applyNumberFormat="1" applyFont="1" applyFill="1" applyBorder="1" applyAlignment="1" applyProtection="1">
      <alignment horizontal="left" vertical="center"/>
      <protection/>
    </xf>
    <xf numFmtId="177" fontId="11" fillId="2" borderId="41" xfId="17" applyNumberFormat="1" applyFont="1" applyFill="1" applyBorder="1" applyAlignment="1" applyProtection="1">
      <alignment horizontal="right" vertical="center"/>
      <protection/>
    </xf>
    <xf numFmtId="177" fontId="11" fillId="2" borderId="42" xfId="17" applyNumberFormat="1" applyFont="1" applyFill="1" applyBorder="1" applyAlignment="1" applyProtection="1">
      <alignment horizontal="right" vertical="center"/>
      <protection/>
    </xf>
    <xf numFmtId="177" fontId="11" fillId="2" borderId="59" xfId="17" applyNumberFormat="1" applyFont="1" applyFill="1" applyBorder="1" applyAlignment="1" applyProtection="1">
      <alignment horizontal="right" vertical="center"/>
      <protection/>
    </xf>
    <xf numFmtId="177" fontId="11" fillId="2" borderId="42" xfId="0" applyNumberFormat="1" applyFont="1" applyFill="1" applyBorder="1" applyAlignment="1">
      <alignment horizontal="right" vertical="center"/>
    </xf>
    <xf numFmtId="177" fontId="11" fillId="2" borderId="59" xfId="0" applyNumberFormat="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 applyProtection="1">
      <alignment vertical="center"/>
      <protection/>
    </xf>
    <xf numFmtId="177" fontId="2" fillId="0" borderId="16" xfId="17" applyNumberFormat="1" applyFont="1" applyFill="1" applyBorder="1" applyAlignment="1" applyProtection="1">
      <alignment horizontal="left" vertical="center"/>
      <protection/>
    </xf>
    <xf numFmtId="177" fontId="2" fillId="0" borderId="17" xfId="17" applyNumberFormat="1" applyFont="1" applyFill="1" applyBorder="1" applyAlignment="1" applyProtection="1">
      <alignment horizontal="left" vertical="center"/>
      <protection/>
    </xf>
    <xf numFmtId="177" fontId="11" fillId="0" borderId="13" xfId="17" applyNumberFormat="1" applyFont="1" applyFill="1" applyBorder="1" applyAlignment="1" applyProtection="1">
      <alignment horizontal="left" vertical="center"/>
      <protection/>
    </xf>
    <xf numFmtId="177" fontId="11" fillId="2" borderId="33" xfId="17" applyNumberFormat="1" applyFont="1" applyFill="1" applyBorder="1" applyAlignment="1" applyProtection="1">
      <alignment horizontal="right" vertical="center"/>
      <protection/>
    </xf>
    <xf numFmtId="177" fontId="11" fillId="2" borderId="21" xfId="17" applyNumberFormat="1" applyFont="1" applyFill="1" applyBorder="1" applyAlignment="1" applyProtection="1">
      <alignment horizontal="right" vertical="center"/>
      <protection/>
    </xf>
    <xf numFmtId="177" fontId="11" fillId="2" borderId="28" xfId="17" applyNumberFormat="1" applyFont="1" applyFill="1" applyBorder="1" applyAlignment="1" applyProtection="1">
      <alignment horizontal="right" vertical="center"/>
      <protection/>
    </xf>
    <xf numFmtId="177" fontId="11" fillId="2" borderId="33" xfId="17" applyNumberFormat="1" applyFont="1" applyFill="1" applyBorder="1" applyAlignment="1" applyProtection="1">
      <alignment vertical="center"/>
      <protection/>
    </xf>
    <xf numFmtId="177" fontId="11" fillId="2" borderId="21" xfId="17" applyNumberFormat="1" applyFont="1" applyFill="1" applyBorder="1" applyAlignment="1" applyProtection="1">
      <alignment vertical="center"/>
      <protection/>
    </xf>
    <xf numFmtId="177" fontId="11" fillId="2" borderId="21" xfId="0" applyNumberFormat="1" applyFont="1" applyFill="1" applyBorder="1" applyAlignment="1">
      <alignment vertical="center"/>
    </xf>
    <xf numFmtId="177" fontId="11" fillId="2" borderId="28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 applyProtection="1">
      <alignment vertical="center"/>
      <protection/>
    </xf>
    <xf numFmtId="177" fontId="11" fillId="2" borderId="29" xfId="0" applyNumberFormat="1" applyFont="1" applyFill="1" applyBorder="1" applyAlignment="1" applyProtection="1">
      <alignment vertical="center"/>
      <protection/>
    </xf>
    <xf numFmtId="177" fontId="2" fillId="0" borderId="18" xfId="0" applyNumberFormat="1" applyFont="1" applyFill="1" applyBorder="1" applyAlignment="1" applyProtection="1">
      <alignment horizontal="left" vertical="center"/>
      <protection/>
    </xf>
    <xf numFmtId="177" fontId="11" fillId="0" borderId="25" xfId="0" applyNumberFormat="1" applyFont="1" applyFill="1" applyBorder="1" applyAlignment="1" applyProtection="1">
      <alignment horizontal="left" vertical="center"/>
      <protection/>
    </xf>
    <xf numFmtId="177" fontId="2" fillId="0" borderId="20" xfId="0" applyNumberFormat="1" applyFont="1" applyFill="1" applyBorder="1" applyAlignment="1" applyProtection="1">
      <alignment vertical="center"/>
      <protection/>
    </xf>
    <xf numFmtId="177" fontId="11" fillId="0" borderId="27" xfId="0" applyNumberFormat="1" applyFont="1" applyFill="1" applyBorder="1" applyAlignment="1" applyProtection="1">
      <alignment vertical="center"/>
      <protection/>
    </xf>
    <xf numFmtId="177" fontId="11" fillId="2" borderId="34" xfId="0" applyNumberFormat="1" applyFont="1" applyFill="1" applyBorder="1" applyAlignment="1" applyProtection="1">
      <alignment horizontal="right" vertical="center"/>
      <protection/>
    </xf>
    <xf numFmtId="177" fontId="11" fillId="2" borderId="35" xfId="0" applyNumberFormat="1" applyFont="1" applyFill="1" applyBorder="1" applyAlignment="1" applyProtection="1">
      <alignment horizontal="right" vertical="center"/>
      <protection/>
    </xf>
    <xf numFmtId="177" fontId="11" fillId="2" borderId="26" xfId="0" applyNumberFormat="1" applyFont="1" applyFill="1" applyBorder="1" applyAlignment="1" applyProtection="1">
      <alignment horizontal="right" vertical="center"/>
      <protection/>
    </xf>
    <xf numFmtId="177" fontId="11" fillId="2" borderId="35" xfId="0" applyNumberFormat="1" applyFont="1" applyFill="1" applyBorder="1" applyAlignment="1" applyProtection="1">
      <alignment vertical="center"/>
      <protection/>
    </xf>
    <xf numFmtId="177" fontId="11" fillId="2" borderId="26" xfId="0" applyNumberFormat="1" applyFont="1" applyFill="1" applyBorder="1" applyAlignment="1" applyProtection="1">
      <alignment vertical="center"/>
      <protection/>
    </xf>
    <xf numFmtId="177" fontId="12" fillId="0" borderId="48" xfId="0" applyNumberFormat="1" applyFont="1" applyFill="1" applyBorder="1" applyAlignment="1" applyProtection="1">
      <alignment vertical="center"/>
      <protection/>
    </xf>
    <xf numFmtId="177" fontId="11" fillId="2" borderId="7" xfId="0" applyNumberFormat="1" applyFont="1" applyFill="1" applyBorder="1" applyAlignment="1" applyProtection="1">
      <alignment horizontal="right" vertical="center"/>
      <protection/>
    </xf>
    <xf numFmtId="177" fontId="11" fillId="2" borderId="8" xfId="0" applyNumberFormat="1" applyFont="1" applyFill="1" applyBorder="1" applyAlignment="1" applyProtection="1">
      <alignment horizontal="right" vertical="center"/>
      <protection/>
    </xf>
    <xf numFmtId="177" fontId="11" fillId="2" borderId="9" xfId="0" applyNumberFormat="1" applyFont="1" applyFill="1" applyBorder="1" applyAlignment="1" applyProtection="1">
      <alignment horizontal="right" vertical="center"/>
      <protection/>
    </xf>
    <xf numFmtId="177" fontId="11" fillId="2" borderId="7" xfId="0" applyNumberFormat="1" applyFont="1" applyFill="1" applyBorder="1" applyAlignment="1" applyProtection="1">
      <alignment vertical="center"/>
      <protection/>
    </xf>
    <xf numFmtId="177" fontId="11" fillId="2" borderId="8" xfId="0" applyNumberFormat="1" applyFont="1" applyFill="1" applyBorder="1" applyAlignment="1" applyProtection="1">
      <alignment vertical="center"/>
      <protection/>
    </xf>
    <xf numFmtId="177" fontId="11" fillId="2" borderId="8" xfId="0" applyNumberFormat="1" applyFont="1" applyFill="1" applyBorder="1" applyAlignment="1">
      <alignment vertical="center"/>
    </xf>
    <xf numFmtId="177" fontId="11" fillId="2" borderId="9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2" fillId="0" borderId="50" xfId="0" applyFont="1" applyFill="1" applyBorder="1" applyAlignment="1">
      <alignment horizontal="center" vertical="center" wrapText="1"/>
    </xf>
    <xf numFmtId="177" fontId="12" fillId="0" borderId="7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22" applyFont="1" applyAlignment="1">
      <alignment vertical="center"/>
      <protection/>
    </xf>
    <xf numFmtId="0" fontId="10" fillId="0" borderId="0" xfId="21" applyFont="1" applyFill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 wrapText="1"/>
      <protection/>
    </xf>
    <xf numFmtId="0" fontId="6" fillId="2" borderId="66" xfId="21" applyFont="1" applyFill="1" applyBorder="1" applyAlignment="1">
      <alignment vertical="center"/>
      <protection/>
    </xf>
    <xf numFmtId="0" fontId="2" fillId="0" borderId="48" xfId="0" applyFont="1" applyBorder="1" applyAlignment="1">
      <alignment horizontal="right" vertical="center"/>
    </xf>
    <xf numFmtId="38" fontId="11" fillId="0" borderId="17" xfId="17" applyFont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3" xfId="17" applyFont="1" applyBorder="1" applyAlignment="1">
      <alignment vertical="center"/>
    </xf>
    <xf numFmtId="38" fontId="11" fillId="2" borderId="6" xfId="17" applyFont="1" applyFill="1" applyBorder="1" applyAlignment="1">
      <alignment vertical="center"/>
    </xf>
    <xf numFmtId="38" fontId="11" fillId="2" borderId="37" xfId="17" applyFont="1" applyFill="1" applyBorder="1" applyAlignment="1">
      <alignment vertical="center"/>
    </xf>
    <xf numFmtId="38" fontId="11" fillId="0" borderId="37" xfId="17" applyFont="1" applyBorder="1" applyAlignment="1">
      <alignment vertical="center"/>
    </xf>
    <xf numFmtId="178" fontId="11" fillId="0" borderId="37" xfId="15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38" fontId="11" fillId="0" borderId="6" xfId="17" applyFont="1" applyFill="1" applyBorder="1" applyAlignment="1">
      <alignment vertical="center"/>
    </xf>
    <xf numFmtId="38" fontId="11" fillId="0" borderId="35" xfId="17" applyFont="1" applyFill="1" applyBorder="1" applyAlignment="1">
      <alignment vertical="center"/>
    </xf>
    <xf numFmtId="38" fontId="11" fillId="0" borderId="17" xfId="17" applyFont="1" applyFill="1" applyBorder="1" applyAlignment="1">
      <alignment vertical="center"/>
    </xf>
    <xf numFmtId="38" fontId="11" fillId="0" borderId="13" xfId="17" applyFont="1" applyFill="1" applyBorder="1" applyAlignment="1">
      <alignment vertical="center"/>
    </xf>
    <xf numFmtId="38" fontId="11" fillId="0" borderId="37" xfId="17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11" fillId="0" borderId="59" xfId="17" applyFont="1" applyFill="1" applyBorder="1" applyAlignment="1" applyProtection="1">
      <alignment horizontal="right" vertical="center"/>
      <protection locked="0"/>
    </xf>
    <xf numFmtId="38" fontId="11" fillId="0" borderId="59" xfId="17" applyFont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6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" xfId="17" applyFont="1" applyBorder="1" applyAlignment="1">
      <alignment horizontal="right" vertical="center"/>
    </xf>
    <xf numFmtId="38" fontId="11" fillId="0" borderId="4" xfId="17" applyFont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8" xfId="17" applyFont="1" applyFill="1" applyBorder="1" applyAlignment="1">
      <alignment horizontal="right" vertical="center"/>
    </xf>
    <xf numFmtId="38" fontId="11" fillId="2" borderId="41" xfId="17" applyFont="1" applyFill="1" applyBorder="1" applyAlignment="1" applyProtection="1">
      <alignment horizontal="right" vertical="center"/>
      <protection locked="0"/>
    </xf>
    <xf numFmtId="38" fontId="11" fillId="2" borderId="42" xfId="17" applyFont="1" applyFill="1" applyBorder="1" applyAlignment="1" applyProtection="1">
      <alignment horizontal="right" vertical="center"/>
      <protection locked="0"/>
    </xf>
    <xf numFmtId="38" fontId="11" fillId="2" borderId="59" xfId="17" applyFont="1" applyFill="1" applyBorder="1" applyAlignment="1" applyProtection="1">
      <alignment horizontal="right" vertical="center"/>
      <protection locked="0"/>
    </xf>
    <xf numFmtId="38" fontId="11" fillId="2" borderId="64" xfId="17" applyFont="1" applyFill="1" applyBorder="1" applyAlignment="1">
      <alignment horizontal="right" vertical="center"/>
    </xf>
    <xf numFmtId="38" fontId="11" fillId="2" borderId="57" xfId="17" applyFont="1" applyFill="1" applyBorder="1" applyAlignment="1">
      <alignment horizontal="right" vertical="center"/>
    </xf>
    <xf numFmtId="38" fontId="11" fillId="2" borderId="65" xfId="17" applyFont="1" applyFill="1" applyBorder="1" applyAlignment="1">
      <alignment horizontal="right" vertical="center"/>
    </xf>
    <xf numFmtId="38" fontId="11" fillId="2" borderId="41" xfId="17" applyFont="1" applyFill="1" applyBorder="1" applyAlignment="1">
      <alignment horizontal="right" vertical="center"/>
    </xf>
    <xf numFmtId="38" fontId="11" fillId="2" borderId="42" xfId="17" applyFont="1" applyFill="1" applyBorder="1" applyAlignment="1">
      <alignment horizontal="right" vertical="center"/>
    </xf>
    <xf numFmtId="38" fontId="11" fillId="2" borderId="59" xfId="17" applyFont="1" applyFill="1" applyBorder="1" applyAlignment="1">
      <alignment horizontal="right" vertical="center"/>
    </xf>
    <xf numFmtId="38" fontId="11" fillId="2" borderId="34" xfId="17" applyFont="1" applyFill="1" applyBorder="1" applyAlignment="1">
      <alignment horizontal="right" vertical="center"/>
    </xf>
    <xf numFmtId="38" fontId="11" fillId="2" borderId="35" xfId="17" applyFont="1" applyFill="1" applyBorder="1" applyAlignment="1">
      <alignment horizontal="right" vertical="center"/>
    </xf>
    <xf numFmtId="38" fontId="11" fillId="2" borderId="26" xfId="17" applyFont="1" applyFill="1" applyBorder="1" applyAlignment="1">
      <alignment horizontal="right" vertical="center"/>
    </xf>
    <xf numFmtId="38" fontId="11" fillId="2" borderId="33" xfId="17" applyFont="1" applyFill="1" applyBorder="1" applyAlignment="1">
      <alignment vertical="center"/>
    </xf>
    <xf numFmtId="38" fontId="11" fillId="2" borderId="21" xfId="17" applyFont="1" applyFill="1" applyBorder="1" applyAlignment="1">
      <alignment vertical="center"/>
    </xf>
    <xf numFmtId="38" fontId="11" fillId="2" borderId="28" xfId="17" applyFont="1" applyFill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7" fontId="12" fillId="0" borderId="33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1" fillId="0" borderId="29" xfId="0" applyNumberFormat="1" applyFont="1" applyBorder="1" applyAlignment="1">
      <alignment vertical="center"/>
    </xf>
    <xf numFmtId="0" fontId="12" fillId="0" borderId="69" xfId="0" applyFont="1" applyBorder="1" applyAlignment="1">
      <alignment vertical="center" wrapText="1"/>
    </xf>
    <xf numFmtId="0" fontId="2" fillId="0" borderId="56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2" borderId="73" xfId="0" applyFont="1" applyFill="1" applyBorder="1" applyAlignment="1">
      <alignment vertical="center"/>
    </xf>
    <xf numFmtId="38" fontId="6" fillId="2" borderId="72" xfId="17" applyFont="1" applyFill="1" applyBorder="1" applyAlignment="1">
      <alignment vertical="center"/>
    </xf>
    <xf numFmtId="9" fontId="6" fillId="0" borderId="72" xfId="15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38" fontId="6" fillId="2" borderId="15" xfId="17" applyFont="1" applyFill="1" applyBorder="1" applyAlignment="1">
      <alignment vertical="center"/>
    </xf>
    <xf numFmtId="9" fontId="6" fillId="0" borderId="15" xfId="15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6" fillId="0" borderId="39" xfId="17" applyFont="1" applyBorder="1" applyAlignment="1">
      <alignment vertical="center"/>
    </xf>
    <xf numFmtId="9" fontId="6" fillId="0" borderId="39" xfId="15" applyFont="1" applyBorder="1" applyAlignment="1">
      <alignment horizontal="right" vertical="center"/>
    </xf>
    <xf numFmtId="38" fontId="6" fillId="0" borderId="0" xfId="17" applyFont="1" applyBorder="1" applyAlignment="1">
      <alignment horizontal="center" vertical="center"/>
    </xf>
    <xf numFmtId="9" fontId="6" fillId="0" borderId="0" xfId="15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7" fontId="2" fillId="2" borderId="75" xfId="0" applyNumberFormat="1" applyFont="1" applyFill="1" applyBorder="1" applyAlignment="1" applyProtection="1">
      <alignment vertical="center"/>
      <protection locked="0"/>
    </xf>
    <xf numFmtId="177" fontId="2" fillId="2" borderId="42" xfId="0" applyNumberFormat="1" applyFont="1" applyFill="1" applyBorder="1" applyAlignment="1" applyProtection="1">
      <alignment vertical="center"/>
      <protection locked="0"/>
    </xf>
    <xf numFmtId="177" fontId="2" fillId="2" borderId="59" xfId="0" applyNumberFormat="1" applyFont="1" applyFill="1" applyBorder="1" applyAlignment="1" applyProtection="1">
      <alignment vertical="center"/>
      <protection locked="0"/>
    </xf>
    <xf numFmtId="177" fontId="2" fillId="2" borderId="76" xfId="0" applyNumberFormat="1" applyFont="1" applyFill="1" applyBorder="1" applyAlignment="1" applyProtection="1">
      <alignment vertical="center"/>
      <protection locked="0"/>
    </xf>
    <xf numFmtId="177" fontId="2" fillId="2" borderId="21" xfId="0" applyNumberFormat="1" applyFont="1" applyFill="1" applyBorder="1" applyAlignment="1" applyProtection="1">
      <alignment vertical="center"/>
      <protection locked="0"/>
    </xf>
    <xf numFmtId="177" fontId="2" fillId="2" borderId="28" xfId="0" applyNumberFormat="1" applyFont="1" applyFill="1" applyBorder="1" applyAlignment="1" applyProtection="1">
      <alignment vertical="center"/>
      <protection locked="0"/>
    </xf>
    <xf numFmtId="177" fontId="2" fillId="2" borderId="35" xfId="0" applyNumberFormat="1" applyFont="1" applyFill="1" applyBorder="1" applyAlignment="1" applyProtection="1">
      <alignment vertical="center"/>
      <protection locked="0"/>
    </xf>
    <xf numFmtId="177" fontId="2" fillId="2" borderId="26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177" fontId="2" fillId="2" borderId="77" xfId="0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/>
    </xf>
    <xf numFmtId="177" fontId="2" fillId="2" borderId="78" xfId="0" applyNumberFormat="1" applyFont="1" applyFill="1" applyBorder="1" applyAlignment="1" applyProtection="1">
      <alignment vertical="center"/>
      <protection locked="0"/>
    </xf>
    <xf numFmtId="177" fontId="2" fillId="2" borderId="57" xfId="0" applyNumberFormat="1" applyFont="1" applyFill="1" applyBorder="1" applyAlignment="1" applyProtection="1">
      <alignment vertical="center"/>
      <protection locked="0"/>
    </xf>
    <xf numFmtId="177" fontId="2" fillId="2" borderId="65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8" fontId="11" fillId="0" borderId="66" xfId="17" applyFont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2" fillId="2" borderId="2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2" xfId="0" applyNumberFormat="1" applyFont="1" applyFill="1" applyBorder="1" applyAlignment="1" applyProtection="1">
      <alignment vertical="center" wrapText="1"/>
      <protection locked="0"/>
    </xf>
    <xf numFmtId="0" fontId="2" fillId="2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6" xfId="21" applyFont="1" applyFill="1" applyBorder="1" applyAlignment="1">
      <alignment horizontal="center" vertical="center"/>
      <protection/>
    </xf>
    <xf numFmtId="215" fontId="6" fillId="0" borderId="66" xfId="21" applyNumberFormat="1" applyFont="1" applyFill="1" applyBorder="1">
      <alignment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vertical="center"/>
      <protection/>
    </xf>
    <xf numFmtId="177" fontId="2" fillId="0" borderId="25" xfId="0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11" fillId="2" borderId="42" xfId="0" applyNumberFormat="1" applyFont="1" applyFill="1" applyBorder="1" applyAlignment="1" applyProtection="1">
      <alignment horizontal="right" vertical="center"/>
      <protection/>
    </xf>
    <xf numFmtId="177" fontId="11" fillId="2" borderId="59" xfId="0" applyNumberFormat="1" applyFont="1" applyFill="1" applyBorder="1" applyAlignment="1" applyProtection="1">
      <alignment horizontal="right" vertical="center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7" fontId="11" fillId="2" borderId="34" xfId="0" applyNumberFormat="1" applyFont="1" applyFill="1" applyBorder="1" applyAlignment="1" applyProtection="1">
      <alignment vertical="center"/>
      <protection/>
    </xf>
    <xf numFmtId="177" fontId="11" fillId="2" borderId="41" xfId="0" applyNumberFormat="1" applyFont="1" applyFill="1" applyBorder="1" applyAlignment="1" applyProtection="1">
      <alignment vertical="center"/>
      <protection/>
    </xf>
    <xf numFmtId="177" fontId="11" fillId="2" borderId="42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32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177" fontId="11" fillId="2" borderId="28" xfId="0" applyNumberFormat="1" applyFont="1" applyFill="1" applyBorder="1" applyAlignment="1" applyProtection="1">
      <alignment vertical="center"/>
      <protection/>
    </xf>
    <xf numFmtId="177" fontId="11" fillId="2" borderId="5" xfId="17" applyNumberFormat="1" applyFont="1" applyFill="1" applyBorder="1" applyAlignment="1" applyProtection="1">
      <alignment horizontal="right" vertical="center"/>
      <protection/>
    </xf>
    <xf numFmtId="177" fontId="11" fillId="2" borderId="6" xfId="17" applyNumberFormat="1" applyFont="1" applyFill="1" applyBorder="1" applyAlignment="1" applyProtection="1">
      <alignment horizontal="right" vertical="center"/>
      <protection/>
    </xf>
    <xf numFmtId="177" fontId="11" fillId="2" borderId="29" xfId="17" applyNumberFormat="1" applyFont="1" applyFill="1" applyBorder="1" applyAlignment="1" applyProtection="1">
      <alignment horizontal="right" vertical="center"/>
      <protection/>
    </xf>
    <xf numFmtId="177" fontId="11" fillId="2" borderId="64" xfId="17" applyNumberFormat="1" applyFont="1" applyFill="1" applyBorder="1" applyAlignment="1" applyProtection="1">
      <alignment horizontal="right" vertical="center"/>
      <protection/>
    </xf>
    <xf numFmtId="177" fontId="11" fillId="2" borderId="57" xfId="17" applyNumberFormat="1" applyFont="1" applyFill="1" applyBorder="1" applyAlignment="1" applyProtection="1">
      <alignment horizontal="right" vertical="center"/>
      <protection/>
    </xf>
    <xf numFmtId="177" fontId="11" fillId="2" borderId="65" xfId="17" applyNumberFormat="1" applyFont="1" applyFill="1" applyBorder="1" applyAlignment="1" applyProtection="1">
      <alignment horizontal="right" vertical="center"/>
      <protection/>
    </xf>
    <xf numFmtId="177" fontId="11" fillId="2" borderId="57" xfId="0" applyNumberFormat="1" applyFont="1" applyFill="1" applyBorder="1" applyAlignment="1">
      <alignment horizontal="right" vertical="center"/>
    </xf>
    <xf numFmtId="177" fontId="11" fillId="2" borderId="65" xfId="0" applyNumberFormat="1" applyFont="1" applyFill="1" applyBorder="1" applyAlignment="1">
      <alignment horizontal="right" vertical="center"/>
    </xf>
    <xf numFmtId="177" fontId="2" fillId="0" borderId="79" xfId="0" applyNumberFormat="1" applyFont="1" applyFill="1" applyBorder="1" applyAlignment="1" applyProtection="1">
      <alignment vertical="center"/>
      <protection/>
    </xf>
    <xf numFmtId="177" fontId="12" fillId="0" borderId="45" xfId="0" applyNumberFormat="1" applyFont="1" applyFill="1" applyBorder="1" applyAlignment="1" applyProtection="1">
      <alignment vertical="center"/>
      <protection/>
    </xf>
    <xf numFmtId="177" fontId="2" fillId="0" borderId="50" xfId="0" applyNumberFormat="1" applyFont="1" applyFill="1" applyBorder="1" applyAlignment="1" applyProtection="1">
      <alignment vertical="center"/>
      <protection/>
    </xf>
    <xf numFmtId="177" fontId="2" fillId="0" borderId="51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177" fontId="2" fillId="0" borderId="50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77" fontId="2" fillId="0" borderId="45" xfId="0" applyNumberFormat="1" applyFont="1" applyBorder="1" applyAlignment="1" applyProtection="1">
      <alignment vertical="center"/>
      <protection/>
    </xf>
    <xf numFmtId="177" fontId="2" fillId="2" borderId="42" xfId="0" applyNumberFormat="1" applyFont="1" applyFill="1" applyBorder="1" applyAlignment="1" applyProtection="1">
      <alignment horizontal="right" vertical="center"/>
      <protection/>
    </xf>
    <xf numFmtId="177" fontId="2" fillId="2" borderId="59" xfId="0" applyNumberFormat="1" applyFont="1" applyFill="1" applyBorder="1" applyAlignment="1" applyProtection="1">
      <alignment horizontal="right" vertical="center"/>
      <protection/>
    </xf>
    <xf numFmtId="177" fontId="2" fillId="2" borderId="41" xfId="0" applyNumberFormat="1" applyFont="1" applyFill="1" applyBorder="1" applyAlignment="1" applyProtection="1">
      <alignment vertical="center"/>
      <protection/>
    </xf>
    <xf numFmtId="177" fontId="2" fillId="2" borderId="42" xfId="0" applyNumberFormat="1" applyFont="1" applyFill="1" applyBorder="1" applyAlignment="1" applyProtection="1">
      <alignment vertical="center"/>
      <protection/>
    </xf>
    <xf numFmtId="177" fontId="2" fillId="2" borderId="59" xfId="0" applyNumberFormat="1" applyFont="1" applyFill="1" applyBorder="1" applyAlignment="1" applyProtection="1">
      <alignment vertical="center"/>
      <protection/>
    </xf>
    <xf numFmtId="177" fontId="2" fillId="2" borderId="5" xfId="0" applyNumberFormat="1" applyFont="1" applyFill="1" applyBorder="1" applyAlignment="1" applyProtection="1">
      <alignment horizontal="right" vertical="center"/>
      <protection/>
    </xf>
    <xf numFmtId="177" fontId="2" fillId="2" borderId="6" xfId="0" applyNumberFormat="1" applyFont="1" applyFill="1" applyBorder="1" applyAlignment="1" applyProtection="1">
      <alignment horizontal="right" vertical="center"/>
      <protection/>
    </xf>
    <xf numFmtId="177" fontId="2" fillId="2" borderId="29" xfId="0" applyNumberFormat="1" applyFont="1" applyFill="1" applyBorder="1" applyAlignment="1" applyProtection="1">
      <alignment horizontal="right" vertical="center"/>
      <protection/>
    </xf>
    <xf numFmtId="177" fontId="2" fillId="2" borderId="5" xfId="0" applyNumberFormat="1" applyFont="1" applyFill="1" applyBorder="1" applyAlignment="1" applyProtection="1">
      <alignment vertical="center"/>
      <protection/>
    </xf>
    <xf numFmtId="177" fontId="2" fillId="2" borderId="6" xfId="0" applyNumberFormat="1" applyFont="1" applyFill="1" applyBorder="1" applyAlignment="1" applyProtection="1">
      <alignment vertical="center"/>
      <protection/>
    </xf>
    <xf numFmtId="177" fontId="2" fillId="2" borderId="29" xfId="0" applyNumberFormat="1" applyFont="1" applyFill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177" fontId="2" fillId="0" borderId="18" xfId="0" applyNumberFormat="1" applyFont="1" applyBorder="1" applyAlignment="1" applyProtection="1">
      <alignment vertical="center"/>
      <protection/>
    </xf>
    <xf numFmtId="177" fontId="2" fillId="2" borderId="6" xfId="0" applyNumberFormat="1" applyFont="1" applyFill="1" applyBorder="1" applyAlignment="1">
      <alignment vertical="center"/>
    </xf>
    <xf numFmtId="177" fontId="2" fillId="2" borderId="29" xfId="0" applyNumberFormat="1" applyFont="1" applyFill="1" applyBorder="1" applyAlignment="1">
      <alignment vertical="center"/>
    </xf>
    <xf numFmtId="177" fontId="2" fillId="2" borderId="36" xfId="0" applyNumberFormat="1" applyFont="1" applyFill="1" applyBorder="1" applyAlignment="1">
      <alignment vertical="center"/>
    </xf>
    <xf numFmtId="177" fontId="2" fillId="2" borderId="37" xfId="0" applyNumberFormat="1" applyFont="1" applyFill="1" applyBorder="1" applyAlignment="1">
      <alignment vertical="center"/>
    </xf>
    <xf numFmtId="177" fontId="2" fillId="2" borderId="38" xfId="0" applyNumberFormat="1" applyFont="1" applyFill="1" applyBorder="1" applyAlignment="1">
      <alignment vertical="center"/>
    </xf>
    <xf numFmtId="177" fontId="2" fillId="0" borderId="45" xfId="0" applyNumberFormat="1" applyFont="1" applyBorder="1" applyAlignment="1" applyProtection="1">
      <alignment horizontal="center" vertical="center" textRotation="255"/>
      <protection/>
    </xf>
    <xf numFmtId="177" fontId="2" fillId="2" borderId="41" xfId="0" applyNumberFormat="1" applyFont="1" applyFill="1" applyBorder="1" applyAlignment="1" applyProtection="1">
      <alignment horizontal="right" vertical="center"/>
      <protection/>
    </xf>
    <xf numFmtId="177" fontId="2" fillId="2" borderId="41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>
      <alignment vertical="center"/>
    </xf>
    <xf numFmtId="177" fontId="2" fillId="2" borderId="59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 applyProtection="1">
      <alignment horizontal="center" vertical="center"/>
      <protection/>
    </xf>
    <xf numFmtId="177" fontId="2" fillId="2" borderId="43" xfId="0" applyNumberFormat="1" applyFont="1" applyFill="1" applyBorder="1" applyAlignment="1" applyProtection="1">
      <alignment horizontal="right" vertical="center"/>
      <protection/>
    </xf>
    <xf numFmtId="177" fontId="2" fillId="2" borderId="14" xfId="0" applyNumberFormat="1" applyFont="1" applyFill="1" applyBorder="1" applyAlignment="1" applyProtection="1">
      <alignment horizontal="right" vertical="center"/>
      <protection/>
    </xf>
    <xf numFmtId="177" fontId="2" fillId="2" borderId="80" xfId="0" applyNumberFormat="1" applyFont="1" applyFill="1" applyBorder="1" applyAlignment="1" applyProtection="1">
      <alignment horizontal="right" vertical="center"/>
      <protection/>
    </xf>
    <xf numFmtId="177" fontId="2" fillId="2" borderId="43" xfId="0" applyNumberFormat="1" applyFont="1" applyFill="1" applyBorder="1" applyAlignment="1">
      <alignment vertical="center"/>
    </xf>
    <xf numFmtId="177" fontId="2" fillId="2" borderId="1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 applyProtection="1">
      <alignment horizontal="center" vertical="center" textRotation="255"/>
      <protection/>
    </xf>
    <xf numFmtId="177" fontId="2" fillId="0" borderId="23" xfId="0" applyNumberFormat="1" applyFont="1" applyFill="1" applyBorder="1" applyAlignment="1" applyProtection="1">
      <alignment horizontal="left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7" fontId="2" fillId="0" borderId="0" xfId="0" applyNumberFormat="1" applyFont="1" applyFill="1" applyBorder="1" applyAlignment="1" applyProtection="1">
      <alignment horizontal="left" vertical="center"/>
      <protection/>
    </xf>
    <xf numFmtId="177" fontId="2" fillId="2" borderId="8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>
      <alignment vertical="center"/>
    </xf>
    <xf numFmtId="177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177" fontId="33" fillId="0" borderId="0" xfId="0" applyNumberFormat="1" applyFont="1" applyFill="1" applyBorder="1" applyAlignment="1" applyProtection="1">
      <alignment horizontal="right" vertical="center"/>
      <protection/>
    </xf>
    <xf numFmtId="177" fontId="33" fillId="0" borderId="0" xfId="0" applyNumberFormat="1" applyFont="1" applyBorder="1" applyAlignment="1">
      <alignment vertical="center"/>
    </xf>
    <xf numFmtId="38" fontId="2" fillId="2" borderId="36" xfId="17" applyFont="1" applyFill="1" applyBorder="1" applyAlignment="1" applyProtection="1">
      <alignment horizontal="right" vertical="center"/>
      <protection/>
    </xf>
    <xf numFmtId="38" fontId="2" fillId="2" borderId="8" xfId="17" applyFont="1" applyFill="1" applyBorder="1" applyAlignment="1" applyProtection="1">
      <alignment horizontal="right" vertical="center"/>
      <protection/>
    </xf>
    <xf numFmtId="38" fontId="2" fillId="2" borderId="9" xfId="17" applyFont="1" applyFill="1" applyBorder="1" applyAlignment="1" applyProtection="1">
      <alignment horizontal="right" vertical="center"/>
      <protection/>
    </xf>
    <xf numFmtId="38" fontId="2" fillId="2" borderId="7" xfId="17" applyFont="1" applyFill="1" applyBorder="1" applyAlignment="1" applyProtection="1">
      <alignment horizontal="right" vertical="center"/>
      <protection/>
    </xf>
    <xf numFmtId="38" fontId="2" fillId="2" borderId="36" xfId="17" applyFont="1" applyFill="1" applyBorder="1" applyAlignment="1" applyProtection="1">
      <alignment horizontal="right" vertical="center"/>
      <protection locked="0"/>
    </xf>
    <xf numFmtId="38" fontId="2" fillId="2" borderId="37" xfId="17" applyFont="1" applyFill="1" applyBorder="1" applyAlignment="1" applyProtection="1">
      <alignment horizontal="right" vertical="center"/>
      <protection locked="0"/>
    </xf>
    <xf numFmtId="38" fontId="2" fillId="2" borderId="38" xfId="17" applyFont="1" applyFill="1" applyBorder="1" applyAlignment="1" applyProtection="1">
      <alignment horizontal="right" vertical="center"/>
      <protection locked="0"/>
    </xf>
    <xf numFmtId="38" fontId="2" fillId="2" borderId="38" xfId="17" applyFont="1" applyFill="1" applyBorder="1" applyAlignment="1" applyProtection="1">
      <alignment vertical="center"/>
      <protection locked="0"/>
    </xf>
    <xf numFmtId="38" fontId="2" fillId="2" borderId="67" xfId="17" applyFont="1" applyFill="1" applyBorder="1" applyAlignment="1" applyProtection="1">
      <alignment horizontal="right" vertical="center"/>
      <protection/>
    </xf>
    <xf numFmtId="38" fontId="2" fillId="2" borderId="68" xfId="17" applyFont="1" applyFill="1" applyBorder="1" applyAlignment="1" applyProtection="1">
      <alignment horizontal="right" vertical="center"/>
      <protection/>
    </xf>
    <xf numFmtId="38" fontId="2" fillId="2" borderId="81" xfId="17" applyFont="1" applyFill="1" applyBorder="1" applyAlignment="1" applyProtection="1">
      <alignment horizontal="right" vertical="center"/>
      <protection/>
    </xf>
    <xf numFmtId="38" fontId="2" fillId="2" borderId="7" xfId="17" applyFont="1" applyFill="1" applyBorder="1" applyAlignment="1" applyProtection="1">
      <alignment vertical="center"/>
      <protection/>
    </xf>
    <xf numFmtId="38" fontId="2" fillId="2" borderId="8" xfId="17" applyFont="1" applyFill="1" applyBorder="1" applyAlignment="1" applyProtection="1">
      <alignment vertical="center"/>
      <protection/>
    </xf>
    <xf numFmtId="38" fontId="2" fillId="2" borderId="9" xfId="17" applyFont="1" applyFill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38" fontId="2" fillId="2" borderId="37" xfId="17" applyFont="1" applyFill="1" applyBorder="1" applyAlignment="1" applyProtection="1">
      <alignment horizontal="right" vertical="center"/>
      <protection/>
    </xf>
    <xf numFmtId="38" fontId="2" fillId="2" borderId="38" xfId="17" applyFont="1" applyFill="1" applyBorder="1" applyAlignment="1" applyProtection="1">
      <alignment horizontal="right" vertical="center"/>
      <protection/>
    </xf>
    <xf numFmtId="38" fontId="2" fillId="0" borderId="0" xfId="17" applyFont="1" applyFill="1" applyBorder="1" applyAlignment="1" applyProtection="1">
      <alignment vertical="center"/>
      <protection locked="0"/>
    </xf>
    <xf numFmtId="10" fontId="2" fillId="0" borderId="0" xfId="1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208" fontId="3" fillId="0" borderId="0" xfId="0" applyNumberFormat="1" applyFont="1" applyFill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77" fontId="2" fillId="3" borderId="77" xfId="0" applyNumberFormat="1" applyFont="1" applyFill="1" applyBorder="1" applyAlignment="1" applyProtection="1">
      <alignment vertical="center"/>
      <protection locked="0"/>
    </xf>
    <xf numFmtId="177" fontId="2" fillId="3" borderId="35" xfId="0" applyNumberFormat="1" applyFont="1" applyFill="1" applyBorder="1" applyAlignment="1" applyProtection="1">
      <alignment vertical="center"/>
      <protection locked="0"/>
    </xf>
    <xf numFmtId="177" fontId="2" fillId="3" borderId="26" xfId="0" applyNumberFormat="1" applyFont="1" applyFill="1" applyBorder="1" applyAlignment="1" applyProtection="1">
      <alignment vertical="center"/>
      <protection locked="0"/>
    </xf>
    <xf numFmtId="222" fontId="11" fillId="3" borderId="65" xfId="17" applyNumberFormat="1" applyFont="1" applyFill="1" applyBorder="1" applyAlignment="1">
      <alignment vertical="top"/>
    </xf>
    <xf numFmtId="222" fontId="12" fillId="3" borderId="65" xfId="17" applyNumberFormat="1" applyFont="1" applyFill="1" applyBorder="1" applyAlignment="1">
      <alignment horizontal="center" vertical="top"/>
    </xf>
    <xf numFmtId="38" fontId="11" fillId="3" borderId="82" xfId="17" applyFont="1" applyFill="1" applyBorder="1" applyAlignment="1">
      <alignment vertical="center"/>
    </xf>
    <xf numFmtId="38" fontId="11" fillId="3" borderId="83" xfId="17" applyFont="1" applyFill="1" applyBorder="1" applyAlignment="1">
      <alignment vertical="center"/>
    </xf>
    <xf numFmtId="38" fontId="11" fillId="3" borderId="84" xfId="17" applyFont="1" applyFill="1" applyBorder="1" applyAlignment="1">
      <alignment vertical="center"/>
    </xf>
    <xf numFmtId="222" fontId="11" fillId="3" borderId="64" xfId="17" applyNumberFormat="1" applyFont="1" applyFill="1" applyBorder="1" applyAlignment="1">
      <alignment vertical="top"/>
    </xf>
    <xf numFmtId="222" fontId="11" fillId="3" borderId="57" xfId="17" applyNumberFormat="1" applyFont="1" applyFill="1" applyBorder="1" applyAlignment="1">
      <alignment vertical="top"/>
    </xf>
    <xf numFmtId="177" fontId="11" fillId="3" borderId="85" xfId="0" applyNumberFormat="1" applyFont="1" applyFill="1" applyBorder="1" applyAlignment="1" applyProtection="1">
      <alignment vertical="center"/>
      <protection locked="0"/>
    </xf>
    <xf numFmtId="177" fontId="11" fillId="3" borderId="50" xfId="0" applyNumberFormat="1" applyFont="1" applyFill="1" applyBorder="1" applyAlignment="1" applyProtection="1">
      <alignment vertical="center"/>
      <protection locked="0"/>
    </xf>
    <xf numFmtId="177" fontId="11" fillId="3" borderId="39" xfId="0" applyNumberFormat="1" applyFont="1" applyFill="1" applyBorder="1" applyAlignment="1">
      <alignment vertical="center"/>
    </xf>
    <xf numFmtId="177" fontId="12" fillId="0" borderId="45" xfId="0" applyNumberFormat="1" applyFont="1" applyFill="1" applyBorder="1" applyAlignment="1">
      <alignment horizontal="center" vertical="center"/>
    </xf>
    <xf numFmtId="0" fontId="11" fillId="3" borderId="50" xfId="0" applyFont="1" applyFill="1" applyBorder="1" applyAlignment="1" applyProtection="1">
      <alignment horizontal="center" vertical="center"/>
      <protection locked="0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/>
    </xf>
    <xf numFmtId="181" fontId="11" fillId="3" borderId="36" xfId="0" applyNumberFormat="1" applyFont="1" applyFill="1" applyBorder="1" applyAlignment="1" applyProtection="1">
      <alignment horizontal="right" vertical="center"/>
      <protection locked="0"/>
    </xf>
    <xf numFmtId="181" fontId="11" fillId="3" borderId="37" xfId="0" applyNumberFormat="1" applyFont="1" applyFill="1" applyBorder="1" applyAlignment="1" applyProtection="1">
      <alignment horizontal="right" vertical="center"/>
      <protection locked="0"/>
    </xf>
    <xf numFmtId="181" fontId="11" fillId="3" borderId="10" xfId="0" applyNumberFormat="1" applyFont="1" applyFill="1" applyBorder="1" applyAlignment="1" applyProtection="1">
      <alignment horizontal="right" vertical="center"/>
      <protection locked="0"/>
    </xf>
    <xf numFmtId="181" fontId="11" fillId="3" borderId="66" xfId="0" applyNumberFormat="1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181" fontId="11" fillId="2" borderId="33" xfId="0" applyNumberFormat="1" applyFont="1" applyFill="1" applyBorder="1" applyAlignment="1" applyProtection="1">
      <alignment horizontal="right" vertical="center"/>
      <protection locked="0"/>
    </xf>
    <xf numFmtId="181" fontId="11" fillId="2" borderId="21" xfId="0" applyNumberFormat="1" applyFont="1" applyFill="1" applyBorder="1" applyAlignment="1" applyProtection="1">
      <alignment horizontal="right" vertical="center"/>
      <protection locked="0"/>
    </xf>
    <xf numFmtId="181" fontId="11" fillId="2" borderId="13" xfId="0" applyNumberFormat="1" applyFont="1" applyFill="1" applyBorder="1" applyAlignment="1" applyProtection="1">
      <alignment horizontal="right" vertical="center"/>
      <protection locked="0"/>
    </xf>
    <xf numFmtId="0" fontId="11" fillId="2" borderId="26" xfId="0" applyFont="1" applyFill="1" applyBorder="1" applyAlignment="1">
      <alignment vertical="center"/>
    </xf>
    <xf numFmtId="181" fontId="11" fillId="2" borderId="34" xfId="0" applyNumberFormat="1" applyFont="1" applyFill="1" applyBorder="1" applyAlignment="1" applyProtection="1">
      <alignment horizontal="right" vertical="center"/>
      <protection locked="0"/>
    </xf>
    <xf numFmtId="181" fontId="11" fillId="2" borderId="35" xfId="0" applyNumberFormat="1" applyFont="1" applyFill="1" applyBorder="1" applyAlignment="1" applyProtection="1">
      <alignment horizontal="right" vertical="center"/>
      <protection locked="0"/>
    </xf>
    <xf numFmtId="181" fontId="11" fillId="2" borderId="27" xfId="0" applyNumberFormat="1" applyFont="1" applyFill="1" applyBorder="1" applyAlignment="1" applyProtection="1">
      <alignment horizontal="right" vertical="center"/>
      <protection locked="0"/>
    </xf>
    <xf numFmtId="181" fontId="11" fillId="0" borderId="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3" borderId="5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horizontal="left" vertical="center"/>
      <protection locked="0"/>
    </xf>
    <xf numFmtId="177" fontId="12" fillId="2" borderId="22" xfId="0" applyNumberFormat="1" applyFont="1" applyFill="1" applyBorder="1" applyAlignment="1" applyProtection="1">
      <alignment vertical="center"/>
      <protection locked="0"/>
    </xf>
    <xf numFmtId="177" fontId="12" fillId="0" borderId="4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2" fillId="2" borderId="24" xfId="0" applyNumberFormat="1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177" fontId="12" fillId="2" borderId="30" xfId="0" applyNumberFormat="1" applyFont="1" applyFill="1" applyBorder="1" applyAlignment="1" applyProtection="1">
      <alignment vertical="center"/>
      <protection locked="0"/>
    </xf>
    <xf numFmtId="177" fontId="12" fillId="0" borderId="3" xfId="0" applyNumberFormat="1" applyFont="1" applyFill="1" applyBorder="1" applyAlignment="1">
      <alignment vertical="center"/>
    </xf>
    <xf numFmtId="177" fontId="12" fillId="0" borderId="38" xfId="0" applyNumberFormat="1" applyFont="1" applyFill="1" applyBorder="1" applyAlignment="1" applyProtection="1">
      <alignment vertical="center"/>
      <protection locked="0"/>
    </xf>
    <xf numFmtId="177" fontId="12" fillId="0" borderId="39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35" xfId="0" applyFont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2" fillId="0" borderId="29" xfId="0" applyFont="1" applyBorder="1" applyAlignment="1">
      <alignment vertical="center" wrapText="1"/>
    </xf>
    <xf numFmtId="0" fontId="2" fillId="0" borderId="8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9" fontId="11" fillId="0" borderId="36" xfId="0" applyNumberFormat="1" applyFont="1" applyFill="1" applyBorder="1" applyAlignment="1">
      <alignment vertical="center" wrapText="1"/>
    </xf>
    <xf numFmtId="177" fontId="11" fillId="2" borderId="41" xfId="0" applyNumberFormat="1" applyFont="1" applyFill="1" applyBorder="1" applyAlignment="1" applyProtection="1">
      <alignment horizontal="right" vertical="center"/>
      <protection/>
    </xf>
    <xf numFmtId="177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26" xfId="0" applyFont="1" applyBorder="1" applyAlignment="1">
      <alignment horizontal="center" vertical="center" wrapText="1"/>
    </xf>
    <xf numFmtId="177" fontId="2" fillId="2" borderId="43" xfId="0" applyNumberFormat="1" applyFont="1" applyFill="1" applyBorder="1" applyAlignment="1" applyProtection="1">
      <alignment vertical="center"/>
      <protection/>
    </xf>
    <xf numFmtId="177" fontId="2" fillId="2" borderId="14" xfId="0" applyNumberFormat="1" applyFont="1" applyFill="1" applyBorder="1" applyAlignment="1" applyProtection="1">
      <alignment vertical="center"/>
      <protection/>
    </xf>
    <xf numFmtId="38" fontId="11" fillId="2" borderId="5" xfId="17" applyFont="1" applyFill="1" applyBorder="1" applyAlignment="1">
      <alignment vertical="center"/>
    </xf>
    <xf numFmtId="38" fontId="11" fillId="2" borderId="29" xfId="17" applyFont="1" applyFill="1" applyBorder="1" applyAlignment="1">
      <alignment vertical="center"/>
    </xf>
    <xf numFmtId="38" fontId="11" fillId="0" borderId="15" xfId="17" applyFont="1" applyBorder="1" applyAlignment="1">
      <alignment horizontal="right" vertical="center"/>
    </xf>
    <xf numFmtId="0" fontId="2" fillId="0" borderId="81" xfId="0" applyFont="1" applyBorder="1" applyAlignment="1">
      <alignment horizontal="center" vertical="center" wrapText="1"/>
    </xf>
    <xf numFmtId="179" fontId="11" fillId="0" borderId="37" xfId="0" applyNumberFormat="1" applyFont="1" applyFill="1" applyBorder="1" applyAlignment="1">
      <alignment vertical="center" wrapText="1"/>
    </xf>
    <xf numFmtId="179" fontId="11" fillId="0" borderId="38" xfId="0" applyNumberFormat="1" applyFont="1" applyFill="1" applyBorder="1" applyAlignment="1">
      <alignment vertical="center" wrapText="1"/>
    </xf>
    <xf numFmtId="0" fontId="6" fillId="2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horizontal="center" vertical="center"/>
      <protection/>
    </xf>
    <xf numFmtId="215" fontId="6" fillId="0" borderId="88" xfId="21" applyNumberFormat="1" applyFont="1" applyFill="1" applyBorder="1">
      <alignment/>
      <protection/>
    </xf>
    <xf numFmtId="0" fontId="6" fillId="0" borderId="11" xfId="21" applyFont="1" applyFill="1" applyBorder="1" applyAlignment="1">
      <alignment horizontal="center" vertical="center"/>
      <protection/>
    </xf>
    <xf numFmtId="177" fontId="11" fillId="0" borderId="39" xfId="0" applyNumberFormat="1" applyFont="1" applyBorder="1" applyAlignment="1">
      <alignment vertical="center"/>
    </xf>
    <xf numFmtId="0" fontId="11" fillId="0" borderId="64" xfId="0" applyFont="1" applyBorder="1" applyAlignment="1">
      <alignment horizontal="center" vertical="center" textRotation="255" wrapText="1"/>
    </xf>
    <xf numFmtId="177" fontId="11" fillId="0" borderId="35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2" fillId="0" borderId="89" xfId="0" applyFont="1" applyBorder="1" applyAlignment="1">
      <alignment vertical="center" wrapText="1"/>
    </xf>
    <xf numFmtId="177" fontId="11" fillId="0" borderId="45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82" xfId="0" applyNumberFormat="1" applyFont="1" applyBorder="1" applyAlignment="1">
      <alignment vertical="center"/>
    </xf>
    <xf numFmtId="177" fontId="11" fillId="0" borderId="83" xfId="0" applyNumberFormat="1" applyFont="1" applyBorder="1" applyAlignment="1">
      <alignment vertical="center"/>
    </xf>
    <xf numFmtId="177" fontId="12" fillId="0" borderId="86" xfId="0" applyNumberFormat="1" applyFont="1" applyBorder="1" applyAlignment="1">
      <alignment horizontal="center" vertical="center"/>
    </xf>
    <xf numFmtId="177" fontId="12" fillId="0" borderId="56" xfId="0" applyNumberFormat="1" applyFont="1" applyBorder="1" applyAlignment="1">
      <alignment horizontal="center" vertical="center"/>
    </xf>
    <xf numFmtId="177" fontId="12" fillId="0" borderId="90" xfId="0" applyNumberFormat="1" applyFont="1" applyBorder="1" applyAlignment="1">
      <alignment horizontal="center" vertical="center"/>
    </xf>
    <xf numFmtId="177" fontId="12" fillId="2" borderId="33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177" fontId="12" fillId="0" borderId="83" xfId="0" applyNumberFormat="1" applyFont="1" applyBorder="1" applyAlignment="1">
      <alignment horizontal="center" vertical="center"/>
    </xf>
    <xf numFmtId="177" fontId="12" fillId="0" borderId="84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177" fontId="11" fillId="2" borderId="41" xfId="0" applyNumberFormat="1" applyFont="1" applyFill="1" applyBorder="1" applyAlignment="1">
      <alignment vertical="center"/>
    </xf>
    <xf numFmtId="177" fontId="12" fillId="0" borderId="41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vertical="center"/>
    </xf>
    <xf numFmtId="177" fontId="11" fillId="2" borderId="5" xfId="0" applyNumberFormat="1" applyFont="1" applyFill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177" fontId="11" fillId="2" borderId="76" xfId="0" applyNumberFormat="1" applyFont="1" applyFill="1" applyBorder="1" applyAlignment="1">
      <alignment vertical="center"/>
    </xf>
    <xf numFmtId="177" fontId="11" fillId="0" borderId="77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177" fontId="11" fillId="0" borderId="21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 wrapText="1"/>
    </xf>
    <xf numFmtId="177" fontId="12" fillId="0" borderId="35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77" fontId="11" fillId="0" borderId="33" xfId="0" applyNumberFormat="1" applyFont="1" applyBorder="1" applyAlignment="1">
      <alignment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177" fontId="11" fillId="2" borderId="33" xfId="0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12" fillId="0" borderId="0" xfId="17" applyFont="1" applyBorder="1" applyAlignment="1">
      <alignment horizontal="center" vertical="center" wrapText="1"/>
    </xf>
    <xf numFmtId="38" fontId="12" fillId="0" borderId="0" xfId="17" applyFont="1" applyBorder="1" applyAlignment="1">
      <alignment horizontal="center" vertical="center"/>
    </xf>
    <xf numFmtId="38" fontId="11" fillId="0" borderId="0" xfId="17" applyFont="1" applyBorder="1" applyAlignment="1">
      <alignment vertical="center"/>
    </xf>
    <xf numFmtId="38" fontId="11" fillId="0" borderId="29" xfId="17" applyFont="1" applyFill="1" applyBorder="1" applyAlignment="1">
      <alignment vertical="center"/>
    </xf>
    <xf numFmtId="38" fontId="11" fillId="0" borderId="26" xfId="17" applyFont="1" applyFill="1" applyBorder="1" applyAlignment="1">
      <alignment vertical="center"/>
    </xf>
    <xf numFmtId="38" fontId="11" fillId="0" borderId="36" xfId="17" applyFont="1" applyBorder="1" applyAlignment="1">
      <alignment vertical="center"/>
    </xf>
    <xf numFmtId="38" fontId="11" fillId="0" borderId="38" xfId="17" applyFont="1" applyBorder="1" applyAlignment="1">
      <alignment vertical="center"/>
    </xf>
    <xf numFmtId="38" fontId="11" fillId="2" borderId="36" xfId="17" applyFont="1" applyFill="1" applyBorder="1" applyAlignment="1">
      <alignment vertical="center"/>
    </xf>
    <xf numFmtId="38" fontId="11" fillId="0" borderId="38" xfId="17" applyFont="1" applyFill="1" applyBorder="1" applyAlignment="1">
      <alignment vertical="center"/>
    </xf>
    <xf numFmtId="38" fontId="11" fillId="0" borderId="5" xfId="17" applyFont="1" applyFill="1" applyBorder="1" applyAlignment="1">
      <alignment vertical="center"/>
    </xf>
    <xf numFmtId="38" fontId="11" fillId="0" borderId="34" xfId="17" applyFont="1" applyFill="1" applyBorder="1" applyAlignment="1">
      <alignment vertical="center"/>
    </xf>
    <xf numFmtId="38" fontId="11" fillId="0" borderId="36" xfId="17" applyFont="1" applyFill="1" applyBorder="1" applyAlignment="1">
      <alignment vertical="center"/>
    </xf>
    <xf numFmtId="178" fontId="11" fillId="0" borderId="36" xfId="15" applyNumberFormat="1" applyFont="1" applyFill="1" applyBorder="1" applyAlignment="1">
      <alignment vertical="center"/>
    </xf>
    <xf numFmtId="178" fontId="11" fillId="0" borderId="38" xfId="15" applyNumberFormat="1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2" borderId="0" xfId="17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38" fontId="11" fillId="0" borderId="43" xfId="17" applyFont="1" applyFill="1" applyBorder="1" applyAlignment="1">
      <alignment vertical="center"/>
    </xf>
    <xf numFmtId="38" fontId="11" fillId="0" borderId="14" xfId="17" applyFont="1" applyFill="1" applyBorder="1" applyAlignment="1">
      <alignment vertical="center"/>
    </xf>
    <xf numFmtId="38" fontId="11" fillId="0" borderId="80" xfId="17" applyFont="1" applyFill="1" applyBorder="1" applyAlignment="1">
      <alignment vertical="center"/>
    </xf>
    <xf numFmtId="38" fontId="11" fillId="2" borderId="43" xfId="17" applyFont="1" applyFill="1" applyBorder="1" applyAlignment="1">
      <alignment vertical="center"/>
    </xf>
    <xf numFmtId="38" fontId="11" fillId="2" borderId="14" xfId="17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0" xfId="0" applyFont="1" applyBorder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178" fontId="11" fillId="2" borderId="0" xfId="15" applyNumberFormat="1" applyFont="1" applyFill="1" applyBorder="1" applyAlignment="1">
      <alignment vertical="center"/>
    </xf>
    <xf numFmtId="178" fontId="11" fillId="0" borderId="38" xfId="15" applyNumberFormat="1" applyFont="1" applyFill="1" applyBorder="1" applyAlignment="1">
      <alignment vertical="center"/>
    </xf>
    <xf numFmtId="38" fontId="11" fillId="2" borderId="75" xfId="17" applyFont="1" applyFill="1" applyBorder="1" applyAlignment="1" applyProtection="1">
      <alignment horizontal="right" vertical="center"/>
      <protection locked="0"/>
    </xf>
    <xf numFmtId="38" fontId="11" fillId="2" borderId="78" xfId="17" applyFont="1" applyFill="1" applyBorder="1" applyAlignment="1">
      <alignment horizontal="right" vertical="center"/>
    </xf>
    <xf numFmtId="38" fontId="11" fillId="0" borderId="85" xfId="17" applyFont="1" applyBorder="1" applyAlignment="1">
      <alignment horizontal="right" vertical="center"/>
    </xf>
    <xf numFmtId="38" fontId="11" fillId="2" borderId="75" xfId="17" applyFont="1" applyFill="1" applyBorder="1" applyAlignment="1">
      <alignment horizontal="right" vertical="center"/>
    </xf>
    <xf numFmtId="38" fontId="11" fillId="2" borderId="77" xfId="17" applyFont="1" applyFill="1" applyBorder="1" applyAlignment="1">
      <alignment horizontal="right" vertical="center"/>
    </xf>
    <xf numFmtId="38" fontId="11" fillId="2" borderId="76" xfId="17" applyFont="1" applyFill="1" applyBorder="1" applyAlignment="1">
      <alignment vertical="center"/>
    </xf>
    <xf numFmtId="38" fontId="11" fillId="2" borderId="91" xfId="17" applyFont="1" applyFill="1" applyBorder="1" applyAlignment="1">
      <alignment vertical="center"/>
    </xf>
    <xf numFmtId="38" fontId="11" fillId="3" borderId="92" xfId="17" applyFont="1" applyFill="1" applyBorder="1" applyAlignment="1">
      <alignment vertical="center"/>
    </xf>
    <xf numFmtId="222" fontId="11" fillId="3" borderId="78" xfId="17" applyNumberFormat="1" applyFont="1" applyFill="1" applyBorder="1" applyAlignment="1">
      <alignment vertical="top"/>
    </xf>
    <xf numFmtId="38" fontId="11" fillId="0" borderId="50" xfId="17" applyFont="1" applyFill="1" applyBorder="1" applyAlignment="1">
      <alignment horizontal="right" vertical="center"/>
    </xf>
    <xf numFmtId="38" fontId="11" fillId="2" borderId="73" xfId="17" applyFont="1" applyFill="1" applyBorder="1" applyAlignment="1" applyProtection="1">
      <alignment horizontal="right" vertical="center"/>
      <protection locked="0"/>
    </xf>
    <xf numFmtId="38" fontId="11" fillId="0" borderId="36" xfId="17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top" textRotation="255"/>
    </xf>
    <xf numFmtId="223" fontId="11" fillId="0" borderId="7" xfId="17" applyNumberFormat="1" applyFont="1" applyFill="1" applyBorder="1" applyAlignment="1">
      <alignment vertical="top"/>
    </xf>
    <xf numFmtId="223" fontId="11" fillId="0" borderId="31" xfId="17" applyNumberFormat="1" applyFont="1" applyFill="1" applyBorder="1" applyAlignment="1">
      <alignment vertical="top"/>
    </xf>
    <xf numFmtId="223" fontId="11" fillId="0" borderId="8" xfId="17" applyNumberFormat="1" applyFont="1" applyFill="1" applyBorder="1" applyAlignment="1">
      <alignment vertical="top"/>
    </xf>
    <xf numFmtId="223" fontId="11" fillId="0" borderId="9" xfId="17" applyNumberFormat="1" applyFont="1" applyFill="1" applyBorder="1" applyAlignment="1">
      <alignment vertical="top"/>
    </xf>
    <xf numFmtId="223" fontId="11" fillId="0" borderId="60" xfId="17" applyNumberFormat="1" applyFont="1" applyFill="1" applyBorder="1" applyAlignment="1">
      <alignment vertical="top"/>
    </xf>
    <xf numFmtId="0" fontId="6" fillId="2" borderId="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179" fontId="11" fillId="0" borderId="85" xfId="0" applyNumberFormat="1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 wrapText="1"/>
    </xf>
    <xf numFmtId="181" fontId="11" fillId="2" borderId="76" xfId="0" applyNumberFormat="1" applyFont="1" applyFill="1" applyBorder="1" applyAlignment="1" applyProtection="1">
      <alignment vertical="center"/>
      <protection locked="0"/>
    </xf>
    <xf numFmtId="181" fontId="11" fillId="2" borderId="91" xfId="0" applyNumberFormat="1" applyFont="1" applyFill="1" applyBorder="1" applyAlignment="1" applyProtection="1">
      <alignment vertical="center"/>
      <protection locked="0"/>
    </xf>
    <xf numFmtId="181" fontId="11" fillId="2" borderId="77" xfId="0" applyNumberFormat="1" applyFont="1" applyFill="1" applyBorder="1" applyAlignment="1" applyProtection="1">
      <alignment vertical="center"/>
      <protection locked="0"/>
    </xf>
    <xf numFmtId="181" fontId="11" fillId="0" borderId="85" xfId="0" applyNumberFormat="1" applyFont="1" applyFill="1" applyBorder="1" applyAlignment="1">
      <alignment vertical="center"/>
    </xf>
    <xf numFmtId="181" fontId="11" fillId="2" borderId="75" xfId="0" applyNumberFormat="1" applyFont="1" applyFill="1" applyBorder="1" applyAlignment="1" applyProtection="1">
      <alignment vertical="center"/>
      <protection locked="0"/>
    </xf>
    <xf numFmtId="181" fontId="11" fillId="2" borderId="76" xfId="0" applyNumberFormat="1" applyFont="1" applyFill="1" applyBorder="1" applyAlignment="1" applyProtection="1">
      <alignment horizontal="right" vertical="center"/>
      <protection locked="0"/>
    </xf>
    <xf numFmtId="181" fontId="11" fillId="2" borderId="77" xfId="0" applyNumberFormat="1" applyFont="1" applyFill="1" applyBorder="1" applyAlignment="1" applyProtection="1">
      <alignment horizontal="right" vertical="center"/>
      <protection locked="0"/>
    </xf>
    <xf numFmtId="181" fontId="11" fillId="3" borderId="85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213" fontId="6" fillId="0" borderId="15" xfId="21" applyNumberFormat="1" applyFont="1" applyFill="1" applyBorder="1" applyAlignment="1">
      <alignment horizontal="center" vertical="center"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50" xfId="0" applyNumberFormat="1" applyFont="1" applyBorder="1" applyAlignment="1" applyProtection="1">
      <alignment vertical="center"/>
      <protection/>
    </xf>
    <xf numFmtId="177" fontId="2" fillId="0" borderId="62" xfId="0" applyNumberFormat="1" applyFont="1" applyFill="1" applyBorder="1" applyAlignment="1" applyProtection="1">
      <alignment vertical="center"/>
      <protection/>
    </xf>
    <xf numFmtId="177" fontId="2" fillId="0" borderId="48" xfId="0" applyNumberFormat="1" applyFont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left" vertical="center"/>
      <protection/>
    </xf>
    <xf numFmtId="177" fontId="2" fillId="0" borderId="93" xfId="0" applyNumberFormat="1" applyFont="1" applyFill="1" applyBorder="1" applyAlignment="1" applyProtection="1">
      <alignment vertical="center"/>
      <protection/>
    </xf>
    <xf numFmtId="177" fontId="2" fillId="0" borderId="25" xfId="0" applyNumberFormat="1" applyFont="1" applyFill="1" applyBorder="1" applyAlignment="1" applyProtection="1">
      <alignment vertical="center"/>
      <protection/>
    </xf>
    <xf numFmtId="177" fontId="2" fillId="0" borderId="64" xfId="0" applyNumberFormat="1" applyFont="1" applyBorder="1" applyAlignment="1" applyProtection="1">
      <alignment horizontal="center" vertical="center" textRotation="255"/>
      <protection/>
    </xf>
    <xf numFmtId="177" fontId="2" fillId="0" borderId="64" xfId="0" applyNumberFormat="1" applyFont="1" applyFill="1" applyBorder="1" applyAlignment="1" applyProtection="1">
      <alignment horizontal="center" vertical="center" textRotation="255"/>
      <protection/>
    </xf>
    <xf numFmtId="177" fontId="2" fillId="0" borderId="1" xfId="0" applyNumberFormat="1" applyFont="1" applyFill="1" applyBorder="1" applyAlignment="1" applyProtection="1">
      <alignment horizontal="left" vertical="center"/>
      <protection/>
    </xf>
    <xf numFmtId="177" fontId="2" fillId="0" borderId="56" xfId="0" applyNumberFormat="1" applyFont="1" applyFill="1" applyBorder="1" applyAlignment="1" applyProtection="1">
      <alignment vertical="center"/>
      <protection/>
    </xf>
    <xf numFmtId="177" fontId="2" fillId="0" borderId="24" xfId="0" applyNumberFormat="1" applyFont="1" applyFill="1" applyBorder="1" applyAlignment="1" applyProtection="1">
      <alignment horizontal="center" vertical="center"/>
      <protection/>
    </xf>
    <xf numFmtId="177" fontId="2" fillId="0" borderId="36" xfId="0" applyNumberFormat="1" applyFont="1" applyFill="1" applyBorder="1" applyAlignment="1" applyProtection="1">
      <alignment horizontal="right" vertical="center"/>
      <protection/>
    </xf>
    <xf numFmtId="177" fontId="2" fillId="0" borderId="37" xfId="0" applyNumberFormat="1" applyFont="1" applyFill="1" applyBorder="1" applyAlignment="1" applyProtection="1">
      <alignment horizontal="right" vertical="center"/>
      <protection/>
    </xf>
    <xf numFmtId="177" fontId="2" fillId="0" borderId="38" xfId="0" applyNumberFormat="1" applyFont="1" applyFill="1" applyBorder="1" applyAlignment="1" applyProtection="1">
      <alignment horizontal="right" vertical="center"/>
      <protection/>
    </xf>
    <xf numFmtId="177" fontId="2" fillId="0" borderId="85" xfId="0" applyNumberFormat="1" applyFont="1" applyFill="1" applyBorder="1" applyAlignment="1" applyProtection="1">
      <alignment horizontal="right" vertical="center"/>
      <protection/>
    </xf>
    <xf numFmtId="177" fontId="2" fillId="0" borderId="64" xfId="0" applyNumberFormat="1" applyFont="1" applyFill="1" applyBorder="1" applyAlignment="1" applyProtection="1">
      <alignment horizontal="right" vertical="center"/>
      <protection/>
    </xf>
    <xf numFmtId="177" fontId="2" fillId="0" borderId="57" xfId="0" applyNumberFormat="1" applyFont="1" applyFill="1" applyBorder="1" applyAlignment="1" applyProtection="1">
      <alignment horizontal="right" vertical="center"/>
      <protection/>
    </xf>
    <xf numFmtId="177" fontId="2" fillId="0" borderId="65" xfId="0" applyNumberFormat="1" applyFont="1" applyFill="1" applyBorder="1" applyAlignment="1" applyProtection="1">
      <alignment horizontal="right" vertical="center"/>
      <protection/>
    </xf>
    <xf numFmtId="177" fontId="2" fillId="0" borderId="64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 applyProtection="1">
      <alignment horizontal="right" vertical="center"/>
      <protection/>
    </xf>
    <xf numFmtId="177" fontId="11" fillId="0" borderId="8" xfId="0" applyNumberFormat="1" applyFont="1" applyFill="1" applyBorder="1" applyAlignment="1" applyProtection="1">
      <alignment horizontal="right" vertical="center"/>
      <protection/>
    </xf>
    <xf numFmtId="177" fontId="11" fillId="0" borderId="9" xfId="0" applyNumberFormat="1" applyFont="1" applyFill="1" applyBorder="1" applyAlignment="1" applyProtection="1">
      <alignment horizontal="right" vertical="center"/>
      <protection/>
    </xf>
    <xf numFmtId="177" fontId="11" fillId="0" borderId="7" xfId="0" applyNumberFormat="1" applyFont="1" applyFill="1" applyBorder="1" applyAlignment="1" applyProtection="1">
      <alignment vertical="center"/>
      <protection/>
    </xf>
    <xf numFmtId="177" fontId="11" fillId="0" borderId="8" xfId="0" applyNumberFormat="1" applyFont="1" applyFill="1" applyBorder="1" applyAlignment="1" applyProtection="1">
      <alignment vertical="center"/>
      <protection/>
    </xf>
    <xf numFmtId="177" fontId="11" fillId="0" borderId="8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36" xfId="0" applyNumberFormat="1" applyFont="1" applyFill="1" applyBorder="1" applyAlignment="1" applyProtection="1">
      <alignment horizontal="right" vertical="center"/>
      <protection/>
    </xf>
    <xf numFmtId="177" fontId="11" fillId="0" borderId="37" xfId="0" applyNumberFormat="1" applyFont="1" applyFill="1" applyBorder="1" applyAlignment="1" applyProtection="1">
      <alignment horizontal="right" vertical="center"/>
      <protection/>
    </xf>
    <xf numFmtId="177" fontId="11" fillId="0" borderId="38" xfId="0" applyNumberFormat="1" applyFont="1" applyFill="1" applyBorder="1" applyAlignment="1" applyProtection="1">
      <alignment horizontal="right" vertical="center"/>
      <protection/>
    </xf>
    <xf numFmtId="177" fontId="11" fillId="0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Fill="1" applyBorder="1" applyAlignment="1">
      <alignment vertical="center"/>
    </xf>
    <xf numFmtId="177" fontId="11" fillId="0" borderId="38" xfId="0" applyNumberFormat="1" applyFont="1" applyFill="1" applyBorder="1" applyAlignment="1">
      <alignment vertical="center"/>
    </xf>
    <xf numFmtId="177" fontId="11" fillId="0" borderId="36" xfId="17" applyNumberFormat="1" applyFont="1" applyFill="1" applyBorder="1" applyAlignment="1" applyProtection="1">
      <alignment horizontal="right" vertical="center"/>
      <protection/>
    </xf>
    <xf numFmtId="177" fontId="11" fillId="0" borderId="37" xfId="17" applyNumberFormat="1" applyFont="1" applyFill="1" applyBorder="1" applyAlignment="1" applyProtection="1">
      <alignment horizontal="right" vertical="center"/>
      <protection/>
    </xf>
    <xf numFmtId="177" fontId="11" fillId="0" borderId="38" xfId="17" applyNumberFormat="1" applyFont="1" applyFill="1" applyBorder="1" applyAlignment="1" applyProtection="1">
      <alignment horizontal="right" vertical="center"/>
      <protection/>
    </xf>
    <xf numFmtId="0" fontId="12" fillId="0" borderId="51" xfId="0" applyFont="1" applyFill="1" applyBorder="1" applyAlignment="1">
      <alignment horizontal="center" vertical="center" wrapText="1"/>
    </xf>
    <xf numFmtId="38" fontId="16" fillId="0" borderId="34" xfId="17" applyFont="1" applyBorder="1" applyAlignment="1">
      <alignment horizontal="center" vertical="center" wrapText="1"/>
    </xf>
    <xf numFmtId="38" fontId="16" fillId="0" borderId="35" xfId="17" applyFont="1" applyBorder="1" applyAlignment="1">
      <alignment horizontal="center" vertical="center" wrapText="1"/>
    </xf>
    <xf numFmtId="38" fontId="16" fillId="0" borderId="26" xfId="17" applyFont="1" applyBorder="1" applyAlignment="1">
      <alignment horizontal="center" vertical="center"/>
    </xf>
    <xf numFmtId="38" fontId="16" fillId="0" borderId="77" xfId="17" applyFont="1" applyBorder="1" applyAlignment="1">
      <alignment horizontal="center" vertical="center" wrapText="1"/>
    </xf>
    <xf numFmtId="177" fontId="35" fillId="3" borderId="85" xfId="0" applyNumberFormat="1" applyFont="1" applyFill="1" applyBorder="1" applyAlignment="1" applyProtection="1">
      <alignment vertical="center"/>
      <protection locked="0"/>
    </xf>
    <xf numFmtId="177" fontId="35" fillId="3" borderId="50" xfId="0" applyNumberFormat="1" applyFont="1" applyFill="1" applyBorder="1" applyAlignment="1" applyProtection="1">
      <alignment vertical="center"/>
      <protection locked="0"/>
    </xf>
    <xf numFmtId="177" fontId="35" fillId="0" borderId="3" xfId="0" applyNumberFormat="1" applyFont="1" applyFill="1" applyBorder="1" applyAlignment="1">
      <alignment vertical="center"/>
    </xf>
    <xf numFmtId="177" fontId="35" fillId="0" borderId="32" xfId="0" applyNumberFormat="1" applyFont="1" applyFill="1" applyBorder="1" applyAlignment="1">
      <alignment vertical="center"/>
    </xf>
    <xf numFmtId="177" fontId="16" fillId="0" borderId="45" xfId="0" applyNumberFormat="1" applyFont="1" applyFill="1" applyBorder="1" applyAlignment="1">
      <alignment horizontal="center" vertical="center"/>
    </xf>
    <xf numFmtId="177" fontId="35" fillId="0" borderId="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77" fontId="35" fillId="3" borderId="0" xfId="0" applyNumberFormat="1" applyFont="1" applyFill="1" applyBorder="1" applyAlignment="1" applyProtection="1">
      <alignment vertical="center"/>
      <protection locked="0"/>
    </xf>
    <xf numFmtId="177" fontId="35" fillId="0" borderId="0" xfId="0" applyNumberFormat="1" applyFont="1" applyFill="1" applyBorder="1" applyAlignment="1">
      <alignment vertical="center"/>
    </xf>
    <xf numFmtId="178" fontId="11" fillId="0" borderId="37" xfId="15" applyNumberFormat="1" applyFont="1" applyFill="1" applyBorder="1" applyAlignment="1">
      <alignment vertical="center"/>
    </xf>
    <xf numFmtId="215" fontId="6" fillId="0" borderId="3" xfId="21" applyNumberFormat="1" applyFont="1" applyFill="1" applyBorder="1">
      <alignment/>
      <protection/>
    </xf>
    <xf numFmtId="177" fontId="12" fillId="0" borderId="39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39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51" xfId="22" applyFont="1" applyBorder="1" applyAlignment="1">
      <alignment horizontal="left" vertical="center" wrapText="1"/>
      <protection/>
    </xf>
    <xf numFmtId="0" fontId="3" fillId="0" borderId="48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" vertical="center" wrapText="1"/>
      <protection/>
    </xf>
    <xf numFmtId="0" fontId="6" fillId="0" borderId="54" xfId="22" applyFont="1" applyBorder="1" applyAlignment="1">
      <alignment horizontal="center" vertical="center"/>
      <protection/>
    </xf>
    <xf numFmtId="0" fontId="6" fillId="0" borderId="50" xfId="22" applyFont="1" applyBorder="1" applyAlignment="1">
      <alignment horizontal="center" vertical="center"/>
      <protection/>
    </xf>
    <xf numFmtId="0" fontId="6" fillId="0" borderId="51" xfId="22" applyFont="1" applyBorder="1" applyAlignment="1">
      <alignment vertical="center"/>
      <protection/>
    </xf>
    <xf numFmtId="0" fontId="6" fillId="0" borderId="51" xfId="22" applyFont="1" applyBorder="1" applyAlignment="1">
      <alignment horizontal="left" vertical="center"/>
      <protection/>
    </xf>
    <xf numFmtId="0" fontId="6" fillId="0" borderId="39" xfId="22" applyFont="1" applyBorder="1" applyAlignment="1">
      <alignment horizontal="left" vertical="center" wrapText="1"/>
      <protection/>
    </xf>
    <xf numFmtId="0" fontId="6" fillId="0" borderId="54" xfId="22" applyFont="1" applyBorder="1" applyAlignment="1">
      <alignment horizontal="left" vertical="center" wrapText="1"/>
      <protection/>
    </xf>
    <xf numFmtId="0" fontId="6" fillId="0" borderId="50" xfId="22" applyFont="1" applyBorder="1" applyAlignment="1">
      <alignment horizontal="left" vertical="center" wrapText="1"/>
      <protection/>
    </xf>
    <xf numFmtId="0" fontId="6" fillId="0" borderId="50" xfId="22" applyFont="1" applyBorder="1" applyAlignment="1">
      <alignment horizontal="left" vertical="center"/>
      <protection/>
    </xf>
    <xf numFmtId="0" fontId="6" fillId="0" borderId="54" xfId="22" applyFont="1" applyBorder="1" applyAlignment="1">
      <alignment horizontal="left" vertical="center"/>
      <protection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54" xfId="22" applyFont="1" applyBorder="1" applyAlignment="1">
      <alignment vertical="center"/>
      <protection/>
    </xf>
    <xf numFmtId="0" fontId="6" fillId="0" borderId="50" xfId="22" applyFont="1" applyBorder="1" applyAlignment="1">
      <alignment vertical="center"/>
      <protection/>
    </xf>
    <xf numFmtId="0" fontId="11" fillId="0" borderId="27" xfId="0" applyFont="1" applyFill="1" applyBorder="1" applyAlignment="1">
      <alignment horizontal="center" vertical="center" wrapText="1"/>
    </xf>
    <xf numFmtId="177" fontId="11" fillId="2" borderId="21" xfId="0" applyNumberFormat="1" applyFont="1" applyFill="1" applyBorder="1" applyAlignment="1">
      <alignment vertical="center"/>
    </xf>
    <xf numFmtId="177" fontId="11" fillId="0" borderId="35" xfId="0" applyNumberFormat="1" applyFont="1" applyBorder="1" applyAlignment="1">
      <alignment vertical="center"/>
    </xf>
    <xf numFmtId="177" fontId="11" fillId="0" borderId="86" xfId="0" applyNumberFormat="1" applyFont="1" applyBorder="1" applyAlignment="1">
      <alignment vertical="center"/>
    </xf>
    <xf numFmtId="177" fontId="11" fillId="0" borderId="7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textRotation="255" wrapText="1"/>
    </xf>
    <xf numFmtId="0" fontId="11" fillId="0" borderId="64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2" fillId="0" borderId="94" xfId="0" applyFont="1" applyBorder="1" applyAlignment="1">
      <alignment vertical="center" wrapText="1"/>
    </xf>
    <xf numFmtId="0" fontId="11" fillId="0" borderId="95" xfId="0" applyFont="1" applyBorder="1" applyAlignment="1">
      <alignment vertical="center" wrapText="1"/>
    </xf>
    <xf numFmtId="0" fontId="11" fillId="0" borderId="96" xfId="0" applyFont="1" applyBorder="1" applyAlignment="1">
      <alignment vertical="center" wrapText="1"/>
    </xf>
    <xf numFmtId="0" fontId="11" fillId="0" borderId="97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177" fontId="11" fillId="2" borderId="56" xfId="0" applyNumberFormat="1" applyFont="1" applyFill="1" applyBorder="1" applyAlignment="1">
      <alignment vertical="center"/>
    </xf>
    <xf numFmtId="177" fontId="11" fillId="2" borderId="91" xfId="0" applyNumberFormat="1" applyFont="1" applyFill="1" applyBorder="1" applyAlignment="1">
      <alignment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177" fontId="11" fillId="2" borderId="55" xfId="0" applyNumberFormat="1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center" vertical="center"/>
    </xf>
    <xf numFmtId="177" fontId="11" fillId="2" borderId="56" xfId="0" applyNumberFormat="1" applyFont="1" applyFill="1" applyBorder="1" applyAlignment="1">
      <alignment horizontal="center" vertical="center"/>
    </xf>
    <xf numFmtId="177" fontId="11" fillId="2" borderId="25" xfId="0" applyNumberFormat="1" applyFont="1" applyFill="1" applyBorder="1" applyAlignment="1">
      <alignment horizontal="center" vertical="center"/>
    </xf>
    <xf numFmtId="177" fontId="11" fillId="0" borderId="100" xfId="0" applyNumberFormat="1" applyFont="1" applyBorder="1" applyAlignment="1">
      <alignment horizontal="center" vertical="center"/>
    </xf>
    <xf numFmtId="177" fontId="11" fillId="0" borderId="92" xfId="0" applyNumberFormat="1" applyFont="1" applyBorder="1" applyAlignment="1">
      <alignment horizontal="center" vertical="center"/>
    </xf>
    <xf numFmtId="177" fontId="11" fillId="0" borderId="90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177" fontId="12" fillId="0" borderId="101" xfId="0" applyNumberFormat="1" applyFont="1" applyBorder="1" applyAlignment="1">
      <alignment horizontal="center" vertical="center"/>
    </xf>
    <xf numFmtId="177" fontId="11" fillId="0" borderId="85" xfId="0" applyNumberFormat="1" applyFont="1" applyBorder="1" applyAlignment="1">
      <alignment horizontal="center" vertical="center"/>
    </xf>
    <xf numFmtId="177" fontId="11" fillId="2" borderId="8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177" fontId="11" fillId="0" borderId="69" xfId="0" applyNumberFormat="1" applyFont="1" applyBorder="1" applyAlignment="1">
      <alignment horizontal="right" vertical="center"/>
    </xf>
    <xf numFmtId="177" fontId="11" fillId="0" borderId="77" xfId="0" applyNumberFormat="1" applyFont="1" applyBorder="1" applyAlignment="1">
      <alignment horizontal="right" vertical="center"/>
    </xf>
    <xf numFmtId="177" fontId="11" fillId="0" borderId="56" xfId="0" applyNumberFormat="1" applyFont="1" applyBorder="1" applyAlignment="1">
      <alignment vertical="center"/>
    </xf>
    <xf numFmtId="177" fontId="11" fillId="0" borderId="91" xfId="0" applyNumberFormat="1" applyFont="1" applyBorder="1" applyAlignment="1">
      <alignment vertical="center"/>
    </xf>
    <xf numFmtId="177" fontId="11" fillId="0" borderId="69" xfId="0" applyNumberFormat="1" applyFont="1" applyBorder="1" applyAlignment="1">
      <alignment vertical="center"/>
    </xf>
    <xf numFmtId="177" fontId="11" fillId="0" borderId="77" xfId="0" applyNumberFormat="1" applyFont="1" applyBorder="1" applyAlignment="1">
      <alignment vertical="center"/>
    </xf>
    <xf numFmtId="0" fontId="12" fillId="0" borderId="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53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6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1" fillId="2" borderId="80" xfId="0" applyFont="1" applyFill="1" applyBorder="1" applyAlignment="1" applyProtection="1">
      <alignment vertical="center"/>
      <protection locked="0"/>
    </xf>
    <xf numFmtId="0" fontId="11" fillId="2" borderId="59" xfId="0" applyFont="1" applyFill="1" applyBorder="1" applyAlignment="1" applyProtection="1">
      <alignment vertical="center"/>
      <protection locked="0"/>
    </xf>
    <xf numFmtId="177" fontId="8" fillId="2" borderId="40" xfId="0" applyNumberFormat="1" applyFont="1" applyFill="1" applyBorder="1" applyAlignment="1" applyProtection="1">
      <alignment horizontal="center" vertical="center"/>
      <protection locked="0"/>
    </xf>
    <xf numFmtId="177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177" fontId="8" fillId="0" borderId="99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textRotation="255"/>
    </xf>
    <xf numFmtId="0" fontId="11" fillId="0" borderId="64" xfId="0" applyFont="1" applyFill="1" applyBorder="1" applyAlignment="1">
      <alignment horizontal="center" vertical="center" textRotation="255"/>
    </xf>
    <xf numFmtId="0" fontId="11" fillId="0" borderId="41" xfId="0" applyFont="1" applyFill="1" applyBorder="1" applyAlignment="1">
      <alignment horizontal="center" vertical="center" textRotation="255"/>
    </xf>
    <xf numFmtId="0" fontId="12" fillId="2" borderId="84" xfId="0" applyFont="1" applyFill="1" applyBorder="1" applyAlignment="1" applyProtection="1">
      <alignment vertical="center"/>
      <protection locked="0"/>
    </xf>
    <xf numFmtId="0" fontId="12" fillId="2" borderId="59" xfId="0" applyFont="1" applyFill="1" applyBorder="1" applyAlignment="1" applyProtection="1">
      <alignment vertical="center"/>
      <protection locked="0"/>
    </xf>
    <xf numFmtId="38" fontId="8" fillId="2" borderId="66" xfId="17" applyFont="1" applyFill="1" applyBorder="1" applyAlignment="1" applyProtection="1">
      <alignment horizontal="center" vertical="center"/>
      <protection locked="0"/>
    </xf>
    <xf numFmtId="38" fontId="8" fillId="2" borderId="32" xfId="17" applyFont="1" applyFill="1" applyBorder="1" applyAlignment="1" applyProtection="1">
      <alignment horizontal="center" vertical="center"/>
      <protection locked="0"/>
    </xf>
    <xf numFmtId="0" fontId="12" fillId="2" borderId="80" xfId="0" applyFont="1" applyFill="1" applyBorder="1" applyAlignment="1" applyProtection="1">
      <alignment vertical="center" wrapText="1"/>
      <protection locked="0"/>
    </xf>
    <xf numFmtId="0" fontId="11" fillId="2" borderId="59" xfId="0" applyFont="1" applyFill="1" applyBorder="1" applyAlignment="1" applyProtection="1">
      <alignment vertical="center" wrapText="1"/>
      <protection locked="0"/>
    </xf>
    <xf numFmtId="177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80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 wrapText="1"/>
      <protection locked="0"/>
    </xf>
    <xf numFmtId="177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80" xfId="0" applyFont="1" applyFill="1" applyBorder="1" applyAlignment="1" applyProtection="1">
      <alignment vertical="center" wrapText="1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38" fontId="8" fillId="2" borderId="40" xfId="17" applyFont="1" applyFill="1" applyBorder="1" applyAlignment="1" applyProtection="1">
      <alignment horizontal="center" vertical="center" wrapText="1"/>
      <protection locked="0"/>
    </xf>
    <xf numFmtId="38" fontId="8" fillId="2" borderId="32" xfId="17" applyFont="1" applyFill="1" applyBorder="1" applyAlignment="1" applyProtection="1">
      <alignment horizontal="center" vertical="center" wrapText="1"/>
      <protection locked="0"/>
    </xf>
    <xf numFmtId="38" fontId="8" fillId="2" borderId="40" xfId="17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7" fontId="35" fillId="2" borderId="33" xfId="0" applyNumberFormat="1" applyFont="1" applyFill="1" applyBorder="1" applyAlignment="1" applyProtection="1">
      <alignment horizontal="center" vertical="center"/>
      <protection locked="0"/>
    </xf>
    <xf numFmtId="177" fontId="35" fillId="2" borderId="28" xfId="0" applyNumberFormat="1" applyFont="1" applyFill="1" applyBorder="1" applyAlignment="1" applyProtection="1">
      <alignment horizontal="center" vertical="center"/>
      <protection locked="0"/>
    </xf>
    <xf numFmtId="177" fontId="35" fillId="2" borderId="5" xfId="0" applyNumberFormat="1" applyFont="1" applyFill="1" applyBorder="1" applyAlignment="1" applyProtection="1">
      <alignment horizontal="center" vertical="center"/>
      <protection locked="0"/>
    </xf>
    <xf numFmtId="177" fontId="35" fillId="2" borderId="29" xfId="0" applyNumberFormat="1" applyFont="1" applyFill="1" applyBorder="1" applyAlignment="1" applyProtection="1">
      <alignment horizontal="center" vertical="center"/>
      <protection locked="0"/>
    </xf>
    <xf numFmtId="177" fontId="35" fillId="2" borderId="34" xfId="0" applyNumberFormat="1" applyFont="1" applyFill="1" applyBorder="1" applyAlignment="1" applyProtection="1">
      <alignment horizontal="center" vertical="center"/>
      <protection locked="0"/>
    </xf>
    <xf numFmtId="177" fontId="35" fillId="2" borderId="26" xfId="0" applyNumberFormat="1" applyFont="1" applyFill="1" applyBorder="1" applyAlignment="1" applyProtection="1">
      <alignment horizontal="center" vertical="center"/>
      <protection locked="0"/>
    </xf>
    <xf numFmtId="177" fontId="35" fillId="3" borderId="36" xfId="0" applyNumberFormat="1" applyFont="1" applyFill="1" applyBorder="1" applyAlignment="1" applyProtection="1">
      <alignment horizontal="center" vertical="center"/>
      <protection locked="0"/>
    </xf>
    <xf numFmtId="177" fontId="35" fillId="3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213" fontId="6" fillId="0" borderId="39" xfId="21" applyNumberFormat="1" applyFont="1" applyFill="1" applyBorder="1" applyAlignment="1">
      <alignment horizontal="center" vertical="center" wrapText="1"/>
      <protection/>
    </xf>
    <xf numFmtId="0" fontId="6" fillId="0" borderId="107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horizontal="center" vertical="center" wrapText="1"/>
      <protection/>
    </xf>
    <xf numFmtId="0" fontId="6" fillId="0" borderId="110" xfId="21" applyFont="1" applyFill="1" applyBorder="1" applyAlignment="1">
      <alignment horizontal="center" vertical="center" wrapText="1"/>
      <protection/>
    </xf>
    <xf numFmtId="0" fontId="6" fillId="0" borderId="53" xfId="21" applyFont="1" applyFill="1" applyBorder="1" applyAlignment="1">
      <alignment horizontal="center" vertical="center"/>
      <protection/>
    </xf>
    <xf numFmtId="0" fontId="6" fillId="0" borderId="60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52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53" xfId="21" applyFont="1" applyFill="1" applyBorder="1" applyAlignment="1">
      <alignment horizontal="center" vertical="center"/>
      <protection/>
    </xf>
    <xf numFmtId="0" fontId="6" fillId="2" borderId="48" xfId="21" applyFont="1" applyFill="1" applyBorder="1" applyAlignment="1">
      <alignment horizontal="center" vertical="center"/>
      <protection/>
    </xf>
    <xf numFmtId="0" fontId="6" fillId="2" borderId="60" xfId="21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6" fillId="0" borderId="24" xfId="21" applyFont="1" applyFill="1" applyBorder="1" applyAlignment="1">
      <alignment horizontal="center" vertical="center"/>
      <protection/>
    </xf>
    <xf numFmtId="0" fontId="6" fillId="0" borderId="39" xfId="21" applyFont="1" applyFill="1" applyBorder="1" applyAlignment="1">
      <alignment horizontal="center" wrapText="1"/>
      <protection/>
    </xf>
    <xf numFmtId="0" fontId="6" fillId="0" borderId="39" xfId="21" applyFont="1" applyFill="1" applyBorder="1" applyAlignment="1">
      <alignment horizontal="center"/>
      <protection/>
    </xf>
    <xf numFmtId="213" fontId="6" fillId="0" borderId="66" xfId="21" applyNumberFormat="1" applyFont="1" applyFill="1" applyBorder="1" applyAlignment="1">
      <alignment horizontal="center"/>
      <protection/>
    </xf>
    <xf numFmtId="213" fontId="6" fillId="0" borderId="11" xfId="21" applyNumberFormat="1" applyFont="1" applyFill="1" applyBorder="1" applyAlignment="1">
      <alignment horizontal="center"/>
      <protection/>
    </xf>
    <xf numFmtId="213" fontId="6" fillId="0" borderId="66" xfId="21" applyNumberFormat="1" applyFont="1" applyFill="1" applyBorder="1" applyAlignment="1">
      <alignment horizontal="center" vertical="center" wrapText="1"/>
      <protection/>
    </xf>
    <xf numFmtId="213" fontId="6" fillId="0" borderId="45" xfId="21" applyNumberFormat="1" applyFont="1" applyFill="1" applyBorder="1" applyAlignment="1">
      <alignment horizontal="center" vertical="center"/>
      <protection/>
    </xf>
    <xf numFmtId="213" fontId="6" fillId="0" borderId="54" xfId="21" applyNumberFormat="1" applyFont="1" applyFill="1" applyBorder="1" applyAlignment="1">
      <alignment horizontal="center"/>
      <protection/>
    </xf>
    <xf numFmtId="213" fontId="6" fillId="0" borderId="51" xfId="21" applyNumberFormat="1" applyFont="1" applyFill="1" applyBorder="1" applyAlignment="1">
      <alignment horizontal="center"/>
      <protection/>
    </xf>
    <xf numFmtId="0" fontId="6" fillId="0" borderId="111" xfId="21" applyFont="1" applyFill="1" applyBorder="1" applyAlignment="1">
      <alignment horizontal="center" vertical="center"/>
      <protection/>
    </xf>
    <xf numFmtId="0" fontId="6" fillId="0" borderId="112" xfId="21" applyFont="1" applyFill="1" applyBorder="1" applyAlignment="1">
      <alignment horizontal="center" vertical="center"/>
      <protection/>
    </xf>
    <xf numFmtId="0" fontId="6" fillId="2" borderId="61" xfId="21" applyFont="1" applyFill="1" applyBorder="1" applyAlignment="1">
      <alignment vertical="center"/>
      <protection/>
    </xf>
    <xf numFmtId="0" fontId="6" fillId="2" borderId="63" xfId="21" applyFont="1" applyFill="1" applyBorder="1" applyAlignment="1">
      <alignment vertical="center"/>
      <protection/>
    </xf>
    <xf numFmtId="0" fontId="6" fillId="2" borderId="2" xfId="21" applyFont="1" applyFill="1" applyBorder="1" applyAlignment="1">
      <alignment horizontal="center" vertical="center" wrapText="1"/>
      <protection/>
    </xf>
    <xf numFmtId="0" fontId="6" fillId="2" borderId="10" xfId="21" applyFont="1" applyFill="1" applyBorder="1" applyAlignment="1">
      <alignment horizontal="center" vertical="center" wrapText="1"/>
      <protection/>
    </xf>
    <xf numFmtId="0" fontId="6" fillId="2" borderId="52" xfId="21" applyFont="1" applyFill="1" applyBorder="1" applyAlignment="1">
      <alignment horizontal="center" vertical="center" wrapText="1"/>
      <protection/>
    </xf>
    <xf numFmtId="0" fontId="6" fillId="2" borderId="16" xfId="21" applyFont="1" applyFill="1" applyBorder="1" applyAlignment="1">
      <alignment horizontal="center" vertical="center" wrapText="1"/>
      <protection/>
    </xf>
    <xf numFmtId="0" fontId="6" fillId="2" borderId="0" xfId="21" applyFont="1" applyFill="1" applyBorder="1" applyAlignment="1">
      <alignment horizontal="center" vertical="center" wrapText="1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6" fillId="2" borderId="53" xfId="21" applyFont="1" applyFill="1" applyBorder="1" applyAlignment="1">
      <alignment horizontal="center" vertical="center" wrapText="1"/>
      <protection/>
    </xf>
    <xf numFmtId="0" fontId="6" fillId="2" borderId="48" xfId="21" applyFont="1" applyFill="1" applyBorder="1" applyAlignment="1">
      <alignment horizontal="center" vertical="center" wrapText="1"/>
      <protection/>
    </xf>
    <xf numFmtId="0" fontId="6" fillId="2" borderId="60" xfId="21" applyFont="1" applyFill="1" applyBorder="1" applyAlignment="1">
      <alignment horizontal="center" vertical="center" wrapText="1"/>
      <protection/>
    </xf>
    <xf numFmtId="0" fontId="6" fillId="0" borderId="53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77" fontId="2" fillId="0" borderId="94" xfId="0" applyNumberFormat="1" applyFont="1" applyFill="1" applyBorder="1" applyAlignment="1" applyProtection="1">
      <alignment vertical="center" wrapText="1"/>
      <protection/>
    </xf>
    <xf numFmtId="177" fontId="2" fillId="0" borderId="95" xfId="0" applyNumberFormat="1" applyFont="1" applyFill="1" applyBorder="1" applyAlignment="1" applyProtection="1">
      <alignment vertical="center" wrapText="1"/>
      <protection/>
    </xf>
    <xf numFmtId="177" fontId="2" fillId="0" borderId="95" xfId="0" applyNumberFormat="1" applyFont="1" applyFill="1" applyBorder="1" applyAlignment="1" applyProtection="1">
      <alignment vertical="center"/>
      <protection/>
    </xf>
    <xf numFmtId="177" fontId="2" fillId="0" borderId="113" xfId="0" applyNumberFormat="1" applyFont="1" applyFill="1" applyBorder="1" applyAlignment="1" applyProtection="1">
      <alignment vertical="center"/>
      <protection/>
    </xf>
    <xf numFmtId="177" fontId="2" fillId="0" borderId="114" xfId="0" applyNumberFormat="1" applyFont="1" applyFill="1" applyBorder="1" applyAlignment="1" applyProtection="1">
      <alignment vertical="center"/>
      <protection/>
    </xf>
    <xf numFmtId="177" fontId="2" fillId="0" borderId="115" xfId="0" applyNumberFormat="1" applyFont="1" applyFill="1" applyBorder="1" applyAlignment="1" applyProtection="1">
      <alignment vertical="center"/>
      <protection/>
    </xf>
    <xf numFmtId="177" fontId="2" fillId="0" borderId="116" xfId="0" applyNumberFormat="1" applyFont="1" applyFill="1" applyBorder="1" applyAlignment="1" applyProtection="1">
      <alignment vertical="center"/>
      <protection/>
    </xf>
    <xf numFmtId="177" fontId="2" fillId="0" borderId="78" xfId="0" applyNumberFormat="1" applyFont="1" applyFill="1" applyBorder="1" applyAlignment="1" applyProtection="1">
      <alignment vertical="center"/>
      <protection/>
    </xf>
    <xf numFmtId="177" fontId="2" fillId="0" borderId="75" xfId="0" applyNumberFormat="1" applyFont="1" applyFill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horizontal="left" vertical="center" wrapText="1"/>
      <protection/>
    </xf>
    <xf numFmtId="177" fontId="2" fillId="0" borderId="92" xfId="0" applyNumberFormat="1" applyFont="1" applyBorder="1" applyAlignment="1" applyProtection="1">
      <alignment horizontal="left" vertical="center" wrapText="1"/>
      <protection/>
    </xf>
    <xf numFmtId="177" fontId="2" fillId="0" borderId="58" xfId="0" applyNumberFormat="1" applyFont="1" applyBorder="1" applyAlignment="1" applyProtection="1">
      <alignment horizontal="left" vertical="center" wrapText="1"/>
      <protection/>
    </xf>
    <xf numFmtId="177" fontId="2" fillId="0" borderId="75" xfId="0" applyNumberFormat="1" applyFont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318【千葉市】技術提案書様式" xfId="21"/>
    <cellStyle name="標準_価格審査チェックシート04082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9</xdr:row>
      <xdr:rowOff>85725</xdr:rowOff>
    </xdr:from>
    <xdr:to>
      <xdr:col>29</xdr:col>
      <xdr:colOff>571500</xdr:colOff>
      <xdr:row>9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431125" y="385762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※★1</a:t>
          </a:r>
        </a:p>
      </xdr:txBody>
    </xdr:sp>
    <xdr:clientData/>
  </xdr:twoCellAnchor>
  <xdr:twoCellAnchor>
    <xdr:from>
      <xdr:col>29</xdr:col>
      <xdr:colOff>76200</xdr:colOff>
      <xdr:row>15</xdr:row>
      <xdr:rowOff>114300</xdr:rowOff>
    </xdr:from>
    <xdr:to>
      <xdr:col>29</xdr:col>
      <xdr:colOff>571500</xdr:colOff>
      <xdr:row>15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431125" y="7391400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※★2</a:t>
          </a:r>
        </a:p>
      </xdr:txBody>
    </xdr:sp>
    <xdr:clientData/>
  </xdr:twoCellAnchor>
  <xdr:twoCellAnchor>
    <xdr:from>
      <xdr:col>29</xdr:col>
      <xdr:colOff>85725</xdr:colOff>
      <xdr:row>17</xdr:row>
      <xdr:rowOff>123825</xdr:rowOff>
    </xdr:from>
    <xdr:to>
      <xdr:col>29</xdr:col>
      <xdr:colOff>581025</xdr:colOff>
      <xdr:row>17</xdr:row>
      <xdr:rowOff>342900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440650" y="892492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※★3</a:t>
          </a:r>
        </a:p>
      </xdr:txBody>
    </xdr:sp>
    <xdr:clientData/>
  </xdr:twoCellAnchor>
  <xdr:twoCellAnchor>
    <xdr:from>
      <xdr:col>29</xdr:col>
      <xdr:colOff>47625</xdr:colOff>
      <xdr:row>19</xdr:row>
      <xdr:rowOff>76200</xdr:rowOff>
    </xdr:from>
    <xdr:to>
      <xdr:col>29</xdr:col>
      <xdr:colOff>542925</xdr:colOff>
      <xdr:row>19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402550" y="10401300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※★4</a:t>
          </a:r>
        </a:p>
      </xdr:txBody>
    </xdr:sp>
    <xdr:clientData/>
  </xdr:twoCellAnchor>
  <xdr:twoCellAnchor>
    <xdr:from>
      <xdr:col>29</xdr:col>
      <xdr:colOff>85725</xdr:colOff>
      <xdr:row>21</xdr:row>
      <xdr:rowOff>142875</xdr:rowOff>
    </xdr:from>
    <xdr:to>
      <xdr:col>29</xdr:col>
      <xdr:colOff>581025</xdr:colOff>
      <xdr:row>21</xdr:row>
      <xdr:rowOff>361950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440650" y="1199197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※★5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114300</xdr:rowOff>
    </xdr:from>
    <xdr:to>
      <xdr:col>24</xdr:col>
      <xdr:colOff>533400</xdr:colOff>
      <xdr:row>19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8125" y="7572375"/>
          <a:ext cx="15811500" cy="5143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114300</xdr:rowOff>
    </xdr:from>
    <xdr:to>
      <xdr:col>24</xdr:col>
      <xdr:colOff>533400</xdr:colOff>
      <xdr:row>11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38125" y="3981450"/>
          <a:ext cx="15811500" cy="542925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0</xdr:rowOff>
    </xdr:from>
    <xdr:to>
      <xdr:col>6</xdr:col>
      <xdr:colOff>323850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34025" y="266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76200</xdr:colOff>
      <xdr:row>28</xdr:row>
      <xdr:rowOff>0</xdr:rowOff>
    </xdr:from>
    <xdr:to>
      <xdr:col>6</xdr:col>
      <xdr:colOff>323850</xdr:colOff>
      <xdr:row>28</xdr:row>
      <xdr:rowOff>0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5534025" y="7296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5</xdr:col>
      <xdr:colOff>600075</xdr:colOff>
      <xdr:row>24</xdr:row>
      <xdr:rowOff>0</xdr:rowOff>
    </xdr:from>
    <xdr:to>
      <xdr:col>7</xdr:col>
      <xdr:colOff>790575</xdr:colOff>
      <xdr:row>24</xdr:row>
      <xdr:rowOff>0</xdr:rowOff>
    </xdr:to>
    <xdr:sp>
      <xdr:nvSpPr>
        <xdr:cNvPr id="3" name="Oval 30"/>
        <xdr:cNvSpPr>
          <a:spLocks/>
        </xdr:cNvSpPr>
      </xdr:nvSpPr>
      <xdr:spPr>
        <a:xfrm>
          <a:off x="5200650" y="6286500"/>
          <a:ext cx="19050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
　　件数？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0</xdr:rowOff>
    </xdr:from>
    <xdr:to>
      <xdr:col>6</xdr:col>
      <xdr:colOff>323850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34025" y="266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76200</xdr:colOff>
      <xdr:row>17</xdr:row>
      <xdr:rowOff>0</xdr:rowOff>
    </xdr:from>
    <xdr:to>
      <xdr:col>6</xdr:col>
      <xdr:colOff>323850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43529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6:I62"/>
  <sheetViews>
    <sheetView showGridLines="0" tabSelected="1" view="pageBreakPreview" zoomScaleSheetLayoutView="100" workbookViewId="0" topLeftCell="A1">
      <selection activeCell="K16" sqref="K16"/>
    </sheetView>
  </sheetViews>
  <sheetFormatPr defaultColWidth="9.00390625" defaultRowHeight="13.5"/>
  <cols>
    <col min="1" max="1" width="6.125" style="137" customWidth="1"/>
    <col min="2" max="4" width="9.00390625" style="137" customWidth="1"/>
    <col min="5" max="5" width="9.00390625" style="140" customWidth="1"/>
    <col min="6" max="16384" width="9.00390625" style="137" customWidth="1"/>
  </cols>
  <sheetData>
    <row r="6" spans="1:9" ht="22.5" customHeight="1">
      <c r="A6" s="795" t="s">
        <v>357</v>
      </c>
      <c r="B6" s="794"/>
      <c r="C6" s="794"/>
      <c r="D6" s="794"/>
      <c r="E6" s="794"/>
      <c r="F6" s="794"/>
      <c r="G6" s="794"/>
      <c r="H6" s="794"/>
      <c r="I6" s="794"/>
    </row>
    <row r="7" spans="1:9" ht="30.75" customHeight="1">
      <c r="A7" s="796"/>
      <c r="B7" s="796"/>
      <c r="C7" s="796"/>
      <c r="D7" s="796"/>
      <c r="E7" s="796"/>
      <c r="F7" s="796"/>
      <c r="G7" s="796"/>
      <c r="H7" s="796"/>
      <c r="I7" s="796"/>
    </row>
    <row r="8" spans="1:9" ht="31.5" customHeight="1">
      <c r="A8" s="794" t="s">
        <v>358</v>
      </c>
      <c r="B8" s="794"/>
      <c r="C8" s="794"/>
      <c r="D8" s="794"/>
      <c r="E8" s="794"/>
      <c r="F8" s="794"/>
      <c r="G8" s="794"/>
      <c r="H8" s="794"/>
      <c r="I8" s="794"/>
    </row>
    <row r="9" ht="11.25" customHeight="1">
      <c r="E9" s="136"/>
    </row>
    <row r="10" spans="1:9" ht="22.5" customHeight="1">
      <c r="A10" s="793" t="s">
        <v>359</v>
      </c>
      <c r="B10" s="793"/>
      <c r="C10" s="793"/>
      <c r="D10" s="793"/>
      <c r="E10" s="793"/>
      <c r="F10" s="793"/>
      <c r="G10" s="793"/>
      <c r="H10" s="793"/>
      <c r="I10" s="793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>
      <c r="E23" s="138"/>
    </row>
    <row r="24" ht="24" customHeight="1"/>
    <row r="25" spans="3:7" ht="18" thickBot="1">
      <c r="C25" s="141" t="s">
        <v>96</v>
      </c>
      <c r="D25" s="141"/>
      <c r="E25" s="142"/>
      <c r="F25" s="141"/>
      <c r="G25" s="141"/>
    </row>
    <row r="62" ht="13.5">
      <c r="E62" s="139"/>
    </row>
  </sheetData>
  <mergeCells count="3">
    <mergeCell ref="A10:I10"/>
    <mergeCell ref="A8:I8"/>
    <mergeCell ref="A6:I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4"/>
  <sheetViews>
    <sheetView view="pageBreakPreview" zoomScale="75" zoomScaleNormal="70" zoomScaleSheetLayoutView="75" workbookViewId="0" topLeftCell="A39">
      <selection activeCell="E54" sqref="E54"/>
    </sheetView>
  </sheetViews>
  <sheetFormatPr defaultColWidth="9.00390625" defaultRowHeight="30" customHeight="1"/>
  <cols>
    <col min="1" max="1" width="3.125" style="42" customWidth="1"/>
    <col min="2" max="2" width="21.50390625" style="42" customWidth="1"/>
    <col min="3" max="3" width="8.375" style="42" customWidth="1"/>
    <col min="4" max="24" width="8.125" style="33" customWidth="1"/>
    <col min="25" max="25" width="10.625" style="33" customWidth="1"/>
    <col min="26" max="26" width="10.00390625" style="33" bestFit="1" customWidth="1"/>
    <col min="27" max="16384" width="9.00390625" style="33" customWidth="1"/>
  </cols>
  <sheetData>
    <row r="1" spans="1:25" s="34" customFormat="1" ht="21" customHeight="1">
      <c r="A1" s="913" t="s">
        <v>285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</row>
    <row r="2" spans="1:25" s="34" customFormat="1" ht="17.25" customHeight="1">
      <c r="A2" s="390"/>
      <c r="B2" s="35"/>
      <c r="C2" s="91"/>
      <c r="W2" s="873" t="s">
        <v>301</v>
      </c>
      <c r="X2" s="873"/>
      <c r="Y2" s="873"/>
    </row>
    <row r="3" spans="1:25" ht="15.75" customHeight="1">
      <c r="A3" s="918" t="s">
        <v>212</v>
      </c>
      <c r="B3" s="938"/>
      <c r="C3" s="910" t="s">
        <v>213</v>
      </c>
      <c r="D3" s="925" t="s">
        <v>199</v>
      </c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7"/>
      <c r="Y3" s="911" t="s">
        <v>202</v>
      </c>
    </row>
    <row r="4" spans="1:25" s="42" customFormat="1" ht="30" customHeight="1">
      <c r="A4" s="939"/>
      <c r="B4" s="940"/>
      <c r="C4" s="860"/>
      <c r="D4" s="189" t="s">
        <v>22</v>
      </c>
      <c r="E4" s="189" t="s">
        <v>23</v>
      </c>
      <c r="F4" s="189" t="s">
        <v>24</v>
      </c>
      <c r="G4" s="189" t="s">
        <v>25</v>
      </c>
      <c r="H4" s="189" t="s">
        <v>26</v>
      </c>
      <c r="I4" s="189" t="s">
        <v>27</v>
      </c>
      <c r="J4" s="189" t="s">
        <v>28</v>
      </c>
      <c r="K4" s="189" t="s">
        <v>29</v>
      </c>
      <c r="L4" s="189" t="s">
        <v>30</v>
      </c>
      <c r="M4" s="189" t="s">
        <v>31</v>
      </c>
      <c r="N4" s="189" t="s">
        <v>32</v>
      </c>
      <c r="O4" s="189" t="s">
        <v>33</v>
      </c>
      <c r="P4" s="189" t="s">
        <v>34</v>
      </c>
      <c r="Q4" s="189" t="s">
        <v>87</v>
      </c>
      <c r="R4" s="189" t="s">
        <v>88</v>
      </c>
      <c r="S4" s="189" t="s">
        <v>89</v>
      </c>
      <c r="T4" s="189" t="s">
        <v>137</v>
      </c>
      <c r="U4" s="189" t="s">
        <v>296</v>
      </c>
      <c r="V4" s="189" t="s">
        <v>316</v>
      </c>
      <c r="W4" s="189" t="s">
        <v>317</v>
      </c>
      <c r="X4" s="189" t="s">
        <v>318</v>
      </c>
      <c r="Y4" s="860"/>
    </row>
    <row r="5" spans="1:25" ht="36.75" customHeight="1">
      <c r="A5" s="933" t="s">
        <v>127</v>
      </c>
      <c r="B5" s="69"/>
      <c r="C5" s="70"/>
      <c r="D5" s="93"/>
      <c r="E5" s="70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108"/>
      <c r="Y5" s="95">
        <f>SUM(D5:X5)</f>
        <v>0</v>
      </c>
    </row>
    <row r="6" spans="1:25" ht="36.75" customHeight="1">
      <c r="A6" s="934"/>
      <c r="B6" s="76"/>
      <c r="C6" s="64"/>
      <c r="D6" s="96"/>
      <c r="E6" s="705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109"/>
      <c r="Y6" s="99">
        <f aca="true" t="shared" si="0" ref="Y6:Y50">SUM(D6:X6)</f>
        <v>0</v>
      </c>
    </row>
    <row r="7" spans="1:25" ht="36.75" customHeight="1">
      <c r="A7" s="934"/>
      <c r="B7" s="72"/>
      <c r="C7" s="64"/>
      <c r="D7" s="96"/>
      <c r="E7" s="705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109"/>
      <c r="Y7" s="99">
        <f t="shared" si="0"/>
        <v>0</v>
      </c>
    </row>
    <row r="8" spans="1:25" ht="36.75" customHeight="1">
      <c r="A8" s="934"/>
      <c r="B8" s="71"/>
      <c r="C8" s="74"/>
      <c r="D8" s="96"/>
      <c r="E8" s="70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110"/>
      <c r="Y8" s="99">
        <f t="shared" si="0"/>
        <v>0</v>
      </c>
    </row>
    <row r="9" spans="1:25" ht="36.75" customHeight="1">
      <c r="A9" s="934"/>
      <c r="B9" s="71"/>
      <c r="C9" s="74"/>
      <c r="D9" s="96"/>
      <c r="E9" s="705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110"/>
      <c r="Y9" s="99">
        <f t="shared" si="0"/>
        <v>0</v>
      </c>
    </row>
    <row r="10" spans="1:25" ht="36.75" customHeight="1">
      <c r="A10" s="934"/>
      <c r="B10" s="71"/>
      <c r="C10" s="74"/>
      <c r="D10" s="96"/>
      <c r="E10" s="705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109"/>
      <c r="Y10" s="99">
        <f t="shared" si="0"/>
        <v>0</v>
      </c>
    </row>
    <row r="11" spans="1:25" ht="36.75" customHeight="1">
      <c r="A11" s="934"/>
      <c r="B11" s="71"/>
      <c r="C11" s="74"/>
      <c r="D11" s="96"/>
      <c r="E11" s="705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109"/>
      <c r="Y11" s="99">
        <f t="shared" si="0"/>
        <v>0</v>
      </c>
    </row>
    <row r="12" spans="1:25" ht="36.75" customHeight="1">
      <c r="A12" s="934"/>
      <c r="B12" s="71"/>
      <c r="C12" s="74"/>
      <c r="D12" s="96"/>
      <c r="E12" s="70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109"/>
      <c r="Y12" s="99">
        <f t="shared" si="0"/>
        <v>0</v>
      </c>
    </row>
    <row r="13" spans="1:25" ht="36.75" customHeight="1">
      <c r="A13" s="934"/>
      <c r="B13" s="71"/>
      <c r="C13" s="74"/>
      <c r="D13" s="96"/>
      <c r="E13" s="7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109"/>
      <c r="Y13" s="99">
        <f t="shared" si="0"/>
        <v>0</v>
      </c>
    </row>
    <row r="14" spans="1:25" ht="36.75" customHeight="1">
      <c r="A14" s="934"/>
      <c r="B14" s="72"/>
      <c r="C14" s="64"/>
      <c r="D14" s="96"/>
      <c r="E14" s="70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09"/>
      <c r="Y14" s="99">
        <f t="shared" si="0"/>
        <v>0</v>
      </c>
    </row>
    <row r="15" spans="1:25" ht="36.75" customHeight="1">
      <c r="A15" s="934"/>
      <c r="B15" s="71"/>
      <c r="C15" s="74"/>
      <c r="D15" s="96"/>
      <c r="E15" s="70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109"/>
      <c r="Y15" s="99">
        <f t="shared" si="0"/>
        <v>0</v>
      </c>
    </row>
    <row r="16" spans="1:25" ht="36.75" customHeight="1">
      <c r="A16" s="934"/>
      <c r="B16" s="71"/>
      <c r="C16" s="74"/>
      <c r="D16" s="96"/>
      <c r="E16" s="705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109"/>
      <c r="Y16" s="99">
        <f t="shared" si="0"/>
        <v>0</v>
      </c>
    </row>
    <row r="17" spans="1:25" ht="36.75" customHeight="1">
      <c r="A17" s="934"/>
      <c r="B17" s="71"/>
      <c r="C17" s="74"/>
      <c r="D17" s="96"/>
      <c r="E17" s="70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109"/>
      <c r="Y17" s="99">
        <f t="shared" si="0"/>
        <v>0</v>
      </c>
    </row>
    <row r="18" spans="1:25" ht="36.75" customHeight="1">
      <c r="A18" s="934"/>
      <c r="B18" s="71"/>
      <c r="C18" s="74"/>
      <c r="D18" s="96"/>
      <c r="E18" s="70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109"/>
      <c r="Y18" s="99">
        <f t="shared" si="0"/>
        <v>0</v>
      </c>
    </row>
    <row r="19" spans="1:25" ht="36.75" customHeight="1">
      <c r="A19" s="934"/>
      <c r="B19" s="71"/>
      <c r="C19" s="64"/>
      <c r="D19" s="96"/>
      <c r="E19" s="705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9"/>
      <c r="Y19" s="99">
        <f t="shared" si="0"/>
        <v>0</v>
      </c>
    </row>
    <row r="20" spans="1:25" ht="36.75" customHeight="1">
      <c r="A20" s="934"/>
      <c r="B20" s="71"/>
      <c r="C20" s="74"/>
      <c r="D20" s="96"/>
      <c r="E20" s="70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09"/>
      <c r="Y20" s="99">
        <f t="shared" si="0"/>
        <v>0</v>
      </c>
    </row>
    <row r="21" spans="1:25" ht="36.75" customHeight="1">
      <c r="A21" s="934"/>
      <c r="B21" s="71"/>
      <c r="C21" s="74"/>
      <c r="D21" s="96"/>
      <c r="E21" s="70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109"/>
      <c r="Y21" s="99">
        <f t="shared" si="0"/>
        <v>0</v>
      </c>
    </row>
    <row r="22" spans="1:25" ht="36.75" customHeight="1">
      <c r="A22" s="934"/>
      <c r="B22" s="71"/>
      <c r="C22" s="75"/>
      <c r="D22" s="96"/>
      <c r="E22" s="70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09"/>
      <c r="Y22" s="99">
        <f t="shared" si="0"/>
        <v>0</v>
      </c>
    </row>
    <row r="23" spans="1:25" ht="36.75" customHeight="1">
      <c r="A23" s="934"/>
      <c r="B23" s="71"/>
      <c r="C23" s="64"/>
      <c r="D23" s="96"/>
      <c r="E23" s="705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09"/>
      <c r="Y23" s="99">
        <f t="shared" si="0"/>
        <v>0</v>
      </c>
    </row>
    <row r="24" spans="1:25" ht="36.75" customHeight="1">
      <c r="A24" s="935"/>
      <c r="B24" s="77"/>
      <c r="C24" s="73"/>
      <c r="D24" s="100"/>
      <c r="E24" s="706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11"/>
      <c r="Y24" s="112">
        <f t="shared" si="0"/>
        <v>0</v>
      </c>
    </row>
    <row r="25" spans="1:26" ht="25.5" customHeight="1">
      <c r="A25" s="926" t="s">
        <v>9</v>
      </c>
      <c r="B25" s="927"/>
      <c r="C25" s="542"/>
      <c r="D25" s="104">
        <f aca="true" t="shared" si="1" ref="D25:X25">SUM(D5:D24)</f>
        <v>0</v>
      </c>
      <c r="E25" s="707">
        <f t="shared" si="1"/>
        <v>0</v>
      </c>
      <c r="F25" s="105">
        <f t="shared" si="1"/>
        <v>0</v>
      </c>
      <c r="G25" s="105">
        <f t="shared" si="1"/>
        <v>0</v>
      </c>
      <c r="H25" s="105">
        <f t="shared" si="1"/>
        <v>0</v>
      </c>
      <c r="I25" s="105">
        <f t="shared" si="1"/>
        <v>0</v>
      </c>
      <c r="J25" s="105">
        <f t="shared" si="1"/>
        <v>0</v>
      </c>
      <c r="K25" s="105">
        <f t="shared" si="1"/>
        <v>0</v>
      </c>
      <c r="L25" s="105">
        <f t="shared" si="1"/>
        <v>0</v>
      </c>
      <c r="M25" s="105">
        <f t="shared" si="1"/>
        <v>0</v>
      </c>
      <c r="N25" s="105">
        <f t="shared" si="1"/>
        <v>0</v>
      </c>
      <c r="O25" s="105">
        <f t="shared" si="1"/>
        <v>0</v>
      </c>
      <c r="P25" s="105">
        <f t="shared" si="1"/>
        <v>0</v>
      </c>
      <c r="Q25" s="105">
        <f t="shared" si="1"/>
        <v>0</v>
      </c>
      <c r="R25" s="105">
        <f t="shared" si="1"/>
        <v>0</v>
      </c>
      <c r="S25" s="105">
        <f t="shared" si="1"/>
        <v>0</v>
      </c>
      <c r="T25" s="105">
        <f t="shared" si="1"/>
        <v>0</v>
      </c>
      <c r="U25" s="105">
        <f t="shared" si="1"/>
        <v>0</v>
      </c>
      <c r="V25" s="105">
        <f t="shared" si="1"/>
        <v>0</v>
      </c>
      <c r="W25" s="105">
        <f t="shared" si="1"/>
        <v>0</v>
      </c>
      <c r="X25" s="106">
        <f t="shared" si="1"/>
        <v>0</v>
      </c>
      <c r="Y25" s="107">
        <f t="shared" si="0"/>
        <v>0</v>
      </c>
      <c r="Z25" s="43"/>
    </row>
    <row r="26" spans="1:25" ht="36.75" customHeight="1">
      <c r="A26" s="936" t="s">
        <v>362</v>
      </c>
      <c r="B26" s="114"/>
      <c r="C26" s="115"/>
      <c r="D26" s="116"/>
      <c r="E26" s="708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8"/>
      <c r="Y26" s="119">
        <f t="shared" si="0"/>
        <v>0</v>
      </c>
    </row>
    <row r="27" spans="1:25" ht="36.75" customHeight="1">
      <c r="A27" s="936"/>
      <c r="B27" s="58"/>
      <c r="C27" s="59"/>
      <c r="D27" s="96"/>
      <c r="E27" s="705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8"/>
      <c r="Y27" s="99">
        <f t="shared" si="0"/>
        <v>0</v>
      </c>
    </row>
    <row r="28" spans="1:25" ht="36.75" customHeight="1">
      <c r="A28" s="936"/>
      <c r="B28" s="60"/>
      <c r="C28" s="59"/>
      <c r="D28" s="96"/>
      <c r="E28" s="705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99">
        <f t="shared" si="0"/>
        <v>0</v>
      </c>
    </row>
    <row r="29" spans="1:25" ht="36.75" customHeight="1">
      <c r="A29" s="936"/>
      <c r="B29" s="61"/>
      <c r="C29" s="59"/>
      <c r="D29" s="96"/>
      <c r="E29" s="705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9">
        <f t="shared" si="0"/>
        <v>0</v>
      </c>
    </row>
    <row r="30" spans="1:25" ht="36.75" customHeight="1">
      <c r="A30" s="936"/>
      <c r="B30" s="61"/>
      <c r="C30" s="59"/>
      <c r="D30" s="96"/>
      <c r="E30" s="705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99">
        <f t="shared" si="0"/>
        <v>0</v>
      </c>
    </row>
    <row r="31" spans="1:25" ht="36.75" customHeight="1">
      <c r="A31" s="936"/>
      <c r="B31" s="61"/>
      <c r="C31" s="59"/>
      <c r="D31" s="96"/>
      <c r="E31" s="705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8"/>
      <c r="Y31" s="99">
        <f t="shared" si="0"/>
        <v>0</v>
      </c>
    </row>
    <row r="32" spans="1:25" ht="36.75" customHeight="1">
      <c r="A32" s="936"/>
      <c r="B32" s="58"/>
      <c r="C32" s="59"/>
      <c r="D32" s="96"/>
      <c r="E32" s="70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99">
        <f t="shared" si="0"/>
        <v>0</v>
      </c>
    </row>
    <row r="33" spans="1:25" ht="36.75" customHeight="1">
      <c r="A33" s="936"/>
      <c r="B33" s="58"/>
      <c r="C33" s="59"/>
      <c r="D33" s="96"/>
      <c r="E33" s="705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8"/>
      <c r="Y33" s="99">
        <f t="shared" si="0"/>
        <v>0</v>
      </c>
    </row>
    <row r="34" spans="1:25" ht="36.75" customHeight="1">
      <c r="A34" s="936"/>
      <c r="B34" s="58"/>
      <c r="C34" s="59"/>
      <c r="D34" s="96"/>
      <c r="E34" s="705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99">
        <f t="shared" si="0"/>
        <v>0</v>
      </c>
    </row>
    <row r="35" spans="1:25" ht="36.75" customHeight="1">
      <c r="A35" s="936"/>
      <c r="B35" s="58"/>
      <c r="C35" s="59"/>
      <c r="D35" s="96"/>
      <c r="E35" s="705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99">
        <f t="shared" si="0"/>
        <v>0</v>
      </c>
    </row>
    <row r="36" spans="1:25" ht="36.75" customHeight="1">
      <c r="A36" s="936"/>
      <c r="B36" s="58"/>
      <c r="C36" s="59"/>
      <c r="D36" s="96"/>
      <c r="E36" s="705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8"/>
      <c r="Y36" s="99">
        <f t="shared" si="0"/>
        <v>0</v>
      </c>
    </row>
    <row r="37" spans="1:25" ht="36.75" customHeight="1">
      <c r="A37" s="936"/>
      <c r="B37" s="58"/>
      <c r="C37" s="59"/>
      <c r="D37" s="96"/>
      <c r="E37" s="705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8"/>
      <c r="Y37" s="99">
        <f t="shared" si="0"/>
        <v>0</v>
      </c>
    </row>
    <row r="38" spans="1:25" ht="36.75" customHeight="1">
      <c r="A38" s="936"/>
      <c r="B38" s="62"/>
      <c r="C38" s="59"/>
      <c r="D38" s="96"/>
      <c r="E38" s="705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8"/>
      <c r="Y38" s="99">
        <f t="shared" si="0"/>
        <v>0</v>
      </c>
    </row>
    <row r="39" spans="1:25" ht="36.75" customHeight="1">
      <c r="A39" s="936"/>
      <c r="B39" s="62"/>
      <c r="C39" s="59"/>
      <c r="D39" s="96"/>
      <c r="E39" s="705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8"/>
      <c r="Y39" s="99">
        <f t="shared" si="0"/>
        <v>0</v>
      </c>
    </row>
    <row r="40" spans="1:25" ht="36.75" customHeight="1">
      <c r="A40" s="936"/>
      <c r="B40" s="62"/>
      <c r="C40" s="59"/>
      <c r="D40" s="96"/>
      <c r="E40" s="705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8"/>
      <c r="Y40" s="99">
        <f t="shared" si="0"/>
        <v>0</v>
      </c>
    </row>
    <row r="41" spans="1:25" ht="36.75" customHeight="1">
      <c r="A41" s="936"/>
      <c r="B41" s="58"/>
      <c r="C41" s="59"/>
      <c r="D41" s="96"/>
      <c r="E41" s="705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8"/>
      <c r="Y41" s="99">
        <f t="shared" si="0"/>
        <v>0</v>
      </c>
    </row>
    <row r="42" spans="1:25" ht="36.75" customHeight="1">
      <c r="A42" s="936"/>
      <c r="B42" s="63"/>
      <c r="C42" s="64"/>
      <c r="D42" s="96"/>
      <c r="E42" s="705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8"/>
      <c r="Y42" s="99">
        <f t="shared" si="0"/>
        <v>0</v>
      </c>
    </row>
    <row r="43" spans="1:25" ht="36.75" customHeight="1">
      <c r="A43" s="936"/>
      <c r="B43" s="58"/>
      <c r="C43" s="59"/>
      <c r="D43" s="96"/>
      <c r="E43" s="705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8"/>
      <c r="Y43" s="99">
        <f t="shared" si="0"/>
        <v>0</v>
      </c>
    </row>
    <row r="44" spans="1:25" ht="36.75" customHeight="1">
      <c r="A44" s="936"/>
      <c r="B44" s="65"/>
      <c r="C44" s="66"/>
      <c r="D44" s="96"/>
      <c r="E44" s="705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8"/>
      <c r="Y44" s="99">
        <f t="shared" si="0"/>
        <v>0</v>
      </c>
    </row>
    <row r="45" spans="1:25" ht="36.75" customHeight="1">
      <c r="A45" s="937"/>
      <c r="B45" s="67"/>
      <c r="C45" s="68"/>
      <c r="D45" s="100"/>
      <c r="E45" s="706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2"/>
      <c r="Y45" s="103">
        <f t="shared" si="0"/>
        <v>0</v>
      </c>
    </row>
    <row r="46" spans="1:26" ht="25.5" customHeight="1">
      <c r="A46" s="928" t="s">
        <v>9</v>
      </c>
      <c r="B46" s="929"/>
      <c r="C46" s="541"/>
      <c r="D46" s="104">
        <f>SUM(D26:D45)</f>
        <v>0</v>
      </c>
      <c r="E46" s="707">
        <f>SUM(E26:E45)</f>
        <v>0</v>
      </c>
      <c r="F46" s="105">
        <f aca="true" t="shared" si="2" ref="F46:X46">SUM(F26:F45)</f>
        <v>0</v>
      </c>
      <c r="G46" s="105">
        <f t="shared" si="2"/>
        <v>0</v>
      </c>
      <c r="H46" s="105">
        <f t="shared" si="2"/>
        <v>0</v>
      </c>
      <c r="I46" s="105">
        <f t="shared" si="2"/>
        <v>0</v>
      </c>
      <c r="J46" s="105">
        <f t="shared" si="2"/>
        <v>0</v>
      </c>
      <c r="K46" s="105">
        <f t="shared" si="2"/>
        <v>0</v>
      </c>
      <c r="L46" s="105">
        <f t="shared" si="2"/>
        <v>0</v>
      </c>
      <c r="M46" s="105">
        <f t="shared" si="2"/>
        <v>0</v>
      </c>
      <c r="N46" s="105">
        <f t="shared" si="2"/>
        <v>0</v>
      </c>
      <c r="O46" s="105">
        <f t="shared" si="2"/>
        <v>0</v>
      </c>
      <c r="P46" s="105">
        <f t="shared" si="2"/>
        <v>0</v>
      </c>
      <c r="Q46" s="105">
        <f t="shared" si="2"/>
        <v>0</v>
      </c>
      <c r="R46" s="105">
        <f t="shared" si="2"/>
        <v>0</v>
      </c>
      <c r="S46" s="105">
        <f t="shared" si="2"/>
        <v>0</v>
      </c>
      <c r="T46" s="105">
        <f t="shared" si="2"/>
        <v>0</v>
      </c>
      <c r="U46" s="105">
        <f t="shared" si="2"/>
        <v>0</v>
      </c>
      <c r="V46" s="105">
        <f t="shared" si="2"/>
        <v>0</v>
      </c>
      <c r="W46" s="105">
        <f t="shared" si="2"/>
        <v>0</v>
      </c>
      <c r="X46" s="106">
        <f t="shared" si="2"/>
        <v>0</v>
      </c>
      <c r="Y46" s="107">
        <f t="shared" si="0"/>
        <v>0</v>
      </c>
      <c r="Z46" s="43"/>
    </row>
    <row r="47" spans="1:47" ht="36.75" customHeight="1">
      <c r="A47" s="931" t="s">
        <v>275</v>
      </c>
      <c r="B47" s="547"/>
      <c r="C47" s="548"/>
      <c r="D47" s="549"/>
      <c r="E47" s="709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1"/>
      <c r="Y47" s="113">
        <f t="shared" si="0"/>
        <v>0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ht="36.75" customHeight="1">
      <c r="A48" s="932"/>
      <c r="B48" s="552"/>
      <c r="C48" s="68"/>
      <c r="D48" s="553"/>
      <c r="E48" s="710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5"/>
      <c r="Y48" s="556">
        <f t="shared" si="0"/>
        <v>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ht="25.5" customHeight="1">
      <c r="A49" s="926" t="s">
        <v>274</v>
      </c>
      <c r="B49" s="930"/>
      <c r="C49" s="540"/>
      <c r="D49" s="543">
        <f>SUM(D47:D48)</f>
        <v>0</v>
      </c>
      <c r="E49" s="711">
        <f>SUM(E47:E48)</f>
        <v>0</v>
      </c>
      <c r="F49" s="544">
        <f aca="true" t="shared" si="3" ref="F49:X49">SUM(F47:F48)</f>
        <v>0</v>
      </c>
      <c r="G49" s="544">
        <f t="shared" si="3"/>
        <v>0</v>
      </c>
      <c r="H49" s="544">
        <f t="shared" si="3"/>
        <v>0</v>
      </c>
      <c r="I49" s="544">
        <f t="shared" si="3"/>
        <v>0</v>
      </c>
      <c r="J49" s="544">
        <f t="shared" si="3"/>
        <v>0</v>
      </c>
      <c r="K49" s="544">
        <f t="shared" si="3"/>
        <v>0</v>
      </c>
      <c r="L49" s="544">
        <f t="shared" si="3"/>
        <v>0</v>
      </c>
      <c r="M49" s="544">
        <f t="shared" si="3"/>
        <v>0</v>
      </c>
      <c r="N49" s="544">
        <f t="shared" si="3"/>
        <v>0</v>
      </c>
      <c r="O49" s="544">
        <f t="shared" si="3"/>
        <v>0</v>
      </c>
      <c r="P49" s="544">
        <f t="shared" si="3"/>
        <v>0</v>
      </c>
      <c r="Q49" s="544">
        <f t="shared" si="3"/>
        <v>0</v>
      </c>
      <c r="R49" s="544">
        <f t="shared" si="3"/>
        <v>0</v>
      </c>
      <c r="S49" s="544">
        <f t="shared" si="3"/>
        <v>0</v>
      </c>
      <c r="T49" s="544">
        <f t="shared" si="3"/>
        <v>0</v>
      </c>
      <c r="U49" s="544">
        <f t="shared" si="3"/>
        <v>0</v>
      </c>
      <c r="V49" s="544">
        <f t="shared" si="3"/>
        <v>0</v>
      </c>
      <c r="W49" s="544">
        <f t="shared" si="3"/>
        <v>0</v>
      </c>
      <c r="X49" s="545">
        <f t="shared" si="3"/>
        <v>0</v>
      </c>
      <c r="Y49" s="113">
        <f t="shared" si="0"/>
        <v>0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26" ht="25.5" customHeight="1">
      <c r="A50" s="926" t="s">
        <v>211</v>
      </c>
      <c r="B50" s="927"/>
      <c r="C50" s="542"/>
      <c r="D50" s="104">
        <f>D25+D46+D49</f>
        <v>0</v>
      </c>
      <c r="E50" s="707">
        <f>E25+E46+E49</f>
        <v>0</v>
      </c>
      <c r="F50" s="105">
        <f aca="true" t="shared" si="4" ref="F50:X50">F25+F46+F49</f>
        <v>0</v>
      </c>
      <c r="G50" s="105">
        <f t="shared" si="4"/>
        <v>0</v>
      </c>
      <c r="H50" s="105">
        <f t="shared" si="4"/>
        <v>0</v>
      </c>
      <c r="I50" s="105">
        <f t="shared" si="4"/>
        <v>0</v>
      </c>
      <c r="J50" s="105">
        <f t="shared" si="4"/>
        <v>0</v>
      </c>
      <c r="K50" s="105">
        <f t="shared" si="4"/>
        <v>0</v>
      </c>
      <c r="L50" s="105">
        <f t="shared" si="4"/>
        <v>0</v>
      </c>
      <c r="M50" s="105">
        <f t="shared" si="4"/>
        <v>0</v>
      </c>
      <c r="N50" s="105">
        <f t="shared" si="4"/>
        <v>0</v>
      </c>
      <c r="O50" s="105">
        <f t="shared" si="4"/>
        <v>0</v>
      </c>
      <c r="P50" s="105">
        <f t="shared" si="4"/>
        <v>0</v>
      </c>
      <c r="Q50" s="105">
        <f t="shared" si="4"/>
        <v>0</v>
      </c>
      <c r="R50" s="105">
        <f t="shared" si="4"/>
        <v>0</v>
      </c>
      <c r="S50" s="105">
        <f t="shared" si="4"/>
        <v>0</v>
      </c>
      <c r="T50" s="105">
        <f t="shared" si="4"/>
        <v>0</v>
      </c>
      <c r="U50" s="105">
        <f t="shared" si="4"/>
        <v>0</v>
      </c>
      <c r="V50" s="105">
        <f t="shared" si="4"/>
        <v>0</v>
      </c>
      <c r="W50" s="105">
        <f t="shared" si="4"/>
        <v>0</v>
      </c>
      <c r="X50" s="106">
        <f t="shared" si="4"/>
        <v>0</v>
      </c>
      <c r="Y50" s="107">
        <f t="shared" si="0"/>
        <v>0</v>
      </c>
      <c r="Z50" s="43"/>
    </row>
    <row r="51" spans="1:3" s="36" customFormat="1" ht="18" customHeight="1">
      <c r="A51" s="398"/>
      <c r="B51" s="399" t="s">
        <v>221</v>
      </c>
      <c r="C51" s="398"/>
    </row>
    <row r="52" spans="2:3" s="36" customFormat="1" ht="18" customHeight="1">
      <c r="B52" s="397" t="s">
        <v>363</v>
      </c>
      <c r="C52" s="398"/>
    </row>
    <row r="53" spans="1:3" s="36" customFormat="1" ht="18" customHeight="1">
      <c r="A53" s="398"/>
      <c r="B53" s="397" t="s">
        <v>125</v>
      </c>
      <c r="C53" s="398"/>
    </row>
    <row r="54" ht="18" customHeight="1">
      <c r="B54" s="397"/>
    </row>
  </sheetData>
  <sheetProtection insertRows="0"/>
  <protectedRanges>
    <protectedRange sqref="A47:X49 B26:X45 B5:X24" name="範囲1"/>
  </protectedRanges>
  <mergeCells count="13">
    <mergeCell ref="A1:Y1"/>
    <mergeCell ref="W2:Y2"/>
    <mergeCell ref="A5:A24"/>
    <mergeCell ref="A26:A45"/>
    <mergeCell ref="Y3:Y4"/>
    <mergeCell ref="A3:B4"/>
    <mergeCell ref="C3:C4"/>
    <mergeCell ref="A25:B25"/>
    <mergeCell ref="D3:X3"/>
    <mergeCell ref="A50:B50"/>
    <mergeCell ref="A46:B46"/>
    <mergeCell ref="A49:B49"/>
    <mergeCell ref="A47:A48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  <rowBreaks count="1" manualBreakCount="1">
    <brk id="25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0"/>
  <sheetViews>
    <sheetView view="pageBreakPreview" zoomScale="75" zoomScaleNormal="70" zoomScaleSheetLayoutView="75" workbookViewId="0" topLeftCell="A16">
      <selection activeCell="F31" sqref="F31"/>
    </sheetView>
  </sheetViews>
  <sheetFormatPr defaultColWidth="9.00390625" defaultRowHeight="30" customHeight="1"/>
  <cols>
    <col min="1" max="1" width="3.125" style="42" customWidth="1"/>
    <col min="2" max="2" width="21.50390625" style="42" customWidth="1"/>
    <col min="3" max="3" width="8.375" style="524" customWidth="1"/>
    <col min="4" max="24" width="8.125" style="33" customWidth="1"/>
    <col min="25" max="25" width="10.625" style="33" customWidth="1"/>
    <col min="26" max="26" width="10.00390625" style="33" bestFit="1" customWidth="1"/>
    <col min="27" max="16384" width="9.00390625" style="33" customWidth="1"/>
  </cols>
  <sheetData>
    <row r="1" spans="1:25" s="34" customFormat="1" ht="21" customHeight="1">
      <c r="A1" s="913" t="s">
        <v>285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</row>
    <row r="2" spans="1:25" s="34" customFormat="1" ht="17.25" customHeight="1">
      <c r="A2" s="390"/>
      <c r="B2" s="35"/>
      <c r="C2" s="518"/>
      <c r="W2" s="873" t="s">
        <v>301</v>
      </c>
      <c r="X2" s="873"/>
      <c r="Y2" s="873"/>
    </row>
    <row r="3" spans="1:25" ht="15.75" customHeight="1">
      <c r="A3" s="918" t="s">
        <v>212</v>
      </c>
      <c r="B3" s="938"/>
      <c r="C3" s="910" t="s">
        <v>213</v>
      </c>
      <c r="D3" s="701"/>
      <c r="E3" s="916" t="s">
        <v>199</v>
      </c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75"/>
      <c r="Y3" s="911" t="s">
        <v>202</v>
      </c>
    </row>
    <row r="4" spans="1:25" s="42" customFormat="1" ht="30" customHeight="1">
      <c r="A4" s="939"/>
      <c r="B4" s="940"/>
      <c r="C4" s="859"/>
      <c r="D4" s="189" t="s">
        <v>22</v>
      </c>
      <c r="E4" s="189" t="s">
        <v>23</v>
      </c>
      <c r="F4" s="189" t="s">
        <v>24</v>
      </c>
      <c r="G4" s="189" t="s">
        <v>25</v>
      </c>
      <c r="H4" s="189" t="s">
        <v>26</v>
      </c>
      <c r="I4" s="189" t="s">
        <v>27</v>
      </c>
      <c r="J4" s="189" t="s">
        <v>28</v>
      </c>
      <c r="K4" s="189" t="s">
        <v>29</v>
      </c>
      <c r="L4" s="189" t="s">
        <v>30</v>
      </c>
      <c r="M4" s="189" t="s">
        <v>31</v>
      </c>
      <c r="N4" s="189" t="s">
        <v>32</v>
      </c>
      <c r="O4" s="189" t="s">
        <v>33</v>
      </c>
      <c r="P4" s="189" t="s">
        <v>34</v>
      </c>
      <c r="Q4" s="189" t="s">
        <v>87</v>
      </c>
      <c r="R4" s="189" t="s">
        <v>88</v>
      </c>
      <c r="S4" s="189" t="s">
        <v>89</v>
      </c>
      <c r="T4" s="189" t="s">
        <v>137</v>
      </c>
      <c r="U4" s="189" t="s">
        <v>296</v>
      </c>
      <c r="V4" s="189" t="s">
        <v>316</v>
      </c>
      <c r="W4" s="189" t="s">
        <v>317</v>
      </c>
      <c r="X4" s="189" t="s">
        <v>318</v>
      </c>
      <c r="Y4" s="860"/>
    </row>
    <row r="5" spans="1:25" ht="36.75" customHeight="1">
      <c r="A5" s="933" t="s">
        <v>127</v>
      </c>
      <c r="B5" s="402" t="s">
        <v>217</v>
      </c>
      <c r="C5" s="403" t="s">
        <v>267</v>
      </c>
      <c r="D5" s="93">
        <v>0</v>
      </c>
      <c r="E5" s="704">
        <v>2500</v>
      </c>
      <c r="F5" s="94">
        <v>2500</v>
      </c>
      <c r="G5" s="94">
        <v>2500</v>
      </c>
      <c r="H5" s="94">
        <v>7000</v>
      </c>
      <c r="I5" s="94">
        <v>2500</v>
      </c>
      <c r="J5" s="94">
        <v>2500</v>
      </c>
      <c r="K5" s="94">
        <v>2500</v>
      </c>
      <c r="L5" s="94">
        <v>7000</v>
      </c>
      <c r="M5" s="94">
        <v>2500</v>
      </c>
      <c r="N5" s="94">
        <v>2500</v>
      </c>
      <c r="O5" s="94">
        <v>2500</v>
      </c>
      <c r="P5" s="94">
        <v>7000</v>
      </c>
      <c r="Q5" s="94">
        <v>2500</v>
      </c>
      <c r="R5" s="94">
        <v>2500</v>
      </c>
      <c r="S5" s="94">
        <v>2500</v>
      </c>
      <c r="T5" s="94">
        <v>7000</v>
      </c>
      <c r="U5" s="94">
        <v>2500</v>
      </c>
      <c r="V5" s="94">
        <v>2500</v>
      </c>
      <c r="W5" s="94">
        <v>2500</v>
      </c>
      <c r="X5" s="108">
        <v>2500</v>
      </c>
      <c r="Y5" s="95">
        <f>SUM(D5:X5)</f>
        <v>68000</v>
      </c>
    </row>
    <row r="6" spans="1:25" ht="36.75" customHeight="1">
      <c r="A6" s="934"/>
      <c r="B6" s="404" t="s">
        <v>222</v>
      </c>
      <c r="C6" s="405" t="s">
        <v>220</v>
      </c>
      <c r="D6" s="96">
        <v>0</v>
      </c>
      <c r="E6" s="705">
        <v>0</v>
      </c>
      <c r="F6" s="97">
        <v>1000</v>
      </c>
      <c r="G6" s="97">
        <v>0</v>
      </c>
      <c r="H6" s="97">
        <v>1000</v>
      </c>
      <c r="I6" s="97">
        <v>0</v>
      </c>
      <c r="J6" s="97">
        <v>1000</v>
      </c>
      <c r="K6" s="97">
        <v>0</v>
      </c>
      <c r="L6" s="97">
        <v>1000</v>
      </c>
      <c r="M6" s="97">
        <v>0</v>
      </c>
      <c r="N6" s="97">
        <v>1000</v>
      </c>
      <c r="O6" s="97">
        <v>0</v>
      </c>
      <c r="P6" s="97">
        <v>1000</v>
      </c>
      <c r="Q6" s="97">
        <v>0</v>
      </c>
      <c r="R6" s="97">
        <v>1000</v>
      </c>
      <c r="S6" s="97">
        <v>0</v>
      </c>
      <c r="T6" s="97">
        <v>1000</v>
      </c>
      <c r="U6" s="97">
        <v>0</v>
      </c>
      <c r="V6" s="97">
        <v>1000</v>
      </c>
      <c r="W6" s="97">
        <v>0</v>
      </c>
      <c r="X6" s="97">
        <v>1000</v>
      </c>
      <c r="Y6" s="99">
        <f aca="true" t="shared" si="0" ref="Y6:Y13">SUM(D6:X6)</f>
        <v>10000</v>
      </c>
    </row>
    <row r="7" spans="1:25" ht="36.75" customHeight="1">
      <c r="A7" s="934"/>
      <c r="B7" s="404" t="s">
        <v>218</v>
      </c>
      <c r="C7" s="405" t="s">
        <v>220</v>
      </c>
      <c r="D7" s="96">
        <v>0</v>
      </c>
      <c r="E7" s="705">
        <v>0</v>
      </c>
      <c r="F7" s="97">
        <v>2000</v>
      </c>
      <c r="G7" s="97">
        <v>0</v>
      </c>
      <c r="H7" s="97">
        <v>2000</v>
      </c>
      <c r="I7" s="97">
        <v>0</v>
      </c>
      <c r="J7" s="97">
        <v>2000</v>
      </c>
      <c r="K7" s="97">
        <v>0</v>
      </c>
      <c r="L7" s="97">
        <v>2000</v>
      </c>
      <c r="M7" s="97">
        <v>0</v>
      </c>
      <c r="N7" s="97">
        <v>2000</v>
      </c>
      <c r="O7" s="97">
        <v>0</v>
      </c>
      <c r="P7" s="97">
        <v>2000</v>
      </c>
      <c r="Q7" s="97">
        <v>0</v>
      </c>
      <c r="R7" s="97">
        <v>2000</v>
      </c>
      <c r="S7" s="97">
        <v>0</v>
      </c>
      <c r="T7" s="97">
        <v>2000</v>
      </c>
      <c r="U7" s="97">
        <v>0</v>
      </c>
      <c r="V7" s="97">
        <v>2000</v>
      </c>
      <c r="W7" s="97">
        <v>0</v>
      </c>
      <c r="X7" s="109">
        <v>2000</v>
      </c>
      <c r="Y7" s="99">
        <f t="shared" si="0"/>
        <v>20000</v>
      </c>
    </row>
    <row r="8" spans="1:25" ht="36.75" customHeight="1">
      <c r="A8" s="934"/>
      <c r="B8" s="406" t="s">
        <v>223</v>
      </c>
      <c r="C8" s="405" t="s">
        <v>219</v>
      </c>
      <c r="D8" s="96">
        <v>0</v>
      </c>
      <c r="E8" s="705">
        <v>5000</v>
      </c>
      <c r="F8" s="97">
        <v>5000</v>
      </c>
      <c r="G8" s="97">
        <v>10000</v>
      </c>
      <c r="H8" s="97">
        <v>5000</v>
      </c>
      <c r="I8" s="97">
        <v>5000</v>
      </c>
      <c r="J8" s="97">
        <v>10000</v>
      </c>
      <c r="K8" s="97">
        <v>5000</v>
      </c>
      <c r="L8" s="97">
        <v>5000</v>
      </c>
      <c r="M8" s="97">
        <v>10000</v>
      </c>
      <c r="N8" s="97">
        <v>5000</v>
      </c>
      <c r="O8" s="97">
        <v>5000</v>
      </c>
      <c r="P8" s="97">
        <v>10000</v>
      </c>
      <c r="Q8" s="97">
        <v>5000</v>
      </c>
      <c r="R8" s="97">
        <v>5000</v>
      </c>
      <c r="S8" s="97">
        <v>10000</v>
      </c>
      <c r="T8" s="97">
        <v>5000</v>
      </c>
      <c r="U8" s="97">
        <v>5000</v>
      </c>
      <c r="V8" s="97">
        <v>10000</v>
      </c>
      <c r="W8" s="97">
        <v>5000</v>
      </c>
      <c r="X8" s="110">
        <v>10000</v>
      </c>
      <c r="Y8" s="99">
        <f t="shared" si="0"/>
        <v>135000</v>
      </c>
    </row>
    <row r="9" spans="1:25" ht="36.75" customHeight="1">
      <c r="A9" s="934"/>
      <c r="B9" s="406" t="s">
        <v>224</v>
      </c>
      <c r="C9" s="407" t="s">
        <v>220</v>
      </c>
      <c r="D9" s="96">
        <v>0</v>
      </c>
      <c r="E9" s="705">
        <v>0</v>
      </c>
      <c r="F9" s="97">
        <v>25000</v>
      </c>
      <c r="G9" s="97">
        <v>0</v>
      </c>
      <c r="H9" s="97">
        <v>25000</v>
      </c>
      <c r="I9" s="97">
        <v>0</v>
      </c>
      <c r="J9" s="97">
        <v>25000</v>
      </c>
      <c r="K9" s="97">
        <v>0</v>
      </c>
      <c r="L9" s="97">
        <v>25000</v>
      </c>
      <c r="M9" s="97">
        <v>0</v>
      </c>
      <c r="N9" s="97">
        <v>25000</v>
      </c>
      <c r="O9" s="97">
        <v>0</v>
      </c>
      <c r="P9" s="97">
        <v>25000</v>
      </c>
      <c r="Q9" s="97">
        <v>0</v>
      </c>
      <c r="R9" s="97">
        <v>25000</v>
      </c>
      <c r="S9" s="97">
        <v>0</v>
      </c>
      <c r="T9" s="97">
        <v>25000</v>
      </c>
      <c r="U9" s="97">
        <v>0</v>
      </c>
      <c r="V9" s="97">
        <v>25000</v>
      </c>
      <c r="W9" s="97">
        <v>0</v>
      </c>
      <c r="X9" s="97">
        <v>25000</v>
      </c>
      <c r="Y9" s="99">
        <f t="shared" si="0"/>
        <v>250000</v>
      </c>
    </row>
    <row r="10" spans="1:25" ht="36.75" customHeight="1">
      <c r="A10" s="934"/>
      <c r="B10" s="406" t="s">
        <v>225</v>
      </c>
      <c r="C10" s="405" t="s">
        <v>219</v>
      </c>
      <c r="D10" s="96">
        <v>0</v>
      </c>
      <c r="E10" s="705">
        <v>8000</v>
      </c>
      <c r="F10" s="97">
        <v>8000</v>
      </c>
      <c r="G10" s="97">
        <v>12000</v>
      </c>
      <c r="H10" s="97">
        <v>8000</v>
      </c>
      <c r="I10" s="97">
        <v>8000</v>
      </c>
      <c r="J10" s="97">
        <v>12000</v>
      </c>
      <c r="K10" s="97">
        <v>8000</v>
      </c>
      <c r="L10" s="97">
        <v>8000</v>
      </c>
      <c r="M10" s="97">
        <v>12000</v>
      </c>
      <c r="N10" s="97">
        <v>8000</v>
      </c>
      <c r="O10" s="97">
        <v>8000</v>
      </c>
      <c r="P10" s="97">
        <v>12000</v>
      </c>
      <c r="Q10" s="97">
        <v>8000</v>
      </c>
      <c r="R10" s="97">
        <v>8000</v>
      </c>
      <c r="S10" s="97">
        <v>12000</v>
      </c>
      <c r="T10" s="97">
        <v>8000</v>
      </c>
      <c r="U10" s="97">
        <v>8000</v>
      </c>
      <c r="V10" s="97">
        <v>12000</v>
      </c>
      <c r="W10" s="97">
        <v>8000</v>
      </c>
      <c r="X10" s="109">
        <v>12000</v>
      </c>
      <c r="Y10" s="99">
        <f t="shared" si="0"/>
        <v>188000</v>
      </c>
    </row>
    <row r="11" spans="1:25" ht="36.75" customHeight="1">
      <c r="A11" s="934"/>
      <c r="B11" s="58" t="s">
        <v>214</v>
      </c>
      <c r="C11" s="407"/>
      <c r="D11" s="96"/>
      <c r="E11" s="705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109"/>
      <c r="Y11" s="99">
        <f t="shared" si="0"/>
        <v>0</v>
      </c>
    </row>
    <row r="12" spans="1:25" ht="36.75" customHeight="1">
      <c r="A12" s="934"/>
      <c r="B12" s="58" t="s">
        <v>214</v>
      </c>
      <c r="C12" s="407"/>
      <c r="D12" s="96"/>
      <c r="E12" s="70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109"/>
      <c r="Y12" s="99">
        <f t="shared" si="0"/>
        <v>0</v>
      </c>
    </row>
    <row r="13" spans="1:25" ht="36.75" customHeight="1">
      <c r="A13" s="934"/>
      <c r="B13" s="58" t="s">
        <v>214</v>
      </c>
      <c r="C13" s="407"/>
      <c r="D13" s="96"/>
      <c r="E13" s="7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109"/>
      <c r="Y13" s="99">
        <f t="shared" si="0"/>
        <v>0</v>
      </c>
    </row>
    <row r="14" spans="1:26" ht="25.5" customHeight="1">
      <c r="A14" s="888" t="s">
        <v>9</v>
      </c>
      <c r="B14" s="941"/>
      <c r="C14" s="519"/>
      <c r="D14" s="104">
        <f>SUM(D5:D13)</f>
        <v>0</v>
      </c>
      <c r="E14" s="707">
        <f aca="true" t="shared" si="1" ref="E14:X14">SUM(E5:E13)</f>
        <v>15500</v>
      </c>
      <c r="F14" s="105">
        <f t="shared" si="1"/>
        <v>43500</v>
      </c>
      <c r="G14" s="105">
        <f t="shared" si="1"/>
        <v>24500</v>
      </c>
      <c r="H14" s="105">
        <f>SUM(H5:H13)</f>
        <v>48000</v>
      </c>
      <c r="I14" s="105">
        <f t="shared" si="1"/>
        <v>15500</v>
      </c>
      <c r="J14" s="105">
        <f t="shared" si="1"/>
        <v>52500</v>
      </c>
      <c r="K14" s="105">
        <f t="shared" si="1"/>
        <v>15500</v>
      </c>
      <c r="L14" s="105">
        <f t="shared" si="1"/>
        <v>48000</v>
      </c>
      <c r="M14" s="105">
        <f t="shared" si="1"/>
        <v>24500</v>
      </c>
      <c r="N14" s="105">
        <f t="shared" si="1"/>
        <v>43500</v>
      </c>
      <c r="O14" s="105">
        <f t="shared" si="1"/>
        <v>15500</v>
      </c>
      <c r="P14" s="105">
        <f t="shared" si="1"/>
        <v>57000</v>
      </c>
      <c r="Q14" s="105">
        <f t="shared" si="1"/>
        <v>15500</v>
      </c>
      <c r="R14" s="105">
        <f t="shared" si="1"/>
        <v>43500</v>
      </c>
      <c r="S14" s="105">
        <f t="shared" si="1"/>
        <v>24500</v>
      </c>
      <c r="T14" s="105">
        <f t="shared" si="1"/>
        <v>48000</v>
      </c>
      <c r="U14" s="105">
        <f t="shared" si="1"/>
        <v>15500</v>
      </c>
      <c r="V14" s="105">
        <f t="shared" si="1"/>
        <v>52500</v>
      </c>
      <c r="W14" s="105">
        <f t="shared" si="1"/>
        <v>15500</v>
      </c>
      <c r="X14" s="106">
        <f t="shared" si="1"/>
        <v>52500</v>
      </c>
      <c r="Y14" s="107">
        <f>SUM(D14:X14)</f>
        <v>671000</v>
      </c>
      <c r="Z14" s="43"/>
    </row>
    <row r="15" spans="1:25" ht="36.75" customHeight="1">
      <c r="A15" s="936" t="s">
        <v>362</v>
      </c>
      <c r="B15" s="400" t="s">
        <v>215</v>
      </c>
      <c r="C15" s="520" t="s">
        <v>84</v>
      </c>
      <c r="D15" s="116">
        <v>0</v>
      </c>
      <c r="E15" s="708">
        <v>0</v>
      </c>
      <c r="F15" s="117"/>
      <c r="G15" s="117">
        <v>300</v>
      </c>
      <c r="H15" s="117">
        <v>0</v>
      </c>
      <c r="I15" s="117">
        <v>0</v>
      </c>
      <c r="J15" s="117">
        <v>300</v>
      </c>
      <c r="K15" s="117">
        <v>0</v>
      </c>
      <c r="L15" s="117">
        <v>0</v>
      </c>
      <c r="M15" s="117">
        <v>300</v>
      </c>
      <c r="N15" s="117">
        <v>0</v>
      </c>
      <c r="O15" s="117">
        <v>0</v>
      </c>
      <c r="P15" s="117">
        <v>300</v>
      </c>
      <c r="Q15" s="117">
        <v>0</v>
      </c>
      <c r="R15" s="117">
        <v>0</v>
      </c>
      <c r="S15" s="117">
        <v>300</v>
      </c>
      <c r="T15" s="117">
        <v>0</v>
      </c>
      <c r="U15" s="117">
        <v>0</v>
      </c>
      <c r="V15" s="117">
        <v>300</v>
      </c>
      <c r="W15" s="117">
        <v>0</v>
      </c>
      <c r="X15" s="118">
        <v>0</v>
      </c>
      <c r="Y15" s="119">
        <f aca="true" t="shared" si="2" ref="Y15:Y27">SUM(D15:X15)</f>
        <v>1800</v>
      </c>
    </row>
    <row r="16" spans="1:25" ht="36.75" customHeight="1">
      <c r="A16" s="936"/>
      <c r="B16" s="400" t="s">
        <v>83</v>
      </c>
      <c r="C16" s="521" t="s">
        <v>216</v>
      </c>
      <c r="D16" s="96">
        <v>0</v>
      </c>
      <c r="E16" s="705">
        <v>0</v>
      </c>
      <c r="F16" s="97">
        <v>0</v>
      </c>
      <c r="G16" s="97">
        <v>0</v>
      </c>
      <c r="H16" s="97">
        <v>0</v>
      </c>
      <c r="I16" s="97">
        <v>5000</v>
      </c>
      <c r="J16" s="97">
        <v>0</v>
      </c>
      <c r="K16" s="97">
        <v>0</v>
      </c>
      <c r="L16" s="97">
        <v>0</v>
      </c>
      <c r="M16" s="97">
        <v>0</v>
      </c>
      <c r="N16" s="97">
        <v>5000</v>
      </c>
      <c r="O16" s="97">
        <v>0</v>
      </c>
      <c r="P16" s="97">
        <v>0</v>
      </c>
      <c r="Q16" s="97">
        <v>0</v>
      </c>
      <c r="R16" s="97">
        <v>0</v>
      </c>
      <c r="S16" s="97">
        <v>5000</v>
      </c>
      <c r="T16" s="97">
        <v>0</v>
      </c>
      <c r="U16" s="97">
        <v>0</v>
      </c>
      <c r="V16" s="97">
        <v>0</v>
      </c>
      <c r="W16" s="97">
        <v>0</v>
      </c>
      <c r="X16" s="98">
        <v>5000</v>
      </c>
      <c r="Y16" s="99">
        <f t="shared" si="2"/>
        <v>20000</v>
      </c>
    </row>
    <row r="17" spans="1:25" ht="36.75" customHeight="1">
      <c r="A17" s="936"/>
      <c r="B17" s="401" t="s">
        <v>81</v>
      </c>
      <c r="C17" s="521" t="s">
        <v>268</v>
      </c>
      <c r="D17" s="96">
        <v>0</v>
      </c>
      <c r="E17" s="705">
        <v>0</v>
      </c>
      <c r="F17" s="97">
        <v>0</v>
      </c>
      <c r="G17" s="97">
        <v>0</v>
      </c>
      <c r="H17" s="97">
        <v>0</v>
      </c>
      <c r="I17" s="97">
        <v>30000</v>
      </c>
      <c r="J17" s="97">
        <v>0</v>
      </c>
      <c r="K17" s="97">
        <v>0</v>
      </c>
      <c r="L17" s="97">
        <v>0</v>
      </c>
      <c r="M17" s="97">
        <v>0</v>
      </c>
      <c r="N17" s="97">
        <v>30000</v>
      </c>
      <c r="O17" s="97">
        <v>0</v>
      </c>
      <c r="P17" s="97">
        <v>0</v>
      </c>
      <c r="Q17" s="97">
        <v>0</v>
      </c>
      <c r="R17" s="97">
        <v>0</v>
      </c>
      <c r="S17" s="97">
        <v>30000</v>
      </c>
      <c r="T17" s="97">
        <v>0</v>
      </c>
      <c r="U17" s="97">
        <v>0</v>
      </c>
      <c r="V17" s="97">
        <v>0</v>
      </c>
      <c r="W17" s="97">
        <v>0</v>
      </c>
      <c r="X17" s="98">
        <v>30000</v>
      </c>
      <c r="Y17" s="99">
        <f t="shared" si="2"/>
        <v>120000</v>
      </c>
    </row>
    <row r="18" spans="1:25" ht="36.75" customHeight="1">
      <c r="A18" s="936"/>
      <c r="B18" s="401" t="s">
        <v>82</v>
      </c>
      <c r="C18" s="521" t="s">
        <v>269</v>
      </c>
      <c r="D18" s="96">
        <v>0</v>
      </c>
      <c r="E18" s="705">
        <v>0</v>
      </c>
      <c r="F18" s="97">
        <v>0</v>
      </c>
      <c r="G18" s="97">
        <v>0</v>
      </c>
      <c r="H18" s="97">
        <v>10000</v>
      </c>
      <c r="I18" s="97">
        <v>0</v>
      </c>
      <c r="J18" s="97">
        <v>0</v>
      </c>
      <c r="K18" s="97">
        <v>0</v>
      </c>
      <c r="L18" s="97">
        <v>10000</v>
      </c>
      <c r="M18" s="97">
        <v>0</v>
      </c>
      <c r="N18" s="97">
        <v>0</v>
      </c>
      <c r="O18" s="97">
        <v>0</v>
      </c>
      <c r="P18" s="97">
        <v>10000</v>
      </c>
      <c r="Q18" s="97">
        <v>0</v>
      </c>
      <c r="R18" s="97">
        <v>0</v>
      </c>
      <c r="S18" s="97">
        <v>0</v>
      </c>
      <c r="T18" s="97">
        <v>10000</v>
      </c>
      <c r="U18" s="97">
        <v>0</v>
      </c>
      <c r="V18" s="97">
        <v>0</v>
      </c>
      <c r="W18" s="97">
        <v>0</v>
      </c>
      <c r="X18" s="98">
        <v>10000</v>
      </c>
      <c r="Y18" s="99">
        <f t="shared" si="2"/>
        <v>50000</v>
      </c>
    </row>
    <row r="19" spans="1:25" ht="36.75" customHeight="1">
      <c r="A19" s="936"/>
      <c r="B19" s="58" t="s">
        <v>214</v>
      </c>
      <c r="C19" s="521"/>
      <c r="D19" s="96"/>
      <c r="E19" s="705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8"/>
      <c r="Y19" s="99">
        <f t="shared" si="2"/>
        <v>0</v>
      </c>
    </row>
    <row r="20" spans="1:25" ht="36.75" customHeight="1">
      <c r="A20" s="936"/>
      <c r="B20" s="58" t="s">
        <v>214</v>
      </c>
      <c r="C20" s="521"/>
      <c r="D20" s="96"/>
      <c r="E20" s="70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9">
        <f t="shared" si="2"/>
        <v>0</v>
      </c>
    </row>
    <row r="21" spans="1:25" ht="36.75" customHeight="1">
      <c r="A21" s="936"/>
      <c r="B21" s="58" t="s">
        <v>214</v>
      </c>
      <c r="C21" s="521"/>
      <c r="D21" s="96"/>
      <c r="E21" s="70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8"/>
      <c r="Y21" s="99">
        <f t="shared" si="2"/>
        <v>0</v>
      </c>
    </row>
    <row r="22" spans="1:25" ht="36.75" customHeight="1">
      <c r="A22" s="936"/>
      <c r="B22" s="58" t="s">
        <v>214</v>
      </c>
      <c r="C22" s="521"/>
      <c r="D22" s="96"/>
      <c r="E22" s="70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8"/>
      <c r="Y22" s="99">
        <f t="shared" si="2"/>
        <v>0</v>
      </c>
    </row>
    <row r="23" spans="1:26" ht="25.5" customHeight="1">
      <c r="A23" s="942" t="s">
        <v>9</v>
      </c>
      <c r="B23" s="943"/>
      <c r="C23" s="522"/>
      <c r="D23" s="104">
        <f>SUM(D15:D22)</f>
        <v>0</v>
      </c>
      <c r="E23" s="707">
        <f>SUM(E15:E22)</f>
        <v>0</v>
      </c>
      <c r="F23" s="105">
        <f aca="true" t="shared" si="3" ref="F23:X23">SUM(F15:F22)</f>
        <v>0</v>
      </c>
      <c r="G23" s="105">
        <f t="shared" si="3"/>
        <v>300</v>
      </c>
      <c r="H23" s="105">
        <f t="shared" si="3"/>
        <v>10000</v>
      </c>
      <c r="I23" s="105">
        <f t="shared" si="3"/>
        <v>35000</v>
      </c>
      <c r="J23" s="105">
        <f t="shared" si="3"/>
        <v>300</v>
      </c>
      <c r="K23" s="105">
        <f t="shared" si="3"/>
        <v>0</v>
      </c>
      <c r="L23" s="105">
        <f t="shared" si="3"/>
        <v>10000</v>
      </c>
      <c r="M23" s="105">
        <f t="shared" si="3"/>
        <v>300</v>
      </c>
      <c r="N23" s="105">
        <f t="shared" si="3"/>
        <v>35000</v>
      </c>
      <c r="O23" s="105">
        <f t="shared" si="3"/>
        <v>0</v>
      </c>
      <c r="P23" s="105">
        <f t="shared" si="3"/>
        <v>10300</v>
      </c>
      <c r="Q23" s="105">
        <f t="shared" si="3"/>
        <v>0</v>
      </c>
      <c r="R23" s="105">
        <f t="shared" si="3"/>
        <v>0</v>
      </c>
      <c r="S23" s="105">
        <f t="shared" si="3"/>
        <v>35300</v>
      </c>
      <c r="T23" s="105">
        <f t="shared" si="3"/>
        <v>10000</v>
      </c>
      <c r="U23" s="105">
        <f t="shared" si="3"/>
        <v>0</v>
      </c>
      <c r="V23" s="105">
        <f t="shared" si="3"/>
        <v>300</v>
      </c>
      <c r="W23" s="105">
        <f t="shared" si="3"/>
        <v>0</v>
      </c>
      <c r="X23" s="106">
        <f t="shared" si="3"/>
        <v>45000</v>
      </c>
      <c r="Y23" s="107">
        <f t="shared" si="2"/>
        <v>191800</v>
      </c>
      <c r="Z23" s="43"/>
    </row>
    <row r="24" spans="1:47" ht="36.75" customHeight="1">
      <c r="A24" s="931" t="s">
        <v>275</v>
      </c>
      <c r="B24" s="547"/>
      <c r="C24" s="557"/>
      <c r="D24" s="549"/>
      <c r="E24" s="709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1"/>
      <c r="Y24" s="113">
        <f t="shared" si="2"/>
        <v>0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ht="36.75" customHeight="1">
      <c r="A25" s="932"/>
      <c r="B25" s="552"/>
      <c r="C25" s="558"/>
      <c r="D25" s="553"/>
      <c r="E25" s="710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5"/>
      <c r="Y25" s="556">
        <f t="shared" si="2"/>
        <v>0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ht="25.5" customHeight="1">
      <c r="A26" s="926" t="s">
        <v>274</v>
      </c>
      <c r="B26" s="930"/>
      <c r="C26" s="559"/>
      <c r="D26" s="543">
        <f>SUM(D24:D25)</f>
        <v>0</v>
      </c>
      <c r="E26" s="711">
        <f>SUM(E24:E25)</f>
        <v>0</v>
      </c>
      <c r="F26" s="544">
        <f aca="true" t="shared" si="4" ref="F26:X26">SUM(F24:F25)</f>
        <v>0</v>
      </c>
      <c r="G26" s="544">
        <f t="shared" si="4"/>
        <v>0</v>
      </c>
      <c r="H26" s="544">
        <f t="shared" si="4"/>
        <v>0</v>
      </c>
      <c r="I26" s="544">
        <f t="shared" si="4"/>
        <v>0</v>
      </c>
      <c r="J26" s="544">
        <f t="shared" si="4"/>
        <v>0</v>
      </c>
      <c r="K26" s="544">
        <f t="shared" si="4"/>
        <v>0</v>
      </c>
      <c r="L26" s="544">
        <f t="shared" si="4"/>
        <v>0</v>
      </c>
      <c r="M26" s="544">
        <f t="shared" si="4"/>
        <v>0</v>
      </c>
      <c r="N26" s="544">
        <f t="shared" si="4"/>
        <v>0</v>
      </c>
      <c r="O26" s="544">
        <f t="shared" si="4"/>
        <v>0</v>
      </c>
      <c r="P26" s="544">
        <f t="shared" si="4"/>
        <v>0</v>
      </c>
      <c r="Q26" s="544">
        <f t="shared" si="4"/>
        <v>0</v>
      </c>
      <c r="R26" s="544">
        <f t="shared" si="4"/>
        <v>0</v>
      </c>
      <c r="S26" s="544">
        <f t="shared" si="4"/>
        <v>0</v>
      </c>
      <c r="T26" s="544">
        <f t="shared" si="4"/>
        <v>0</v>
      </c>
      <c r="U26" s="544">
        <f t="shared" si="4"/>
        <v>0</v>
      </c>
      <c r="V26" s="544">
        <f t="shared" si="4"/>
        <v>0</v>
      </c>
      <c r="W26" s="544">
        <f t="shared" si="4"/>
        <v>0</v>
      </c>
      <c r="X26" s="545">
        <f t="shared" si="4"/>
        <v>0</v>
      </c>
      <c r="Y26" s="546">
        <f t="shared" si="2"/>
        <v>0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26" ht="25.5" customHeight="1">
      <c r="A27" s="926" t="s">
        <v>211</v>
      </c>
      <c r="B27" s="927"/>
      <c r="C27" s="560"/>
      <c r="D27" s="104">
        <f>D14+D23+D24+D25</f>
        <v>0</v>
      </c>
      <c r="E27" s="707">
        <f aca="true" t="shared" si="5" ref="E27:X27">E14+E23+E24+E25</f>
        <v>15500</v>
      </c>
      <c r="F27" s="105">
        <f t="shared" si="5"/>
        <v>43500</v>
      </c>
      <c r="G27" s="105">
        <f t="shared" si="5"/>
        <v>24800</v>
      </c>
      <c r="H27" s="105">
        <f t="shared" si="5"/>
        <v>58000</v>
      </c>
      <c r="I27" s="105">
        <f t="shared" si="5"/>
        <v>50500</v>
      </c>
      <c r="J27" s="105">
        <f t="shared" si="5"/>
        <v>52800</v>
      </c>
      <c r="K27" s="105">
        <f t="shared" si="5"/>
        <v>15500</v>
      </c>
      <c r="L27" s="105">
        <f t="shared" si="5"/>
        <v>58000</v>
      </c>
      <c r="M27" s="105">
        <f t="shared" si="5"/>
        <v>24800</v>
      </c>
      <c r="N27" s="105">
        <f t="shared" si="5"/>
        <v>78500</v>
      </c>
      <c r="O27" s="105">
        <f t="shared" si="5"/>
        <v>15500</v>
      </c>
      <c r="P27" s="105">
        <f t="shared" si="5"/>
        <v>67300</v>
      </c>
      <c r="Q27" s="105">
        <f t="shared" si="5"/>
        <v>15500</v>
      </c>
      <c r="R27" s="105">
        <f t="shared" si="5"/>
        <v>43500</v>
      </c>
      <c r="S27" s="105">
        <f t="shared" si="5"/>
        <v>59800</v>
      </c>
      <c r="T27" s="105">
        <f t="shared" si="5"/>
        <v>58000</v>
      </c>
      <c r="U27" s="105">
        <f t="shared" si="5"/>
        <v>15500</v>
      </c>
      <c r="V27" s="105">
        <f t="shared" si="5"/>
        <v>52800</v>
      </c>
      <c r="W27" s="105">
        <f t="shared" si="5"/>
        <v>15500</v>
      </c>
      <c r="X27" s="106">
        <f t="shared" si="5"/>
        <v>97500</v>
      </c>
      <c r="Y27" s="107">
        <f t="shared" si="2"/>
        <v>862800</v>
      </c>
      <c r="Z27" s="43"/>
    </row>
    <row r="28" spans="1:3" s="36" customFormat="1" ht="18" customHeight="1">
      <c r="A28" s="398"/>
      <c r="B28" s="399" t="s">
        <v>221</v>
      </c>
      <c r="C28" s="523"/>
    </row>
    <row r="29" spans="2:3" s="36" customFormat="1" ht="18" customHeight="1">
      <c r="B29" s="397" t="s">
        <v>363</v>
      </c>
      <c r="C29" s="523"/>
    </row>
    <row r="30" spans="1:3" s="36" customFormat="1" ht="18" customHeight="1">
      <c r="A30" s="398"/>
      <c r="B30" s="397" t="s">
        <v>125</v>
      </c>
      <c r="C30" s="523"/>
    </row>
  </sheetData>
  <sheetProtection insertRows="0"/>
  <protectedRanges>
    <protectedRange sqref="A24:X26 B5:X13 B15:X22" name="範囲1"/>
  </protectedRanges>
  <mergeCells count="13">
    <mergeCell ref="A27:B27"/>
    <mergeCell ref="A23:B23"/>
    <mergeCell ref="A24:A25"/>
    <mergeCell ref="A26:B26"/>
    <mergeCell ref="A1:Y1"/>
    <mergeCell ref="W2:Y2"/>
    <mergeCell ref="A5:A13"/>
    <mergeCell ref="A15:A22"/>
    <mergeCell ref="Y3:Y4"/>
    <mergeCell ref="A3:B4"/>
    <mergeCell ref="C3:C4"/>
    <mergeCell ref="E3:X3"/>
    <mergeCell ref="A14:B14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2"/>
  <headerFooter alignWithMargins="0">
    <oddHeader>&amp;R&amp;"ＭＳ 明朝,標準"&amp;10新西部環境工場整備及び運営事業
（事業計画書&amp;A）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showGridLines="0" view="pageBreakPreview" zoomScale="75" zoomScaleNormal="80" zoomScaleSheetLayoutView="75" workbookViewId="0" topLeftCell="A1">
      <pane xSplit="5" ySplit="4" topLeftCell="F21" activePane="bottomRight" state="frozen"/>
      <selection pane="topLeft" activeCell="A58" sqref="A58:IV58"/>
      <selection pane="topRight" activeCell="A58" sqref="A58:IV58"/>
      <selection pane="bottomLeft" activeCell="A58" sqref="A58:IV58"/>
      <selection pane="bottomRight" activeCell="F46" sqref="F46"/>
    </sheetView>
  </sheetViews>
  <sheetFormatPr defaultColWidth="9.00390625" defaultRowHeight="30" customHeight="1"/>
  <cols>
    <col min="1" max="1" width="9.375" style="33" bestFit="1" customWidth="1"/>
    <col min="2" max="2" width="3.50390625" style="42" customWidth="1"/>
    <col min="3" max="3" width="20.50390625" style="42" customWidth="1"/>
    <col min="4" max="4" width="12.625" style="42" customWidth="1"/>
    <col min="5" max="5" width="5.00390625" style="42" customWidth="1"/>
    <col min="6" max="26" width="7.625" style="33" customWidth="1"/>
    <col min="27" max="27" width="10.125" style="33" customWidth="1"/>
    <col min="28" max="16384" width="9.00390625" style="33" customWidth="1"/>
  </cols>
  <sheetData>
    <row r="1" spans="2:27" s="34" customFormat="1" ht="21" customHeight="1">
      <c r="B1" s="913" t="s">
        <v>286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</row>
    <row r="2" spans="1:27" s="34" customFormat="1" ht="17.25" customHeight="1">
      <c r="A2" s="390"/>
      <c r="B2" s="35"/>
      <c r="C2" s="91"/>
      <c r="Y2" s="944" t="s">
        <v>301</v>
      </c>
      <c r="Z2" s="944"/>
      <c r="AA2" s="944"/>
    </row>
    <row r="3" spans="1:27" ht="15.75" customHeight="1">
      <c r="A3" s="43"/>
      <c r="B3" s="918" t="s">
        <v>5</v>
      </c>
      <c r="C3" s="982"/>
      <c r="D3" s="911" t="s">
        <v>226</v>
      </c>
      <c r="E3" s="925" t="s">
        <v>123</v>
      </c>
      <c r="F3" s="916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75"/>
      <c r="AA3" s="911" t="s">
        <v>202</v>
      </c>
    </row>
    <row r="4" spans="2:27" s="42" customFormat="1" ht="30" customHeight="1">
      <c r="B4" s="983"/>
      <c r="C4" s="984"/>
      <c r="D4" s="985"/>
      <c r="E4" s="45" t="s">
        <v>12</v>
      </c>
      <c r="F4" s="37" t="s">
        <v>22</v>
      </c>
      <c r="G4" s="37" t="s">
        <v>23</v>
      </c>
      <c r="H4" s="37" t="s">
        <v>24</v>
      </c>
      <c r="I4" s="37" t="s">
        <v>25</v>
      </c>
      <c r="J4" s="37" t="s">
        <v>26</v>
      </c>
      <c r="K4" s="37" t="s">
        <v>27</v>
      </c>
      <c r="L4" s="37" t="s">
        <v>28</v>
      </c>
      <c r="M4" s="37" t="s">
        <v>29</v>
      </c>
      <c r="N4" s="37" t="s">
        <v>30</v>
      </c>
      <c r="O4" s="37" t="s">
        <v>31</v>
      </c>
      <c r="P4" s="37" t="s">
        <v>32</v>
      </c>
      <c r="Q4" s="37" t="s">
        <v>33</v>
      </c>
      <c r="R4" s="37" t="s">
        <v>34</v>
      </c>
      <c r="S4" s="37" t="s">
        <v>87</v>
      </c>
      <c r="T4" s="37" t="s">
        <v>88</v>
      </c>
      <c r="U4" s="37" t="s">
        <v>89</v>
      </c>
      <c r="V4" s="37" t="s">
        <v>137</v>
      </c>
      <c r="W4" s="37" t="s">
        <v>296</v>
      </c>
      <c r="X4" s="37" t="s">
        <v>316</v>
      </c>
      <c r="Y4" s="37" t="s">
        <v>317</v>
      </c>
      <c r="Z4" s="37" t="s">
        <v>318</v>
      </c>
      <c r="AA4" s="860"/>
    </row>
    <row r="5" spans="1:27" ht="21" customHeight="1">
      <c r="A5" s="46"/>
      <c r="B5" s="957" t="s">
        <v>6</v>
      </c>
      <c r="C5" s="960"/>
      <c r="D5" s="962"/>
      <c r="E5" s="47" t="s">
        <v>14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122">
        <f>SUM(G5:Z5)</f>
        <v>0</v>
      </c>
    </row>
    <row r="6" spans="1:27" ht="21" customHeight="1">
      <c r="A6" s="48"/>
      <c r="B6" s="958"/>
      <c r="C6" s="950"/>
      <c r="D6" s="963"/>
      <c r="E6" s="49" t="s">
        <v>13</v>
      </c>
      <c r="F6" s="121">
        <f>$D5*F5</f>
        <v>0</v>
      </c>
      <c r="G6" s="121">
        <f>$D5*G5</f>
        <v>0</v>
      </c>
      <c r="H6" s="121">
        <f>$D5*H5</f>
        <v>0</v>
      </c>
      <c r="I6" s="121">
        <f>$D5*I5</f>
        <v>0</v>
      </c>
      <c r="J6" s="121">
        <f aca="true" t="shared" si="0" ref="J6:Z6">$D5*J5</f>
        <v>0</v>
      </c>
      <c r="K6" s="121">
        <f t="shared" si="0"/>
        <v>0</v>
      </c>
      <c r="L6" s="121">
        <f t="shared" si="0"/>
        <v>0</v>
      </c>
      <c r="M6" s="121">
        <f t="shared" si="0"/>
        <v>0</v>
      </c>
      <c r="N6" s="121">
        <f t="shared" si="0"/>
        <v>0</v>
      </c>
      <c r="O6" s="121">
        <f t="shared" si="0"/>
        <v>0</v>
      </c>
      <c r="P6" s="121">
        <f t="shared" si="0"/>
        <v>0</v>
      </c>
      <c r="Q6" s="121">
        <f t="shared" si="0"/>
        <v>0</v>
      </c>
      <c r="R6" s="121">
        <f t="shared" si="0"/>
        <v>0</v>
      </c>
      <c r="S6" s="121">
        <f t="shared" si="0"/>
        <v>0</v>
      </c>
      <c r="T6" s="121">
        <f>$D5*T5</f>
        <v>0</v>
      </c>
      <c r="U6" s="121">
        <f t="shared" si="0"/>
        <v>0</v>
      </c>
      <c r="V6" s="121">
        <f t="shared" si="0"/>
        <v>0</v>
      </c>
      <c r="W6" s="121">
        <f t="shared" si="0"/>
        <v>0</v>
      </c>
      <c r="X6" s="121">
        <f t="shared" si="0"/>
        <v>0</v>
      </c>
      <c r="Y6" s="121">
        <f t="shared" si="0"/>
        <v>0</v>
      </c>
      <c r="Z6" s="121">
        <f t="shared" si="0"/>
        <v>0</v>
      </c>
      <c r="AA6" s="123">
        <f>SUM(G6:Z6)</f>
        <v>0</v>
      </c>
    </row>
    <row r="7" spans="1:27" ht="21" customHeight="1">
      <c r="A7" s="50"/>
      <c r="B7" s="958"/>
      <c r="C7" s="964"/>
      <c r="D7" s="979"/>
      <c r="E7" s="51" t="s">
        <v>14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123">
        <f>SUM(G7:Z7)</f>
        <v>0</v>
      </c>
    </row>
    <row r="8" spans="2:27" ht="21" customHeight="1">
      <c r="B8" s="958"/>
      <c r="C8" s="965"/>
      <c r="D8" s="980"/>
      <c r="E8" s="51" t="s">
        <v>13</v>
      </c>
      <c r="F8" s="121">
        <f>$D7*F7</f>
        <v>0</v>
      </c>
      <c r="G8" s="121">
        <f>$D7*G7</f>
        <v>0</v>
      </c>
      <c r="H8" s="121">
        <f>$D7*H7</f>
        <v>0</v>
      </c>
      <c r="I8" s="121">
        <f aca="true" t="shared" si="1" ref="I8:Z8">$D7*I7</f>
        <v>0</v>
      </c>
      <c r="J8" s="121">
        <f t="shared" si="1"/>
        <v>0</v>
      </c>
      <c r="K8" s="121">
        <f t="shared" si="1"/>
        <v>0</v>
      </c>
      <c r="L8" s="121">
        <f t="shared" si="1"/>
        <v>0</v>
      </c>
      <c r="M8" s="121">
        <f t="shared" si="1"/>
        <v>0</v>
      </c>
      <c r="N8" s="121">
        <f t="shared" si="1"/>
        <v>0</v>
      </c>
      <c r="O8" s="121">
        <f t="shared" si="1"/>
        <v>0</v>
      </c>
      <c r="P8" s="121">
        <f t="shared" si="1"/>
        <v>0</v>
      </c>
      <c r="Q8" s="121">
        <f t="shared" si="1"/>
        <v>0</v>
      </c>
      <c r="R8" s="121">
        <f t="shared" si="1"/>
        <v>0</v>
      </c>
      <c r="S8" s="121">
        <f t="shared" si="1"/>
        <v>0</v>
      </c>
      <c r="T8" s="121">
        <f t="shared" si="1"/>
        <v>0</v>
      </c>
      <c r="U8" s="121">
        <f t="shared" si="1"/>
        <v>0</v>
      </c>
      <c r="V8" s="121">
        <f t="shared" si="1"/>
        <v>0</v>
      </c>
      <c r="W8" s="121">
        <f t="shared" si="1"/>
        <v>0</v>
      </c>
      <c r="X8" s="121">
        <f t="shared" si="1"/>
        <v>0</v>
      </c>
      <c r="Y8" s="121">
        <f t="shared" si="1"/>
        <v>0</v>
      </c>
      <c r="Z8" s="121">
        <f t="shared" si="1"/>
        <v>0</v>
      </c>
      <c r="AA8" s="123">
        <f>SUM(F8:Z8)</f>
        <v>0</v>
      </c>
    </row>
    <row r="9" spans="2:27" ht="21" customHeight="1">
      <c r="B9" s="958"/>
      <c r="C9" s="968"/>
      <c r="D9" s="981"/>
      <c r="E9" s="51" t="s">
        <v>14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123">
        <f aca="true" t="shared" si="2" ref="AA9:AA46">SUM(F9:Z9)</f>
        <v>0</v>
      </c>
    </row>
    <row r="10" spans="2:27" ht="21" customHeight="1">
      <c r="B10" s="958"/>
      <c r="C10" s="950"/>
      <c r="D10" s="963"/>
      <c r="E10" s="51" t="s">
        <v>13</v>
      </c>
      <c r="F10" s="121">
        <f aca="true" t="shared" si="3" ref="F10:Z10">$D9*F9</f>
        <v>0</v>
      </c>
      <c r="G10" s="121">
        <f t="shared" si="3"/>
        <v>0</v>
      </c>
      <c r="H10" s="121">
        <f t="shared" si="3"/>
        <v>0</v>
      </c>
      <c r="I10" s="121">
        <f t="shared" si="3"/>
        <v>0</v>
      </c>
      <c r="J10" s="121">
        <f t="shared" si="3"/>
        <v>0</v>
      </c>
      <c r="K10" s="121">
        <f t="shared" si="3"/>
        <v>0</v>
      </c>
      <c r="L10" s="121">
        <f t="shared" si="3"/>
        <v>0</v>
      </c>
      <c r="M10" s="121">
        <f t="shared" si="3"/>
        <v>0</v>
      </c>
      <c r="N10" s="121">
        <f t="shared" si="3"/>
        <v>0</v>
      </c>
      <c r="O10" s="121">
        <f t="shared" si="3"/>
        <v>0</v>
      </c>
      <c r="P10" s="121">
        <f t="shared" si="3"/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0</v>
      </c>
      <c r="U10" s="121">
        <f t="shared" si="3"/>
        <v>0</v>
      </c>
      <c r="V10" s="121">
        <f t="shared" si="3"/>
        <v>0</v>
      </c>
      <c r="W10" s="121">
        <f t="shared" si="3"/>
        <v>0</v>
      </c>
      <c r="X10" s="121">
        <f t="shared" si="3"/>
        <v>0</v>
      </c>
      <c r="Y10" s="121">
        <f t="shared" si="3"/>
        <v>0</v>
      </c>
      <c r="Z10" s="121">
        <f t="shared" si="3"/>
        <v>0</v>
      </c>
      <c r="AA10" s="123">
        <f t="shared" si="2"/>
        <v>0</v>
      </c>
    </row>
    <row r="11" spans="2:27" ht="21" customHeight="1">
      <c r="B11" s="958"/>
      <c r="C11" s="968"/>
      <c r="D11" s="981"/>
      <c r="E11" s="51" t="s">
        <v>14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123">
        <f t="shared" si="2"/>
        <v>0</v>
      </c>
    </row>
    <row r="12" spans="2:27" ht="21" customHeight="1">
      <c r="B12" s="958"/>
      <c r="C12" s="950"/>
      <c r="D12" s="963"/>
      <c r="E12" s="51" t="s">
        <v>13</v>
      </c>
      <c r="F12" s="121">
        <f aca="true" t="shared" si="4" ref="F12:Z12">$D11*F11</f>
        <v>0</v>
      </c>
      <c r="G12" s="121">
        <f t="shared" si="4"/>
        <v>0</v>
      </c>
      <c r="H12" s="121">
        <f t="shared" si="4"/>
        <v>0</v>
      </c>
      <c r="I12" s="121">
        <f t="shared" si="4"/>
        <v>0</v>
      </c>
      <c r="J12" s="121">
        <f t="shared" si="4"/>
        <v>0</v>
      </c>
      <c r="K12" s="121">
        <f t="shared" si="4"/>
        <v>0</v>
      </c>
      <c r="L12" s="121">
        <f t="shared" si="4"/>
        <v>0</v>
      </c>
      <c r="M12" s="121">
        <f t="shared" si="4"/>
        <v>0</v>
      </c>
      <c r="N12" s="121">
        <f t="shared" si="4"/>
        <v>0</v>
      </c>
      <c r="O12" s="121">
        <f t="shared" si="4"/>
        <v>0</v>
      </c>
      <c r="P12" s="121">
        <f t="shared" si="4"/>
        <v>0</v>
      </c>
      <c r="Q12" s="121">
        <f t="shared" si="4"/>
        <v>0</v>
      </c>
      <c r="R12" s="121">
        <f t="shared" si="4"/>
        <v>0</v>
      </c>
      <c r="S12" s="121">
        <f t="shared" si="4"/>
        <v>0</v>
      </c>
      <c r="T12" s="121">
        <f t="shared" si="4"/>
        <v>0</v>
      </c>
      <c r="U12" s="121">
        <f t="shared" si="4"/>
        <v>0</v>
      </c>
      <c r="V12" s="121">
        <f t="shared" si="4"/>
        <v>0</v>
      </c>
      <c r="W12" s="121">
        <f t="shared" si="4"/>
        <v>0</v>
      </c>
      <c r="X12" s="121">
        <f t="shared" si="4"/>
        <v>0</v>
      </c>
      <c r="Y12" s="121">
        <f t="shared" si="4"/>
        <v>0</v>
      </c>
      <c r="Z12" s="121">
        <f t="shared" si="4"/>
        <v>0</v>
      </c>
      <c r="AA12" s="123">
        <f t="shared" si="2"/>
        <v>0</v>
      </c>
    </row>
    <row r="13" spans="2:27" ht="21" customHeight="1">
      <c r="B13" s="958"/>
      <c r="C13" s="964"/>
      <c r="D13" s="979"/>
      <c r="E13" s="51" t="s">
        <v>14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123">
        <f t="shared" si="2"/>
        <v>0</v>
      </c>
    </row>
    <row r="14" spans="2:27" ht="21" customHeight="1">
      <c r="B14" s="958"/>
      <c r="C14" s="965"/>
      <c r="D14" s="980"/>
      <c r="E14" s="51" t="s">
        <v>13</v>
      </c>
      <c r="F14" s="121">
        <f aca="true" t="shared" si="5" ref="F14:Z14">$D13*F13</f>
        <v>0</v>
      </c>
      <c r="G14" s="121">
        <f t="shared" si="5"/>
        <v>0</v>
      </c>
      <c r="H14" s="121">
        <f t="shared" si="5"/>
        <v>0</v>
      </c>
      <c r="I14" s="121">
        <f t="shared" si="5"/>
        <v>0</v>
      </c>
      <c r="J14" s="121">
        <f t="shared" si="5"/>
        <v>0</v>
      </c>
      <c r="K14" s="121">
        <f t="shared" si="5"/>
        <v>0</v>
      </c>
      <c r="L14" s="121">
        <f t="shared" si="5"/>
        <v>0</v>
      </c>
      <c r="M14" s="121">
        <f t="shared" si="5"/>
        <v>0</v>
      </c>
      <c r="N14" s="121">
        <f t="shared" si="5"/>
        <v>0</v>
      </c>
      <c r="O14" s="121">
        <f t="shared" si="5"/>
        <v>0</v>
      </c>
      <c r="P14" s="121">
        <f t="shared" si="5"/>
        <v>0</v>
      </c>
      <c r="Q14" s="121">
        <f t="shared" si="5"/>
        <v>0</v>
      </c>
      <c r="R14" s="121">
        <f t="shared" si="5"/>
        <v>0</v>
      </c>
      <c r="S14" s="121">
        <f t="shared" si="5"/>
        <v>0</v>
      </c>
      <c r="T14" s="121">
        <f t="shared" si="5"/>
        <v>0</v>
      </c>
      <c r="U14" s="121">
        <f t="shared" si="5"/>
        <v>0</v>
      </c>
      <c r="V14" s="121">
        <f t="shared" si="5"/>
        <v>0</v>
      </c>
      <c r="W14" s="121">
        <f t="shared" si="5"/>
        <v>0</v>
      </c>
      <c r="X14" s="121">
        <f t="shared" si="5"/>
        <v>0</v>
      </c>
      <c r="Y14" s="121">
        <f t="shared" si="5"/>
        <v>0</v>
      </c>
      <c r="Z14" s="121">
        <f t="shared" si="5"/>
        <v>0</v>
      </c>
      <c r="AA14" s="123">
        <f t="shared" si="2"/>
        <v>0</v>
      </c>
    </row>
    <row r="15" spans="2:27" ht="21" customHeight="1">
      <c r="B15" s="958"/>
      <c r="C15" s="968"/>
      <c r="D15" s="981"/>
      <c r="E15" s="51" t="s">
        <v>14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123">
        <f t="shared" si="2"/>
        <v>0</v>
      </c>
    </row>
    <row r="16" spans="2:27" ht="21" customHeight="1">
      <c r="B16" s="958"/>
      <c r="C16" s="950"/>
      <c r="D16" s="963"/>
      <c r="E16" s="51"/>
      <c r="F16" s="121">
        <f aca="true" t="shared" si="6" ref="F16:Z16">$D15*F15</f>
        <v>0</v>
      </c>
      <c r="G16" s="121">
        <f t="shared" si="6"/>
        <v>0</v>
      </c>
      <c r="H16" s="121">
        <f t="shared" si="6"/>
        <v>0</v>
      </c>
      <c r="I16" s="121">
        <f t="shared" si="6"/>
        <v>0</v>
      </c>
      <c r="J16" s="121">
        <f t="shared" si="6"/>
        <v>0</v>
      </c>
      <c r="K16" s="121">
        <f t="shared" si="6"/>
        <v>0</v>
      </c>
      <c r="L16" s="121">
        <f t="shared" si="6"/>
        <v>0</v>
      </c>
      <c r="M16" s="121">
        <f t="shared" si="6"/>
        <v>0</v>
      </c>
      <c r="N16" s="121">
        <f t="shared" si="6"/>
        <v>0</v>
      </c>
      <c r="O16" s="121">
        <f t="shared" si="6"/>
        <v>0</v>
      </c>
      <c r="P16" s="121">
        <f t="shared" si="6"/>
        <v>0</v>
      </c>
      <c r="Q16" s="121">
        <f t="shared" si="6"/>
        <v>0</v>
      </c>
      <c r="R16" s="121">
        <f t="shared" si="6"/>
        <v>0</v>
      </c>
      <c r="S16" s="121">
        <f t="shared" si="6"/>
        <v>0</v>
      </c>
      <c r="T16" s="121">
        <f t="shared" si="6"/>
        <v>0</v>
      </c>
      <c r="U16" s="121">
        <f t="shared" si="6"/>
        <v>0</v>
      </c>
      <c r="V16" s="121">
        <f t="shared" si="6"/>
        <v>0</v>
      </c>
      <c r="W16" s="121">
        <f t="shared" si="6"/>
        <v>0</v>
      </c>
      <c r="X16" s="121">
        <f t="shared" si="6"/>
        <v>0</v>
      </c>
      <c r="Y16" s="121">
        <f t="shared" si="6"/>
        <v>0</v>
      </c>
      <c r="Z16" s="121">
        <f t="shared" si="6"/>
        <v>0</v>
      </c>
      <c r="AA16" s="123">
        <f t="shared" si="2"/>
        <v>0</v>
      </c>
    </row>
    <row r="17" spans="2:27" ht="21" customHeight="1">
      <c r="B17" s="958"/>
      <c r="C17" s="968"/>
      <c r="D17" s="981"/>
      <c r="E17" s="51" t="s">
        <v>14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123">
        <f t="shared" si="2"/>
        <v>0</v>
      </c>
    </row>
    <row r="18" spans="2:27" ht="21" customHeight="1">
      <c r="B18" s="958"/>
      <c r="C18" s="950"/>
      <c r="D18" s="963"/>
      <c r="E18" s="51" t="s">
        <v>13</v>
      </c>
      <c r="F18" s="121">
        <f aca="true" t="shared" si="7" ref="F18:Z18">$D17*F17</f>
        <v>0</v>
      </c>
      <c r="G18" s="121">
        <f t="shared" si="7"/>
        <v>0</v>
      </c>
      <c r="H18" s="121">
        <f t="shared" si="7"/>
        <v>0</v>
      </c>
      <c r="I18" s="121">
        <f t="shared" si="7"/>
        <v>0</v>
      </c>
      <c r="J18" s="121">
        <f t="shared" si="7"/>
        <v>0</v>
      </c>
      <c r="K18" s="121">
        <f t="shared" si="7"/>
        <v>0</v>
      </c>
      <c r="L18" s="121">
        <f t="shared" si="7"/>
        <v>0</v>
      </c>
      <c r="M18" s="121">
        <f t="shared" si="7"/>
        <v>0</v>
      </c>
      <c r="N18" s="121">
        <f t="shared" si="7"/>
        <v>0</v>
      </c>
      <c r="O18" s="121">
        <f t="shared" si="7"/>
        <v>0</v>
      </c>
      <c r="P18" s="121">
        <f t="shared" si="7"/>
        <v>0</v>
      </c>
      <c r="Q18" s="121">
        <f t="shared" si="7"/>
        <v>0</v>
      </c>
      <c r="R18" s="121">
        <f t="shared" si="7"/>
        <v>0</v>
      </c>
      <c r="S18" s="121">
        <f t="shared" si="7"/>
        <v>0</v>
      </c>
      <c r="T18" s="121">
        <f t="shared" si="7"/>
        <v>0</v>
      </c>
      <c r="U18" s="121">
        <f t="shared" si="7"/>
        <v>0</v>
      </c>
      <c r="V18" s="121">
        <f t="shared" si="7"/>
        <v>0</v>
      </c>
      <c r="W18" s="121">
        <f t="shared" si="7"/>
        <v>0</v>
      </c>
      <c r="X18" s="121">
        <f t="shared" si="7"/>
        <v>0</v>
      </c>
      <c r="Y18" s="121">
        <f t="shared" si="7"/>
        <v>0</v>
      </c>
      <c r="Z18" s="121">
        <f t="shared" si="7"/>
        <v>0</v>
      </c>
      <c r="AA18" s="123">
        <f t="shared" si="2"/>
        <v>0</v>
      </c>
    </row>
    <row r="19" spans="2:27" ht="21" customHeight="1">
      <c r="B19" s="958"/>
      <c r="C19" s="949"/>
      <c r="D19" s="972"/>
      <c r="E19" s="51" t="s">
        <v>14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123">
        <f t="shared" si="2"/>
        <v>0</v>
      </c>
    </row>
    <row r="20" spans="2:27" ht="21" customHeight="1">
      <c r="B20" s="958"/>
      <c r="C20" s="950"/>
      <c r="D20" s="973"/>
      <c r="E20" s="51" t="s">
        <v>13</v>
      </c>
      <c r="F20" s="121">
        <f aca="true" t="shared" si="8" ref="F20:Z20">$D19*F19</f>
        <v>0</v>
      </c>
      <c r="G20" s="121">
        <f t="shared" si="8"/>
        <v>0</v>
      </c>
      <c r="H20" s="121">
        <f t="shared" si="8"/>
        <v>0</v>
      </c>
      <c r="I20" s="121">
        <f t="shared" si="8"/>
        <v>0</v>
      </c>
      <c r="J20" s="121">
        <f t="shared" si="8"/>
        <v>0</v>
      </c>
      <c r="K20" s="121">
        <f t="shared" si="8"/>
        <v>0</v>
      </c>
      <c r="L20" s="121">
        <f t="shared" si="8"/>
        <v>0</v>
      </c>
      <c r="M20" s="121">
        <f t="shared" si="8"/>
        <v>0</v>
      </c>
      <c r="N20" s="121">
        <f t="shared" si="8"/>
        <v>0</v>
      </c>
      <c r="O20" s="121">
        <f t="shared" si="8"/>
        <v>0</v>
      </c>
      <c r="P20" s="121">
        <f t="shared" si="8"/>
        <v>0</v>
      </c>
      <c r="Q20" s="121">
        <f t="shared" si="8"/>
        <v>0</v>
      </c>
      <c r="R20" s="121">
        <f t="shared" si="8"/>
        <v>0</v>
      </c>
      <c r="S20" s="121">
        <f t="shared" si="8"/>
        <v>0</v>
      </c>
      <c r="T20" s="121">
        <f t="shared" si="8"/>
        <v>0</v>
      </c>
      <c r="U20" s="121">
        <f t="shared" si="8"/>
        <v>0</v>
      </c>
      <c r="V20" s="121">
        <f t="shared" si="8"/>
        <v>0</v>
      </c>
      <c r="W20" s="121">
        <f t="shared" si="8"/>
        <v>0</v>
      </c>
      <c r="X20" s="121">
        <f t="shared" si="8"/>
        <v>0</v>
      </c>
      <c r="Y20" s="121">
        <f t="shared" si="8"/>
        <v>0</v>
      </c>
      <c r="Z20" s="121">
        <f t="shared" si="8"/>
        <v>0</v>
      </c>
      <c r="AA20" s="123">
        <f t="shared" si="2"/>
        <v>0</v>
      </c>
    </row>
    <row r="21" spans="2:27" ht="21" customHeight="1">
      <c r="B21" s="958"/>
      <c r="C21" s="949"/>
      <c r="D21" s="972"/>
      <c r="E21" s="51" t="s">
        <v>14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123">
        <f t="shared" si="2"/>
        <v>0</v>
      </c>
    </row>
    <row r="22" spans="2:27" ht="21" customHeight="1">
      <c r="B22" s="959"/>
      <c r="C22" s="950"/>
      <c r="D22" s="973"/>
      <c r="E22" s="51" t="s">
        <v>13</v>
      </c>
      <c r="F22" s="121">
        <f aca="true" t="shared" si="9" ref="F22:Z22">$D21*F21</f>
        <v>0</v>
      </c>
      <c r="G22" s="121">
        <f t="shared" si="9"/>
        <v>0</v>
      </c>
      <c r="H22" s="121">
        <f t="shared" si="9"/>
        <v>0</v>
      </c>
      <c r="I22" s="121">
        <f t="shared" si="9"/>
        <v>0</v>
      </c>
      <c r="J22" s="121">
        <f t="shared" si="9"/>
        <v>0</v>
      </c>
      <c r="K22" s="121">
        <f t="shared" si="9"/>
        <v>0</v>
      </c>
      <c r="L22" s="121">
        <f t="shared" si="9"/>
        <v>0</v>
      </c>
      <c r="M22" s="121">
        <f t="shared" si="9"/>
        <v>0</v>
      </c>
      <c r="N22" s="121">
        <f t="shared" si="9"/>
        <v>0</v>
      </c>
      <c r="O22" s="121">
        <f t="shared" si="9"/>
        <v>0</v>
      </c>
      <c r="P22" s="121">
        <f t="shared" si="9"/>
        <v>0</v>
      </c>
      <c r="Q22" s="121">
        <f t="shared" si="9"/>
        <v>0</v>
      </c>
      <c r="R22" s="121">
        <f t="shared" si="9"/>
        <v>0</v>
      </c>
      <c r="S22" s="121">
        <f t="shared" si="9"/>
        <v>0</v>
      </c>
      <c r="T22" s="121">
        <f t="shared" si="9"/>
        <v>0</v>
      </c>
      <c r="U22" s="121">
        <f t="shared" si="9"/>
        <v>0</v>
      </c>
      <c r="V22" s="121">
        <f t="shared" si="9"/>
        <v>0</v>
      </c>
      <c r="W22" s="121">
        <f t="shared" si="9"/>
        <v>0</v>
      </c>
      <c r="X22" s="121">
        <f t="shared" si="9"/>
        <v>0</v>
      </c>
      <c r="Y22" s="121">
        <f t="shared" si="9"/>
        <v>0</v>
      </c>
      <c r="Z22" s="121">
        <f t="shared" si="9"/>
        <v>0</v>
      </c>
      <c r="AA22" s="123">
        <f t="shared" si="2"/>
        <v>0</v>
      </c>
    </row>
    <row r="23" spans="2:27" ht="21" customHeight="1">
      <c r="B23" s="974" t="s">
        <v>9</v>
      </c>
      <c r="C23" s="975"/>
      <c r="D23" s="977"/>
      <c r="E23" s="51" t="s">
        <v>14</v>
      </c>
      <c r="F23" s="127">
        <f>F5+F7+F9+F11+F13+F15+F17+F19+F21</f>
        <v>0</v>
      </c>
      <c r="G23" s="127">
        <f>G5+G7+G9+G11+G13+G15+G17+G19+G21</f>
        <v>0</v>
      </c>
      <c r="H23" s="127">
        <f aca="true" t="shared" si="10" ref="H23:Z23">H5+H7+H9+H11+H13+H15+H17+H19+H21</f>
        <v>0</v>
      </c>
      <c r="I23" s="127">
        <f t="shared" si="10"/>
        <v>0</v>
      </c>
      <c r="J23" s="127">
        <f t="shared" si="10"/>
        <v>0</v>
      </c>
      <c r="K23" s="127">
        <f t="shared" si="10"/>
        <v>0</v>
      </c>
      <c r="L23" s="127">
        <f t="shared" si="10"/>
        <v>0</v>
      </c>
      <c r="M23" s="127">
        <f t="shared" si="10"/>
        <v>0</v>
      </c>
      <c r="N23" s="127">
        <f t="shared" si="10"/>
        <v>0</v>
      </c>
      <c r="O23" s="127">
        <f t="shared" si="10"/>
        <v>0</v>
      </c>
      <c r="P23" s="127">
        <f t="shared" si="10"/>
        <v>0</v>
      </c>
      <c r="Q23" s="127">
        <f t="shared" si="10"/>
        <v>0</v>
      </c>
      <c r="R23" s="127">
        <f t="shared" si="10"/>
        <v>0</v>
      </c>
      <c r="S23" s="127">
        <f t="shared" si="10"/>
        <v>0</v>
      </c>
      <c r="T23" s="127">
        <f t="shared" si="10"/>
        <v>0</v>
      </c>
      <c r="U23" s="127">
        <f t="shared" si="10"/>
        <v>0</v>
      </c>
      <c r="V23" s="127">
        <f t="shared" si="10"/>
        <v>0</v>
      </c>
      <c r="W23" s="127">
        <f t="shared" si="10"/>
        <v>0</v>
      </c>
      <c r="X23" s="127">
        <f t="shared" si="10"/>
        <v>0</v>
      </c>
      <c r="Y23" s="127">
        <f t="shared" si="10"/>
        <v>0</v>
      </c>
      <c r="Z23" s="127">
        <f t="shared" si="10"/>
        <v>0</v>
      </c>
      <c r="AA23" s="123">
        <f t="shared" si="2"/>
        <v>0</v>
      </c>
    </row>
    <row r="24" spans="2:27" ht="21" customHeight="1">
      <c r="B24" s="976"/>
      <c r="C24" s="807"/>
      <c r="D24" s="978"/>
      <c r="E24" s="52" t="s">
        <v>13</v>
      </c>
      <c r="F24" s="126">
        <f>F6+F8+F10+F12+F14+F16+F18+F20+F22</f>
        <v>0</v>
      </c>
      <c r="G24" s="126">
        <f>G6+G8+G10+G12+G14+G16+G18+G20+G22</f>
        <v>0</v>
      </c>
      <c r="H24" s="126">
        <f aca="true" t="shared" si="11" ref="H24:Z24">H6+H8+H10+H12+H14+H16+H18+H20+H22</f>
        <v>0</v>
      </c>
      <c r="I24" s="126">
        <f t="shared" si="11"/>
        <v>0</v>
      </c>
      <c r="J24" s="126">
        <f t="shared" si="11"/>
        <v>0</v>
      </c>
      <c r="K24" s="126">
        <f t="shared" si="11"/>
        <v>0</v>
      </c>
      <c r="L24" s="126">
        <f t="shared" si="11"/>
        <v>0</v>
      </c>
      <c r="M24" s="126">
        <f t="shared" si="11"/>
        <v>0</v>
      </c>
      <c r="N24" s="126">
        <f t="shared" si="11"/>
        <v>0</v>
      </c>
      <c r="O24" s="126">
        <f t="shared" si="11"/>
        <v>0</v>
      </c>
      <c r="P24" s="126">
        <f t="shared" si="11"/>
        <v>0</v>
      </c>
      <c r="Q24" s="126">
        <f t="shared" si="11"/>
        <v>0</v>
      </c>
      <c r="R24" s="126">
        <f t="shared" si="11"/>
        <v>0</v>
      </c>
      <c r="S24" s="126">
        <f t="shared" si="11"/>
        <v>0</v>
      </c>
      <c r="T24" s="126">
        <f t="shared" si="11"/>
        <v>0</v>
      </c>
      <c r="U24" s="126">
        <f t="shared" si="11"/>
        <v>0</v>
      </c>
      <c r="V24" s="126">
        <f t="shared" si="11"/>
        <v>0</v>
      </c>
      <c r="W24" s="126">
        <f t="shared" si="11"/>
        <v>0</v>
      </c>
      <c r="X24" s="126">
        <f t="shared" si="11"/>
        <v>0</v>
      </c>
      <c r="Y24" s="126">
        <f t="shared" si="11"/>
        <v>0</v>
      </c>
      <c r="Z24" s="126">
        <f t="shared" si="11"/>
        <v>0</v>
      </c>
      <c r="AA24" s="124">
        <f t="shared" si="2"/>
        <v>0</v>
      </c>
    </row>
    <row r="25" spans="2:27" ht="21" customHeight="1">
      <c r="B25" s="957" t="s">
        <v>7</v>
      </c>
      <c r="C25" s="960"/>
      <c r="D25" s="962"/>
      <c r="E25" s="53" t="s">
        <v>14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122">
        <f t="shared" si="2"/>
        <v>0</v>
      </c>
    </row>
    <row r="26" spans="2:27" ht="21" customHeight="1">
      <c r="B26" s="958"/>
      <c r="C26" s="961"/>
      <c r="D26" s="963"/>
      <c r="E26" s="51" t="s">
        <v>13</v>
      </c>
      <c r="F26" s="121">
        <f aca="true" t="shared" si="12" ref="F26:Z26">$D25*F25</f>
        <v>0</v>
      </c>
      <c r="G26" s="121">
        <f t="shared" si="12"/>
        <v>0</v>
      </c>
      <c r="H26" s="121">
        <f t="shared" si="12"/>
        <v>0</v>
      </c>
      <c r="I26" s="121">
        <f t="shared" si="12"/>
        <v>0</v>
      </c>
      <c r="J26" s="121">
        <f t="shared" si="12"/>
        <v>0</v>
      </c>
      <c r="K26" s="121">
        <f t="shared" si="12"/>
        <v>0</v>
      </c>
      <c r="L26" s="121">
        <f t="shared" si="12"/>
        <v>0</v>
      </c>
      <c r="M26" s="121">
        <f t="shared" si="12"/>
        <v>0</v>
      </c>
      <c r="N26" s="121">
        <f>$D25*N25</f>
        <v>0</v>
      </c>
      <c r="O26" s="121">
        <f t="shared" si="12"/>
        <v>0</v>
      </c>
      <c r="P26" s="121">
        <f t="shared" si="12"/>
        <v>0</v>
      </c>
      <c r="Q26" s="121">
        <f t="shared" si="12"/>
        <v>0</v>
      </c>
      <c r="R26" s="121">
        <f t="shared" si="12"/>
        <v>0</v>
      </c>
      <c r="S26" s="121">
        <f t="shared" si="12"/>
        <v>0</v>
      </c>
      <c r="T26" s="121">
        <f t="shared" si="12"/>
        <v>0</v>
      </c>
      <c r="U26" s="121">
        <f t="shared" si="12"/>
        <v>0</v>
      </c>
      <c r="V26" s="121">
        <f t="shared" si="12"/>
        <v>0</v>
      </c>
      <c r="W26" s="121">
        <f t="shared" si="12"/>
        <v>0</v>
      </c>
      <c r="X26" s="121">
        <f t="shared" si="12"/>
        <v>0</v>
      </c>
      <c r="Y26" s="121">
        <f t="shared" si="12"/>
        <v>0</v>
      </c>
      <c r="Z26" s="121">
        <f t="shared" si="12"/>
        <v>0</v>
      </c>
      <c r="AA26" s="123">
        <f t="shared" si="2"/>
        <v>0</v>
      </c>
    </row>
    <row r="27" spans="2:27" ht="21" customHeight="1">
      <c r="B27" s="958"/>
      <c r="C27" s="964"/>
      <c r="D27" s="966"/>
      <c r="E27" s="51" t="s">
        <v>14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123">
        <f t="shared" si="2"/>
        <v>0</v>
      </c>
    </row>
    <row r="28" spans="2:27" ht="21" customHeight="1">
      <c r="B28" s="958"/>
      <c r="C28" s="965"/>
      <c r="D28" s="967"/>
      <c r="E28" s="51" t="s">
        <v>13</v>
      </c>
      <c r="F28" s="121">
        <f aca="true" t="shared" si="13" ref="F28:Z28">$D27*F27</f>
        <v>0</v>
      </c>
      <c r="G28" s="121">
        <f t="shared" si="13"/>
        <v>0</v>
      </c>
      <c r="H28" s="121">
        <f t="shared" si="13"/>
        <v>0</v>
      </c>
      <c r="I28" s="121">
        <f t="shared" si="13"/>
        <v>0</v>
      </c>
      <c r="J28" s="121">
        <f t="shared" si="13"/>
        <v>0</v>
      </c>
      <c r="K28" s="121">
        <f t="shared" si="13"/>
        <v>0</v>
      </c>
      <c r="L28" s="121">
        <f t="shared" si="13"/>
        <v>0</v>
      </c>
      <c r="M28" s="121">
        <f t="shared" si="13"/>
        <v>0</v>
      </c>
      <c r="N28" s="121">
        <f t="shared" si="13"/>
        <v>0</v>
      </c>
      <c r="O28" s="121">
        <f t="shared" si="13"/>
        <v>0</v>
      </c>
      <c r="P28" s="121">
        <f t="shared" si="13"/>
        <v>0</v>
      </c>
      <c r="Q28" s="121">
        <f t="shared" si="13"/>
        <v>0</v>
      </c>
      <c r="R28" s="121">
        <f t="shared" si="13"/>
        <v>0</v>
      </c>
      <c r="S28" s="121">
        <f t="shared" si="13"/>
        <v>0</v>
      </c>
      <c r="T28" s="121">
        <f t="shared" si="13"/>
        <v>0</v>
      </c>
      <c r="U28" s="121">
        <f t="shared" si="13"/>
        <v>0</v>
      </c>
      <c r="V28" s="121">
        <f t="shared" si="13"/>
        <v>0</v>
      </c>
      <c r="W28" s="121">
        <f t="shared" si="13"/>
        <v>0</v>
      </c>
      <c r="X28" s="121">
        <f t="shared" si="13"/>
        <v>0</v>
      </c>
      <c r="Y28" s="121">
        <f t="shared" si="13"/>
        <v>0</v>
      </c>
      <c r="Z28" s="121">
        <f t="shared" si="13"/>
        <v>0</v>
      </c>
      <c r="AA28" s="123">
        <f t="shared" si="2"/>
        <v>0</v>
      </c>
    </row>
    <row r="29" spans="2:27" ht="21" customHeight="1">
      <c r="B29" s="958"/>
      <c r="C29" s="968"/>
      <c r="D29" s="951"/>
      <c r="E29" s="51" t="s">
        <v>14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123">
        <f t="shared" si="2"/>
        <v>0</v>
      </c>
    </row>
    <row r="30" spans="2:27" ht="21" customHeight="1">
      <c r="B30" s="958"/>
      <c r="C30" s="950"/>
      <c r="D30" s="952"/>
      <c r="E30" s="51" t="s">
        <v>13</v>
      </c>
      <c r="F30" s="121">
        <f aca="true" t="shared" si="14" ref="F30:Z30">$D29*F29</f>
        <v>0</v>
      </c>
      <c r="G30" s="121">
        <f t="shared" si="14"/>
        <v>0</v>
      </c>
      <c r="H30" s="121">
        <f t="shared" si="14"/>
        <v>0</v>
      </c>
      <c r="I30" s="121">
        <f t="shared" si="14"/>
        <v>0</v>
      </c>
      <c r="J30" s="121">
        <f t="shared" si="14"/>
        <v>0</v>
      </c>
      <c r="K30" s="121">
        <f t="shared" si="14"/>
        <v>0</v>
      </c>
      <c r="L30" s="121">
        <f t="shared" si="14"/>
        <v>0</v>
      </c>
      <c r="M30" s="121">
        <f t="shared" si="14"/>
        <v>0</v>
      </c>
      <c r="N30" s="121">
        <f t="shared" si="14"/>
        <v>0</v>
      </c>
      <c r="O30" s="121">
        <f t="shared" si="14"/>
        <v>0</v>
      </c>
      <c r="P30" s="121">
        <f t="shared" si="14"/>
        <v>0</v>
      </c>
      <c r="Q30" s="121">
        <f t="shared" si="14"/>
        <v>0</v>
      </c>
      <c r="R30" s="121">
        <f t="shared" si="14"/>
        <v>0</v>
      </c>
      <c r="S30" s="121">
        <f t="shared" si="14"/>
        <v>0</v>
      </c>
      <c r="T30" s="121">
        <f t="shared" si="14"/>
        <v>0</v>
      </c>
      <c r="U30" s="121">
        <f t="shared" si="14"/>
        <v>0</v>
      </c>
      <c r="V30" s="121">
        <f t="shared" si="14"/>
        <v>0</v>
      </c>
      <c r="W30" s="121">
        <f t="shared" si="14"/>
        <v>0</v>
      </c>
      <c r="X30" s="121">
        <f t="shared" si="14"/>
        <v>0</v>
      </c>
      <c r="Y30" s="121">
        <f t="shared" si="14"/>
        <v>0</v>
      </c>
      <c r="Z30" s="121">
        <f t="shared" si="14"/>
        <v>0</v>
      </c>
      <c r="AA30" s="123">
        <f t="shared" si="2"/>
        <v>0</v>
      </c>
    </row>
    <row r="31" spans="2:27" ht="21" customHeight="1">
      <c r="B31" s="958"/>
      <c r="C31" s="964"/>
      <c r="D31" s="951"/>
      <c r="E31" s="51" t="s">
        <v>14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123">
        <f t="shared" si="2"/>
        <v>0</v>
      </c>
    </row>
    <row r="32" spans="2:27" ht="21" customHeight="1">
      <c r="B32" s="958"/>
      <c r="C32" s="950"/>
      <c r="D32" s="952"/>
      <c r="E32" s="51" t="s">
        <v>13</v>
      </c>
      <c r="F32" s="121">
        <f aca="true" t="shared" si="15" ref="F32:Z32">$D31*F31</f>
        <v>0</v>
      </c>
      <c r="G32" s="121">
        <f t="shared" si="15"/>
        <v>0</v>
      </c>
      <c r="H32" s="121">
        <f t="shared" si="15"/>
        <v>0</v>
      </c>
      <c r="I32" s="121">
        <f t="shared" si="15"/>
        <v>0</v>
      </c>
      <c r="J32" s="121">
        <f t="shared" si="15"/>
        <v>0</v>
      </c>
      <c r="K32" s="121">
        <f t="shared" si="15"/>
        <v>0</v>
      </c>
      <c r="L32" s="121">
        <f t="shared" si="15"/>
        <v>0</v>
      </c>
      <c r="M32" s="121">
        <f t="shared" si="15"/>
        <v>0</v>
      </c>
      <c r="N32" s="121">
        <f t="shared" si="15"/>
        <v>0</v>
      </c>
      <c r="O32" s="121">
        <f t="shared" si="15"/>
        <v>0</v>
      </c>
      <c r="P32" s="121">
        <f t="shared" si="15"/>
        <v>0</v>
      </c>
      <c r="Q32" s="121">
        <f t="shared" si="15"/>
        <v>0</v>
      </c>
      <c r="R32" s="121">
        <f t="shared" si="15"/>
        <v>0</v>
      </c>
      <c r="S32" s="121">
        <f t="shared" si="15"/>
        <v>0</v>
      </c>
      <c r="T32" s="121">
        <f t="shared" si="15"/>
        <v>0</v>
      </c>
      <c r="U32" s="121">
        <f t="shared" si="15"/>
        <v>0</v>
      </c>
      <c r="V32" s="121">
        <f t="shared" si="15"/>
        <v>0</v>
      </c>
      <c r="W32" s="121">
        <f t="shared" si="15"/>
        <v>0</v>
      </c>
      <c r="X32" s="121">
        <f t="shared" si="15"/>
        <v>0</v>
      </c>
      <c r="Y32" s="121">
        <f t="shared" si="15"/>
        <v>0</v>
      </c>
      <c r="Z32" s="121">
        <f t="shared" si="15"/>
        <v>0</v>
      </c>
      <c r="AA32" s="123">
        <f t="shared" si="2"/>
        <v>0</v>
      </c>
    </row>
    <row r="33" spans="2:27" ht="21" customHeight="1">
      <c r="B33" s="958"/>
      <c r="C33" s="971"/>
      <c r="D33" s="966"/>
      <c r="E33" s="51" t="s">
        <v>14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123">
        <f t="shared" si="2"/>
        <v>0</v>
      </c>
    </row>
    <row r="34" spans="2:27" ht="21" customHeight="1">
      <c r="B34" s="958"/>
      <c r="C34" s="965"/>
      <c r="D34" s="967"/>
      <c r="E34" s="51" t="s">
        <v>13</v>
      </c>
      <c r="F34" s="121">
        <f>$D$33*F33*4/12</f>
        <v>0</v>
      </c>
      <c r="G34" s="121">
        <f>$D$33*G33*4/12</f>
        <v>0</v>
      </c>
      <c r="H34" s="121">
        <f aca="true" t="shared" si="16" ref="H34:Z34">$D$33*H33</f>
        <v>0</v>
      </c>
      <c r="I34" s="121">
        <f t="shared" si="16"/>
        <v>0</v>
      </c>
      <c r="J34" s="121">
        <f t="shared" si="16"/>
        <v>0</v>
      </c>
      <c r="K34" s="121">
        <f t="shared" si="16"/>
        <v>0</v>
      </c>
      <c r="L34" s="121">
        <f t="shared" si="16"/>
        <v>0</v>
      </c>
      <c r="M34" s="121">
        <f t="shared" si="16"/>
        <v>0</v>
      </c>
      <c r="N34" s="121">
        <f t="shared" si="16"/>
        <v>0</v>
      </c>
      <c r="O34" s="121">
        <f t="shared" si="16"/>
        <v>0</v>
      </c>
      <c r="P34" s="121">
        <f t="shared" si="16"/>
        <v>0</v>
      </c>
      <c r="Q34" s="121">
        <f t="shared" si="16"/>
        <v>0</v>
      </c>
      <c r="R34" s="121">
        <f t="shared" si="16"/>
        <v>0</v>
      </c>
      <c r="S34" s="121">
        <f t="shared" si="16"/>
        <v>0</v>
      </c>
      <c r="T34" s="121">
        <f t="shared" si="16"/>
        <v>0</v>
      </c>
      <c r="U34" s="121">
        <f t="shared" si="16"/>
        <v>0</v>
      </c>
      <c r="V34" s="121">
        <f t="shared" si="16"/>
        <v>0</v>
      </c>
      <c r="W34" s="121">
        <f t="shared" si="16"/>
        <v>0</v>
      </c>
      <c r="X34" s="121">
        <f t="shared" si="16"/>
        <v>0</v>
      </c>
      <c r="Y34" s="121">
        <f t="shared" si="16"/>
        <v>0</v>
      </c>
      <c r="Z34" s="121">
        <f t="shared" si="16"/>
        <v>0</v>
      </c>
      <c r="AA34" s="123">
        <f t="shared" si="2"/>
        <v>0</v>
      </c>
    </row>
    <row r="35" spans="2:27" ht="21" customHeight="1">
      <c r="B35" s="958"/>
      <c r="C35" s="969"/>
      <c r="D35" s="970"/>
      <c r="E35" s="51" t="s">
        <v>14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23">
        <f t="shared" si="2"/>
        <v>0</v>
      </c>
    </row>
    <row r="36" spans="2:27" ht="21" customHeight="1">
      <c r="B36" s="958"/>
      <c r="C36" s="969"/>
      <c r="D36" s="970"/>
      <c r="E36" s="51" t="s">
        <v>13</v>
      </c>
      <c r="F36" s="121">
        <f aca="true" t="shared" si="17" ref="F36:Z36">$D35*F35</f>
        <v>0</v>
      </c>
      <c r="G36" s="121">
        <f t="shared" si="17"/>
        <v>0</v>
      </c>
      <c r="H36" s="121">
        <f t="shared" si="17"/>
        <v>0</v>
      </c>
      <c r="I36" s="121">
        <f t="shared" si="17"/>
        <v>0</v>
      </c>
      <c r="J36" s="121">
        <f t="shared" si="17"/>
        <v>0</v>
      </c>
      <c r="K36" s="121">
        <f t="shared" si="17"/>
        <v>0</v>
      </c>
      <c r="L36" s="121">
        <f t="shared" si="17"/>
        <v>0</v>
      </c>
      <c r="M36" s="121">
        <f t="shared" si="17"/>
        <v>0</v>
      </c>
      <c r="N36" s="121">
        <f t="shared" si="17"/>
        <v>0</v>
      </c>
      <c r="O36" s="121">
        <f t="shared" si="17"/>
        <v>0</v>
      </c>
      <c r="P36" s="121">
        <f t="shared" si="17"/>
        <v>0</v>
      </c>
      <c r="Q36" s="121">
        <f t="shared" si="17"/>
        <v>0</v>
      </c>
      <c r="R36" s="121">
        <f t="shared" si="17"/>
        <v>0</v>
      </c>
      <c r="S36" s="121">
        <f t="shared" si="17"/>
        <v>0</v>
      </c>
      <c r="T36" s="121">
        <f t="shared" si="17"/>
        <v>0</v>
      </c>
      <c r="U36" s="121">
        <f t="shared" si="17"/>
        <v>0</v>
      </c>
      <c r="V36" s="121">
        <f t="shared" si="17"/>
        <v>0</v>
      </c>
      <c r="W36" s="121">
        <f t="shared" si="17"/>
        <v>0</v>
      </c>
      <c r="X36" s="121">
        <f t="shared" si="17"/>
        <v>0</v>
      </c>
      <c r="Y36" s="121">
        <f t="shared" si="17"/>
        <v>0</v>
      </c>
      <c r="Z36" s="121">
        <f t="shared" si="17"/>
        <v>0</v>
      </c>
      <c r="AA36" s="123">
        <f t="shared" si="2"/>
        <v>0</v>
      </c>
    </row>
    <row r="37" spans="2:27" ht="21" customHeight="1">
      <c r="B37" s="958"/>
      <c r="C37" s="971"/>
      <c r="D37" s="966"/>
      <c r="E37" s="51" t="s">
        <v>14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123">
        <f t="shared" si="2"/>
        <v>0</v>
      </c>
    </row>
    <row r="38" spans="2:27" ht="21" customHeight="1">
      <c r="B38" s="958"/>
      <c r="C38" s="965"/>
      <c r="D38" s="967"/>
      <c r="E38" s="51" t="s">
        <v>13</v>
      </c>
      <c r="F38" s="121">
        <f aca="true" t="shared" si="18" ref="F38:Z38">$D37*F37</f>
        <v>0</v>
      </c>
      <c r="G38" s="121">
        <f t="shared" si="18"/>
        <v>0</v>
      </c>
      <c r="H38" s="121">
        <f t="shared" si="18"/>
        <v>0</v>
      </c>
      <c r="I38" s="121">
        <f t="shared" si="18"/>
        <v>0</v>
      </c>
      <c r="J38" s="121">
        <f t="shared" si="18"/>
        <v>0</v>
      </c>
      <c r="K38" s="121">
        <f t="shared" si="18"/>
        <v>0</v>
      </c>
      <c r="L38" s="121">
        <f t="shared" si="18"/>
        <v>0</v>
      </c>
      <c r="M38" s="121">
        <f t="shared" si="18"/>
        <v>0</v>
      </c>
      <c r="N38" s="121">
        <f t="shared" si="18"/>
        <v>0</v>
      </c>
      <c r="O38" s="121">
        <f t="shared" si="18"/>
        <v>0</v>
      </c>
      <c r="P38" s="121">
        <f t="shared" si="18"/>
        <v>0</v>
      </c>
      <c r="Q38" s="121">
        <f t="shared" si="18"/>
        <v>0</v>
      </c>
      <c r="R38" s="121">
        <f t="shared" si="18"/>
        <v>0</v>
      </c>
      <c r="S38" s="121">
        <f t="shared" si="18"/>
        <v>0</v>
      </c>
      <c r="T38" s="121">
        <f t="shared" si="18"/>
        <v>0</v>
      </c>
      <c r="U38" s="121">
        <f t="shared" si="18"/>
        <v>0</v>
      </c>
      <c r="V38" s="121">
        <f t="shared" si="18"/>
        <v>0</v>
      </c>
      <c r="W38" s="121">
        <f t="shared" si="18"/>
        <v>0</v>
      </c>
      <c r="X38" s="121">
        <f t="shared" si="18"/>
        <v>0</v>
      </c>
      <c r="Y38" s="121">
        <f t="shared" si="18"/>
        <v>0</v>
      </c>
      <c r="Z38" s="121">
        <f t="shared" si="18"/>
        <v>0</v>
      </c>
      <c r="AA38" s="123">
        <f t="shared" si="2"/>
        <v>0</v>
      </c>
    </row>
    <row r="39" spans="2:27" ht="21" customHeight="1">
      <c r="B39" s="958"/>
      <c r="C39" s="949"/>
      <c r="D39" s="951"/>
      <c r="E39" s="51" t="s">
        <v>14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123">
        <f t="shared" si="2"/>
        <v>0</v>
      </c>
    </row>
    <row r="40" spans="2:27" ht="21" customHeight="1">
      <c r="B40" s="958"/>
      <c r="C40" s="950"/>
      <c r="D40" s="952"/>
      <c r="E40" s="51" t="s">
        <v>13</v>
      </c>
      <c r="F40" s="121">
        <f aca="true" t="shared" si="19" ref="F40:Z40">$D39*F39</f>
        <v>0</v>
      </c>
      <c r="G40" s="121">
        <f t="shared" si="19"/>
        <v>0</v>
      </c>
      <c r="H40" s="121">
        <f t="shared" si="19"/>
        <v>0</v>
      </c>
      <c r="I40" s="121">
        <f t="shared" si="19"/>
        <v>0</v>
      </c>
      <c r="J40" s="121">
        <f t="shared" si="19"/>
        <v>0</v>
      </c>
      <c r="K40" s="121">
        <f t="shared" si="19"/>
        <v>0</v>
      </c>
      <c r="L40" s="121">
        <f t="shared" si="19"/>
        <v>0</v>
      </c>
      <c r="M40" s="121">
        <f t="shared" si="19"/>
        <v>0</v>
      </c>
      <c r="N40" s="121">
        <f t="shared" si="19"/>
        <v>0</v>
      </c>
      <c r="O40" s="121">
        <f t="shared" si="19"/>
        <v>0</v>
      </c>
      <c r="P40" s="121">
        <f t="shared" si="19"/>
        <v>0</v>
      </c>
      <c r="Q40" s="121">
        <f t="shared" si="19"/>
        <v>0</v>
      </c>
      <c r="R40" s="121">
        <f t="shared" si="19"/>
        <v>0</v>
      </c>
      <c r="S40" s="121">
        <f t="shared" si="19"/>
        <v>0</v>
      </c>
      <c r="T40" s="121">
        <f t="shared" si="19"/>
        <v>0</v>
      </c>
      <c r="U40" s="121">
        <f t="shared" si="19"/>
        <v>0</v>
      </c>
      <c r="V40" s="121">
        <f t="shared" si="19"/>
        <v>0</v>
      </c>
      <c r="W40" s="121">
        <f t="shared" si="19"/>
        <v>0</v>
      </c>
      <c r="X40" s="121">
        <f t="shared" si="19"/>
        <v>0</v>
      </c>
      <c r="Y40" s="121">
        <f t="shared" si="19"/>
        <v>0</v>
      </c>
      <c r="Z40" s="121">
        <f t="shared" si="19"/>
        <v>0</v>
      </c>
      <c r="AA40" s="123">
        <f t="shared" si="2"/>
        <v>0</v>
      </c>
    </row>
    <row r="41" spans="2:27" ht="21" customHeight="1">
      <c r="B41" s="958"/>
      <c r="C41" s="949"/>
      <c r="D41" s="951"/>
      <c r="E41" s="51" t="s">
        <v>14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123">
        <f t="shared" si="2"/>
        <v>0</v>
      </c>
    </row>
    <row r="42" spans="2:27" ht="21" customHeight="1">
      <c r="B42" s="959"/>
      <c r="C42" s="950"/>
      <c r="D42" s="952"/>
      <c r="E42" s="51" t="s">
        <v>13</v>
      </c>
      <c r="F42" s="121">
        <f aca="true" t="shared" si="20" ref="F42:Z42">$D41*F41</f>
        <v>0</v>
      </c>
      <c r="G42" s="121">
        <f t="shared" si="20"/>
        <v>0</v>
      </c>
      <c r="H42" s="121">
        <f t="shared" si="20"/>
        <v>0</v>
      </c>
      <c r="I42" s="121">
        <f t="shared" si="20"/>
        <v>0</v>
      </c>
      <c r="J42" s="121">
        <f t="shared" si="20"/>
        <v>0</v>
      </c>
      <c r="K42" s="121">
        <f t="shared" si="20"/>
        <v>0</v>
      </c>
      <c r="L42" s="121">
        <f t="shared" si="20"/>
        <v>0</v>
      </c>
      <c r="M42" s="121">
        <f t="shared" si="20"/>
        <v>0</v>
      </c>
      <c r="N42" s="121">
        <f t="shared" si="20"/>
        <v>0</v>
      </c>
      <c r="O42" s="121">
        <f t="shared" si="20"/>
        <v>0</v>
      </c>
      <c r="P42" s="121">
        <f t="shared" si="20"/>
        <v>0</v>
      </c>
      <c r="Q42" s="121">
        <f t="shared" si="20"/>
        <v>0</v>
      </c>
      <c r="R42" s="121">
        <f t="shared" si="20"/>
        <v>0</v>
      </c>
      <c r="S42" s="121">
        <f t="shared" si="20"/>
        <v>0</v>
      </c>
      <c r="T42" s="121">
        <f t="shared" si="20"/>
        <v>0</v>
      </c>
      <c r="U42" s="121">
        <f t="shared" si="20"/>
        <v>0</v>
      </c>
      <c r="V42" s="121">
        <f t="shared" si="20"/>
        <v>0</v>
      </c>
      <c r="W42" s="121">
        <f t="shared" si="20"/>
        <v>0</v>
      </c>
      <c r="X42" s="121">
        <f t="shared" si="20"/>
        <v>0</v>
      </c>
      <c r="Y42" s="121">
        <f t="shared" si="20"/>
        <v>0</v>
      </c>
      <c r="Z42" s="121">
        <f t="shared" si="20"/>
        <v>0</v>
      </c>
      <c r="AA42" s="123">
        <f t="shared" si="2"/>
        <v>0</v>
      </c>
    </row>
    <row r="43" spans="2:27" ht="21" customHeight="1">
      <c r="B43" s="953" t="s">
        <v>9</v>
      </c>
      <c r="C43" s="954"/>
      <c r="D43" s="955"/>
      <c r="E43" s="51" t="s">
        <v>14</v>
      </c>
      <c r="F43" s="127">
        <f>F25+F27+F29+F31+F33+F35+F37+F39+F41</f>
        <v>0</v>
      </c>
      <c r="G43" s="127">
        <f aca="true" t="shared" si="21" ref="G43:Z43">G25+G27+G29+G31+G33+G35+G37+G39+G41</f>
        <v>0</v>
      </c>
      <c r="H43" s="127">
        <f t="shared" si="21"/>
        <v>0</v>
      </c>
      <c r="I43" s="127">
        <f t="shared" si="21"/>
        <v>0</v>
      </c>
      <c r="J43" s="127">
        <f t="shared" si="21"/>
        <v>0</v>
      </c>
      <c r="K43" s="127">
        <f t="shared" si="21"/>
        <v>0</v>
      </c>
      <c r="L43" s="127">
        <f t="shared" si="21"/>
        <v>0</v>
      </c>
      <c r="M43" s="127">
        <f t="shared" si="21"/>
        <v>0</v>
      </c>
      <c r="N43" s="127">
        <f t="shared" si="21"/>
        <v>0</v>
      </c>
      <c r="O43" s="127">
        <f t="shared" si="21"/>
        <v>0</v>
      </c>
      <c r="P43" s="127">
        <f t="shared" si="21"/>
        <v>0</v>
      </c>
      <c r="Q43" s="127">
        <f t="shared" si="21"/>
        <v>0</v>
      </c>
      <c r="R43" s="127">
        <f t="shared" si="21"/>
        <v>0</v>
      </c>
      <c r="S43" s="127">
        <f t="shared" si="21"/>
        <v>0</v>
      </c>
      <c r="T43" s="127">
        <f t="shared" si="21"/>
        <v>0</v>
      </c>
      <c r="U43" s="127">
        <f t="shared" si="21"/>
        <v>0</v>
      </c>
      <c r="V43" s="127">
        <f t="shared" si="21"/>
        <v>0</v>
      </c>
      <c r="W43" s="127">
        <f t="shared" si="21"/>
        <v>0</v>
      </c>
      <c r="X43" s="127">
        <f t="shared" si="21"/>
        <v>0</v>
      </c>
      <c r="Y43" s="127">
        <f t="shared" si="21"/>
        <v>0</v>
      </c>
      <c r="Z43" s="127">
        <f t="shared" si="21"/>
        <v>0</v>
      </c>
      <c r="AA43" s="123">
        <f t="shared" si="2"/>
        <v>0</v>
      </c>
    </row>
    <row r="44" spans="2:27" ht="21" customHeight="1">
      <c r="B44" s="939"/>
      <c r="C44" s="946"/>
      <c r="D44" s="956"/>
      <c r="E44" s="54" t="s">
        <v>13</v>
      </c>
      <c r="F44" s="126">
        <f>F26+F28+F30+F32+F34+F36+F38+F40+F42</f>
        <v>0</v>
      </c>
      <c r="G44" s="126">
        <f aca="true" t="shared" si="22" ref="G44:Z44">G26+G28+G30+G32+G34+G36+G38+G40+G42</f>
        <v>0</v>
      </c>
      <c r="H44" s="126">
        <f t="shared" si="22"/>
        <v>0</v>
      </c>
      <c r="I44" s="126">
        <f t="shared" si="22"/>
        <v>0</v>
      </c>
      <c r="J44" s="126">
        <f t="shared" si="22"/>
        <v>0</v>
      </c>
      <c r="K44" s="126">
        <f t="shared" si="22"/>
        <v>0</v>
      </c>
      <c r="L44" s="126">
        <f t="shared" si="22"/>
        <v>0</v>
      </c>
      <c r="M44" s="126">
        <f t="shared" si="22"/>
        <v>0</v>
      </c>
      <c r="N44" s="126">
        <f t="shared" si="22"/>
        <v>0</v>
      </c>
      <c r="O44" s="126">
        <f t="shared" si="22"/>
        <v>0</v>
      </c>
      <c r="P44" s="126">
        <f t="shared" si="22"/>
        <v>0</v>
      </c>
      <c r="Q44" s="126">
        <f t="shared" si="22"/>
        <v>0</v>
      </c>
      <c r="R44" s="126">
        <f t="shared" si="22"/>
        <v>0</v>
      </c>
      <c r="S44" s="126">
        <f t="shared" si="22"/>
        <v>0</v>
      </c>
      <c r="T44" s="126">
        <f t="shared" si="22"/>
        <v>0</v>
      </c>
      <c r="U44" s="126">
        <f t="shared" si="22"/>
        <v>0</v>
      </c>
      <c r="V44" s="126">
        <f t="shared" si="22"/>
        <v>0</v>
      </c>
      <c r="W44" s="126">
        <f t="shared" si="22"/>
        <v>0</v>
      </c>
      <c r="X44" s="126">
        <f t="shared" si="22"/>
        <v>0</v>
      </c>
      <c r="Y44" s="126">
        <f t="shared" si="22"/>
        <v>0</v>
      </c>
      <c r="Z44" s="126">
        <f t="shared" si="22"/>
        <v>0</v>
      </c>
      <c r="AA44" s="124">
        <f t="shared" si="2"/>
        <v>0</v>
      </c>
    </row>
    <row r="45" spans="2:27" ht="21" customHeight="1">
      <c r="B45" s="918" t="s">
        <v>10</v>
      </c>
      <c r="C45" s="945"/>
      <c r="D45" s="947"/>
      <c r="E45" s="53" t="s">
        <v>14</v>
      </c>
      <c r="F45" s="125">
        <f>F23+F43</f>
        <v>0</v>
      </c>
      <c r="G45" s="125">
        <f aca="true" t="shared" si="23" ref="G45:Z45">G23+G43</f>
        <v>0</v>
      </c>
      <c r="H45" s="125">
        <f t="shared" si="23"/>
        <v>0</v>
      </c>
      <c r="I45" s="125">
        <f t="shared" si="23"/>
        <v>0</v>
      </c>
      <c r="J45" s="125">
        <f t="shared" si="23"/>
        <v>0</v>
      </c>
      <c r="K45" s="125">
        <f t="shared" si="23"/>
        <v>0</v>
      </c>
      <c r="L45" s="125">
        <f t="shared" si="23"/>
        <v>0</v>
      </c>
      <c r="M45" s="125">
        <f t="shared" si="23"/>
        <v>0</v>
      </c>
      <c r="N45" s="125">
        <f t="shared" si="23"/>
        <v>0</v>
      </c>
      <c r="O45" s="125">
        <f t="shared" si="23"/>
        <v>0</v>
      </c>
      <c r="P45" s="125">
        <f t="shared" si="23"/>
        <v>0</v>
      </c>
      <c r="Q45" s="125">
        <f t="shared" si="23"/>
        <v>0</v>
      </c>
      <c r="R45" s="125">
        <f t="shared" si="23"/>
        <v>0</v>
      </c>
      <c r="S45" s="125">
        <f t="shared" si="23"/>
        <v>0</v>
      </c>
      <c r="T45" s="125">
        <f t="shared" si="23"/>
        <v>0</v>
      </c>
      <c r="U45" s="125">
        <f t="shared" si="23"/>
        <v>0</v>
      </c>
      <c r="V45" s="125">
        <f t="shared" si="23"/>
        <v>0</v>
      </c>
      <c r="W45" s="125">
        <f t="shared" si="23"/>
        <v>0</v>
      </c>
      <c r="X45" s="125">
        <f t="shared" si="23"/>
        <v>0</v>
      </c>
      <c r="Y45" s="125">
        <f t="shared" si="23"/>
        <v>0</v>
      </c>
      <c r="Z45" s="125">
        <f t="shared" si="23"/>
        <v>0</v>
      </c>
      <c r="AA45" s="122">
        <f t="shared" si="2"/>
        <v>0</v>
      </c>
    </row>
    <row r="46" spans="2:27" ht="21" customHeight="1">
      <c r="B46" s="939"/>
      <c r="C46" s="946"/>
      <c r="D46" s="948"/>
      <c r="E46" s="54" t="s">
        <v>13</v>
      </c>
      <c r="F46" s="126">
        <f>F24+F44</f>
        <v>0</v>
      </c>
      <c r="G46" s="126">
        <f aca="true" t="shared" si="24" ref="G46:Z46">G24+G44</f>
        <v>0</v>
      </c>
      <c r="H46" s="126">
        <f t="shared" si="24"/>
        <v>0</v>
      </c>
      <c r="I46" s="126">
        <f t="shared" si="24"/>
        <v>0</v>
      </c>
      <c r="J46" s="126">
        <f t="shared" si="24"/>
        <v>0</v>
      </c>
      <c r="K46" s="126">
        <f t="shared" si="24"/>
        <v>0</v>
      </c>
      <c r="L46" s="126">
        <f t="shared" si="24"/>
        <v>0</v>
      </c>
      <c r="M46" s="126">
        <f t="shared" si="24"/>
        <v>0</v>
      </c>
      <c r="N46" s="126">
        <f t="shared" si="24"/>
        <v>0</v>
      </c>
      <c r="O46" s="126">
        <f t="shared" si="24"/>
        <v>0</v>
      </c>
      <c r="P46" s="126">
        <f t="shared" si="24"/>
        <v>0</v>
      </c>
      <c r="Q46" s="126">
        <f t="shared" si="24"/>
        <v>0</v>
      </c>
      <c r="R46" s="126">
        <f t="shared" si="24"/>
        <v>0</v>
      </c>
      <c r="S46" s="126">
        <f t="shared" si="24"/>
        <v>0</v>
      </c>
      <c r="T46" s="126">
        <f t="shared" si="24"/>
        <v>0</v>
      </c>
      <c r="U46" s="126">
        <f t="shared" si="24"/>
        <v>0</v>
      </c>
      <c r="V46" s="126">
        <f t="shared" si="24"/>
        <v>0</v>
      </c>
      <c r="W46" s="126">
        <f t="shared" si="24"/>
        <v>0</v>
      </c>
      <c r="X46" s="126">
        <f t="shared" si="24"/>
        <v>0</v>
      </c>
      <c r="Y46" s="126">
        <f t="shared" si="24"/>
        <v>0</v>
      </c>
      <c r="Z46" s="126">
        <f t="shared" si="24"/>
        <v>0</v>
      </c>
      <c r="AA46" s="124">
        <f t="shared" si="2"/>
        <v>0</v>
      </c>
    </row>
    <row r="47" spans="2:3" ht="16.5" customHeight="1">
      <c r="B47" s="33"/>
      <c r="C47" s="41" t="s">
        <v>125</v>
      </c>
    </row>
    <row r="48" ht="16.5" customHeight="1">
      <c r="C48" s="41" t="s">
        <v>418</v>
      </c>
    </row>
  </sheetData>
  <sheetProtection insertRows="0"/>
  <protectedRanges>
    <protectedRange sqref="C25:Z42 C5:Z22" name="範囲1"/>
  </protectedRanges>
  <mergeCells count="50">
    <mergeCell ref="B3:C4"/>
    <mergeCell ref="D3:D4"/>
    <mergeCell ref="E3:Z3"/>
    <mergeCell ref="AA3:AA4"/>
    <mergeCell ref="D9:D10"/>
    <mergeCell ref="C11:C12"/>
    <mergeCell ref="D11:D12"/>
    <mergeCell ref="C13:C14"/>
    <mergeCell ref="D13:D14"/>
    <mergeCell ref="C19:C20"/>
    <mergeCell ref="D19:D20"/>
    <mergeCell ref="C15:C16"/>
    <mergeCell ref="D15:D16"/>
    <mergeCell ref="C17:C18"/>
    <mergeCell ref="D17:D18"/>
    <mergeCell ref="C21:C22"/>
    <mergeCell ref="D21:D22"/>
    <mergeCell ref="B23:C24"/>
    <mergeCell ref="D23:D24"/>
    <mergeCell ref="B5:B22"/>
    <mergeCell ref="C5:C6"/>
    <mergeCell ref="D5:D6"/>
    <mergeCell ref="C7:C8"/>
    <mergeCell ref="D7:D8"/>
    <mergeCell ref="C9:C10"/>
    <mergeCell ref="C31:C32"/>
    <mergeCell ref="D31:D32"/>
    <mergeCell ref="C33:C34"/>
    <mergeCell ref="D33:D34"/>
    <mergeCell ref="C39:C40"/>
    <mergeCell ref="D39:D40"/>
    <mergeCell ref="C35:C36"/>
    <mergeCell ref="D35:D36"/>
    <mergeCell ref="C37:C38"/>
    <mergeCell ref="D37:D38"/>
    <mergeCell ref="D25:D26"/>
    <mergeCell ref="C27:C28"/>
    <mergeCell ref="D27:D28"/>
    <mergeCell ref="C29:C30"/>
    <mergeCell ref="D29:D30"/>
    <mergeCell ref="Y2:AA2"/>
    <mergeCell ref="B1:AA1"/>
    <mergeCell ref="B45:C46"/>
    <mergeCell ref="D45:D46"/>
    <mergeCell ref="C41:C42"/>
    <mergeCell ref="D41:D42"/>
    <mergeCell ref="B43:C44"/>
    <mergeCell ref="D43:D44"/>
    <mergeCell ref="B25:B42"/>
    <mergeCell ref="C25:C26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showGridLines="0" view="pageBreakPreview" zoomScale="75" zoomScaleNormal="85" zoomScaleSheetLayoutView="75" workbookViewId="0" topLeftCell="A1">
      <pane ySplit="4" topLeftCell="BM5" activePane="bottomLeft" state="frozen"/>
      <selection pane="topLeft" activeCell="A58" sqref="A58:IV58"/>
      <selection pane="bottomLeft" activeCell="A26" sqref="A26:B26"/>
    </sheetView>
  </sheetViews>
  <sheetFormatPr defaultColWidth="9.00390625" defaultRowHeight="30" customHeight="1"/>
  <cols>
    <col min="1" max="1" width="16.50390625" style="42" customWidth="1"/>
    <col min="2" max="2" width="7.00390625" style="42" customWidth="1"/>
    <col min="3" max="4" width="9.625" style="92" customWidth="1"/>
    <col min="5" max="25" width="9.625" style="33" customWidth="1"/>
    <col min="26" max="26" width="12.625" style="33" customWidth="1"/>
    <col min="27" max="16384" width="9.00390625" style="33" customWidth="1"/>
  </cols>
  <sheetData>
    <row r="1" spans="1:24" s="34" customFormat="1" ht="21" customHeight="1">
      <c r="A1" s="913" t="s">
        <v>433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</row>
    <row r="2" spans="1:24" s="34" customFormat="1" ht="17.25" customHeight="1">
      <c r="A2" s="390"/>
      <c r="B2" s="35"/>
      <c r="C2" s="91"/>
      <c r="D2" s="91"/>
      <c r="V2" s="873" t="s">
        <v>301</v>
      </c>
      <c r="W2" s="873"/>
      <c r="X2" s="873"/>
    </row>
    <row r="3" spans="1:24" ht="15.75" customHeight="1">
      <c r="A3" s="918" t="s">
        <v>227</v>
      </c>
      <c r="B3" s="919"/>
      <c r="C3" s="925" t="s">
        <v>207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7"/>
      <c r="X3" s="911" t="s">
        <v>202</v>
      </c>
    </row>
    <row r="4" spans="1:24" ht="30" customHeight="1">
      <c r="A4" s="920"/>
      <c r="B4" s="921"/>
      <c r="C4" s="88" t="s">
        <v>22</v>
      </c>
      <c r="D4" s="88" t="s">
        <v>23</v>
      </c>
      <c r="E4" s="88" t="s">
        <v>24</v>
      </c>
      <c r="F4" s="88" t="s">
        <v>25</v>
      </c>
      <c r="G4" s="88" t="s">
        <v>26</v>
      </c>
      <c r="H4" s="88" t="s">
        <v>27</v>
      </c>
      <c r="I4" s="88" t="s">
        <v>28</v>
      </c>
      <c r="J4" s="88" t="s">
        <v>29</v>
      </c>
      <c r="K4" s="88" t="s">
        <v>30</v>
      </c>
      <c r="L4" s="88" t="s">
        <v>31</v>
      </c>
      <c r="M4" s="88" t="s">
        <v>32</v>
      </c>
      <c r="N4" s="88" t="s">
        <v>33</v>
      </c>
      <c r="O4" s="88" t="s">
        <v>34</v>
      </c>
      <c r="P4" s="88" t="s">
        <v>87</v>
      </c>
      <c r="Q4" s="88" t="s">
        <v>88</v>
      </c>
      <c r="R4" s="88" t="s">
        <v>89</v>
      </c>
      <c r="S4" s="88" t="s">
        <v>137</v>
      </c>
      <c r="T4" s="88" t="s">
        <v>296</v>
      </c>
      <c r="U4" s="88" t="s">
        <v>316</v>
      </c>
      <c r="V4" s="88" t="s">
        <v>317</v>
      </c>
      <c r="W4" s="88" t="s">
        <v>318</v>
      </c>
      <c r="X4" s="912"/>
    </row>
    <row r="5" spans="1:24" ht="15.75" customHeight="1">
      <c r="A5" s="395" t="s">
        <v>167</v>
      </c>
      <c r="B5" s="758" t="s">
        <v>228</v>
      </c>
      <c r="C5" s="582">
        <v>6250</v>
      </c>
      <c r="D5" s="582">
        <v>75000</v>
      </c>
      <c r="E5" s="592">
        <v>75000</v>
      </c>
      <c r="F5" s="592">
        <v>75000</v>
      </c>
      <c r="G5" s="592">
        <v>75000</v>
      </c>
      <c r="H5" s="592">
        <v>75000</v>
      </c>
      <c r="I5" s="592">
        <v>75000</v>
      </c>
      <c r="J5" s="592">
        <v>75000</v>
      </c>
      <c r="K5" s="592">
        <v>75000</v>
      </c>
      <c r="L5" s="592">
        <v>75000</v>
      </c>
      <c r="M5" s="592">
        <v>75000</v>
      </c>
      <c r="N5" s="592">
        <v>75000</v>
      </c>
      <c r="O5" s="592">
        <v>75000</v>
      </c>
      <c r="P5" s="592">
        <v>75000</v>
      </c>
      <c r="Q5" s="592">
        <v>75000</v>
      </c>
      <c r="R5" s="592">
        <v>75000</v>
      </c>
      <c r="S5" s="592">
        <v>75000</v>
      </c>
      <c r="T5" s="592">
        <v>75000</v>
      </c>
      <c r="U5" s="592">
        <v>75000</v>
      </c>
      <c r="V5" s="592">
        <v>75000</v>
      </c>
      <c r="W5" s="593">
        <v>75000</v>
      </c>
      <c r="X5" s="120">
        <f>SUM(C5:W5)</f>
        <v>1506250</v>
      </c>
    </row>
    <row r="6" spans="1:24" ht="18" customHeight="1">
      <c r="A6" s="923"/>
      <c r="B6" s="394" t="s">
        <v>201</v>
      </c>
      <c r="C6" s="375"/>
      <c r="D6" s="375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766">
        <f>SUM(C6:W6)</f>
        <v>0</v>
      </c>
    </row>
    <row r="7" spans="1:24" ht="18" customHeight="1">
      <c r="A7" s="923"/>
      <c r="B7" s="385" t="s">
        <v>432</v>
      </c>
      <c r="C7" s="386"/>
      <c r="D7" s="386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767" t="s">
        <v>451</v>
      </c>
    </row>
    <row r="8" spans="1:24" ht="18" customHeight="1">
      <c r="A8" s="924"/>
      <c r="B8" s="389" t="s">
        <v>199</v>
      </c>
      <c r="C8" s="526">
        <f aca="true" t="shared" si="0" ref="C8:W8">C$5*C7</f>
        <v>0</v>
      </c>
      <c r="D8" s="526">
        <f t="shared" si="0"/>
        <v>0</v>
      </c>
      <c r="E8" s="527">
        <f t="shared" si="0"/>
        <v>0</v>
      </c>
      <c r="F8" s="527">
        <f t="shared" si="0"/>
        <v>0</v>
      </c>
      <c r="G8" s="527">
        <f t="shared" si="0"/>
        <v>0</v>
      </c>
      <c r="H8" s="527">
        <f t="shared" si="0"/>
        <v>0</v>
      </c>
      <c r="I8" s="527">
        <f t="shared" si="0"/>
        <v>0</v>
      </c>
      <c r="J8" s="527">
        <f t="shared" si="0"/>
        <v>0</v>
      </c>
      <c r="K8" s="527">
        <f t="shared" si="0"/>
        <v>0</v>
      </c>
      <c r="L8" s="527">
        <f t="shared" si="0"/>
        <v>0</v>
      </c>
      <c r="M8" s="527">
        <f t="shared" si="0"/>
        <v>0</v>
      </c>
      <c r="N8" s="527">
        <f t="shared" si="0"/>
        <v>0</v>
      </c>
      <c r="O8" s="527">
        <f t="shared" si="0"/>
        <v>0</v>
      </c>
      <c r="P8" s="527">
        <f t="shared" si="0"/>
        <v>0</v>
      </c>
      <c r="Q8" s="527">
        <f t="shared" si="0"/>
        <v>0</v>
      </c>
      <c r="R8" s="527">
        <f t="shared" si="0"/>
        <v>0</v>
      </c>
      <c r="S8" s="527">
        <f t="shared" si="0"/>
        <v>0</v>
      </c>
      <c r="T8" s="527">
        <f t="shared" si="0"/>
        <v>0</v>
      </c>
      <c r="U8" s="527">
        <f t="shared" si="0"/>
        <v>0</v>
      </c>
      <c r="V8" s="527">
        <f t="shared" si="0"/>
        <v>0</v>
      </c>
      <c r="W8" s="528">
        <f t="shared" si="0"/>
        <v>0</v>
      </c>
      <c r="X8" s="765">
        <f>SUM(C8:W8)</f>
        <v>0</v>
      </c>
    </row>
    <row r="9" spans="1:24" ht="18" customHeight="1">
      <c r="A9" s="922"/>
      <c r="B9" s="394" t="s">
        <v>201</v>
      </c>
      <c r="C9" s="375"/>
      <c r="D9" s="375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7"/>
      <c r="X9" s="768">
        <f>SUM(C9:W9)</f>
        <v>0</v>
      </c>
    </row>
    <row r="10" spans="1:24" ht="18" customHeight="1">
      <c r="A10" s="923"/>
      <c r="B10" s="385" t="s">
        <v>432</v>
      </c>
      <c r="C10" s="386"/>
      <c r="D10" s="386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767" t="s">
        <v>431</v>
      </c>
    </row>
    <row r="11" spans="1:24" ht="18" customHeight="1">
      <c r="A11" s="924"/>
      <c r="B11" s="389" t="s">
        <v>199</v>
      </c>
      <c r="C11" s="526">
        <f aca="true" t="shared" si="1" ref="C11:W11">C$5*C10</f>
        <v>0</v>
      </c>
      <c r="D11" s="526">
        <f t="shared" si="1"/>
        <v>0</v>
      </c>
      <c r="E11" s="526">
        <f t="shared" si="1"/>
        <v>0</v>
      </c>
      <c r="F11" s="526">
        <f t="shared" si="1"/>
        <v>0</v>
      </c>
      <c r="G11" s="526">
        <f t="shared" si="1"/>
        <v>0</v>
      </c>
      <c r="H11" s="526">
        <f t="shared" si="1"/>
        <v>0</v>
      </c>
      <c r="I11" s="526">
        <f t="shared" si="1"/>
        <v>0</v>
      </c>
      <c r="J11" s="526">
        <f t="shared" si="1"/>
        <v>0</v>
      </c>
      <c r="K11" s="526">
        <f t="shared" si="1"/>
        <v>0</v>
      </c>
      <c r="L11" s="526">
        <f t="shared" si="1"/>
        <v>0</v>
      </c>
      <c r="M11" s="526">
        <f t="shared" si="1"/>
        <v>0</v>
      </c>
      <c r="N11" s="526">
        <f t="shared" si="1"/>
        <v>0</v>
      </c>
      <c r="O11" s="526">
        <f t="shared" si="1"/>
        <v>0</v>
      </c>
      <c r="P11" s="526">
        <f t="shared" si="1"/>
        <v>0</v>
      </c>
      <c r="Q11" s="526">
        <f t="shared" si="1"/>
        <v>0</v>
      </c>
      <c r="R11" s="526">
        <f t="shared" si="1"/>
        <v>0</v>
      </c>
      <c r="S11" s="526">
        <f t="shared" si="1"/>
        <v>0</v>
      </c>
      <c r="T11" s="526">
        <f t="shared" si="1"/>
        <v>0</v>
      </c>
      <c r="U11" s="526">
        <f t="shared" si="1"/>
        <v>0</v>
      </c>
      <c r="V11" s="526">
        <f t="shared" si="1"/>
        <v>0</v>
      </c>
      <c r="W11" s="526">
        <f t="shared" si="1"/>
        <v>0</v>
      </c>
      <c r="X11" s="765">
        <f>SUM(C11:W11)</f>
        <v>0</v>
      </c>
    </row>
    <row r="12" spans="1:24" ht="18" customHeight="1">
      <c r="A12" s="922"/>
      <c r="B12" s="394" t="s">
        <v>201</v>
      </c>
      <c r="C12" s="375"/>
      <c r="D12" s="375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7"/>
      <c r="X12" s="768">
        <f>SUM(C12:W12)</f>
        <v>0</v>
      </c>
    </row>
    <row r="13" spans="1:24" ht="18" customHeight="1">
      <c r="A13" s="923"/>
      <c r="B13" s="385" t="s">
        <v>432</v>
      </c>
      <c r="C13" s="386"/>
      <c r="D13" s="386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8"/>
      <c r="X13" s="767" t="s">
        <v>431</v>
      </c>
    </row>
    <row r="14" spans="1:24" ht="18" customHeight="1">
      <c r="A14" s="924"/>
      <c r="B14" s="389" t="s">
        <v>199</v>
      </c>
      <c r="C14" s="526">
        <f aca="true" t="shared" si="2" ref="C14:W14">C$5*C13</f>
        <v>0</v>
      </c>
      <c r="D14" s="526">
        <f t="shared" si="2"/>
        <v>0</v>
      </c>
      <c r="E14" s="526">
        <f t="shared" si="2"/>
        <v>0</v>
      </c>
      <c r="F14" s="526">
        <f t="shared" si="2"/>
        <v>0</v>
      </c>
      <c r="G14" s="526">
        <f t="shared" si="2"/>
        <v>0</v>
      </c>
      <c r="H14" s="526">
        <f t="shared" si="2"/>
        <v>0</v>
      </c>
      <c r="I14" s="526">
        <f t="shared" si="2"/>
        <v>0</v>
      </c>
      <c r="J14" s="526">
        <f t="shared" si="2"/>
        <v>0</v>
      </c>
      <c r="K14" s="526">
        <f t="shared" si="2"/>
        <v>0</v>
      </c>
      <c r="L14" s="526">
        <f t="shared" si="2"/>
        <v>0</v>
      </c>
      <c r="M14" s="526">
        <f t="shared" si="2"/>
        <v>0</v>
      </c>
      <c r="N14" s="526">
        <f t="shared" si="2"/>
        <v>0</v>
      </c>
      <c r="O14" s="526">
        <f t="shared" si="2"/>
        <v>0</v>
      </c>
      <c r="P14" s="526">
        <f t="shared" si="2"/>
        <v>0</v>
      </c>
      <c r="Q14" s="526">
        <f t="shared" si="2"/>
        <v>0</v>
      </c>
      <c r="R14" s="526">
        <f t="shared" si="2"/>
        <v>0</v>
      </c>
      <c r="S14" s="526">
        <f t="shared" si="2"/>
        <v>0</v>
      </c>
      <c r="T14" s="526">
        <f t="shared" si="2"/>
        <v>0</v>
      </c>
      <c r="U14" s="526">
        <f t="shared" si="2"/>
        <v>0</v>
      </c>
      <c r="V14" s="526">
        <f t="shared" si="2"/>
        <v>0</v>
      </c>
      <c r="W14" s="526">
        <f t="shared" si="2"/>
        <v>0</v>
      </c>
      <c r="X14" s="765">
        <f>SUM(C14:W14)</f>
        <v>0</v>
      </c>
    </row>
    <row r="15" spans="1:24" ht="18" customHeight="1">
      <c r="A15" s="922"/>
      <c r="B15" s="394" t="s">
        <v>201</v>
      </c>
      <c r="C15" s="375"/>
      <c r="D15" s="375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7"/>
      <c r="X15" s="768">
        <f>SUM(C15:W15)</f>
        <v>0</v>
      </c>
    </row>
    <row r="16" spans="1:24" ht="18" customHeight="1">
      <c r="A16" s="923"/>
      <c r="B16" s="385" t="s">
        <v>432</v>
      </c>
      <c r="C16" s="386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8"/>
      <c r="X16" s="767" t="s">
        <v>431</v>
      </c>
    </row>
    <row r="17" spans="1:24" ht="18" customHeight="1">
      <c r="A17" s="924"/>
      <c r="B17" s="389" t="s">
        <v>199</v>
      </c>
      <c r="C17" s="526">
        <f aca="true" t="shared" si="3" ref="C17:W17">C$5*C16</f>
        <v>0</v>
      </c>
      <c r="D17" s="526">
        <f t="shared" si="3"/>
        <v>0</v>
      </c>
      <c r="E17" s="526">
        <f t="shared" si="3"/>
        <v>0</v>
      </c>
      <c r="F17" s="526">
        <f t="shared" si="3"/>
        <v>0</v>
      </c>
      <c r="G17" s="526">
        <f t="shared" si="3"/>
        <v>0</v>
      </c>
      <c r="H17" s="526">
        <f t="shared" si="3"/>
        <v>0</v>
      </c>
      <c r="I17" s="526">
        <f t="shared" si="3"/>
        <v>0</v>
      </c>
      <c r="J17" s="526">
        <f t="shared" si="3"/>
        <v>0</v>
      </c>
      <c r="K17" s="526">
        <f t="shared" si="3"/>
        <v>0</v>
      </c>
      <c r="L17" s="526">
        <f t="shared" si="3"/>
        <v>0</v>
      </c>
      <c r="M17" s="526">
        <f t="shared" si="3"/>
        <v>0</v>
      </c>
      <c r="N17" s="526">
        <f t="shared" si="3"/>
        <v>0</v>
      </c>
      <c r="O17" s="526">
        <f t="shared" si="3"/>
        <v>0</v>
      </c>
      <c r="P17" s="526">
        <f t="shared" si="3"/>
        <v>0</v>
      </c>
      <c r="Q17" s="526">
        <f t="shared" si="3"/>
        <v>0</v>
      </c>
      <c r="R17" s="526">
        <f t="shared" si="3"/>
        <v>0</v>
      </c>
      <c r="S17" s="526">
        <f t="shared" si="3"/>
        <v>0</v>
      </c>
      <c r="T17" s="526">
        <f t="shared" si="3"/>
        <v>0</v>
      </c>
      <c r="U17" s="526">
        <f t="shared" si="3"/>
        <v>0</v>
      </c>
      <c r="V17" s="526">
        <f t="shared" si="3"/>
        <v>0</v>
      </c>
      <c r="W17" s="526">
        <f t="shared" si="3"/>
        <v>0</v>
      </c>
      <c r="X17" s="765">
        <f>SUM(C17:W17)</f>
        <v>0</v>
      </c>
    </row>
    <row r="18" spans="1:24" ht="18" customHeight="1">
      <c r="A18" s="922"/>
      <c r="B18" s="394" t="s">
        <v>201</v>
      </c>
      <c r="C18" s="375"/>
      <c r="D18" s="375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7"/>
      <c r="X18" s="768">
        <f>SUM(C18:W18)</f>
        <v>0</v>
      </c>
    </row>
    <row r="19" spans="1:24" ht="18" customHeight="1">
      <c r="A19" s="923"/>
      <c r="B19" s="385" t="s">
        <v>432</v>
      </c>
      <c r="C19" s="386"/>
      <c r="D19" s="386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8"/>
      <c r="X19" s="767" t="s">
        <v>431</v>
      </c>
    </row>
    <row r="20" spans="1:24" ht="18" customHeight="1">
      <c r="A20" s="924"/>
      <c r="B20" s="389" t="s">
        <v>199</v>
      </c>
      <c r="C20" s="526">
        <f aca="true" t="shared" si="4" ref="C20:W20">C$5*C19</f>
        <v>0</v>
      </c>
      <c r="D20" s="526">
        <f t="shared" si="4"/>
        <v>0</v>
      </c>
      <c r="E20" s="526">
        <f t="shared" si="4"/>
        <v>0</v>
      </c>
      <c r="F20" s="526">
        <f t="shared" si="4"/>
        <v>0</v>
      </c>
      <c r="G20" s="526">
        <f t="shared" si="4"/>
        <v>0</v>
      </c>
      <c r="H20" s="526">
        <f t="shared" si="4"/>
        <v>0</v>
      </c>
      <c r="I20" s="526">
        <f t="shared" si="4"/>
        <v>0</v>
      </c>
      <c r="J20" s="526">
        <f t="shared" si="4"/>
        <v>0</v>
      </c>
      <c r="K20" s="526">
        <f t="shared" si="4"/>
        <v>0</v>
      </c>
      <c r="L20" s="526">
        <f t="shared" si="4"/>
        <v>0</v>
      </c>
      <c r="M20" s="526">
        <f t="shared" si="4"/>
        <v>0</v>
      </c>
      <c r="N20" s="526">
        <f t="shared" si="4"/>
        <v>0</v>
      </c>
      <c r="O20" s="526">
        <f t="shared" si="4"/>
        <v>0</v>
      </c>
      <c r="P20" s="526">
        <f t="shared" si="4"/>
        <v>0</v>
      </c>
      <c r="Q20" s="526">
        <f t="shared" si="4"/>
        <v>0</v>
      </c>
      <c r="R20" s="526">
        <f t="shared" si="4"/>
        <v>0</v>
      </c>
      <c r="S20" s="526">
        <f t="shared" si="4"/>
        <v>0</v>
      </c>
      <c r="T20" s="526">
        <f t="shared" si="4"/>
        <v>0</v>
      </c>
      <c r="U20" s="526">
        <f t="shared" si="4"/>
        <v>0</v>
      </c>
      <c r="V20" s="526">
        <f t="shared" si="4"/>
        <v>0</v>
      </c>
      <c r="W20" s="526">
        <f t="shared" si="4"/>
        <v>0</v>
      </c>
      <c r="X20" s="765">
        <f>SUM(C20:W20)</f>
        <v>0</v>
      </c>
    </row>
    <row r="21" spans="1:24" ht="18" customHeight="1">
      <c r="A21" s="914" t="s">
        <v>203</v>
      </c>
      <c r="B21" s="915"/>
      <c r="C21" s="763">
        <f>SUM(C20,C17,C14,C11,C8)</f>
        <v>0</v>
      </c>
      <c r="D21" s="763">
        <f aca="true" t="shared" si="5" ref="D21:W21">SUM(D20,D17,D14,D11,D8)</f>
        <v>0</v>
      </c>
      <c r="E21" s="763">
        <f t="shared" si="5"/>
        <v>0</v>
      </c>
      <c r="F21" s="763">
        <f t="shared" si="5"/>
        <v>0</v>
      </c>
      <c r="G21" s="763">
        <f t="shared" si="5"/>
        <v>0</v>
      </c>
      <c r="H21" s="763">
        <f t="shared" si="5"/>
        <v>0</v>
      </c>
      <c r="I21" s="763">
        <f t="shared" si="5"/>
        <v>0</v>
      </c>
      <c r="J21" s="763">
        <f t="shared" si="5"/>
        <v>0</v>
      </c>
      <c r="K21" s="763">
        <f t="shared" si="5"/>
        <v>0</v>
      </c>
      <c r="L21" s="763">
        <f t="shared" si="5"/>
        <v>0</v>
      </c>
      <c r="M21" s="763">
        <f t="shared" si="5"/>
        <v>0</v>
      </c>
      <c r="N21" s="763">
        <f t="shared" si="5"/>
        <v>0</v>
      </c>
      <c r="O21" s="763">
        <f t="shared" si="5"/>
        <v>0</v>
      </c>
      <c r="P21" s="763">
        <f t="shared" si="5"/>
        <v>0</v>
      </c>
      <c r="Q21" s="763">
        <f t="shared" si="5"/>
        <v>0</v>
      </c>
      <c r="R21" s="763">
        <f t="shared" si="5"/>
        <v>0</v>
      </c>
      <c r="S21" s="763">
        <f t="shared" si="5"/>
        <v>0</v>
      </c>
      <c r="T21" s="763">
        <f t="shared" si="5"/>
        <v>0</v>
      </c>
      <c r="U21" s="763">
        <f t="shared" si="5"/>
        <v>0</v>
      </c>
      <c r="V21" s="763">
        <f t="shared" si="5"/>
        <v>0</v>
      </c>
      <c r="W21" s="764">
        <f t="shared" si="5"/>
        <v>0</v>
      </c>
      <c r="X21" s="765">
        <f>SUM(C21:W21)</f>
        <v>0</v>
      </c>
    </row>
    <row r="22" spans="1:24" ht="18" customHeight="1">
      <c r="A22" s="769"/>
      <c r="B22" s="769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1"/>
    </row>
    <row r="23" spans="1:24" ht="18" customHeight="1">
      <c r="A23" s="997"/>
      <c r="B23" s="997"/>
      <c r="C23" s="992">
        <v>1</v>
      </c>
      <c r="D23" s="993"/>
      <c r="E23" s="992">
        <f>C23+1</f>
        <v>2</v>
      </c>
      <c r="F23" s="993"/>
      <c r="G23" s="992">
        <f>E23+1</f>
        <v>3</v>
      </c>
      <c r="H23" s="993"/>
      <c r="I23" s="992">
        <f>G23+1</f>
        <v>4</v>
      </c>
      <c r="J23" s="993"/>
      <c r="K23" s="992">
        <f>I23+1</f>
        <v>5</v>
      </c>
      <c r="L23" s="993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1"/>
    </row>
    <row r="24" spans="1:24" ht="18" customHeight="1">
      <c r="A24" s="996" t="s">
        <v>452</v>
      </c>
      <c r="B24" s="996"/>
      <c r="C24" s="986"/>
      <c r="D24" s="987"/>
      <c r="E24" s="986"/>
      <c r="F24" s="987"/>
      <c r="G24" s="986"/>
      <c r="H24" s="987"/>
      <c r="I24" s="986"/>
      <c r="J24" s="987"/>
      <c r="K24" s="986"/>
      <c r="L24" s="987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1"/>
    </row>
    <row r="25" spans="1:24" ht="18" customHeight="1">
      <c r="A25" s="995" t="s">
        <v>454</v>
      </c>
      <c r="B25" s="995"/>
      <c r="C25" s="988"/>
      <c r="D25" s="989"/>
      <c r="E25" s="988"/>
      <c r="F25" s="989"/>
      <c r="G25" s="988"/>
      <c r="H25" s="989"/>
      <c r="I25" s="988"/>
      <c r="J25" s="989"/>
      <c r="K25" s="988"/>
      <c r="L25" s="989"/>
      <c r="M25" s="770"/>
      <c r="N25" s="770"/>
      <c r="O25" s="770"/>
      <c r="P25" s="770"/>
      <c r="Q25" s="770"/>
      <c r="R25" s="770"/>
      <c r="S25" s="770"/>
      <c r="T25" s="770"/>
      <c r="U25" s="770"/>
      <c r="V25" s="770"/>
      <c r="W25" s="770"/>
      <c r="X25" s="771"/>
    </row>
    <row r="26" spans="1:24" ht="18" customHeight="1">
      <c r="A26" s="994" t="s">
        <v>453</v>
      </c>
      <c r="B26" s="994"/>
      <c r="C26" s="990"/>
      <c r="D26" s="991"/>
      <c r="E26" s="990"/>
      <c r="F26" s="991"/>
      <c r="G26" s="990"/>
      <c r="H26" s="991"/>
      <c r="I26" s="990"/>
      <c r="J26" s="991"/>
      <c r="K26" s="990"/>
      <c r="L26" s="991"/>
      <c r="M26" s="770"/>
      <c r="N26" s="770"/>
      <c r="O26" s="770"/>
      <c r="P26" s="770"/>
      <c r="Q26" s="770"/>
      <c r="R26" s="770"/>
      <c r="S26" s="770"/>
      <c r="T26" s="770"/>
      <c r="U26" s="770"/>
      <c r="V26" s="770"/>
      <c r="W26" s="770"/>
      <c r="X26" s="771"/>
    </row>
    <row r="27" spans="1:24" ht="18" customHeight="1">
      <c r="A27" s="769"/>
      <c r="B27" s="769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1"/>
    </row>
    <row r="28" ht="15.75" customHeight="1">
      <c r="A28" s="41" t="s">
        <v>284</v>
      </c>
    </row>
    <row r="29" ht="15.75" customHeight="1">
      <c r="A29" s="41" t="s">
        <v>209</v>
      </c>
    </row>
    <row r="30" ht="15.75" customHeight="1">
      <c r="A30" s="55" t="s">
        <v>204</v>
      </c>
    </row>
    <row r="31" ht="15.75" customHeight="1">
      <c r="A31" s="55" t="s">
        <v>455</v>
      </c>
    </row>
    <row r="32" s="82" customFormat="1" ht="15.75" customHeight="1">
      <c r="A32" s="41" t="s">
        <v>205</v>
      </c>
    </row>
    <row r="33" ht="20.25" customHeight="1"/>
    <row r="34" ht="20.25" customHeight="1"/>
    <row r="35" ht="20.25" customHeight="1"/>
    <row r="36" ht="20.25" customHeight="1"/>
    <row r="37" ht="20.25" customHeight="1"/>
    <row r="38" ht="30" customHeight="1" hidden="1"/>
  </sheetData>
  <sheetProtection insertRows="0"/>
  <protectedRanges>
    <protectedRange sqref="A33:B38 D33:IV38" name="範囲3"/>
    <protectedRange sqref="D6:W20 A6:B20" name="範囲1"/>
    <protectedRange sqref="C33:C38" name="範囲3_3"/>
    <protectedRange sqref="C6:C20" name="範囲1_3"/>
  </protectedRanges>
  <mergeCells count="35">
    <mergeCell ref="A26:B26"/>
    <mergeCell ref="A12:A14"/>
    <mergeCell ref="A15:A17"/>
    <mergeCell ref="A18:A20"/>
    <mergeCell ref="A25:B25"/>
    <mergeCell ref="A24:B24"/>
    <mergeCell ref="A23:B23"/>
    <mergeCell ref="A21:B21"/>
    <mergeCell ref="A1:X1"/>
    <mergeCell ref="V2:X2"/>
    <mergeCell ref="X3:X4"/>
    <mergeCell ref="C3:W3"/>
    <mergeCell ref="A3:B4"/>
    <mergeCell ref="A6:A8"/>
    <mergeCell ref="A9:A11"/>
    <mergeCell ref="C24:D24"/>
    <mergeCell ref="C25:D25"/>
    <mergeCell ref="C26:D26"/>
    <mergeCell ref="E24:F24"/>
    <mergeCell ref="E25:F25"/>
    <mergeCell ref="E26:F26"/>
    <mergeCell ref="G26:H26"/>
    <mergeCell ref="I24:J24"/>
    <mergeCell ref="I25:J25"/>
    <mergeCell ref="I26:J26"/>
    <mergeCell ref="K24:L24"/>
    <mergeCell ref="K25:L25"/>
    <mergeCell ref="K26:L26"/>
    <mergeCell ref="C23:D23"/>
    <mergeCell ref="E23:F23"/>
    <mergeCell ref="G23:H23"/>
    <mergeCell ref="I23:J23"/>
    <mergeCell ref="K23:L23"/>
    <mergeCell ref="G24:H24"/>
    <mergeCell ref="G25:H25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55"/>
  <sheetViews>
    <sheetView showGridLines="0" view="pageBreakPreview" zoomScale="75" zoomScaleNormal="85" zoomScaleSheetLayoutView="75" workbookViewId="0" topLeftCell="A1">
      <pane ySplit="4" topLeftCell="BM34" activePane="bottomLeft" state="frozen"/>
      <selection pane="topLeft" activeCell="A58" sqref="A58:IV58"/>
      <selection pane="bottomLeft" activeCell="H51" sqref="H51"/>
    </sheetView>
  </sheetViews>
  <sheetFormatPr defaultColWidth="9.00390625" defaultRowHeight="30" customHeight="1"/>
  <cols>
    <col min="1" max="1" width="16.50390625" style="42" customWidth="1"/>
    <col min="2" max="2" width="7.00390625" style="42" customWidth="1"/>
    <col min="3" max="4" width="9.625" style="92" customWidth="1"/>
    <col min="5" max="25" width="9.625" style="33" customWidth="1"/>
    <col min="26" max="26" width="12.625" style="33" customWidth="1"/>
    <col min="27" max="16384" width="9.00390625" style="33" customWidth="1"/>
  </cols>
  <sheetData>
    <row r="1" spans="1:24" s="34" customFormat="1" ht="21" customHeight="1">
      <c r="A1" s="913" t="s">
        <v>419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</row>
    <row r="2" spans="1:24" s="34" customFormat="1" ht="17.25" customHeight="1">
      <c r="A2" s="390"/>
      <c r="B2" s="35"/>
      <c r="C2" s="91"/>
      <c r="D2" s="91"/>
      <c r="V2" s="873" t="s">
        <v>301</v>
      </c>
      <c r="W2" s="873"/>
      <c r="X2" s="873"/>
    </row>
    <row r="3" spans="1:24" ht="15.75" customHeight="1">
      <c r="A3" s="918" t="s">
        <v>227</v>
      </c>
      <c r="B3" s="919"/>
      <c r="C3" s="925" t="s">
        <v>207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7"/>
      <c r="X3" s="911" t="s">
        <v>202</v>
      </c>
    </row>
    <row r="4" spans="1:24" ht="30" customHeight="1">
      <c r="A4" s="920"/>
      <c r="B4" s="921"/>
      <c r="C4" s="88" t="s">
        <v>22</v>
      </c>
      <c r="D4" s="88" t="s">
        <v>23</v>
      </c>
      <c r="E4" s="88" t="s">
        <v>24</v>
      </c>
      <c r="F4" s="88" t="s">
        <v>25</v>
      </c>
      <c r="G4" s="88" t="s">
        <v>26</v>
      </c>
      <c r="H4" s="88" t="s">
        <v>27</v>
      </c>
      <c r="I4" s="88" t="s">
        <v>28</v>
      </c>
      <c r="J4" s="88" t="s">
        <v>29</v>
      </c>
      <c r="K4" s="88" t="s">
        <v>30</v>
      </c>
      <c r="L4" s="88" t="s">
        <v>31</v>
      </c>
      <c r="M4" s="88" t="s">
        <v>32</v>
      </c>
      <c r="N4" s="88" t="s">
        <v>33</v>
      </c>
      <c r="O4" s="88" t="s">
        <v>34</v>
      </c>
      <c r="P4" s="88" t="s">
        <v>87</v>
      </c>
      <c r="Q4" s="88" t="s">
        <v>88</v>
      </c>
      <c r="R4" s="88" t="s">
        <v>89</v>
      </c>
      <c r="S4" s="88" t="s">
        <v>137</v>
      </c>
      <c r="T4" s="88" t="s">
        <v>296</v>
      </c>
      <c r="U4" s="88" t="s">
        <v>316</v>
      </c>
      <c r="V4" s="88" t="s">
        <v>317</v>
      </c>
      <c r="W4" s="88" t="s">
        <v>318</v>
      </c>
      <c r="X4" s="912"/>
    </row>
    <row r="5" spans="1:24" ht="15.75" customHeight="1">
      <c r="A5" s="395" t="s">
        <v>167</v>
      </c>
      <c r="B5" s="286" t="s">
        <v>228</v>
      </c>
      <c r="C5" s="582">
        <v>6250</v>
      </c>
      <c r="D5" s="582">
        <v>75000</v>
      </c>
      <c r="E5" s="592">
        <v>75000</v>
      </c>
      <c r="F5" s="592">
        <v>75000</v>
      </c>
      <c r="G5" s="592">
        <v>75000</v>
      </c>
      <c r="H5" s="592">
        <v>75000</v>
      </c>
      <c r="I5" s="592">
        <v>75000</v>
      </c>
      <c r="J5" s="592">
        <v>75000</v>
      </c>
      <c r="K5" s="592">
        <v>75000</v>
      </c>
      <c r="L5" s="592">
        <v>75000</v>
      </c>
      <c r="M5" s="592">
        <v>75000</v>
      </c>
      <c r="N5" s="592">
        <v>75000</v>
      </c>
      <c r="O5" s="592">
        <v>75000</v>
      </c>
      <c r="P5" s="592">
        <v>75000</v>
      </c>
      <c r="Q5" s="592">
        <v>75000</v>
      </c>
      <c r="R5" s="592">
        <v>75000</v>
      </c>
      <c r="S5" s="592">
        <v>75000</v>
      </c>
      <c r="T5" s="592">
        <v>75000</v>
      </c>
      <c r="U5" s="592">
        <v>75000</v>
      </c>
      <c r="V5" s="592">
        <v>75000</v>
      </c>
      <c r="W5" s="593">
        <v>75000</v>
      </c>
      <c r="X5" s="120">
        <f>SUM(C5:W5)</f>
        <v>1506250</v>
      </c>
    </row>
    <row r="6" spans="1:24" ht="18" customHeight="1">
      <c r="A6" s="923"/>
      <c r="B6" s="394" t="s">
        <v>201</v>
      </c>
      <c r="C6" s="375"/>
      <c r="D6" s="375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89">
        <f>SUM(C6:W6)</f>
        <v>0</v>
      </c>
    </row>
    <row r="7" spans="1:24" ht="18" customHeight="1">
      <c r="A7" s="923"/>
      <c r="B7" s="385" t="s">
        <v>432</v>
      </c>
      <c r="C7" s="386"/>
      <c r="D7" s="386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539" t="s">
        <v>349</v>
      </c>
    </row>
    <row r="8" spans="1:24" ht="18" customHeight="1">
      <c r="A8" s="924"/>
      <c r="B8" s="389" t="s">
        <v>199</v>
      </c>
      <c r="C8" s="526">
        <f>C$5*C7</f>
        <v>0</v>
      </c>
      <c r="D8" s="526">
        <f aca="true" t="shared" si="0" ref="D8:W8">D$5*D7</f>
        <v>0</v>
      </c>
      <c r="E8" s="527">
        <f t="shared" si="0"/>
        <v>0</v>
      </c>
      <c r="F8" s="527">
        <f t="shared" si="0"/>
        <v>0</v>
      </c>
      <c r="G8" s="527">
        <f t="shared" si="0"/>
        <v>0</v>
      </c>
      <c r="H8" s="527">
        <f t="shared" si="0"/>
        <v>0</v>
      </c>
      <c r="I8" s="527">
        <f t="shared" si="0"/>
        <v>0</v>
      </c>
      <c r="J8" s="527">
        <f t="shared" si="0"/>
        <v>0</v>
      </c>
      <c r="K8" s="527">
        <f t="shared" si="0"/>
        <v>0</v>
      </c>
      <c r="L8" s="527">
        <f t="shared" si="0"/>
        <v>0</v>
      </c>
      <c r="M8" s="527">
        <f t="shared" si="0"/>
        <v>0</v>
      </c>
      <c r="N8" s="527">
        <f t="shared" si="0"/>
        <v>0</v>
      </c>
      <c r="O8" s="527">
        <f t="shared" si="0"/>
        <v>0</v>
      </c>
      <c r="P8" s="527">
        <f t="shared" si="0"/>
        <v>0</v>
      </c>
      <c r="Q8" s="527">
        <f t="shared" si="0"/>
        <v>0</v>
      </c>
      <c r="R8" s="527">
        <f t="shared" si="0"/>
        <v>0</v>
      </c>
      <c r="S8" s="527">
        <f t="shared" si="0"/>
        <v>0</v>
      </c>
      <c r="T8" s="527">
        <f t="shared" si="0"/>
        <v>0</v>
      </c>
      <c r="U8" s="527">
        <f t="shared" si="0"/>
        <v>0</v>
      </c>
      <c r="V8" s="527">
        <f t="shared" si="0"/>
        <v>0</v>
      </c>
      <c r="W8" s="528">
        <f t="shared" si="0"/>
        <v>0</v>
      </c>
      <c r="X8" s="39">
        <f>SUM(C8:W8)</f>
        <v>0</v>
      </c>
    </row>
    <row r="9" spans="1:24" ht="18" customHeight="1">
      <c r="A9" s="922"/>
      <c r="B9" s="394" t="s">
        <v>201</v>
      </c>
      <c r="C9" s="375"/>
      <c r="D9" s="375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7"/>
      <c r="X9" s="38">
        <f>SUM(C9:W9)</f>
        <v>0</v>
      </c>
    </row>
    <row r="10" spans="1:24" ht="18" customHeight="1">
      <c r="A10" s="923"/>
      <c r="B10" s="385" t="s">
        <v>432</v>
      </c>
      <c r="C10" s="386"/>
      <c r="D10" s="386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539" t="s">
        <v>431</v>
      </c>
    </row>
    <row r="11" spans="1:24" ht="18" customHeight="1">
      <c r="A11" s="924"/>
      <c r="B11" s="389" t="s">
        <v>199</v>
      </c>
      <c r="C11" s="526">
        <f aca="true" t="shared" si="1" ref="C11:W11">C$5*C10</f>
        <v>0</v>
      </c>
      <c r="D11" s="526">
        <f t="shared" si="1"/>
        <v>0</v>
      </c>
      <c r="E11" s="526">
        <f t="shared" si="1"/>
        <v>0</v>
      </c>
      <c r="F11" s="526">
        <f t="shared" si="1"/>
        <v>0</v>
      </c>
      <c r="G11" s="526">
        <f t="shared" si="1"/>
        <v>0</v>
      </c>
      <c r="H11" s="526">
        <f t="shared" si="1"/>
        <v>0</v>
      </c>
      <c r="I11" s="526">
        <f t="shared" si="1"/>
        <v>0</v>
      </c>
      <c r="J11" s="526">
        <f t="shared" si="1"/>
        <v>0</v>
      </c>
      <c r="K11" s="526">
        <f t="shared" si="1"/>
        <v>0</v>
      </c>
      <c r="L11" s="526">
        <f t="shared" si="1"/>
        <v>0</v>
      </c>
      <c r="M11" s="526">
        <f t="shared" si="1"/>
        <v>0</v>
      </c>
      <c r="N11" s="526">
        <f t="shared" si="1"/>
        <v>0</v>
      </c>
      <c r="O11" s="526">
        <f t="shared" si="1"/>
        <v>0</v>
      </c>
      <c r="P11" s="526">
        <f t="shared" si="1"/>
        <v>0</v>
      </c>
      <c r="Q11" s="526">
        <f t="shared" si="1"/>
        <v>0</v>
      </c>
      <c r="R11" s="526">
        <f t="shared" si="1"/>
        <v>0</v>
      </c>
      <c r="S11" s="526">
        <f t="shared" si="1"/>
        <v>0</v>
      </c>
      <c r="T11" s="526">
        <f t="shared" si="1"/>
        <v>0</v>
      </c>
      <c r="U11" s="526">
        <f t="shared" si="1"/>
        <v>0</v>
      </c>
      <c r="V11" s="526">
        <f t="shared" si="1"/>
        <v>0</v>
      </c>
      <c r="W11" s="526">
        <f t="shared" si="1"/>
        <v>0</v>
      </c>
      <c r="X11" s="39">
        <f>SUM(C11:W11)</f>
        <v>0</v>
      </c>
    </row>
    <row r="12" spans="1:24" ht="18" customHeight="1">
      <c r="A12" s="922"/>
      <c r="B12" s="394" t="s">
        <v>201</v>
      </c>
      <c r="C12" s="375"/>
      <c r="D12" s="375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7"/>
      <c r="X12" s="38">
        <f>SUM(C12:W12)</f>
        <v>0</v>
      </c>
    </row>
    <row r="13" spans="1:24" ht="18" customHeight="1">
      <c r="A13" s="923"/>
      <c r="B13" s="385" t="s">
        <v>432</v>
      </c>
      <c r="C13" s="386"/>
      <c r="D13" s="386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8"/>
      <c r="X13" s="539" t="s">
        <v>431</v>
      </c>
    </row>
    <row r="14" spans="1:24" ht="18" customHeight="1">
      <c r="A14" s="924"/>
      <c r="B14" s="389" t="s">
        <v>199</v>
      </c>
      <c r="C14" s="526">
        <f aca="true" t="shared" si="2" ref="C14:W14">C$5*C13</f>
        <v>0</v>
      </c>
      <c r="D14" s="526">
        <f t="shared" si="2"/>
        <v>0</v>
      </c>
      <c r="E14" s="526">
        <f t="shared" si="2"/>
        <v>0</v>
      </c>
      <c r="F14" s="526">
        <f t="shared" si="2"/>
        <v>0</v>
      </c>
      <c r="G14" s="526">
        <f t="shared" si="2"/>
        <v>0</v>
      </c>
      <c r="H14" s="526">
        <f t="shared" si="2"/>
        <v>0</v>
      </c>
      <c r="I14" s="526">
        <f t="shared" si="2"/>
        <v>0</v>
      </c>
      <c r="J14" s="526">
        <f t="shared" si="2"/>
        <v>0</v>
      </c>
      <c r="K14" s="526">
        <f t="shared" si="2"/>
        <v>0</v>
      </c>
      <c r="L14" s="526">
        <f t="shared" si="2"/>
        <v>0</v>
      </c>
      <c r="M14" s="526">
        <f t="shared" si="2"/>
        <v>0</v>
      </c>
      <c r="N14" s="526">
        <f t="shared" si="2"/>
        <v>0</v>
      </c>
      <c r="O14" s="526">
        <f t="shared" si="2"/>
        <v>0</v>
      </c>
      <c r="P14" s="526">
        <f t="shared" si="2"/>
        <v>0</v>
      </c>
      <c r="Q14" s="526">
        <f t="shared" si="2"/>
        <v>0</v>
      </c>
      <c r="R14" s="526">
        <f t="shared" si="2"/>
        <v>0</v>
      </c>
      <c r="S14" s="526">
        <f t="shared" si="2"/>
        <v>0</v>
      </c>
      <c r="T14" s="526">
        <f t="shared" si="2"/>
        <v>0</v>
      </c>
      <c r="U14" s="526">
        <f t="shared" si="2"/>
        <v>0</v>
      </c>
      <c r="V14" s="526">
        <f t="shared" si="2"/>
        <v>0</v>
      </c>
      <c r="W14" s="526">
        <f t="shared" si="2"/>
        <v>0</v>
      </c>
      <c r="X14" s="39">
        <f>SUM(C14:W14)</f>
        <v>0</v>
      </c>
    </row>
    <row r="15" spans="1:24" ht="18" customHeight="1">
      <c r="A15" s="922"/>
      <c r="B15" s="394" t="s">
        <v>201</v>
      </c>
      <c r="C15" s="375"/>
      <c r="D15" s="375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7"/>
      <c r="X15" s="38">
        <f>SUM(C15:W15)</f>
        <v>0</v>
      </c>
    </row>
    <row r="16" spans="1:24" ht="18" customHeight="1">
      <c r="A16" s="923"/>
      <c r="B16" s="385" t="s">
        <v>432</v>
      </c>
      <c r="C16" s="386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8"/>
      <c r="X16" s="539" t="s">
        <v>431</v>
      </c>
    </row>
    <row r="17" spans="1:24" ht="18" customHeight="1">
      <c r="A17" s="924"/>
      <c r="B17" s="389" t="s">
        <v>199</v>
      </c>
      <c r="C17" s="526">
        <f aca="true" t="shared" si="3" ref="C17:W17">C$5*C16</f>
        <v>0</v>
      </c>
      <c r="D17" s="526">
        <f t="shared" si="3"/>
        <v>0</v>
      </c>
      <c r="E17" s="526">
        <f t="shared" si="3"/>
        <v>0</v>
      </c>
      <c r="F17" s="526">
        <f t="shared" si="3"/>
        <v>0</v>
      </c>
      <c r="G17" s="526">
        <f t="shared" si="3"/>
        <v>0</v>
      </c>
      <c r="H17" s="526">
        <f t="shared" si="3"/>
        <v>0</v>
      </c>
      <c r="I17" s="526">
        <f t="shared" si="3"/>
        <v>0</v>
      </c>
      <c r="J17" s="526">
        <f t="shared" si="3"/>
        <v>0</v>
      </c>
      <c r="K17" s="526">
        <f t="shared" si="3"/>
        <v>0</v>
      </c>
      <c r="L17" s="526">
        <f t="shared" si="3"/>
        <v>0</v>
      </c>
      <c r="M17" s="526">
        <f t="shared" si="3"/>
        <v>0</v>
      </c>
      <c r="N17" s="526">
        <f t="shared" si="3"/>
        <v>0</v>
      </c>
      <c r="O17" s="526">
        <f t="shared" si="3"/>
        <v>0</v>
      </c>
      <c r="P17" s="526">
        <f t="shared" si="3"/>
        <v>0</v>
      </c>
      <c r="Q17" s="526">
        <f t="shared" si="3"/>
        <v>0</v>
      </c>
      <c r="R17" s="526">
        <f t="shared" si="3"/>
        <v>0</v>
      </c>
      <c r="S17" s="526">
        <f t="shared" si="3"/>
        <v>0</v>
      </c>
      <c r="T17" s="526">
        <f t="shared" si="3"/>
        <v>0</v>
      </c>
      <c r="U17" s="526">
        <f t="shared" si="3"/>
        <v>0</v>
      </c>
      <c r="V17" s="526">
        <f t="shared" si="3"/>
        <v>0</v>
      </c>
      <c r="W17" s="526">
        <f t="shared" si="3"/>
        <v>0</v>
      </c>
      <c r="X17" s="39">
        <f>SUM(C17:W17)</f>
        <v>0</v>
      </c>
    </row>
    <row r="18" spans="1:24" ht="18" customHeight="1">
      <c r="A18" s="922"/>
      <c r="B18" s="394" t="s">
        <v>201</v>
      </c>
      <c r="C18" s="375"/>
      <c r="D18" s="375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7"/>
      <c r="X18" s="38">
        <f>SUM(C18:W18)</f>
        <v>0</v>
      </c>
    </row>
    <row r="19" spans="1:24" ht="18" customHeight="1">
      <c r="A19" s="923"/>
      <c r="B19" s="385" t="s">
        <v>432</v>
      </c>
      <c r="C19" s="386"/>
      <c r="D19" s="386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8"/>
      <c r="X19" s="539" t="s">
        <v>431</v>
      </c>
    </row>
    <row r="20" spans="1:24" ht="18" customHeight="1">
      <c r="A20" s="924"/>
      <c r="B20" s="389" t="s">
        <v>199</v>
      </c>
      <c r="C20" s="526">
        <f aca="true" t="shared" si="4" ref="C20:W20">C$5*C19</f>
        <v>0</v>
      </c>
      <c r="D20" s="526">
        <f t="shared" si="4"/>
        <v>0</v>
      </c>
      <c r="E20" s="526">
        <f t="shared" si="4"/>
        <v>0</v>
      </c>
      <c r="F20" s="526">
        <f t="shared" si="4"/>
        <v>0</v>
      </c>
      <c r="G20" s="526">
        <f t="shared" si="4"/>
        <v>0</v>
      </c>
      <c r="H20" s="526">
        <f t="shared" si="4"/>
        <v>0</v>
      </c>
      <c r="I20" s="526">
        <f t="shared" si="4"/>
        <v>0</v>
      </c>
      <c r="J20" s="526">
        <f t="shared" si="4"/>
        <v>0</v>
      </c>
      <c r="K20" s="526">
        <f t="shared" si="4"/>
        <v>0</v>
      </c>
      <c r="L20" s="526">
        <f t="shared" si="4"/>
        <v>0</v>
      </c>
      <c r="M20" s="526">
        <f t="shared" si="4"/>
        <v>0</v>
      </c>
      <c r="N20" s="526">
        <f t="shared" si="4"/>
        <v>0</v>
      </c>
      <c r="O20" s="526">
        <f t="shared" si="4"/>
        <v>0</v>
      </c>
      <c r="P20" s="526">
        <f t="shared" si="4"/>
        <v>0</v>
      </c>
      <c r="Q20" s="526">
        <f t="shared" si="4"/>
        <v>0</v>
      </c>
      <c r="R20" s="526">
        <f t="shared" si="4"/>
        <v>0</v>
      </c>
      <c r="S20" s="526">
        <f t="shared" si="4"/>
        <v>0</v>
      </c>
      <c r="T20" s="526">
        <f t="shared" si="4"/>
        <v>0</v>
      </c>
      <c r="U20" s="526">
        <f t="shared" si="4"/>
        <v>0</v>
      </c>
      <c r="V20" s="526">
        <f t="shared" si="4"/>
        <v>0</v>
      </c>
      <c r="W20" s="526">
        <f t="shared" si="4"/>
        <v>0</v>
      </c>
      <c r="X20" s="39">
        <f>SUM(C20:W20)</f>
        <v>0</v>
      </c>
    </row>
    <row r="21" spans="1:24" ht="18" customHeight="1">
      <c r="A21" s="922"/>
      <c r="B21" s="394" t="s">
        <v>201</v>
      </c>
      <c r="C21" s="375"/>
      <c r="D21" s="375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7"/>
      <c r="X21" s="38">
        <f>SUM(C21:W21)</f>
        <v>0</v>
      </c>
    </row>
    <row r="22" spans="1:24" ht="18" customHeight="1">
      <c r="A22" s="923"/>
      <c r="B22" s="385" t="s">
        <v>432</v>
      </c>
      <c r="C22" s="386"/>
      <c r="D22" s="386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8"/>
      <c r="X22" s="539" t="s">
        <v>431</v>
      </c>
    </row>
    <row r="23" spans="1:24" ht="18" customHeight="1">
      <c r="A23" s="924"/>
      <c r="B23" s="389" t="s">
        <v>199</v>
      </c>
      <c r="C23" s="526">
        <f aca="true" t="shared" si="5" ref="C23:W23">C$5*C22</f>
        <v>0</v>
      </c>
      <c r="D23" s="526">
        <f t="shared" si="5"/>
        <v>0</v>
      </c>
      <c r="E23" s="526">
        <f t="shared" si="5"/>
        <v>0</v>
      </c>
      <c r="F23" s="526">
        <f t="shared" si="5"/>
        <v>0</v>
      </c>
      <c r="G23" s="526">
        <f t="shared" si="5"/>
        <v>0</v>
      </c>
      <c r="H23" s="526">
        <f t="shared" si="5"/>
        <v>0</v>
      </c>
      <c r="I23" s="526">
        <f t="shared" si="5"/>
        <v>0</v>
      </c>
      <c r="J23" s="526">
        <f t="shared" si="5"/>
        <v>0</v>
      </c>
      <c r="K23" s="526">
        <f t="shared" si="5"/>
        <v>0</v>
      </c>
      <c r="L23" s="526">
        <f t="shared" si="5"/>
        <v>0</v>
      </c>
      <c r="M23" s="526">
        <f t="shared" si="5"/>
        <v>0</v>
      </c>
      <c r="N23" s="526">
        <f t="shared" si="5"/>
        <v>0</v>
      </c>
      <c r="O23" s="526">
        <f t="shared" si="5"/>
        <v>0</v>
      </c>
      <c r="P23" s="526">
        <f t="shared" si="5"/>
        <v>0</v>
      </c>
      <c r="Q23" s="526">
        <f t="shared" si="5"/>
        <v>0</v>
      </c>
      <c r="R23" s="526">
        <f t="shared" si="5"/>
        <v>0</v>
      </c>
      <c r="S23" s="526">
        <f t="shared" si="5"/>
        <v>0</v>
      </c>
      <c r="T23" s="526">
        <f t="shared" si="5"/>
        <v>0</v>
      </c>
      <c r="U23" s="526">
        <f t="shared" si="5"/>
        <v>0</v>
      </c>
      <c r="V23" s="526">
        <f t="shared" si="5"/>
        <v>0</v>
      </c>
      <c r="W23" s="526">
        <f t="shared" si="5"/>
        <v>0</v>
      </c>
      <c r="X23" s="39">
        <f>SUM(C23:W23)</f>
        <v>0</v>
      </c>
    </row>
    <row r="24" spans="1:24" ht="18" customHeight="1">
      <c r="A24" s="922"/>
      <c r="B24" s="394" t="s">
        <v>201</v>
      </c>
      <c r="C24" s="375"/>
      <c r="D24" s="375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7"/>
      <c r="X24" s="38">
        <f>SUM(C24:W24)</f>
        <v>0</v>
      </c>
    </row>
    <row r="25" spans="1:24" ht="18" customHeight="1">
      <c r="A25" s="923"/>
      <c r="B25" s="385" t="s">
        <v>432</v>
      </c>
      <c r="C25" s="386"/>
      <c r="D25" s="386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8"/>
      <c r="X25" s="539" t="s">
        <v>431</v>
      </c>
    </row>
    <row r="26" spans="1:24" ht="18" customHeight="1">
      <c r="A26" s="924"/>
      <c r="B26" s="389" t="s">
        <v>199</v>
      </c>
      <c r="C26" s="526">
        <f aca="true" t="shared" si="6" ref="C26:W26">C$5*C25</f>
        <v>0</v>
      </c>
      <c r="D26" s="526">
        <f t="shared" si="6"/>
        <v>0</v>
      </c>
      <c r="E26" s="526">
        <f t="shared" si="6"/>
        <v>0</v>
      </c>
      <c r="F26" s="526">
        <f t="shared" si="6"/>
        <v>0</v>
      </c>
      <c r="G26" s="526">
        <f t="shared" si="6"/>
        <v>0</v>
      </c>
      <c r="H26" s="526">
        <f t="shared" si="6"/>
        <v>0</v>
      </c>
      <c r="I26" s="526">
        <f t="shared" si="6"/>
        <v>0</v>
      </c>
      <c r="J26" s="526">
        <f t="shared" si="6"/>
        <v>0</v>
      </c>
      <c r="K26" s="526">
        <f t="shared" si="6"/>
        <v>0</v>
      </c>
      <c r="L26" s="526">
        <f t="shared" si="6"/>
        <v>0</v>
      </c>
      <c r="M26" s="526">
        <f t="shared" si="6"/>
        <v>0</v>
      </c>
      <c r="N26" s="526">
        <f t="shared" si="6"/>
        <v>0</v>
      </c>
      <c r="O26" s="526">
        <f t="shared" si="6"/>
        <v>0</v>
      </c>
      <c r="P26" s="526">
        <f t="shared" si="6"/>
        <v>0</v>
      </c>
      <c r="Q26" s="526">
        <f t="shared" si="6"/>
        <v>0</v>
      </c>
      <c r="R26" s="526">
        <f t="shared" si="6"/>
        <v>0</v>
      </c>
      <c r="S26" s="526">
        <f t="shared" si="6"/>
        <v>0</v>
      </c>
      <c r="T26" s="526">
        <f t="shared" si="6"/>
        <v>0</v>
      </c>
      <c r="U26" s="526">
        <f t="shared" si="6"/>
        <v>0</v>
      </c>
      <c r="V26" s="526">
        <f t="shared" si="6"/>
        <v>0</v>
      </c>
      <c r="W26" s="526">
        <f t="shared" si="6"/>
        <v>0</v>
      </c>
      <c r="X26" s="39">
        <f>SUM(C26:W26)</f>
        <v>0</v>
      </c>
    </row>
    <row r="27" spans="1:24" ht="18" customHeight="1">
      <c r="A27" s="922"/>
      <c r="B27" s="394" t="s">
        <v>201</v>
      </c>
      <c r="C27" s="375"/>
      <c r="D27" s="375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7"/>
      <c r="X27" s="38">
        <f>SUM(C27:W27)</f>
        <v>0</v>
      </c>
    </row>
    <row r="28" spans="1:24" ht="18" customHeight="1">
      <c r="A28" s="923"/>
      <c r="B28" s="385" t="s">
        <v>432</v>
      </c>
      <c r="C28" s="386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8"/>
      <c r="X28" s="539" t="s">
        <v>431</v>
      </c>
    </row>
    <row r="29" spans="1:24" ht="18" customHeight="1">
      <c r="A29" s="924"/>
      <c r="B29" s="389" t="s">
        <v>199</v>
      </c>
      <c r="C29" s="526">
        <f aca="true" t="shared" si="7" ref="C29:W29">C$5*C28</f>
        <v>0</v>
      </c>
      <c r="D29" s="526">
        <f t="shared" si="7"/>
        <v>0</v>
      </c>
      <c r="E29" s="526">
        <f t="shared" si="7"/>
        <v>0</v>
      </c>
      <c r="F29" s="526">
        <f t="shared" si="7"/>
        <v>0</v>
      </c>
      <c r="G29" s="526">
        <f t="shared" si="7"/>
        <v>0</v>
      </c>
      <c r="H29" s="526">
        <f t="shared" si="7"/>
        <v>0</v>
      </c>
      <c r="I29" s="526">
        <f t="shared" si="7"/>
        <v>0</v>
      </c>
      <c r="J29" s="526">
        <f t="shared" si="7"/>
        <v>0</v>
      </c>
      <c r="K29" s="526">
        <f t="shared" si="7"/>
        <v>0</v>
      </c>
      <c r="L29" s="526">
        <f t="shared" si="7"/>
        <v>0</v>
      </c>
      <c r="M29" s="526">
        <f t="shared" si="7"/>
        <v>0</v>
      </c>
      <c r="N29" s="526">
        <f t="shared" si="7"/>
        <v>0</v>
      </c>
      <c r="O29" s="526">
        <f t="shared" si="7"/>
        <v>0</v>
      </c>
      <c r="P29" s="526">
        <f t="shared" si="7"/>
        <v>0</v>
      </c>
      <c r="Q29" s="526">
        <f t="shared" si="7"/>
        <v>0</v>
      </c>
      <c r="R29" s="526">
        <f t="shared" si="7"/>
        <v>0</v>
      </c>
      <c r="S29" s="526">
        <f t="shared" si="7"/>
        <v>0</v>
      </c>
      <c r="T29" s="526">
        <f t="shared" si="7"/>
        <v>0</v>
      </c>
      <c r="U29" s="526">
        <f t="shared" si="7"/>
        <v>0</v>
      </c>
      <c r="V29" s="526">
        <f t="shared" si="7"/>
        <v>0</v>
      </c>
      <c r="W29" s="526">
        <f t="shared" si="7"/>
        <v>0</v>
      </c>
      <c r="X29" s="39">
        <f>SUM(C29:W29)</f>
        <v>0</v>
      </c>
    </row>
    <row r="30" spans="1:24" ht="18" customHeight="1">
      <c r="A30" s="922"/>
      <c r="B30" s="394" t="s">
        <v>201</v>
      </c>
      <c r="C30" s="375"/>
      <c r="D30" s="375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7"/>
      <c r="X30" s="38">
        <f>SUM(C30:W30)</f>
        <v>0</v>
      </c>
    </row>
    <row r="31" spans="1:24" ht="18" customHeight="1">
      <c r="A31" s="923"/>
      <c r="B31" s="385" t="s">
        <v>432</v>
      </c>
      <c r="C31" s="386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8"/>
      <c r="X31" s="539" t="s">
        <v>431</v>
      </c>
    </row>
    <row r="32" spans="1:24" ht="18" customHeight="1">
      <c r="A32" s="924"/>
      <c r="B32" s="389" t="s">
        <v>199</v>
      </c>
      <c r="C32" s="526">
        <f aca="true" t="shared" si="8" ref="C32:W32">C$5*C31</f>
        <v>0</v>
      </c>
      <c r="D32" s="526">
        <f t="shared" si="8"/>
        <v>0</v>
      </c>
      <c r="E32" s="526">
        <f t="shared" si="8"/>
        <v>0</v>
      </c>
      <c r="F32" s="526">
        <f t="shared" si="8"/>
        <v>0</v>
      </c>
      <c r="G32" s="526">
        <f t="shared" si="8"/>
        <v>0</v>
      </c>
      <c r="H32" s="526">
        <f t="shared" si="8"/>
        <v>0</v>
      </c>
      <c r="I32" s="526">
        <f t="shared" si="8"/>
        <v>0</v>
      </c>
      <c r="J32" s="526">
        <f t="shared" si="8"/>
        <v>0</v>
      </c>
      <c r="K32" s="526">
        <f t="shared" si="8"/>
        <v>0</v>
      </c>
      <c r="L32" s="526">
        <f t="shared" si="8"/>
        <v>0</v>
      </c>
      <c r="M32" s="526">
        <f t="shared" si="8"/>
        <v>0</v>
      </c>
      <c r="N32" s="526">
        <f t="shared" si="8"/>
        <v>0</v>
      </c>
      <c r="O32" s="526">
        <f t="shared" si="8"/>
        <v>0</v>
      </c>
      <c r="P32" s="526">
        <f t="shared" si="8"/>
        <v>0</v>
      </c>
      <c r="Q32" s="526">
        <f t="shared" si="8"/>
        <v>0</v>
      </c>
      <c r="R32" s="526">
        <f t="shared" si="8"/>
        <v>0</v>
      </c>
      <c r="S32" s="526">
        <f t="shared" si="8"/>
        <v>0</v>
      </c>
      <c r="T32" s="526">
        <f t="shared" si="8"/>
        <v>0</v>
      </c>
      <c r="U32" s="526">
        <f t="shared" si="8"/>
        <v>0</v>
      </c>
      <c r="V32" s="526">
        <f t="shared" si="8"/>
        <v>0</v>
      </c>
      <c r="W32" s="526">
        <f t="shared" si="8"/>
        <v>0</v>
      </c>
      <c r="X32" s="39">
        <f>SUM(C32:W32)</f>
        <v>0</v>
      </c>
    </row>
    <row r="33" spans="1:24" ht="18" customHeight="1">
      <c r="A33" s="922"/>
      <c r="B33" s="394" t="s">
        <v>201</v>
      </c>
      <c r="C33" s="375"/>
      <c r="D33" s="375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7"/>
      <c r="X33" s="38">
        <f>SUM(C33:W33)</f>
        <v>0</v>
      </c>
    </row>
    <row r="34" spans="1:24" ht="18" customHeight="1">
      <c r="A34" s="923"/>
      <c r="B34" s="385" t="s">
        <v>432</v>
      </c>
      <c r="C34" s="386"/>
      <c r="D34" s="386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8"/>
      <c r="X34" s="539" t="s">
        <v>431</v>
      </c>
    </row>
    <row r="35" spans="1:24" ht="18" customHeight="1">
      <c r="A35" s="924"/>
      <c r="B35" s="389" t="s">
        <v>199</v>
      </c>
      <c r="C35" s="526">
        <f aca="true" t="shared" si="9" ref="C35:W35">C$5*C34</f>
        <v>0</v>
      </c>
      <c r="D35" s="526">
        <f t="shared" si="9"/>
        <v>0</v>
      </c>
      <c r="E35" s="526">
        <f t="shared" si="9"/>
        <v>0</v>
      </c>
      <c r="F35" s="526">
        <f t="shared" si="9"/>
        <v>0</v>
      </c>
      <c r="G35" s="526">
        <f t="shared" si="9"/>
        <v>0</v>
      </c>
      <c r="H35" s="526">
        <f t="shared" si="9"/>
        <v>0</v>
      </c>
      <c r="I35" s="526">
        <f t="shared" si="9"/>
        <v>0</v>
      </c>
      <c r="J35" s="526">
        <f t="shared" si="9"/>
        <v>0</v>
      </c>
      <c r="K35" s="526">
        <f t="shared" si="9"/>
        <v>0</v>
      </c>
      <c r="L35" s="526">
        <f t="shared" si="9"/>
        <v>0</v>
      </c>
      <c r="M35" s="526">
        <f t="shared" si="9"/>
        <v>0</v>
      </c>
      <c r="N35" s="526">
        <f t="shared" si="9"/>
        <v>0</v>
      </c>
      <c r="O35" s="526">
        <f t="shared" si="9"/>
        <v>0</v>
      </c>
      <c r="P35" s="526">
        <f t="shared" si="9"/>
        <v>0</v>
      </c>
      <c r="Q35" s="526">
        <f t="shared" si="9"/>
        <v>0</v>
      </c>
      <c r="R35" s="526">
        <f t="shared" si="9"/>
        <v>0</v>
      </c>
      <c r="S35" s="526">
        <f t="shared" si="9"/>
        <v>0</v>
      </c>
      <c r="T35" s="526">
        <f t="shared" si="9"/>
        <v>0</v>
      </c>
      <c r="U35" s="526">
        <f t="shared" si="9"/>
        <v>0</v>
      </c>
      <c r="V35" s="526">
        <f t="shared" si="9"/>
        <v>0</v>
      </c>
      <c r="W35" s="526">
        <f t="shared" si="9"/>
        <v>0</v>
      </c>
      <c r="X35" s="39">
        <f>SUM(C35:W35)</f>
        <v>0</v>
      </c>
    </row>
    <row r="36" spans="1:24" ht="18" customHeight="1">
      <c r="A36" s="922"/>
      <c r="B36" s="394" t="s">
        <v>201</v>
      </c>
      <c r="C36" s="375"/>
      <c r="D36" s="375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7"/>
      <c r="X36" s="38">
        <f>SUM(C36:W36)</f>
        <v>0</v>
      </c>
    </row>
    <row r="37" spans="1:24" ht="18" customHeight="1">
      <c r="A37" s="923"/>
      <c r="B37" s="385" t="s">
        <v>432</v>
      </c>
      <c r="C37" s="386"/>
      <c r="D37" s="386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8"/>
      <c r="X37" s="539" t="s">
        <v>431</v>
      </c>
    </row>
    <row r="38" spans="1:24" ht="18" customHeight="1">
      <c r="A38" s="924"/>
      <c r="B38" s="389" t="s">
        <v>199</v>
      </c>
      <c r="C38" s="526">
        <f aca="true" t="shared" si="10" ref="C38:W38">C$5*C37</f>
        <v>0</v>
      </c>
      <c r="D38" s="526">
        <f t="shared" si="10"/>
        <v>0</v>
      </c>
      <c r="E38" s="526">
        <f t="shared" si="10"/>
        <v>0</v>
      </c>
      <c r="F38" s="526">
        <f t="shared" si="10"/>
        <v>0</v>
      </c>
      <c r="G38" s="526">
        <f t="shared" si="10"/>
        <v>0</v>
      </c>
      <c r="H38" s="526">
        <f t="shared" si="10"/>
        <v>0</v>
      </c>
      <c r="I38" s="526">
        <f t="shared" si="10"/>
        <v>0</v>
      </c>
      <c r="J38" s="526">
        <f t="shared" si="10"/>
        <v>0</v>
      </c>
      <c r="K38" s="526">
        <f t="shared" si="10"/>
        <v>0</v>
      </c>
      <c r="L38" s="526">
        <f t="shared" si="10"/>
        <v>0</v>
      </c>
      <c r="M38" s="526">
        <f t="shared" si="10"/>
        <v>0</v>
      </c>
      <c r="N38" s="526">
        <f t="shared" si="10"/>
        <v>0</v>
      </c>
      <c r="O38" s="526">
        <f t="shared" si="10"/>
        <v>0</v>
      </c>
      <c r="P38" s="526">
        <f t="shared" si="10"/>
        <v>0</v>
      </c>
      <c r="Q38" s="526">
        <f t="shared" si="10"/>
        <v>0</v>
      </c>
      <c r="R38" s="526">
        <f t="shared" si="10"/>
        <v>0</v>
      </c>
      <c r="S38" s="526">
        <f t="shared" si="10"/>
        <v>0</v>
      </c>
      <c r="T38" s="526">
        <f t="shared" si="10"/>
        <v>0</v>
      </c>
      <c r="U38" s="526">
        <f t="shared" si="10"/>
        <v>0</v>
      </c>
      <c r="V38" s="526">
        <f t="shared" si="10"/>
        <v>0</v>
      </c>
      <c r="W38" s="526">
        <f t="shared" si="10"/>
        <v>0</v>
      </c>
      <c r="X38" s="39">
        <f>SUM(C38:W38)</f>
        <v>0</v>
      </c>
    </row>
    <row r="39" spans="1:24" ht="18" customHeight="1">
      <c r="A39" s="922"/>
      <c r="B39" s="394" t="s">
        <v>201</v>
      </c>
      <c r="C39" s="375"/>
      <c r="D39" s="375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7"/>
      <c r="X39" s="38">
        <f>SUM(C39:W39)</f>
        <v>0</v>
      </c>
    </row>
    <row r="40" spans="1:24" ht="18" customHeight="1">
      <c r="A40" s="923"/>
      <c r="B40" s="385" t="s">
        <v>432</v>
      </c>
      <c r="C40" s="386"/>
      <c r="D40" s="386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X40" s="539" t="s">
        <v>431</v>
      </c>
    </row>
    <row r="41" spans="1:24" ht="18" customHeight="1">
      <c r="A41" s="924"/>
      <c r="B41" s="389" t="s">
        <v>199</v>
      </c>
      <c r="C41" s="526">
        <f aca="true" t="shared" si="11" ref="C41:W41">C$5*C40</f>
        <v>0</v>
      </c>
      <c r="D41" s="526">
        <f t="shared" si="11"/>
        <v>0</v>
      </c>
      <c r="E41" s="526">
        <f t="shared" si="11"/>
        <v>0</v>
      </c>
      <c r="F41" s="526">
        <f t="shared" si="11"/>
        <v>0</v>
      </c>
      <c r="G41" s="526">
        <f t="shared" si="11"/>
        <v>0</v>
      </c>
      <c r="H41" s="526">
        <f t="shared" si="11"/>
        <v>0</v>
      </c>
      <c r="I41" s="526">
        <f t="shared" si="11"/>
        <v>0</v>
      </c>
      <c r="J41" s="526">
        <f t="shared" si="11"/>
        <v>0</v>
      </c>
      <c r="K41" s="526">
        <f t="shared" si="11"/>
        <v>0</v>
      </c>
      <c r="L41" s="526">
        <f t="shared" si="11"/>
        <v>0</v>
      </c>
      <c r="M41" s="526">
        <f t="shared" si="11"/>
        <v>0</v>
      </c>
      <c r="N41" s="526">
        <f t="shared" si="11"/>
        <v>0</v>
      </c>
      <c r="O41" s="526">
        <f t="shared" si="11"/>
        <v>0</v>
      </c>
      <c r="P41" s="526">
        <f t="shared" si="11"/>
        <v>0</v>
      </c>
      <c r="Q41" s="526">
        <f t="shared" si="11"/>
        <v>0</v>
      </c>
      <c r="R41" s="526">
        <f t="shared" si="11"/>
        <v>0</v>
      </c>
      <c r="S41" s="526">
        <f t="shared" si="11"/>
        <v>0</v>
      </c>
      <c r="T41" s="526">
        <f t="shared" si="11"/>
        <v>0</v>
      </c>
      <c r="U41" s="526">
        <f t="shared" si="11"/>
        <v>0</v>
      </c>
      <c r="V41" s="526">
        <f t="shared" si="11"/>
        <v>0</v>
      </c>
      <c r="W41" s="526">
        <f t="shared" si="11"/>
        <v>0</v>
      </c>
      <c r="X41" s="39">
        <f>SUM(C41:W41)</f>
        <v>0</v>
      </c>
    </row>
    <row r="42" spans="1:24" ht="18" customHeight="1">
      <c r="A42" s="922"/>
      <c r="B42" s="394" t="s">
        <v>201</v>
      </c>
      <c r="C42" s="375"/>
      <c r="D42" s="375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X42" s="38">
        <f>SUM(C42:W42)</f>
        <v>0</v>
      </c>
    </row>
    <row r="43" spans="1:24" ht="18" customHeight="1">
      <c r="A43" s="923"/>
      <c r="B43" s="385" t="s">
        <v>432</v>
      </c>
      <c r="C43" s="386"/>
      <c r="D43" s="386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8"/>
      <c r="X43" s="539" t="s">
        <v>431</v>
      </c>
    </row>
    <row r="44" spans="1:24" ht="18" customHeight="1">
      <c r="A44" s="924"/>
      <c r="B44" s="389" t="s">
        <v>199</v>
      </c>
      <c r="C44" s="526">
        <f aca="true" t="shared" si="12" ref="C44:W44">C$5*C43</f>
        <v>0</v>
      </c>
      <c r="D44" s="526">
        <f t="shared" si="12"/>
        <v>0</v>
      </c>
      <c r="E44" s="526">
        <f t="shared" si="12"/>
        <v>0</v>
      </c>
      <c r="F44" s="526">
        <f t="shared" si="12"/>
        <v>0</v>
      </c>
      <c r="G44" s="526">
        <f t="shared" si="12"/>
        <v>0</v>
      </c>
      <c r="H44" s="526">
        <f t="shared" si="12"/>
        <v>0</v>
      </c>
      <c r="I44" s="526">
        <f t="shared" si="12"/>
        <v>0</v>
      </c>
      <c r="J44" s="526">
        <f t="shared" si="12"/>
        <v>0</v>
      </c>
      <c r="K44" s="526">
        <f t="shared" si="12"/>
        <v>0</v>
      </c>
      <c r="L44" s="526">
        <f t="shared" si="12"/>
        <v>0</v>
      </c>
      <c r="M44" s="526">
        <f t="shared" si="12"/>
        <v>0</v>
      </c>
      <c r="N44" s="526">
        <f t="shared" si="12"/>
        <v>0</v>
      </c>
      <c r="O44" s="526">
        <f t="shared" si="12"/>
        <v>0</v>
      </c>
      <c r="P44" s="526">
        <f t="shared" si="12"/>
        <v>0</v>
      </c>
      <c r="Q44" s="526">
        <f t="shared" si="12"/>
        <v>0</v>
      </c>
      <c r="R44" s="526">
        <f t="shared" si="12"/>
        <v>0</v>
      </c>
      <c r="S44" s="526">
        <f t="shared" si="12"/>
        <v>0</v>
      </c>
      <c r="T44" s="526">
        <f t="shared" si="12"/>
        <v>0</v>
      </c>
      <c r="U44" s="526">
        <f t="shared" si="12"/>
        <v>0</v>
      </c>
      <c r="V44" s="526">
        <f t="shared" si="12"/>
        <v>0</v>
      </c>
      <c r="W44" s="526">
        <f t="shared" si="12"/>
        <v>0</v>
      </c>
      <c r="X44" s="39">
        <f>SUM(C44:W44)</f>
        <v>0</v>
      </c>
    </row>
    <row r="45" spans="1:24" ht="18" customHeight="1">
      <c r="A45" s="922"/>
      <c r="B45" s="394" t="s">
        <v>201</v>
      </c>
      <c r="C45" s="375"/>
      <c r="D45" s="375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  <c r="X45" s="38">
        <f>SUM(C45:W45)</f>
        <v>0</v>
      </c>
    </row>
    <row r="46" spans="1:24" ht="18" customHeight="1">
      <c r="A46" s="923"/>
      <c r="B46" s="385" t="s">
        <v>432</v>
      </c>
      <c r="C46" s="386"/>
      <c r="D46" s="386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8"/>
      <c r="X46" s="539" t="s">
        <v>431</v>
      </c>
    </row>
    <row r="47" spans="1:24" ht="18" customHeight="1">
      <c r="A47" s="924"/>
      <c r="B47" s="389" t="s">
        <v>199</v>
      </c>
      <c r="C47" s="526">
        <f aca="true" t="shared" si="13" ref="C47:W47">C$5*C46</f>
        <v>0</v>
      </c>
      <c r="D47" s="526">
        <f t="shared" si="13"/>
        <v>0</v>
      </c>
      <c r="E47" s="526">
        <f t="shared" si="13"/>
        <v>0</v>
      </c>
      <c r="F47" s="526">
        <f t="shared" si="13"/>
        <v>0</v>
      </c>
      <c r="G47" s="526">
        <f t="shared" si="13"/>
        <v>0</v>
      </c>
      <c r="H47" s="526">
        <f t="shared" si="13"/>
        <v>0</v>
      </c>
      <c r="I47" s="526">
        <f t="shared" si="13"/>
        <v>0</v>
      </c>
      <c r="J47" s="526">
        <f t="shared" si="13"/>
        <v>0</v>
      </c>
      <c r="K47" s="526">
        <f t="shared" si="13"/>
        <v>0</v>
      </c>
      <c r="L47" s="526">
        <f t="shared" si="13"/>
        <v>0</v>
      </c>
      <c r="M47" s="526">
        <f t="shared" si="13"/>
        <v>0</v>
      </c>
      <c r="N47" s="526">
        <f t="shared" si="13"/>
        <v>0</v>
      </c>
      <c r="O47" s="526">
        <f t="shared" si="13"/>
        <v>0</v>
      </c>
      <c r="P47" s="526">
        <f t="shared" si="13"/>
        <v>0</v>
      </c>
      <c r="Q47" s="526">
        <f t="shared" si="13"/>
        <v>0</v>
      </c>
      <c r="R47" s="526">
        <f t="shared" si="13"/>
        <v>0</v>
      </c>
      <c r="S47" s="526">
        <f t="shared" si="13"/>
        <v>0</v>
      </c>
      <c r="T47" s="526">
        <f t="shared" si="13"/>
        <v>0</v>
      </c>
      <c r="U47" s="526">
        <f t="shared" si="13"/>
        <v>0</v>
      </c>
      <c r="V47" s="526">
        <f t="shared" si="13"/>
        <v>0</v>
      </c>
      <c r="W47" s="526">
        <f t="shared" si="13"/>
        <v>0</v>
      </c>
      <c r="X47" s="39">
        <f>SUM(C47:W47)</f>
        <v>0</v>
      </c>
    </row>
    <row r="48" spans="1:24" ht="18" customHeight="1">
      <c r="A48" s="922"/>
      <c r="B48" s="394" t="s">
        <v>201</v>
      </c>
      <c r="C48" s="375"/>
      <c r="D48" s="375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7"/>
      <c r="X48" s="38">
        <f>SUM(C48:W48)</f>
        <v>0</v>
      </c>
    </row>
    <row r="49" spans="1:24" ht="18" customHeight="1">
      <c r="A49" s="923"/>
      <c r="B49" s="385" t="s">
        <v>432</v>
      </c>
      <c r="C49" s="386"/>
      <c r="D49" s="386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8"/>
      <c r="X49" s="539" t="s">
        <v>431</v>
      </c>
    </row>
    <row r="50" spans="1:24" ht="18" customHeight="1">
      <c r="A50" s="924"/>
      <c r="B50" s="389" t="s">
        <v>199</v>
      </c>
      <c r="C50" s="526">
        <f aca="true" t="shared" si="14" ref="C50:W50">C$5*C49</f>
        <v>0</v>
      </c>
      <c r="D50" s="526">
        <f t="shared" si="14"/>
        <v>0</v>
      </c>
      <c r="E50" s="526">
        <f t="shared" si="14"/>
        <v>0</v>
      </c>
      <c r="F50" s="526">
        <f t="shared" si="14"/>
        <v>0</v>
      </c>
      <c r="G50" s="526">
        <f t="shared" si="14"/>
        <v>0</v>
      </c>
      <c r="H50" s="526">
        <f t="shared" si="14"/>
        <v>0</v>
      </c>
      <c r="I50" s="526">
        <f t="shared" si="14"/>
        <v>0</v>
      </c>
      <c r="J50" s="526">
        <f t="shared" si="14"/>
        <v>0</v>
      </c>
      <c r="K50" s="526">
        <f t="shared" si="14"/>
        <v>0</v>
      </c>
      <c r="L50" s="526">
        <f t="shared" si="14"/>
        <v>0</v>
      </c>
      <c r="M50" s="526">
        <f t="shared" si="14"/>
        <v>0</v>
      </c>
      <c r="N50" s="526">
        <f t="shared" si="14"/>
        <v>0</v>
      </c>
      <c r="O50" s="526">
        <f t="shared" si="14"/>
        <v>0</v>
      </c>
      <c r="P50" s="526">
        <f t="shared" si="14"/>
        <v>0</v>
      </c>
      <c r="Q50" s="526">
        <f t="shared" si="14"/>
        <v>0</v>
      </c>
      <c r="R50" s="526">
        <f t="shared" si="14"/>
        <v>0</v>
      </c>
      <c r="S50" s="526">
        <f t="shared" si="14"/>
        <v>0</v>
      </c>
      <c r="T50" s="526">
        <f t="shared" si="14"/>
        <v>0</v>
      </c>
      <c r="U50" s="526">
        <f t="shared" si="14"/>
        <v>0</v>
      </c>
      <c r="V50" s="526">
        <f t="shared" si="14"/>
        <v>0</v>
      </c>
      <c r="W50" s="526">
        <f t="shared" si="14"/>
        <v>0</v>
      </c>
      <c r="X50" s="39">
        <f>SUM(C50:W50)</f>
        <v>0</v>
      </c>
    </row>
    <row r="51" spans="1:24" ht="18" customHeight="1">
      <c r="A51" s="914" t="s">
        <v>203</v>
      </c>
      <c r="B51" s="915"/>
      <c r="C51" s="536">
        <f>SUM(C50,C47,C44,C41,C38,C35,C32,C29,C26,C23,C20,C17,C14,C11,C8)</f>
        <v>0</v>
      </c>
      <c r="D51" s="536">
        <f aca="true" t="shared" si="15" ref="D51:W51">SUM(D50,D47,D44,D41,D38,D35,D32,D29,D26,D23,D20,D17,D14,D11,D8)</f>
        <v>0</v>
      </c>
      <c r="E51" s="536">
        <f t="shared" si="15"/>
        <v>0</v>
      </c>
      <c r="F51" s="536">
        <f t="shared" si="15"/>
        <v>0</v>
      </c>
      <c r="G51" s="536">
        <f t="shared" si="15"/>
        <v>0</v>
      </c>
      <c r="H51" s="536">
        <f t="shared" si="15"/>
        <v>0</v>
      </c>
      <c r="I51" s="536">
        <f t="shared" si="15"/>
        <v>0</v>
      </c>
      <c r="J51" s="536">
        <f t="shared" si="15"/>
        <v>0</v>
      </c>
      <c r="K51" s="536">
        <f t="shared" si="15"/>
        <v>0</v>
      </c>
      <c r="L51" s="536">
        <f t="shared" si="15"/>
        <v>0</v>
      </c>
      <c r="M51" s="536">
        <f t="shared" si="15"/>
        <v>0</v>
      </c>
      <c r="N51" s="536">
        <f t="shared" si="15"/>
        <v>0</v>
      </c>
      <c r="O51" s="536">
        <f t="shared" si="15"/>
        <v>0</v>
      </c>
      <c r="P51" s="536">
        <f t="shared" si="15"/>
        <v>0</v>
      </c>
      <c r="Q51" s="536">
        <f t="shared" si="15"/>
        <v>0</v>
      </c>
      <c r="R51" s="536">
        <f t="shared" si="15"/>
        <v>0</v>
      </c>
      <c r="S51" s="536">
        <f t="shared" si="15"/>
        <v>0</v>
      </c>
      <c r="T51" s="536">
        <f t="shared" si="15"/>
        <v>0</v>
      </c>
      <c r="U51" s="536">
        <f t="shared" si="15"/>
        <v>0</v>
      </c>
      <c r="V51" s="536">
        <f t="shared" si="15"/>
        <v>0</v>
      </c>
      <c r="W51" s="537">
        <f t="shared" si="15"/>
        <v>0</v>
      </c>
      <c r="X51" s="39">
        <f>SUM(C51:W51)</f>
        <v>0</v>
      </c>
    </row>
    <row r="52" ht="15.75" customHeight="1">
      <c r="A52" s="41" t="s">
        <v>284</v>
      </c>
    </row>
    <row r="53" ht="15.75" customHeight="1">
      <c r="A53" s="41" t="s">
        <v>209</v>
      </c>
    </row>
    <row r="54" ht="15.75" customHeight="1">
      <c r="A54" s="55" t="s">
        <v>204</v>
      </c>
    </row>
    <row r="55" s="82" customFormat="1" ht="15.75" customHeight="1">
      <c r="A55" s="41" t="s">
        <v>205</v>
      </c>
    </row>
    <row r="56" ht="20.25" customHeight="1"/>
    <row r="57" ht="20.25" customHeight="1"/>
    <row r="58" ht="20.25" customHeight="1"/>
    <row r="59" ht="20.25" customHeight="1"/>
    <row r="60" ht="20.25" customHeight="1"/>
    <row r="61" ht="30" customHeight="1" hidden="1"/>
  </sheetData>
  <sheetProtection insertRows="0"/>
  <protectedRanges>
    <protectedRange sqref="A56:B61 D56:IV61" name="範囲3"/>
    <protectedRange sqref="A6:B50 D6:W50" name="範囲1"/>
    <protectedRange sqref="C56:C61" name="範囲3_3"/>
    <protectedRange sqref="C6:C50" name="範囲1_3"/>
  </protectedRanges>
  <mergeCells count="21">
    <mergeCell ref="A1:X1"/>
    <mergeCell ref="V2:X2"/>
    <mergeCell ref="X3:X4"/>
    <mergeCell ref="A3:B4"/>
    <mergeCell ref="C3:W3"/>
    <mergeCell ref="A6:A8"/>
    <mergeCell ref="A36:A38"/>
    <mergeCell ref="A21:A23"/>
    <mergeCell ref="A24:A26"/>
    <mergeCell ref="A33:A35"/>
    <mergeCell ref="A9:A11"/>
    <mergeCell ref="A12:A14"/>
    <mergeCell ref="A15:A17"/>
    <mergeCell ref="A18:A20"/>
    <mergeCell ref="A30:A32"/>
    <mergeCell ref="A27:A29"/>
    <mergeCell ref="A39:A41"/>
    <mergeCell ref="A48:A50"/>
    <mergeCell ref="A51:B51"/>
    <mergeCell ref="A45:A47"/>
    <mergeCell ref="A42:A44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  <rowBreaks count="1" manualBreakCount="1"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X55"/>
  <sheetViews>
    <sheetView showGridLines="0" view="pageBreakPreview" zoomScale="75" zoomScaleNormal="85" zoomScaleSheetLayoutView="75" workbookViewId="0" topLeftCell="L1">
      <pane ySplit="4" topLeftCell="BM34" activePane="bottomLeft" state="frozen"/>
      <selection pane="topLeft" activeCell="A58" sqref="A58:IV58"/>
      <selection pane="bottomLeft" activeCell="X37" sqref="X37"/>
    </sheetView>
  </sheetViews>
  <sheetFormatPr defaultColWidth="9.00390625" defaultRowHeight="30" customHeight="1"/>
  <cols>
    <col min="1" max="1" width="16.50390625" style="42" customWidth="1"/>
    <col min="2" max="2" width="7.00390625" style="42" customWidth="1"/>
    <col min="3" max="4" width="9.625" style="92" customWidth="1"/>
    <col min="5" max="25" width="9.625" style="33" customWidth="1"/>
    <col min="26" max="26" width="12.625" style="33" customWidth="1"/>
    <col min="27" max="16384" width="9.00390625" style="33" customWidth="1"/>
  </cols>
  <sheetData>
    <row r="1" spans="1:24" s="34" customFormat="1" ht="21" customHeight="1">
      <c r="A1" s="913" t="s">
        <v>287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</row>
    <row r="2" spans="1:24" s="34" customFormat="1" ht="17.25" customHeight="1">
      <c r="A2" s="390"/>
      <c r="B2" s="35"/>
      <c r="C2" s="91"/>
      <c r="D2" s="91"/>
      <c r="V2" s="873" t="s">
        <v>301</v>
      </c>
      <c r="W2" s="873"/>
      <c r="X2" s="873"/>
    </row>
    <row r="3" spans="1:24" ht="15.75" customHeight="1">
      <c r="A3" s="918" t="s">
        <v>227</v>
      </c>
      <c r="B3" s="919"/>
      <c r="C3" s="925" t="s">
        <v>200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7"/>
      <c r="X3" s="911" t="s">
        <v>202</v>
      </c>
    </row>
    <row r="4" spans="1:24" ht="30" customHeight="1">
      <c r="A4" s="920"/>
      <c r="B4" s="921"/>
      <c r="C4" s="712" t="s">
        <v>22</v>
      </c>
      <c r="D4" s="88" t="s">
        <v>23</v>
      </c>
      <c r="E4" s="88" t="s">
        <v>24</v>
      </c>
      <c r="F4" s="88" t="s">
        <v>25</v>
      </c>
      <c r="G4" s="88" t="s">
        <v>26</v>
      </c>
      <c r="H4" s="88" t="s">
        <v>27</v>
      </c>
      <c r="I4" s="88" t="s">
        <v>28</v>
      </c>
      <c r="J4" s="88" t="s">
        <v>29</v>
      </c>
      <c r="K4" s="88" t="s">
        <v>30</v>
      </c>
      <c r="L4" s="88" t="s">
        <v>31</v>
      </c>
      <c r="M4" s="88" t="s">
        <v>32</v>
      </c>
      <c r="N4" s="88" t="s">
        <v>33</v>
      </c>
      <c r="O4" s="88" t="s">
        <v>34</v>
      </c>
      <c r="P4" s="88" t="s">
        <v>87</v>
      </c>
      <c r="Q4" s="88" t="s">
        <v>88</v>
      </c>
      <c r="R4" s="88" t="s">
        <v>89</v>
      </c>
      <c r="S4" s="88" t="s">
        <v>137</v>
      </c>
      <c r="T4" s="88" t="s">
        <v>296</v>
      </c>
      <c r="U4" s="88" t="s">
        <v>316</v>
      </c>
      <c r="V4" s="88" t="s">
        <v>317</v>
      </c>
      <c r="W4" s="88" t="s">
        <v>318</v>
      </c>
      <c r="X4" s="912"/>
    </row>
    <row r="5" spans="1:24" ht="18" customHeight="1">
      <c r="A5" s="922"/>
      <c r="B5" s="383" t="s">
        <v>201</v>
      </c>
      <c r="C5" s="378"/>
      <c r="D5" s="378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80"/>
      <c r="X5" s="38">
        <f>SUM(C5:W5)</f>
        <v>0</v>
      </c>
    </row>
    <row r="6" spans="1:24" ht="18" customHeight="1">
      <c r="A6" s="924"/>
      <c r="B6" s="389" t="s">
        <v>199</v>
      </c>
      <c r="C6" s="384"/>
      <c r="D6" s="384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2"/>
      <c r="X6" s="39">
        <f aca="true" t="shared" si="0" ref="X6:X51">SUM(C6:W6)</f>
        <v>0</v>
      </c>
    </row>
    <row r="7" spans="1:24" ht="18" customHeight="1">
      <c r="A7" s="922"/>
      <c r="B7" s="383" t="s">
        <v>201</v>
      </c>
      <c r="C7" s="378"/>
      <c r="D7" s="378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80"/>
      <c r="X7" s="38">
        <f t="shared" si="0"/>
        <v>0</v>
      </c>
    </row>
    <row r="8" spans="1:24" ht="18" customHeight="1">
      <c r="A8" s="924"/>
      <c r="B8" s="389" t="s">
        <v>199</v>
      </c>
      <c r="C8" s="384"/>
      <c r="D8" s="384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2"/>
      <c r="X8" s="39">
        <f t="shared" si="0"/>
        <v>0</v>
      </c>
    </row>
    <row r="9" spans="1:24" ht="18" customHeight="1">
      <c r="A9" s="922"/>
      <c r="B9" s="383" t="s">
        <v>201</v>
      </c>
      <c r="C9" s="378"/>
      <c r="D9" s="378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38">
        <f t="shared" si="0"/>
        <v>0</v>
      </c>
    </row>
    <row r="10" spans="1:24" ht="18" customHeight="1">
      <c r="A10" s="924"/>
      <c r="B10" s="389" t="s">
        <v>199</v>
      </c>
      <c r="C10" s="384"/>
      <c r="D10" s="384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2"/>
      <c r="X10" s="39">
        <f t="shared" si="0"/>
        <v>0</v>
      </c>
    </row>
    <row r="11" spans="1:24" ht="18" customHeight="1">
      <c r="A11" s="922"/>
      <c r="B11" s="383" t="s">
        <v>201</v>
      </c>
      <c r="C11" s="378"/>
      <c r="D11" s="378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80"/>
      <c r="X11" s="38">
        <f t="shared" si="0"/>
        <v>0</v>
      </c>
    </row>
    <row r="12" spans="1:24" ht="18" customHeight="1">
      <c r="A12" s="924"/>
      <c r="B12" s="389" t="s">
        <v>199</v>
      </c>
      <c r="C12" s="384"/>
      <c r="D12" s="384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2"/>
      <c r="X12" s="39">
        <f t="shared" si="0"/>
        <v>0</v>
      </c>
    </row>
    <row r="13" spans="1:24" ht="18" customHeight="1">
      <c r="A13" s="922"/>
      <c r="B13" s="383" t="s">
        <v>201</v>
      </c>
      <c r="C13" s="378"/>
      <c r="D13" s="378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80"/>
      <c r="X13" s="38">
        <f t="shared" si="0"/>
        <v>0</v>
      </c>
    </row>
    <row r="14" spans="1:24" ht="18" customHeight="1">
      <c r="A14" s="924"/>
      <c r="B14" s="389" t="s">
        <v>199</v>
      </c>
      <c r="C14" s="384"/>
      <c r="D14" s="384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39">
        <f t="shared" si="0"/>
        <v>0</v>
      </c>
    </row>
    <row r="15" spans="1:24" ht="18" customHeight="1">
      <c r="A15" s="922"/>
      <c r="B15" s="383" t="s">
        <v>201</v>
      </c>
      <c r="C15" s="378"/>
      <c r="D15" s="378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80"/>
      <c r="X15" s="38">
        <f t="shared" si="0"/>
        <v>0</v>
      </c>
    </row>
    <row r="16" spans="1:24" ht="18" customHeight="1">
      <c r="A16" s="924"/>
      <c r="B16" s="389" t="s">
        <v>199</v>
      </c>
      <c r="C16" s="384"/>
      <c r="D16" s="384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39">
        <f t="shared" si="0"/>
        <v>0</v>
      </c>
    </row>
    <row r="17" spans="1:24" ht="18" customHeight="1">
      <c r="A17" s="922"/>
      <c r="B17" s="383" t="s">
        <v>201</v>
      </c>
      <c r="C17" s="378"/>
      <c r="D17" s="378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80"/>
      <c r="X17" s="38">
        <f t="shared" si="0"/>
        <v>0</v>
      </c>
    </row>
    <row r="18" spans="1:24" ht="18" customHeight="1">
      <c r="A18" s="924"/>
      <c r="B18" s="389" t="s">
        <v>199</v>
      </c>
      <c r="C18" s="384"/>
      <c r="D18" s="384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2"/>
      <c r="X18" s="39">
        <f t="shared" si="0"/>
        <v>0</v>
      </c>
    </row>
    <row r="19" spans="1:24" ht="18" customHeight="1">
      <c r="A19" s="922"/>
      <c r="B19" s="383" t="s">
        <v>201</v>
      </c>
      <c r="C19" s="378"/>
      <c r="D19" s="378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80"/>
      <c r="X19" s="38">
        <f t="shared" si="0"/>
        <v>0</v>
      </c>
    </row>
    <row r="20" spans="1:24" ht="18" customHeight="1">
      <c r="A20" s="924"/>
      <c r="B20" s="389" t="s">
        <v>199</v>
      </c>
      <c r="C20" s="384"/>
      <c r="D20" s="384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2"/>
      <c r="X20" s="39">
        <f t="shared" si="0"/>
        <v>0</v>
      </c>
    </row>
    <row r="21" spans="1:24" ht="18" customHeight="1">
      <c r="A21" s="922"/>
      <c r="B21" s="383" t="s">
        <v>201</v>
      </c>
      <c r="C21" s="378"/>
      <c r="D21" s="378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80"/>
      <c r="X21" s="38">
        <f t="shared" si="0"/>
        <v>0</v>
      </c>
    </row>
    <row r="22" spans="1:24" ht="18" customHeight="1">
      <c r="A22" s="924"/>
      <c r="B22" s="389" t="s">
        <v>199</v>
      </c>
      <c r="C22" s="384"/>
      <c r="D22" s="384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2"/>
      <c r="X22" s="39">
        <f t="shared" si="0"/>
        <v>0</v>
      </c>
    </row>
    <row r="23" spans="1:24" ht="18" customHeight="1">
      <c r="A23" s="922"/>
      <c r="B23" s="383" t="s">
        <v>201</v>
      </c>
      <c r="C23" s="378"/>
      <c r="D23" s="378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38">
        <f t="shared" si="0"/>
        <v>0</v>
      </c>
    </row>
    <row r="24" spans="1:24" ht="18" customHeight="1">
      <c r="A24" s="924"/>
      <c r="B24" s="389" t="s">
        <v>199</v>
      </c>
      <c r="C24" s="384"/>
      <c r="D24" s="384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2"/>
      <c r="X24" s="39">
        <f t="shared" si="0"/>
        <v>0</v>
      </c>
    </row>
    <row r="25" spans="1:24" ht="18" customHeight="1">
      <c r="A25" s="922"/>
      <c r="B25" s="383" t="s">
        <v>201</v>
      </c>
      <c r="C25" s="378"/>
      <c r="D25" s="378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80"/>
      <c r="X25" s="38">
        <f t="shared" si="0"/>
        <v>0</v>
      </c>
    </row>
    <row r="26" spans="1:24" ht="18" customHeight="1">
      <c r="A26" s="924"/>
      <c r="B26" s="389" t="s">
        <v>199</v>
      </c>
      <c r="C26" s="384"/>
      <c r="D26" s="384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2"/>
      <c r="X26" s="39">
        <f t="shared" si="0"/>
        <v>0</v>
      </c>
    </row>
    <row r="27" spans="1:24" ht="18" customHeight="1">
      <c r="A27" s="922"/>
      <c r="B27" s="383" t="s">
        <v>201</v>
      </c>
      <c r="C27" s="378"/>
      <c r="D27" s="378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80"/>
      <c r="X27" s="38">
        <f t="shared" si="0"/>
        <v>0</v>
      </c>
    </row>
    <row r="28" spans="1:24" ht="18" customHeight="1">
      <c r="A28" s="924"/>
      <c r="B28" s="389" t="s">
        <v>199</v>
      </c>
      <c r="C28" s="384"/>
      <c r="D28" s="384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2"/>
      <c r="X28" s="39">
        <f t="shared" si="0"/>
        <v>0</v>
      </c>
    </row>
    <row r="29" spans="1:24" ht="18" customHeight="1">
      <c r="A29" s="922"/>
      <c r="B29" s="383" t="s">
        <v>201</v>
      </c>
      <c r="C29" s="378"/>
      <c r="D29" s="378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80"/>
      <c r="X29" s="38">
        <f t="shared" si="0"/>
        <v>0</v>
      </c>
    </row>
    <row r="30" spans="1:24" ht="18" customHeight="1">
      <c r="A30" s="924"/>
      <c r="B30" s="389" t="s">
        <v>199</v>
      </c>
      <c r="C30" s="384"/>
      <c r="D30" s="384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2"/>
      <c r="X30" s="39">
        <f t="shared" si="0"/>
        <v>0</v>
      </c>
    </row>
    <row r="31" spans="1:24" ht="18" customHeight="1">
      <c r="A31" s="922"/>
      <c r="B31" s="383" t="s">
        <v>201</v>
      </c>
      <c r="C31" s="378"/>
      <c r="D31" s="378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38">
        <f t="shared" si="0"/>
        <v>0</v>
      </c>
    </row>
    <row r="32" spans="1:24" ht="18" customHeight="1">
      <c r="A32" s="924"/>
      <c r="B32" s="389" t="s">
        <v>199</v>
      </c>
      <c r="C32" s="384"/>
      <c r="D32" s="384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2"/>
      <c r="X32" s="39">
        <f t="shared" si="0"/>
        <v>0</v>
      </c>
    </row>
    <row r="33" spans="1:24" ht="18" customHeight="1">
      <c r="A33" s="922"/>
      <c r="B33" s="383" t="s">
        <v>201</v>
      </c>
      <c r="C33" s="378"/>
      <c r="D33" s="378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80"/>
      <c r="X33" s="38">
        <f t="shared" si="0"/>
        <v>0</v>
      </c>
    </row>
    <row r="34" spans="1:24" ht="18" customHeight="1">
      <c r="A34" s="924"/>
      <c r="B34" s="389" t="s">
        <v>199</v>
      </c>
      <c r="C34" s="384"/>
      <c r="D34" s="384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2"/>
      <c r="X34" s="39">
        <f t="shared" si="0"/>
        <v>0</v>
      </c>
    </row>
    <row r="35" spans="1:24" ht="18" customHeight="1">
      <c r="A35" s="922"/>
      <c r="B35" s="383" t="s">
        <v>201</v>
      </c>
      <c r="C35" s="378"/>
      <c r="D35" s="378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80"/>
      <c r="X35" s="38">
        <f t="shared" si="0"/>
        <v>0</v>
      </c>
    </row>
    <row r="36" spans="1:24" ht="18" customHeight="1">
      <c r="A36" s="924"/>
      <c r="B36" s="389" t="s">
        <v>199</v>
      </c>
      <c r="C36" s="384"/>
      <c r="D36" s="384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2"/>
      <c r="X36" s="39">
        <f t="shared" si="0"/>
        <v>0</v>
      </c>
    </row>
    <row r="37" spans="1:24" ht="18" customHeight="1">
      <c r="A37" s="922"/>
      <c r="B37" s="383" t="s">
        <v>201</v>
      </c>
      <c r="C37" s="378"/>
      <c r="D37" s="378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80"/>
      <c r="X37" s="38">
        <f t="shared" si="0"/>
        <v>0</v>
      </c>
    </row>
    <row r="38" spans="1:24" ht="18" customHeight="1">
      <c r="A38" s="924"/>
      <c r="B38" s="389" t="s">
        <v>199</v>
      </c>
      <c r="C38" s="384"/>
      <c r="D38" s="384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2"/>
      <c r="X38" s="39">
        <f t="shared" si="0"/>
        <v>0</v>
      </c>
    </row>
    <row r="39" spans="1:24" ht="18" customHeight="1">
      <c r="A39" s="922"/>
      <c r="B39" s="383" t="s">
        <v>201</v>
      </c>
      <c r="C39" s="378"/>
      <c r="D39" s="378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0"/>
      <c r="X39" s="38">
        <f t="shared" si="0"/>
        <v>0</v>
      </c>
    </row>
    <row r="40" spans="1:24" ht="18" customHeight="1">
      <c r="A40" s="924"/>
      <c r="B40" s="389" t="s">
        <v>199</v>
      </c>
      <c r="C40" s="384"/>
      <c r="D40" s="384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2"/>
      <c r="X40" s="39">
        <f t="shared" si="0"/>
        <v>0</v>
      </c>
    </row>
    <row r="41" spans="1:24" ht="18" customHeight="1">
      <c r="A41" s="922"/>
      <c r="B41" s="383" t="s">
        <v>201</v>
      </c>
      <c r="C41" s="378"/>
      <c r="D41" s="378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80"/>
      <c r="X41" s="38">
        <f t="shared" si="0"/>
        <v>0</v>
      </c>
    </row>
    <row r="42" spans="1:24" ht="18" customHeight="1">
      <c r="A42" s="924"/>
      <c r="B42" s="389" t="s">
        <v>199</v>
      </c>
      <c r="C42" s="384"/>
      <c r="D42" s="384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2"/>
      <c r="X42" s="39">
        <f t="shared" si="0"/>
        <v>0</v>
      </c>
    </row>
    <row r="43" spans="1:24" ht="18" customHeight="1">
      <c r="A43" s="922"/>
      <c r="B43" s="383" t="s">
        <v>201</v>
      </c>
      <c r="C43" s="378"/>
      <c r="D43" s="378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80"/>
      <c r="X43" s="38">
        <f t="shared" si="0"/>
        <v>0</v>
      </c>
    </row>
    <row r="44" spans="1:24" ht="18" customHeight="1">
      <c r="A44" s="924"/>
      <c r="B44" s="389" t="s">
        <v>199</v>
      </c>
      <c r="C44" s="384"/>
      <c r="D44" s="384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2"/>
      <c r="X44" s="39">
        <f t="shared" si="0"/>
        <v>0</v>
      </c>
    </row>
    <row r="45" spans="1:24" ht="18" customHeight="1">
      <c r="A45" s="922"/>
      <c r="B45" s="383" t="s">
        <v>201</v>
      </c>
      <c r="C45" s="378"/>
      <c r="D45" s="378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80"/>
      <c r="X45" s="38">
        <f t="shared" si="0"/>
        <v>0</v>
      </c>
    </row>
    <row r="46" spans="1:24" ht="18" customHeight="1">
      <c r="A46" s="924"/>
      <c r="B46" s="389" t="s">
        <v>199</v>
      </c>
      <c r="C46" s="384"/>
      <c r="D46" s="384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2"/>
      <c r="X46" s="39">
        <f t="shared" si="0"/>
        <v>0</v>
      </c>
    </row>
    <row r="47" spans="1:24" ht="18" customHeight="1">
      <c r="A47" s="922"/>
      <c r="B47" s="383" t="s">
        <v>201</v>
      </c>
      <c r="C47" s="378"/>
      <c r="D47" s="378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80"/>
      <c r="X47" s="38">
        <f t="shared" si="0"/>
        <v>0</v>
      </c>
    </row>
    <row r="48" spans="1:24" ht="18" customHeight="1">
      <c r="A48" s="924"/>
      <c r="B48" s="389" t="s">
        <v>199</v>
      </c>
      <c r="C48" s="384"/>
      <c r="D48" s="384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2"/>
      <c r="X48" s="39">
        <f t="shared" si="0"/>
        <v>0</v>
      </c>
    </row>
    <row r="49" spans="1:24" ht="18" customHeight="1">
      <c r="A49" s="922"/>
      <c r="B49" s="383" t="s">
        <v>201</v>
      </c>
      <c r="C49" s="378"/>
      <c r="D49" s="378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80"/>
      <c r="X49" s="38">
        <f t="shared" si="0"/>
        <v>0</v>
      </c>
    </row>
    <row r="50" spans="1:24" ht="18" customHeight="1">
      <c r="A50" s="924"/>
      <c r="B50" s="389" t="s">
        <v>199</v>
      </c>
      <c r="C50" s="384"/>
      <c r="D50" s="384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2"/>
      <c r="X50" s="39">
        <f t="shared" si="0"/>
        <v>0</v>
      </c>
    </row>
    <row r="51" spans="1:24" ht="18" customHeight="1">
      <c r="A51" s="914" t="s">
        <v>203</v>
      </c>
      <c r="B51" s="915"/>
      <c r="C51" s="536">
        <f>SUM(C50,C48,C46,C44,C42,C40,C38,C36,C34,C32,C30,C28,C26,C24,C22,C20,C18,C16,C14,C12,C10,C8,C6)</f>
        <v>0</v>
      </c>
      <c r="D51" s="536">
        <f>SUM(D50,D48,D46,D44,D42,D40,D38,D36,D34,D32,D30,D28,D26,D24,D22,D20,D18,D16,D14,D12,D10,D8,D6)</f>
        <v>0</v>
      </c>
      <c r="E51" s="536">
        <f aca="true" t="shared" si="1" ref="E51:W51">SUM(E50,E48,E46,E44,E42,E40,E38,E36,E34,E32,E30,E28,E26,E24,E22,E20,E18,E16,E14,E12,E10,E8,E6)</f>
        <v>0</v>
      </c>
      <c r="F51" s="536">
        <f t="shared" si="1"/>
        <v>0</v>
      </c>
      <c r="G51" s="536">
        <f t="shared" si="1"/>
        <v>0</v>
      </c>
      <c r="H51" s="536">
        <f t="shared" si="1"/>
        <v>0</v>
      </c>
      <c r="I51" s="536">
        <f t="shared" si="1"/>
        <v>0</v>
      </c>
      <c r="J51" s="536">
        <f t="shared" si="1"/>
        <v>0</v>
      </c>
      <c r="K51" s="536">
        <f t="shared" si="1"/>
        <v>0</v>
      </c>
      <c r="L51" s="536">
        <f t="shared" si="1"/>
        <v>0</v>
      </c>
      <c r="M51" s="536">
        <f t="shared" si="1"/>
        <v>0</v>
      </c>
      <c r="N51" s="536">
        <f t="shared" si="1"/>
        <v>0</v>
      </c>
      <c r="O51" s="536">
        <f t="shared" si="1"/>
        <v>0</v>
      </c>
      <c r="P51" s="536">
        <f t="shared" si="1"/>
        <v>0</v>
      </c>
      <c r="Q51" s="536">
        <f t="shared" si="1"/>
        <v>0</v>
      </c>
      <c r="R51" s="536">
        <f t="shared" si="1"/>
        <v>0</v>
      </c>
      <c r="S51" s="536">
        <f t="shared" si="1"/>
        <v>0</v>
      </c>
      <c r="T51" s="536">
        <f t="shared" si="1"/>
        <v>0</v>
      </c>
      <c r="U51" s="536">
        <f t="shared" si="1"/>
        <v>0</v>
      </c>
      <c r="V51" s="536">
        <f t="shared" si="1"/>
        <v>0</v>
      </c>
      <c r="W51" s="537">
        <f t="shared" si="1"/>
        <v>0</v>
      </c>
      <c r="X51" s="39">
        <f t="shared" si="0"/>
        <v>0</v>
      </c>
    </row>
    <row r="52" ht="15.75" customHeight="1">
      <c r="A52" s="41" t="s">
        <v>283</v>
      </c>
    </row>
    <row r="53" ht="15.75" customHeight="1">
      <c r="A53" s="55" t="s">
        <v>177</v>
      </c>
    </row>
    <row r="54" ht="15.75" customHeight="1">
      <c r="A54" s="55" t="s">
        <v>204</v>
      </c>
    </row>
    <row r="55" s="82" customFormat="1" ht="15.75" customHeight="1">
      <c r="A55" s="41" t="s">
        <v>205</v>
      </c>
    </row>
    <row r="56" ht="20.25" customHeight="1"/>
    <row r="57" ht="20.25" customHeight="1"/>
    <row r="58" ht="20.25" customHeight="1"/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5:W50" name="範囲1"/>
  </protectedRanges>
  <mergeCells count="29">
    <mergeCell ref="A1:X1"/>
    <mergeCell ref="A19:A20"/>
    <mergeCell ref="A21:A22"/>
    <mergeCell ref="A23:A24"/>
    <mergeCell ref="V2:X2"/>
    <mergeCell ref="A15:A16"/>
    <mergeCell ref="A17:A18"/>
    <mergeCell ref="X3:X4"/>
    <mergeCell ref="A3:B4"/>
    <mergeCell ref="A11:A12"/>
    <mergeCell ref="A37:A38"/>
    <mergeCell ref="A43:A44"/>
    <mergeCell ref="A25:A26"/>
    <mergeCell ref="A27:A28"/>
    <mergeCell ref="A29:A30"/>
    <mergeCell ref="A31:A32"/>
    <mergeCell ref="A39:A40"/>
    <mergeCell ref="A41:A42"/>
    <mergeCell ref="A13:A14"/>
    <mergeCell ref="A33:A34"/>
    <mergeCell ref="A35:A36"/>
    <mergeCell ref="C3:W3"/>
    <mergeCell ref="A5:A6"/>
    <mergeCell ref="A7:A8"/>
    <mergeCell ref="A9:A10"/>
    <mergeCell ref="A51:B51"/>
    <mergeCell ref="A45:A46"/>
    <mergeCell ref="A47:A48"/>
    <mergeCell ref="A49:A50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  <rowBreaks count="1" manualBreakCount="1"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view="pageBreakPreview" zoomScale="75" zoomScaleSheetLayoutView="75" workbookViewId="0" topLeftCell="B1">
      <selection activeCell="B1" sqref="B1:Q1"/>
    </sheetView>
  </sheetViews>
  <sheetFormatPr defaultColWidth="9.00390625" defaultRowHeight="13.5"/>
  <cols>
    <col min="1" max="1" width="4.75390625" style="143" customWidth="1"/>
    <col min="2" max="2" width="9.00390625" style="143" customWidth="1"/>
    <col min="3" max="3" width="27.75390625" style="143" customWidth="1"/>
    <col min="4" max="4" width="7.625" style="143" customWidth="1"/>
    <col min="5" max="16" width="11.25390625" style="143" customWidth="1"/>
    <col min="17" max="17" width="13.125" style="143" customWidth="1"/>
    <col min="18" max="16384" width="9.00390625" style="143" customWidth="1"/>
  </cols>
  <sheetData>
    <row r="1" spans="2:23" s="34" customFormat="1" ht="21" customHeight="1">
      <c r="B1" s="913" t="s">
        <v>189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396"/>
      <c r="S1" s="396"/>
      <c r="T1" s="396"/>
      <c r="U1" s="396"/>
      <c r="V1" s="396"/>
      <c r="W1" s="396"/>
    </row>
    <row r="2" spans="2:4" ht="18" customHeight="1">
      <c r="B2" s="144" t="s">
        <v>233</v>
      </c>
      <c r="D2" s="291"/>
    </row>
    <row r="3" spans="1:17" ht="21.75" customHeight="1">
      <c r="A3" s="146"/>
      <c r="B3" s="1028" t="s">
        <v>97</v>
      </c>
      <c r="C3" s="1029"/>
      <c r="D3" s="1024" t="s">
        <v>172</v>
      </c>
      <c r="E3" s="145" t="s">
        <v>113</v>
      </c>
      <c r="F3" s="145" t="s">
        <v>98</v>
      </c>
      <c r="G3" s="145" t="s">
        <v>99</v>
      </c>
      <c r="H3" s="145" t="s">
        <v>100</v>
      </c>
      <c r="I3" s="145" t="s">
        <v>101</v>
      </c>
      <c r="J3" s="145" t="s">
        <v>102</v>
      </c>
      <c r="K3" s="145" t="s">
        <v>103</v>
      </c>
      <c r="L3" s="145" t="s">
        <v>104</v>
      </c>
      <c r="M3" s="145" t="s">
        <v>105</v>
      </c>
      <c r="N3" s="145" t="s">
        <v>106</v>
      </c>
      <c r="O3" s="145" t="s">
        <v>107</v>
      </c>
      <c r="P3" s="145" t="s">
        <v>108</v>
      </c>
      <c r="Q3" s="145" t="s">
        <v>229</v>
      </c>
    </row>
    <row r="4" spans="1:17" ht="21.75" customHeight="1">
      <c r="A4" s="147"/>
      <c r="B4" s="1028" t="s">
        <v>114</v>
      </c>
      <c r="C4" s="1029"/>
      <c r="D4" s="1025"/>
      <c r="E4" s="145">
        <v>30</v>
      </c>
      <c r="F4" s="145">
        <v>31</v>
      </c>
      <c r="G4" s="145">
        <v>30</v>
      </c>
      <c r="H4" s="145">
        <v>31</v>
      </c>
      <c r="I4" s="145">
        <v>31</v>
      </c>
      <c r="J4" s="145">
        <v>30</v>
      </c>
      <c r="K4" s="145">
        <v>31</v>
      </c>
      <c r="L4" s="145">
        <v>30</v>
      </c>
      <c r="M4" s="145">
        <v>31</v>
      </c>
      <c r="N4" s="145">
        <v>31</v>
      </c>
      <c r="O4" s="145">
        <v>28</v>
      </c>
      <c r="P4" s="145">
        <v>31</v>
      </c>
      <c r="Q4" s="148">
        <f>SUM(E4:P4)</f>
        <v>365</v>
      </c>
    </row>
    <row r="5" spans="1:17" ht="21.75" customHeight="1">
      <c r="A5" s="147"/>
      <c r="B5" s="1026" t="s">
        <v>231</v>
      </c>
      <c r="C5" s="149" t="s">
        <v>109</v>
      </c>
      <c r="D5" s="150" t="s">
        <v>173</v>
      </c>
      <c r="E5" s="151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>
        <f>SUM(E5:P5)</f>
        <v>0</v>
      </c>
    </row>
    <row r="6" spans="1:17" ht="21.75" customHeight="1">
      <c r="A6" s="147"/>
      <c r="B6" s="1027"/>
      <c r="C6" s="159" t="s">
        <v>115</v>
      </c>
      <c r="D6" s="160" t="s">
        <v>110</v>
      </c>
      <c r="E6" s="161"/>
      <c r="F6" s="161"/>
      <c r="G6" s="161"/>
      <c r="H6" s="162"/>
      <c r="I6" s="161"/>
      <c r="J6" s="161"/>
      <c r="K6" s="161"/>
      <c r="L6" s="161"/>
      <c r="M6" s="161"/>
      <c r="N6" s="161"/>
      <c r="O6" s="161"/>
      <c r="P6" s="161"/>
      <c r="Q6" s="163">
        <f>SUM(E6:P6)</f>
        <v>0</v>
      </c>
    </row>
    <row r="7" spans="1:17" ht="21.75" customHeight="1">
      <c r="A7" s="147"/>
      <c r="B7" s="1027"/>
      <c r="C7" s="156" t="s">
        <v>112</v>
      </c>
      <c r="D7" s="157"/>
      <c r="E7" s="158">
        <f>SUM(E5:E6)</f>
        <v>0</v>
      </c>
      <c r="F7" s="158">
        <f aca="true" t="shared" si="0" ref="F7:Q7">SUM(F5:F6)</f>
        <v>0</v>
      </c>
      <c r="G7" s="158">
        <f t="shared" si="0"/>
        <v>0</v>
      </c>
      <c r="H7" s="158">
        <f t="shared" si="0"/>
        <v>0</v>
      </c>
      <c r="I7" s="158">
        <f t="shared" si="0"/>
        <v>0</v>
      </c>
      <c r="J7" s="158">
        <f t="shared" si="0"/>
        <v>0</v>
      </c>
      <c r="K7" s="158">
        <f t="shared" si="0"/>
        <v>0</v>
      </c>
      <c r="L7" s="158">
        <f t="shared" si="0"/>
        <v>0</v>
      </c>
      <c r="M7" s="158">
        <f t="shared" si="0"/>
        <v>0</v>
      </c>
      <c r="N7" s="158">
        <f t="shared" si="0"/>
        <v>0</v>
      </c>
      <c r="O7" s="158">
        <f t="shared" si="0"/>
        <v>0</v>
      </c>
      <c r="P7" s="158">
        <f t="shared" si="0"/>
        <v>0</v>
      </c>
      <c r="Q7" s="158">
        <f t="shared" si="0"/>
        <v>0</v>
      </c>
    </row>
    <row r="8" spans="1:17" ht="21.75" customHeight="1">
      <c r="A8" s="147"/>
      <c r="B8" s="998" t="s">
        <v>232</v>
      </c>
      <c r="C8" s="150" t="s">
        <v>111</v>
      </c>
      <c r="D8" s="150" t="s">
        <v>173</v>
      </c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>
        <f>SUM(E8:P8)</f>
        <v>0</v>
      </c>
    </row>
    <row r="9" spans="1:17" ht="21.75" customHeight="1">
      <c r="A9" s="147"/>
      <c r="B9" s="998"/>
      <c r="C9" s="150" t="s">
        <v>420</v>
      </c>
      <c r="D9" s="150" t="str">
        <f>D8</f>
        <v>kWh/月</v>
      </c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3">
        <f>SUM(E9:P9)</f>
        <v>0</v>
      </c>
    </row>
    <row r="10" spans="1:17" ht="21.75" customHeight="1">
      <c r="A10" s="147"/>
      <c r="B10" s="998"/>
      <c r="C10" s="150" t="s">
        <v>230</v>
      </c>
      <c r="D10" s="150" t="s">
        <v>173</v>
      </c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>
        <f>SUM(E10:P10)</f>
        <v>0</v>
      </c>
    </row>
    <row r="11" spans="1:17" ht="21.75" customHeight="1">
      <c r="A11" s="147"/>
      <c r="B11" s="998"/>
      <c r="C11" s="156" t="s">
        <v>355</v>
      </c>
      <c r="D11" s="157"/>
      <c r="E11" s="158">
        <f aca="true" t="shared" si="1" ref="E11:Q11">SUM(E8:E10)</f>
        <v>0</v>
      </c>
      <c r="F11" s="158">
        <f t="shared" si="1"/>
        <v>0</v>
      </c>
      <c r="G11" s="158">
        <f t="shared" si="1"/>
        <v>0</v>
      </c>
      <c r="H11" s="158">
        <f t="shared" si="1"/>
        <v>0</v>
      </c>
      <c r="I11" s="158">
        <f t="shared" si="1"/>
        <v>0</v>
      </c>
      <c r="J11" s="158">
        <f t="shared" si="1"/>
        <v>0</v>
      </c>
      <c r="K11" s="158">
        <f t="shared" si="1"/>
        <v>0</v>
      </c>
      <c r="L11" s="158">
        <f t="shared" si="1"/>
        <v>0</v>
      </c>
      <c r="M11" s="158">
        <f t="shared" si="1"/>
        <v>0</v>
      </c>
      <c r="N11" s="158">
        <f t="shared" si="1"/>
        <v>0</v>
      </c>
      <c r="O11" s="158">
        <f t="shared" si="1"/>
        <v>0</v>
      </c>
      <c r="P11" s="158">
        <f t="shared" si="1"/>
        <v>0</v>
      </c>
      <c r="Q11" s="158">
        <f t="shared" si="1"/>
        <v>0</v>
      </c>
    </row>
    <row r="12" spans="1:17" ht="18" customHeight="1">
      <c r="A12" s="147"/>
      <c r="B12" s="55" t="s">
        <v>234</v>
      </c>
      <c r="D12" s="165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3:8" ht="18" customHeight="1">
      <c r="C13" s="164"/>
      <c r="D13" s="291"/>
      <c r="E13" s="164"/>
      <c r="F13" s="165"/>
      <c r="G13" s="165"/>
      <c r="H13" s="166"/>
    </row>
    <row r="14" spans="2:4" ht="18" customHeight="1">
      <c r="B14" s="144" t="s">
        <v>235</v>
      </c>
      <c r="D14" s="168"/>
    </row>
    <row r="15" spans="2:8" ht="18" customHeight="1">
      <c r="B15" s="164" t="s">
        <v>116</v>
      </c>
      <c r="E15" s="167"/>
      <c r="F15" s="168"/>
      <c r="G15" s="165"/>
      <c r="H15" s="166"/>
    </row>
    <row r="16" spans="2:17" ht="21.75" customHeight="1">
      <c r="B16" s="1018" t="s">
        <v>290</v>
      </c>
      <c r="C16" s="1019"/>
      <c r="D16" s="169" t="s">
        <v>174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>
        <f>SUM(E16:P16)</f>
        <v>0</v>
      </c>
    </row>
    <row r="17" spans="2:17" ht="21.75" customHeight="1">
      <c r="B17" s="1020" t="s">
        <v>291</v>
      </c>
      <c r="C17" s="1021"/>
      <c r="D17" s="172" t="s">
        <v>174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>
        <f>SUM(E17:P17)</f>
        <v>0</v>
      </c>
    </row>
    <row r="18" spans="2:17" ht="21.75" customHeight="1" thickBot="1">
      <c r="B18" s="1003" t="s">
        <v>292</v>
      </c>
      <c r="C18" s="1004"/>
      <c r="D18" s="175" t="s">
        <v>174</v>
      </c>
      <c r="E18" s="176"/>
      <c r="F18" s="176"/>
      <c r="G18" s="176"/>
      <c r="H18" s="176"/>
      <c r="I18" s="177"/>
      <c r="J18" s="177"/>
      <c r="K18" s="177"/>
      <c r="L18" s="177"/>
      <c r="M18" s="177"/>
      <c r="N18" s="177"/>
      <c r="O18" s="177"/>
      <c r="P18" s="177"/>
      <c r="Q18" s="178">
        <f>SUM(E18:P18)</f>
        <v>0</v>
      </c>
    </row>
    <row r="19" spans="2:17" ht="21.75" customHeight="1" thickTop="1">
      <c r="B19" s="1005" t="s">
        <v>112</v>
      </c>
      <c r="C19" s="1006"/>
      <c r="D19" s="292" t="s">
        <v>174</v>
      </c>
      <c r="E19" s="179">
        <f>SUM(E16:E18)</f>
        <v>0</v>
      </c>
      <c r="F19" s="179">
        <f aca="true" t="shared" si="2" ref="F19:P19">SUM(F16:F18)</f>
        <v>0</v>
      </c>
      <c r="G19" s="179">
        <f t="shared" si="2"/>
        <v>0</v>
      </c>
      <c r="H19" s="179">
        <f t="shared" si="2"/>
        <v>0</v>
      </c>
      <c r="I19" s="179">
        <f t="shared" si="2"/>
        <v>0</v>
      </c>
      <c r="J19" s="179">
        <f t="shared" si="2"/>
        <v>0</v>
      </c>
      <c r="K19" s="179">
        <f t="shared" si="2"/>
        <v>0</v>
      </c>
      <c r="L19" s="179">
        <f t="shared" si="2"/>
        <v>0</v>
      </c>
      <c r="M19" s="179">
        <f t="shared" si="2"/>
        <v>0</v>
      </c>
      <c r="N19" s="179">
        <f t="shared" si="2"/>
        <v>0</v>
      </c>
      <c r="O19" s="179">
        <f t="shared" si="2"/>
        <v>0</v>
      </c>
      <c r="P19" s="179">
        <f t="shared" si="2"/>
        <v>0</v>
      </c>
      <c r="Q19" s="180">
        <f>SUM(E19:P19)</f>
        <v>0</v>
      </c>
    </row>
    <row r="20" spans="3:17" ht="18" customHeight="1">
      <c r="C20" s="165"/>
      <c r="D20" s="16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55"/>
    </row>
    <row r="21" spans="2:8" ht="18" customHeight="1">
      <c r="B21" s="164" t="s">
        <v>117</v>
      </c>
      <c r="E21" s="167"/>
      <c r="F21" s="168"/>
      <c r="G21" s="165"/>
      <c r="H21" s="166"/>
    </row>
    <row r="22" spans="2:17" ht="21.75" customHeight="1">
      <c r="B22" s="1007" t="s">
        <v>335</v>
      </c>
      <c r="C22" s="1008"/>
      <c r="D22" s="408" t="s">
        <v>175</v>
      </c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409"/>
    </row>
    <row r="23" spans="2:17" ht="21.75" customHeight="1">
      <c r="B23" s="1001" t="s">
        <v>336</v>
      </c>
      <c r="C23" s="1002"/>
      <c r="D23" s="410" t="s">
        <v>176</v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153">
        <f>SUM(E23:P23)</f>
        <v>0</v>
      </c>
    </row>
    <row r="24" spans="2:17" ht="21.75" customHeight="1" thickBot="1">
      <c r="B24" s="999" t="s">
        <v>337</v>
      </c>
      <c r="C24" s="1000"/>
      <c r="D24" s="595" t="s">
        <v>139</v>
      </c>
      <c r="E24" s="714">
        <f>E22*E23/1000</f>
        <v>0</v>
      </c>
      <c r="F24" s="714">
        <f aca="true" t="shared" si="3" ref="F24:P24">F22*F23/1000</f>
        <v>0</v>
      </c>
      <c r="G24" s="714">
        <f t="shared" si="3"/>
        <v>0</v>
      </c>
      <c r="H24" s="714">
        <f t="shared" si="3"/>
        <v>0</v>
      </c>
      <c r="I24" s="714">
        <f t="shared" si="3"/>
        <v>0</v>
      </c>
      <c r="J24" s="714">
        <f t="shared" si="3"/>
        <v>0</v>
      </c>
      <c r="K24" s="714">
        <f t="shared" si="3"/>
        <v>0</v>
      </c>
      <c r="L24" s="714">
        <f t="shared" si="3"/>
        <v>0</v>
      </c>
      <c r="M24" s="714">
        <f t="shared" si="3"/>
        <v>0</v>
      </c>
      <c r="N24" s="714">
        <f t="shared" si="3"/>
        <v>0</v>
      </c>
      <c r="O24" s="714">
        <f t="shared" si="3"/>
        <v>0</v>
      </c>
      <c r="P24" s="714">
        <f t="shared" si="3"/>
        <v>0</v>
      </c>
      <c r="Q24" s="596">
        <f>SUM(E24:P24)</f>
        <v>0</v>
      </c>
    </row>
    <row r="25" spans="2:17" ht="21.75" customHeight="1" thickBot="1">
      <c r="B25" s="1032" t="s">
        <v>240</v>
      </c>
      <c r="C25" s="1033"/>
      <c r="D25" s="172" t="s">
        <v>124</v>
      </c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174"/>
    </row>
    <row r="26" spans="2:17" ht="21.75" customHeight="1" thickTop="1">
      <c r="B26" s="1030" t="s">
        <v>112</v>
      </c>
      <c r="C26" s="1031"/>
      <c r="D26" s="182" t="s">
        <v>139</v>
      </c>
      <c r="E26" s="183">
        <f>SUM(E24:E25)</f>
        <v>0</v>
      </c>
      <c r="F26" s="183">
        <f aca="true" t="shared" si="4" ref="F26:P26">SUM(F24:F25)</f>
        <v>0</v>
      </c>
      <c r="G26" s="183">
        <f t="shared" si="4"/>
        <v>0</v>
      </c>
      <c r="H26" s="183">
        <f t="shared" si="4"/>
        <v>0</v>
      </c>
      <c r="I26" s="183">
        <f t="shared" si="4"/>
        <v>0</v>
      </c>
      <c r="J26" s="183">
        <f t="shared" si="4"/>
        <v>0</v>
      </c>
      <c r="K26" s="183">
        <f t="shared" si="4"/>
        <v>0</v>
      </c>
      <c r="L26" s="183">
        <f t="shared" si="4"/>
        <v>0</v>
      </c>
      <c r="M26" s="183">
        <f t="shared" si="4"/>
        <v>0</v>
      </c>
      <c r="N26" s="183">
        <f t="shared" si="4"/>
        <v>0</v>
      </c>
      <c r="O26" s="183">
        <f t="shared" si="4"/>
        <v>0</v>
      </c>
      <c r="P26" s="183">
        <f t="shared" si="4"/>
        <v>0</v>
      </c>
      <c r="Q26" s="184">
        <f>SUM(E26:P26)</f>
        <v>0</v>
      </c>
    </row>
    <row r="27" spans="3:17" ht="18" customHeight="1">
      <c r="C27" s="165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55"/>
    </row>
    <row r="28" spans="2:8" ht="18" customHeight="1">
      <c r="B28" s="164" t="s">
        <v>236</v>
      </c>
      <c r="D28" s="168"/>
      <c r="H28" s="143" t="s">
        <v>239</v>
      </c>
    </row>
    <row r="29" spans="2:11" ht="21.75" customHeight="1">
      <c r="B29" s="1023" t="s">
        <v>237</v>
      </c>
      <c r="C29" s="1023"/>
      <c r="D29" s="1022" t="s">
        <v>238</v>
      </c>
      <c r="E29" s="1022"/>
      <c r="F29" s="1022"/>
      <c r="H29" s="1009"/>
      <c r="I29" s="1010"/>
      <c r="J29" s="1010"/>
      <c r="K29" s="1011"/>
    </row>
    <row r="30" spans="2:11" ht="21.75" customHeight="1">
      <c r="B30" s="1009"/>
      <c r="C30" s="1011"/>
      <c r="D30" s="1034"/>
      <c r="E30" s="1035"/>
      <c r="F30" s="1036"/>
      <c r="H30" s="1012"/>
      <c r="I30" s="1013"/>
      <c r="J30" s="1013"/>
      <c r="K30" s="1014"/>
    </row>
    <row r="31" spans="2:11" ht="21.75" customHeight="1">
      <c r="B31" s="1012"/>
      <c r="C31" s="1014"/>
      <c r="D31" s="1037"/>
      <c r="E31" s="1038"/>
      <c r="F31" s="1039"/>
      <c r="H31" s="1012"/>
      <c r="I31" s="1013"/>
      <c r="J31" s="1013"/>
      <c r="K31" s="1014"/>
    </row>
    <row r="32" spans="2:11" ht="21.75" customHeight="1">
      <c r="B32" s="1012"/>
      <c r="C32" s="1014"/>
      <c r="D32" s="1037"/>
      <c r="E32" s="1038"/>
      <c r="F32" s="1039"/>
      <c r="H32" s="1012"/>
      <c r="I32" s="1013"/>
      <c r="J32" s="1013"/>
      <c r="K32" s="1014"/>
    </row>
    <row r="33" spans="2:11" ht="21.75" customHeight="1">
      <c r="B33" s="1015"/>
      <c r="C33" s="1017"/>
      <c r="D33" s="1040"/>
      <c r="E33" s="1041"/>
      <c r="F33" s="1042"/>
      <c r="H33" s="1015"/>
      <c r="I33" s="1016"/>
      <c r="J33" s="1016"/>
      <c r="K33" s="1017"/>
    </row>
    <row r="53" ht="13.5">
      <c r="F53" s="185"/>
    </row>
  </sheetData>
  <sheetProtection/>
  <protectedRanges>
    <protectedRange sqref="E5:P6 E16:P18 E8:P10 B22:B25 E22:P25" name="範囲1"/>
  </protectedRanges>
  <mergeCells count="20">
    <mergeCell ref="B26:C26"/>
    <mergeCell ref="B25:C25"/>
    <mergeCell ref="B30:C33"/>
    <mergeCell ref="D30:F33"/>
    <mergeCell ref="H29:K33"/>
    <mergeCell ref="B1:Q1"/>
    <mergeCell ref="B16:C16"/>
    <mergeCell ref="B17:C17"/>
    <mergeCell ref="D29:F29"/>
    <mergeCell ref="B29:C29"/>
    <mergeCell ref="D3:D4"/>
    <mergeCell ref="B5:B7"/>
    <mergeCell ref="B3:C3"/>
    <mergeCell ref="B4:C4"/>
    <mergeCell ref="B8:B11"/>
    <mergeCell ref="B24:C24"/>
    <mergeCell ref="B23:C23"/>
    <mergeCell ref="B18:C18"/>
    <mergeCell ref="B19:C19"/>
    <mergeCell ref="B22:C22"/>
  </mergeCells>
  <printOptions horizontalCentered="1"/>
  <pageMargins left="0.4" right="0.24" top="0.9055118110236221" bottom="0.5118110236220472" header="0.5118110236220472" footer="0.5118110236220472"/>
  <pageSetup fitToHeight="1" fitToWidth="1" horizontalDpi="600" verticalDpi="600" orientation="landscape" paperSize="8" r:id="rId2"/>
  <headerFooter alignWithMargins="0">
    <oddHeader>&amp;R&amp;"ＭＳ 明朝,標準"&amp;10新西部環境工場整備及び運営事業
（事業計画書&amp;A）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view="pageBreakPreview" zoomScale="75" zoomScaleSheetLayoutView="75" workbookViewId="0" topLeftCell="A1">
      <selection activeCell="A19" sqref="A19"/>
    </sheetView>
  </sheetViews>
  <sheetFormatPr defaultColWidth="9.00390625" defaultRowHeight="13.5"/>
  <cols>
    <col min="1" max="1" width="4.75390625" style="143" customWidth="1"/>
    <col min="2" max="2" width="9.00390625" style="143" customWidth="1"/>
    <col min="3" max="3" width="27.75390625" style="143" customWidth="1"/>
    <col min="4" max="4" width="7.625" style="143" customWidth="1"/>
    <col min="5" max="16" width="11.25390625" style="143" customWidth="1"/>
    <col min="17" max="17" width="13.125" style="143" customWidth="1"/>
    <col min="18" max="16384" width="9.00390625" style="143" customWidth="1"/>
  </cols>
  <sheetData>
    <row r="1" spans="2:23" s="34" customFormat="1" ht="21" customHeight="1">
      <c r="B1" s="913" t="s">
        <v>323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396"/>
      <c r="S1" s="396"/>
      <c r="T1" s="396"/>
      <c r="U1" s="396"/>
      <c r="V1" s="396"/>
      <c r="W1" s="396"/>
    </row>
    <row r="2" spans="2:4" ht="18" customHeight="1">
      <c r="B2" s="144" t="s">
        <v>325</v>
      </c>
      <c r="D2" s="291"/>
    </row>
    <row r="3" spans="1:17" ht="21.75" customHeight="1">
      <c r="A3" s="146"/>
      <c r="B3" s="1028" t="s">
        <v>97</v>
      </c>
      <c r="C3" s="1029"/>
      <c r="D3" s="1024" t="s">
        <v>172</v>
      </c>
      <c r="E3" s="145" t="s">
        <v>113</v>
      </c>
      <c r="F3" s="145" t="s">
        <v>98</v>
      </c>
      <c r="G3" s="145" t="s">
        <v>99</v>
      </c>
      <c r="H3" s="145" t="s">
        <v>100</v>
      </c>
      <c r="I3" s="145" t="s">
        <v>101</v>
      </c>
      <c r="J3" s="145" t="s">
        <v>102</v>
      </c>
      <c r="K3" s="145" t="s">
        <v>103</v>
      </c>
      <c r="L3" s="145" t="s">
        <v>104</v>
      </c>
      <c r="M3" s="145" t="s">
        <v>105</v>
      </c>
      <c r="N3" s="145" t="s">
        <v>106</v>
      </c>
      <c r="O3" s="145" t="s">
        <v>107</v>
      </c>
      <c r="P3" s="145" t="s">
        <v>108</v>
      </c>
      <c r="Q3" s="145" t="s">
        <v>229</v>
      </c>
    </row>
    <row r="4" spans="1:17" ht="21.75" customHeight="1">
      <c r="A4" s="147"/>
      <c r="B4" s="1028" t="s">
        <v>114</v>
      </c>
      <c r="C4" s="1029"/>
      <c r="D4" s="1025"/>
      <c r="E4" s="145">
        <v>30</v>
      </c>
      <c r="F4" s="145">
        <v>31</v>
      </c>
      <c r="G4" s="145">
        <v>30</v>
      </c>
      <c r="H4" s="145">
        <v>31</v>
      </c>
      <c r="I4" s="145">
        <v>31</v>
      </c>
      <c r="J4" s="145">
        <v>30</v>
      </c>
      <c r="K4" s="145">
        <v>31</v>
      </c>
      <c r="L4" s="145">
        <v>30</v>
      </c>
      <c r="M4" s="145">
        <v>31</v>
      </c>
      <c r="N4" s="145">
        <v>31</v>
      </c>
      <c r="O4" s="145">
        <v>28</v>
      </c>
      <c r="P4" s="145">
        <v>31</v>
      </c>
      <c r="Q4" s="148">
        <f>SUM(E4:P4)</f>
        <v>365</v>
      </c>
    </row>
    <row r="5" spans="1:17" ht="21.75" customHeight="1">
      <c r="A5" s="147"/>
      <c r="B5" s="998" t="s">
        <v>324</v>
      </c>
      <c r="C5" s="150" t="s">
        <v>326</v>
      </c>
      <c r="D5" s="150" t="s">
        <v>423</v>
      </c>
      <c r="E5" s="151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>
        <f>SUM(E5:P5)</f>
        <v>0</v>
      </c>
    </row>
    <row r="6" spans="1:17" ht="21.75" customHeight="1">
      <c r="A6" s="147"/>
      <c r="B6" s="998"/>
      <c r="C6" s="150" t="s">
        <v>421</v>
      </c>
      <c r="D6" s="150" t="str">
        <f>D5</f>
        <v>GJ/月</v>
      </c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>
        <f>SUM(E6:P6)</f>
        <v>0</v>
      </c>
    </row>
    <row r="7" spans="1:17" ht="21.75" customHeight="1">
      <c r="A7" s="147"/>
      <c r="B7" s="998"/>
      <c r="C7" s="150" t="s">
        <v>422</v>
      </c>
      <c r="D7" s="150" t="str">
        <f>D6</f>
        <v>GJ/月</v>
      </c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>
        <f>SUM(E7:P7)</f>
        <v>0</v>
      </c>
    </row>
    <row r="8" spans="1:17" ht="21.75" customHeight="1">
      <c r="A8" s="147"/>
      <c r="B8" s="998"/>
      <c r="C8" s="156" t="s">
        <v>112</v>
      </c>
      <c r="D8" s="157"/>
      <c r="E8" s="158">
        <f>SUM(E5:E7)</f>
        <v>0</v>
      </c>
      <c r="F8" s="158">
        <f aca="true" t="shared" si="0" ref="F8:Q8">SUM(F5:F7)</f>
        <v>0</v>
      </c>
      <c r="G8" s="158">
        <f t="shared" si="0"/>
        <v>0</v>
      </c>
      <c r="H8" s="158">
        <f t="shared" si="0"/>
        <v>0</v>
      </c>
      <c r="I8" s="158">
        <f t="shared" si="0"/>
        <v>0</v>
      </c>
      <c r="J8" s="158">
        <f t="shared" si="0"/>
        <v>0</v>
      </c>
      <c r="K8" s="158">
        <f t="shared" si="0"/>
        <v>0</v>
      </c>
      <c r="L8" s="158">
        <f t="shared" si="0"/>
        <v>0</v>
      </c>
      <c r="M8" s="158">
        <f t="shared" si="0"/>
        <v>0</v>
      </c>
      <c r="N8" s="158">
        <f t="shared" si="0"/>
        <v>0</v>
      </c>
      <c r="O8" s="158">
        <f t="shared" si="0"/>
        <v>0</v>
      </c>
      <c r="P8" s="158">
        <f t="shared" si="0"/>
        <v>0</v>
      </c>
      <c r="Q8" s="158">
        <f t="shared" si="0"/>
        <v>0</v>
      </c>
    </row>
    <row r="9" spans="1:17" ht="18" customHeight="1">
      <c r="A9" s="147"/>
      <c r="B9" s="55" t="s">
        <v>234</v>
      </c>
      <c r="D9" s="165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3:8" ht="18" customHeight="1">
      <c r="C10" s="164"/>
      <c r="D10" s="291"/>
      <c r="E10" s="164"/>
      <c r="F10" s="165"/>
      <c r="G10" s="165"/>
      <c r="H10" s="166"/>
    </row>
    <row r="11" spans="2:4" ht="18" customHeight="1">
      <c r="B11" s="144" t="s">
        <v>327</v>
      </c>
      <c r="D11" s="168"/>
    </row>
    <row r="12" spans="2:8" ht="18" customHeight="1">
      <c r="B12" s="164" t="s">
        <v>338</v>
      </c>
      <c r="E12" s="167"/>
      <c r="F12" s="168"/>
      <c r="G12" s="165"/>
      <c r="H12" s="166"/>
    </row>
    <row r="13" spans="2:17" ht="21.75" customHeight="1">
      <c r="B13" s="1007" t="s">
        <v>339</v>
      </c>
      <c r="C13" s="1008"/>
      <c r="D13" s="408" t="s">
        <v>328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409"/>
    </row>
    <row r="14" spans="2:17" ht="21.75" customHeight="1">
      <c r="B14" s="1001" t="s">
        <v>340</v>
      </c>
      <c r="C14" s="1002"/>
      <c r="D14" s="713" t="str">
        <f>D7</f>
        <v>GJ/月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153">
        <f>SUM(E14:P14)</f>
        <v>0</v>
      </c>
    </row>
    <row r="15" spans="2:17" ht="21.75" customHeight="1">
      <c r="B15" s="1043" t="s">
        <v>341</v>
      </c>
      <c r="C15" s="1044"/>
      <c r="D15" s="597" t="s">
        <v>139</v>
      </c>
      <c r="E15" s="715">
        <f aca="true" t="shared" si="1" ref="E15:P15">E13*E14/1000</f>
        <v>0</v>
      </c>
      <c r="F15" s="715">
        <f t="shared" si="1"/>
        <v>0</v>
      </c>
      <c r="G15" s="715">
        <f t="shared" si="1"/>
        <v>0</v>
      </c>
      <c r="H15" s="715">
        <f t="shared" si="1"/>
        <v>0</v>
      </c>
      <c r="I15" s="715">
        <f t="shared" si="1"/>
        <v>0</v>
      </c>
      <c r="J15" s="715">
        <f t="shared" si="1"/>
        <v>0</v>
      </c>
      <c r="K15" s="715">
        <f t="shared" si="1"/>
        <v>0</v>
      </c>
      <c r="L15" s="715">
        <f t="shared" si="1"/>
        <v>0</v>
      </c>
      <c r="M15" s="715">
        <f t="shared" si="1"/>
        <v>0</v>
      </c>
      <c r="N15" s="715">
        <f t="shared" si="1"/>
        <v>0</v>
      </c>
      <c r="O15" s="715">
        <f t="shared" si="1"/>
        <v>0</v>
      </c>
      <c r="P15" s="715">
        <f t="shared" si="1"/>
        <v>0</v>
      </c>
      <c r="Q15" s="773">
        <f>SUM(E15:P15)</f>
        <v>0</v>
      </c>
    </row>
    <row r="16" spans="3:17" ht="18" customHeight="1">
      <c r="C16" s="165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55"/>
    </row>
    <row r="17" ht="18" customHeight="1">
      <c r="B17" s="143" t="s">
        <v>329</v>
      </c>
    </row>
    <row r="18" spans="2:5" ht="21.75" customHeight="1">
      <c r="B18" s="1009"/>
      <c r="C18" s="1010"/>
      <c r="D18" s="1010"/>
      <c r="E18" s="1011"/>
    </row>
    <row r="19" spans="2:5" ht="21.75" customHeight="1">
      <c r="B19" s="1012"/>
      <c r="C19" s="1013"/>
      <c r="D19" s="1013"/>
      <c r="E19" s="1014"/>
    </row>
    <row r="20" spans="2:5" ht="21.75" customHeight="1">
      <c r="B20" s="1012"/>
      <c r="C20" s="1013"/>
      <c r="D20" s="1013"/>
      <c r="E20" s="1014"/>
    </row>
    <row r="21" spans="2:5" ht="21.75" customHeight="1">
      <c r="B21" s="1012"/>
      <c r="C21" s="1013"/>
      <c r="D21" s="1013"/>
      <c r="E21" s="1014"/>
    </row>
    <row r="22" spans="2:5" ht="21.75" customHeight="1">
      <c r="B22" s="1015"/>
      <c r="C22" s="1016"/>
      <c r="D22" s="1016"/>
      <c r="E22" s="1017"/>
    </row>
    <row r="42" ht="13.5">
      <c r="F42" s="185"/>
    </row>
  </sheetData>
  <sheetProtection/>
  <protectedRanges>
    <protectedRange sqref="E5:P7 E13:P15 B13:B15" name="範囲1"/>
  </protectedRanges>
  <mergeCells count="9">
    <mergeCell ref="B18:E22"/>
    <mergeCell ref="B1:Q1"/>
    <mergeCell ref="D3:D4"/>
    <mergeCell ref="B15:C15"/>
    <mergeCell ref="B3:C3"/>
    <mergeCell ref="B4:C4"/>
    <mergeCell ref="B5:B8"/>
    <mergeCell ref="B14:C14"/>
    <mergeCell ref="B13:C13"/>
  </mergeCells>
  <printOptions horizontalCentered="1"/>
  <pageMargins left="0.4" right="0.24" top="0.9055118110236221" bottom="0.5118110236220472" header="0.5118110236220472" footer="0.5118110236220472"/>
  <pageSetup fitToHeight="1" fitToWidth="1" horizontalDpi="600" verticalDpi="600" orientation="landscape" paperSize="8" r:id="rId2"/>
  <headerFooter alignWithMargins="0">
    <oddHeader>&amp;R&amp;"ＭＳ 明朝,標準"&amp;10新西部環境工場整備及び運営事業
（事業計画書&amp;A）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D53"/>
  <sheetViews>
    <sheetView showGridLines="0" view="pageBreakPreview" zoomScale="75" zoomScaleNormal="85" zoomScaleSheetLayoutView="75" workbookViewId="0" topLeftCell="B27">
      <selection activeCell="D47" sqref="D47"/>
    </sheetView>
  </sheetViews>
  <sheetFormatPr defaultColWidth="9.00390625" defaultRowHeight="13.5"/>
  <cols>
    <col min="1" max="3" width="2.50390625" style="302" customWidth="1"/>
    <col min="4" max="4" width="11.125" style="302" customWidth="1"/>
    <col min="5" max="5" width="10.25390625" style="302" bestFit="1" customWidth="1"/>
    <col min="6" max="29" width="8.125" style="302" customWidth="1"/>
    <col min="30" max="30" width="9.625" style="302" customWidth="1"/>
    <col min="31" max="16384" width="9.00390625" style="302" customWidth="1"/>
  </cols>
  <sheetData>
    <row r="2" spans="2:29" ht="21" customHeight="1">
      <c r="B2" s="864" t="s">
        <v>450</v>
      </c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</row>
    <row r="3" ht="17.25" customHeight="1"/>
    <row r="4" spans="2:29" ht="13.5">
      <c r="B4" s="421" t="s">
        <v>71</v>
      </c>
      <c r="C4" s="421"/>
      <c r="D4" s="421"/>
      <c r="E4" s="421"/>
      <c r="F4" s="421"/>
      <c r="G4" s="421"/>
      <c r="H4" s="421"/>
      <c r="I4" s="421"/>
      <c r="Z4" s="873" t="s">
        <v>301</v>
      </c>
      <c r="AA4" s="873"/>
      <c r="AB4" s="873"/>
      <c r="AC4" s="873"/>
    </row>
    <row r="5" spans="2:29" s="314" customFormat="1" ht="13.5" customHeight="1">
      <c r="B5" s="1045" t="s">
        <v>245</v>
      </c>
      <c r="C5" s="1046"/>
      <c r="D5" s="1047"/>
      <c r="E5" s="1047"/>
      <c r="F5" s="209" t="s">
        <v>424</v>
      </c>
      <c r="G5" s="444"/>
      <c r="H5" s="444"/>
      <c r="I5" s="445"/>
      <c r="J5" s="192" t="s">
        <v>425</v>
      </c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7"/>
      <c r="Z5" s="446"/>
      <c r="AA5" s="446"/>
      <c r="AB5" s="446"/>
      <c r="AC5" s="448"/>
    </row>
    <row r="6" spans="2:29" s="314" customFormat="1" ht="30" customHeight="1">
      <c r="B6" s="1048"/>
      <c r="C6" s="1049"/>
      <c r="D6" s="1049"/>
      <c r="E6" s="1049"/>
      <c r="F6" s="197" t="s">
        <v>35</v>
      </c>
      <c r="G6" s="416" t="s">
        <v>36</v>
      </c>
      <c r="H6" s="416" t="s">
        <v>37</v>
      </c>
      <c r="I6" s="417" t="s">
        <v>38</v>
      </c>
      <c r="J6" s="197" t="s">
        <v>39</v>
      </c>
      <c r="K6" s="416" t="s">
        <v>40</v>
      </c>
      <c r="L6" s="416" t="s">
        <v>41</v>
      </c>
      <c r="M6" s="416" t="s">
        <v>42</v>
      </c>
      <c r="N6" s="416" t="s">
        <v>43</v>
      </c>
      <c r="O6" s="416" t="s">
        <v>44</v>
      </c>
      <c r="P6" s="416" t="s">
        <v>45</v>
      </c>
      <c r="Q6" s="416" t="s">
        <v>46</v>
      </c>
      <c r="R6" s="416" t="s">
        <v>47</v>
      </c>
      <c r="S6" s="416" t="s">
        <v>48</v>
      </c>
      <c r="T6" s="416" t="s">
        <v>49</v>
      </c>
      <c r="U6" s="416" t="s">
        <v>50</v>
      </c>
      <c r="V6" s="416" t="s">
        <v>90</v>
      </c>
      <c r="W6" s="416" t="s">
        <v>91</v>
      </c>
      <c r="X6" s="416" t="s">
        <v>128</v>
      </c>
      <c r="Y6" s="416" t="s">
        <v>138</v>
      </c>
      <c r="Z6" s="416" t="s">
        <v>297</v>
      </c>
      <c r="AA6" s="416" t="s">
        <v>319</v>
      </c>
      <c r="AB6" s="416" t="s">
        <v>320</v>
      </c>
      <c r="AC6" s="417" t="s">
        <v>321</v>
      </c>
    </row>
    <row r="7" spans="2:30" s="314" customFormat="1" ht="19.5" customHeight="1">
      <c r="B7" s="413" t="s">
        <v>17</v>
      </c>
      <c r="C7" s="716"/>
      <c r="D7" s="720"/>
      <c r="E7" s="449"/>
      <c r="F7" s="728">
        <f>SUM(F8:F11)</f>
        <v>0</v>
      </c>
      <c r="G7" s="729">
        <f aca="true" t="shared" si="0" ref="G7:AC7">SUM(G8:G11)</f>
        <v>0</v>
      </c>
      <c r="H7" s="729">
        <f t="shared" si="0"/>
        <v>0</v>
      </c>
      <c r="I7" s="730">
        <f t="shared" si="0"/>
        <v>0</v>
      </c>
      <c r="J7" s="731">
        <f t="shared" si="0"/>
        <v>0</v>
      </c>
      <c r="K7" s="729">
        <f t="shared" si="0"/>
        <v>0</v>
      </c>
      <c r="L7" s="729">
        <f t="shared" si="0"/>
        <v>0</v>
      </c>
      <c r="M7" s="729">
        <f t="shared" si="0"/>
        <v>0</v>
      </c>
      <c r="N7" s="729">
        <f t="shared" si="0"/>
        <v>0</v>
      </c>
      <c r="O7" s="729">
        <f t="shared" si="0"/>
        <v>0</v>
      </c>
      <c r="P7" s="729">
        <f t="shared" si="0"/>
        <v>0</v>
      </c>
      <c r="Q7" s="729">
        <f t="shared" si="0"/>
        <v>0</v>
      </c>
      <c r="R7" s="729">
        <f t="shared" si="0"/>
        <v>0</v>
      </c>
      <c r="S7" s="729">
        <f t="shared" si="0"/>
        <v>0</v>
      </c>
      <c r="T7" s="729">
        <f t="shared" si="0"/>
        <v>0</v>
      </c>
      <c r="U7" s="729">
        <f t="shared" si="0"/>
        <v>0</v>
      </c>
      <c r="V7" s="729">
        <f t="shared" si="0"/>
        <v>0</v>
      </c>
      <c r="W7" s="729">
        <f t="shared" si="0"/>
        <v>0</v>
      </c>
      <c r="X7" s="729">
        <f t="shared" si="0"/>
        <v>0</v>
      </c>
      <c r="Y7" s="729">
        <f t="shared" si="0"/>
        <v>0</v>
      </c>
      <c r="Z7" s="729">
        <f t="shared" si="0"/>
        <v>0</v>
      </c>
      <c r="AA7" s="729">
        <f t="shared" si="0"/>
        <v>0</v>
      </c>
      <c r="AB7" s="729">
        <f t="shared" si="0"/>
        <v>0</v>
      </c>
      <c r="AC7" s="730">
        <f t="shared" si="0"/>
        <v>0</v>
      </c>
      <c r="AD7" s="450"/>
    </row>
    <row r="8" spans="2:30" s="314" customFormat="1" ht="19.5" customHeight="1">
      <c r="B8" s="451"/>
      <c r="C8" s="1054" t="s">
        <v>439</v>
      </c>
      <c r="D8" s="1055"/>
      <c r="E8" s="200" t="s">
        <v>15</v>
      </c>
      <c r="F8" s="471"/>
      <c r="G8" s="452"/>
      <c r="H8" s="452"/>
      <c r="I8" s="453"/>
      <c r="J8" s="454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6"/>
      <c r="AD8" s="450"/>
    </row>
    <row r="9" spans="2:30" s="314" customFormat="1" ht="19.5" customHeight="1">
      <c r="B9" s="451"/>
      <c r="C9" s="1056"/>
      <c r="D9" s="1057"/>
      <c r="E9" s="201" t="s">
        <v>16</v>
      </c>
      <c r="F9" s="457"/>
      <c r="G9" s="458"/>
      <c r="H9" s="458"/>
      <c r="I9" s="459"/>
      <c r="J9" s="460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2"/>
      <c r="AD9" s="450"/>
    </row>
    <row r="10" spans="2:30" s="314" customFormat="1" ht="19.5" customHeight="1">
      <c r="B10" s="463"/>
      <c r="C10" s="464" t="s">
        <v>118</v>
      </c>
      <c r="D10" s="654"/>
      <c r="E10" s="412"/>
      <c r="F10" s="457"/>
      <c r="G10" s="458"/>
      <c r="H10" s="458"/>
      <c r="I10" s="459"/>
      <c r="J10" s="460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5"/>
      <c r="Z10" s="465"/>
      <c r="AA10" s="465"/>
      <c r="AB10" s="465"/>
      <c r="AC10" s="466"/>
      <c r="AD10" s="450"/>
    </row>
    <row r="11" spans="2:30" s="314" customFormat="1" ht="19.5" customHeight="1">
      <c r="B11" s="463"/>
      <c r="C11" s="464" t="s">
        <v>435</v>
      </c>
      <c r="D11" s="654"/>
      <c r="E11" s="412"/>
      <c r="F11" s="477"/>
      <c r="G11" s="478"/>
      <c r="H11" s="478"/>
      <c r="I11" s="479"/>
      <c r="J11" s="586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481"/>
      <c r="Z11" s="481"/>
      <c r="AA11" s="481"/>
      <c r="AB11" s="481"/>
      <c r="AC11" s="488"/>
      <c r="AD11" s="450"/>
    </row>
    <row r="12" spans="2:30" s="314" customFormat="1" ht="19.5" customHeight="1">
      <c r="B12" s="413" t="s">
        <v>18</v>
      </c>
      <c r="C12" s="716"/>
      <c r="D12" s="449"/>
      <c r="E12" s="449"/>
      <c r="F12" s="728">
        <f>SUM(F13,F19:F20)</f>
        <v>0</v>
      </c>
      <c r="G12" s="731">
        <f aca="true" t="shared" si="1" ref="G12:AC12">SUM(G13,G19:G20)</f>
        <v>0</v>
      </c>
      <c r="H12" s="729">
        <f t="shared" si="1"/>
        <v>0</v>
      </c>
      <c r="I12" s="730">
        <f t="shared" si="1"/>
        <v>0</v>
      </c>
      <c r="J12" s="731">
        <f t="shared" si="1"/>
        <v>0</v>
      </c>
      <c r="K12" s="729">
        <f t="shared" si="1"/>
        <v>0</v>
      </c>
      <c r="L12" s="729">
        <f t="shared" si="1"/>
        <v>0</v>
      </c>
      <c r="M12" s="729">
        <f t="shared" si="1"/>
        <v>0</v>
      </c>
      <c r="N12" s="729">
        <f t="shared" si="1"/>
        <v>0</v>
      </c>
      <c r="O12" s="729">
        <f t="shared" si="1"/>
        <v>0</v>
      </c>
      <c r="P12" s="729">
        <f t="shared" si="1"/>
        <v>0</v>
      </c>
      <c r="Q12" s="729">
        <f t="shared" si="1"/>
        <v>0</v>
      </c>
      <c r="R12" s="729">
        <f t="shared" si="1"/>
        <v>0</v>
      </c>
      <c r="S12" s="729">
        <f t="shared" si="1"/>
        <v>0</v>
      </c>
      <c r="T12" s="729">
        <f t="shared" si="1"/>
        <v>0</v>
      </c>
      <c r="U12" s="729">
        <f t="shared" si="1"/>
        <v>0</v>
      </c>
      <c r="V12" s="729">
        <f t="shared" si="1"/>
        <v>0</v>
      </c>
      <c r="W12" s="729">
        <f t="shared" si="1"/>
        <v>0</v>
      </c>
      <c r="X12" s="729">
        <f t="shared" si="1"/>
        <v>0</v>
      </c>
      <c r="Y12" s="729">
        <f t="shared" si="1"/>
        <v>0</v>
      </c>
      <c r="Z12" s="729">
        <f t="shared" si="1"/>
        <v>0</v>
      </c>
      <c r="AA12" s="729">
        <f t="shared" si="1"/>
        <v>0</v>
      </c>
      <c r="AB12" s="729">
        <f t="shared" si="1"/>
        <v>0</v>
      </c>
      <c r="AC12" s="729">
        <f t="shared" si="1"/>
        <v>0</v>
      </c>
      <c r="AD12" s="450"/>
    </row>
    <row r="13" spans="2:30" s="314" customFormat="1" ht="19.5" customHeight="1">
      <c r="B13" s="463"/>
      <c r="C13" s="413" t="s">
        <v>438</v>
      </c>
      <c r="D13" s="584"/>
      <c r="E13" s="725"/>
      <c r="F13" s="732">
        <f>SUM(F14:F18)</f>
        <v>0</v>
      </c>
      <c r="G13" s="733">
        <f aca="true" t="shared" si="2" ref="G13:AC13">SUM(G14:G18)</f>
        <v>0</v>
      </c>
      <c r="H13" s="733">
        <f t="shared" si="2"/>
        <v>0</v>
      </c>
      <c r="I13" s="734">
        <f t="shared" si="2"/>
        <v>0</v>
      </c>
      <c r="J13" s="735">
        <f t="shared" si="2"/>
        <v>0</v>
      </c>
      <c r="K13" s="736">
        <f t="shared" si="2"/>
        <v>0</v>
      </c>
      <c r="L13" s="736">
        <f t="shared" si="2"/>
        <v>0</v>
      </c>
      <c r="M13" s="736">
        <f t="shared" si="2"/>
        <v>0</v>
      </c>
      <c r="N13" s="736">
        <f t="shared" si="2"/>
        <v>0</v>
      </c>
      <c r="O13" s="736">
        <f t="shared" si="2"/>
        <v>0</v>
      </c>
      <c r="P13" s="736">
        <f t="shared" si="2"/>
        <v>0</v>
      </c>
      <c r="Q13" s="736">
        <f t="shared" si="2"/>
        <v>0</v>
      </c>
      <c r="R13" s="736">
        <f t="shared" si="2"/>
        <v>0</v>
      </c>
      <c r="S13" s="736">
        <f t="shared" si="2"/>
        <v>0</v>
      </c>
      <c r="T13" s="736">
        <f t="shared" si="2"/>
        <v>0</v>
      </c>
      <c r="U13" s="736">
        <f t="shared" si="2"/>
        <v>0</v>
      </c>
      <c r="V13" s="736">
        <f t="shared" si="2"/>
        <v>0</v>
      </c>
      <c r="W13" s="736">
        <f t="shared" si="2"/>
        <v>0</v>
      </c>
      <c r="X13" s="736">
        <f t="shared" si="2"/>
        <v>0</v>
      </c>
      <c r="Y13" s="736">
        <f t="shared" si="2"/>
        <v>0</v>
      </c>
      <c r="Z13" s="736">
        <f t="shared" si="2"/>
        <v>0</v>
      </c>
      <c r="AA13" s="736">
        <f t="shared" si="2"/>
        <v>0</v>
      </c>
      <c r="AB13" s="736">
        <f t="shared" si="2"/>
        <v>0</v>
      </c>
      <c r="AC13" s="737">
        <f t="shared" si="2"/>
        <v>0</v>
      </c>
      <c r="AD13" s="450"/>
    </row>
    <row r="14" spans="2:30" s="314" customFormat="1" ht="19.5" customHeight="1">
      <c r="B14" s="470"/>
      <c r="C14" s="723"/>
      <c r="D14" s="1052" t="s">
        <v>260</v>
      </c>
      <c r="E14" s="203" t="s">
        <v>288</v>
      </c>
      <c r="F14" s="457"/>
      <c r="G14" s="458"/>
      <c r="H14" s="458"/>
      <c r="I14" s="459"/>
      <c r="J14" s="47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6"/>
      <c r="AD14" s="450"/>
    </row>
    <row r="15" spans="2:30" s="314" customFormat="1" ht="19.5" customHeight="1">
      <c r="B15" s="470"/>
      <c r="C15" s="723"/>
      <c r="D15" s="1053"/>
      <c r="E15" s="204" t="s">
        <v>289</v>
      </c>
      <c r="F15" s="457"/>
      <c r="G15" s="458"/>
      <c r="H15" s="458"/>
      <c r="I15" s="459"/>
      <c r="J15" s="47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6"/>
      <c r="AD15" s="450"/>
    </row>
    <row r="16" spans="2:30" s="314" customFormat="1" ht="19.5" customHeight="1">
      <c r="B16" s="470"/>
      <c r="C16" s="723"/>
      <c r="D16" s="721" t="s">
        <v>243</v>
      </c>
      <c r="E16" s="476"/>
      <c r="F16" s="477"/>
      <c r="G16" s="478"/>
      <c r="H16" s="478"/>
      <c r="I16" s="479"/>
      <c r="J16" s="480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65"/>
      <c r="AA16" s="465"/>
      <c r="AB16" s="465"/>
      <c r="AC16" s="466"/>
      <c r="AD16" s="450"/>
    </row>
    <row r="17" spans="2:30" s="314" customFormat="1" ht="19.5" customHeight="1">
      <c r="B17" s="482"/>
      <c r="C17" s="724"/>
      <c r="D17" s="722" t="s">
        <v>131</v>
      </c>
      <c r="E17" s="476"/>
      <c r="F17" s="457"/>
      <c r="G17" s="458"/>
      <c r="H17" s="458"/>
      <c r="I17" s="459"/>
      <c r="J17" s="47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6"/>
      <c r="AD17" s="450"/>
    </row>
    <row r="18" spans="2:30" s="314" customFormat="1" ht="19.5" customHeight="1">
      <c r="B18" s="484"/>
      <c r="C18" s="724"/>
      <c r="D18" s="726" t="s">
        <v>132</v>
      </c>
      <c r="E18" s="727"/>
      <c r="F18" s="457"/>
      <c r="G18" s="458"/>
      <c r="H18" s="458"/>
      <c r="I18" s="459"/>
      <c r="J18" s="47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6"/>
      <c r="AD18" s="450"/>
    </row>
    <row r="19" spans="2:30" s="314" customFormat="1" ht="19.5" customHeight="1">
      <c r="B19" s="484"/>
      <c r="C19" s="464" t="s">
        <v>436</v>
      </c>
      <c r="D19" s="654"/>
      <c r="E19" s="412"/>
      <c r="F19" s="471"/>
      <c r="G19" s="452"/>
      <c r="H19" s="452"/>
      <c r="I19" s="453"/>
      <c r="J19" s="472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4"/>
      <c r="AD19" s="450"/>
    </row>
    <row r="20" spans="2:30" s="314" customFormat="1" ht="19.5" customHeight="1">
      <c r="B20" s="482"/>
      <c r="C20" s="464" t="s">
        <v>437</v>
      </c>
      <c r="D20" s="654"/>
      <c r="E20" s="412"/>
      <c r="F20" s="471"/>
      <c r="G20" s="452"/>
      <c r="H20" s="452"/>
      <c r="I20" s="453"/>
      <c r="J20" s="472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4"/>
      <c r="AD20" s="450"/>
    </row>
    <row r="21" spans="2:30" s="314" customFormat="1" ht="19.5" customHeight="1">
      <c r="B21" s="209" t="s">
        <v>133</v>
      </c>
      <c r="C21" s="444"/>
      <c r="D21" s="444"/>
      <c r="E21" s="444"/>
      <c r="F21" s="728">
        <f>F7-F12</f>
        <v>0</v>
      </c>
      <c r="G21" s="729">
        <f aca="true" t="shared" si="3" ref="G21:AC21">G7-G12</f>
        <v>0</v>
      </c>
      <c r="H21" s="729">
        <f t="shared" si="3"/>
        <v>0</v>
      </c>
      <c r="I21" s="730">
        <f t="shared" si="3"/>
        <v>0</v>
      </c>
      <c r="J21" s="738">
        <f t="shared" si="3"/>
        <v>0</v>
      </c>
      <c r="K21" s="739">
        <f t="shared" si="3"/>
        <v>0</v>
      </c>
      <c r="L21" s="739">
        <f t="shared" si="3"/>
        <v>0</v>
      </c>
      <c r="M21" s="739">
        <f t="shared" si="3"/>
        <v>0</v>
      </c>
      <c r="N21" s="739">
        <f t="shared" si="3"/>
        <v>0</v>
      </c>
      <c r="O21" s="739">
        <f t="shared" si="3"/>
        <v>0</v>
      </c>
      <c r="P21" s="739">
        <f t="shared" si="3"/>
        <v>0</v>
      </c>
      <c r="Q21" s="739">
        <f t="shared" si="3"/>
        <v>0</v>
      </c>
      <c r="R21" s="739">
        <f t="shared" si="3"/>
        <v>0</v>
      </c>
      <c r="S21" s="739">
        <f t="shared" si="3"/>
        <v>0</v>
      </c>
      <c r="T21" s="739">
        <f t="shared" si="3"/>
        <v>0</v>
      </c>
      <c r="U21" s="739">
        <f t="shared" si="3"/>
        <v>0</v>
      </c>
      <c r="V21" s="739">
        <f t="shared" si="3"/>
        <v>0</v>
      </c>
      <c r="W21" s="739">
        <f t="shared" si="3"/>
        <v>0</v>
      </c>
      <c r="X21" s="739">
        <f t="shared" si="3"/>
        <v>0</v>
      </c>
      <c r="Y21" s="739">
        <f t="shared" si="3"/>
        <v>0</v>
      </c>
      <c r="Z21" s="739">
        <f t="shared" si="3"/>
        <v>0</v>
      </c>
      <c r="AA21" s="739">
        <f t="shared" si="3"/>
        <v>0</v>
      </c>
      <c r="AB21" s="739">
        <f t="shared" si="3"/>
        <v>0</v>
      </c>
      <c r="AC21" s="740">
        <f t="shared" si="3"/>
        <v>0</v>
      </c>
      <c r="AD21" s="450"/>
    </row>
    <row r="22" spans="2:30" s="314" customFormat="1" ht="19.5" customHeight="1">
      <c r="B22" s="210" t="s">
        <v>134</v>
      </c>
      <c r="C22" s="584"/>
      <c r="D22" s="485"/>
      <c r="E22" s="584"/>
      <c r="F22" s="457"/>
      <c r="G22" s="458"/>
      <c r="H22" s="458"/>
      <c r="I22" s="459"/>
      <c r="J22" s="47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6"/>
      <c r="AD22" s="450"/>
    </row>
    <row r="23" spans="2:30" s="314" customFormat="1" ht="19.5" customHeight="1">
      <c r="B23" s="206" t="s">
        <v>261</v>
      </c>
      <c r="C23" s="483"/>
      <c r="D23" s="486"/>
      <c r="E23" s="483"/>
      <c r="F23" s="457"/>
      <c r="G23" s="458"/>
      <c r="H23" s="458"/>
      <c r="I23" s="459"/>
      <c r="J23" s="47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6"/>
      <c r="AD23" s="450"/>
    </row>
    <row r="24" spans="2:30" s="314" customFormat="1" ht="19.5" customHeight="1">
      <c r="B24" s="216" t="s">
        <v>262</v>
      </c>
      <c r="C24" s="487"/>
      <c r="E24" s="487"/>
      <c r="F24" s="477"/>
      <c r="G24" s="478"/>
      <c r="H24" s="478"/>
      <c r="I24" s="479"/>
      <c r="J24" s="480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8"/>
      <c r="AD24" s="450"/>
    </row>
    <row r="25" spans="2:30" s="314" customFormat="1" ht="19.5" customHeight="1">
      <c r="B25" s="209" t="s">
        <v>19</v>
      </c>
      <c r="C25" s="444"/>
      <c r="D25" s="444"/>
      <c r="E25" s="444"/>
      <c r="F25" s="728">
        <f>F21-F22-F23-F24</f>
        <v>0</v>
      </c>
      <c r="G25" s="729">
        <f aca="true" t="shared" si="4" ref="G25:AC25">G21-G22-G23-G24</f>
        <v>0</v>
      </c>
      <c r="H25" s="729">
        <f t="shared" si="4"/>
        <v>0</v>
      </c>
      <c r="I25" s="730">
        <f t="shared" si="4"/>
        <v>0</v>
      </c>
      <c r="J25" s="728">
        <f t="shared" si="4"/>
        <v>0</v>
      </c>
      <c r="K25" s="729">
        <f t="shared" si="4"/>
        <v>0</v>
      </c>
      <c r="L25" s="729">
        <f t="shared" si="4"/>
        <v>0</v>
      </c>
      <c r="M25" s="729">
        <f t="shared" si="4"/>
        <v>0</v>
      </c>
      <c r="N25" s="729">
        <f t="shared" si="4"/>
        <v>0</v>
      </c>
      <c r="O25" s="729">
        <f t="shared" si="4"/>
        <v>0</v>
      </c>
      <c r="P25" s="729">
        <f t="shared" si="4"/>
        <v>0</v>
      </c>
      <c r="Q25" s="729">
        <f t="shared" si="4"/>
        <v>0</v>
      </c>
      <c r="R25" s="729">
        <f t="shared" si="4"/>
        <v>0</v>
      </c>
      <c r="S25" s="729">
        <f t="shared" si="4"/>
        <v>0</v>
      </c>
      <c r="T25" s="729">
        <f t="shared" si="4"/>
        <v>0</v>
      </c>
      <c r="U25" s="729">
        <f t="shared" si="4"/>
        <v>0</v>
      </c>
      <c r="V25" s="729">
        <f t="shared" si="4"/>
        <v>0</v>
      </c>
      <c r="W25" s="729">
        <f t="shared" si="4"/>
        <v>0</v>
      </c>
      <c r="X25" s="729">
        <f t="shared" si="4"/>
        <v>0</v>
      </c>
      <c r="Y25" s="729">
        <f t="shared" si="4"/>
        <v>0</v>
      </c>
      <c r="Z25" s="729">
        <f t="shared" si="4"/>
        <v>0</v>
      </c>
      <c r="AA25" s="729">
        <f t="shared" si="4"/>
        <v>0</v>
      </c>
      <c r="AB25" s="729">
        <f t="shared" si="4"/>
        <v>0</v>
      </c>
      <c r="AC25" s="730">
        <f t="shared" si="4"/>
        <v>0</v>
      </c>
      <c r="AD25" s="450"/>
    </row>
    <row r="26" spans="2:30" s="314" customFormat="1" ht="19.5" customHeight="1">
      <c r="B26" s="198" t="s">
        <v>20</v>
      </c>
      <c r="C26" s="717"/>
      <c r="D26" s="444"/>
      <c r="E26" s="444"/>
      <c r="F26" s="457"/>
      <c r="G26" s="458"/>
      <c r="H26" s="458"/>
      <c r="I26" s="459"/>
      <c r="J26" s="467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9"/>
      <c r="AD26" s="450"/>
    </row>
    <row r="27" spans="2:30" s="314" customFormat="1" ht="19.5" customHeight="1">
      <c r="B27" s="209" t="s">
        <v>21</v>
      </c>
      <c r="C27" s="444"/>
      <c r="D27" s="444"/>
      <c r="E27" s="444"/>
      <c r="F27" s="728">
        <f>F25-F26</f>
        <v>0</v>
      </c>
      <c r="G27" s="729">
        <f aca="true" t="shared" si="5" ref="G27:AC27">G25-G26</f>
        <v>0</v>
      </c>
      <c r="H27" s="729">
        <f t="shared" si="5"/>
        <v>0</v>
      </c>
      <c r="I27" s="730">
        <f t="shared" si="5"/>
        <v>0</v>
      </c>
      <c r="J27" s="738">
        <f t="shared" si="5"/>
        <v>0</v>
      </c>
      <c r="K27" s="739">
        <f t="shared" si="5"/>
        <v>0</v>
      </c>
      <c r="L27" s="739">
        <f t="shared" si="5"/>
        <v>0</v>
      </c>
      <c r="M27" s="739">
        <f t="shared" si="5"/>
        <v>0</v>
      </c>
      <c r="N27" s="739">
        <f t="shared" si="5"/>
        <v>0</v>
      </c>
      <c r="O27" s="739">
        <f t="shared" si="5"/>
        <v>0</v>
      </c>
      <c r="P27" s="739">
        <f t="shared" si="5"/>
        <v>0</v>
      </c>
      <c r="Q27" s="739">
        <f t="shared" si="5"/>
        <v>0</v>
      </c>
      <c r="R27" s="739">
        <f t="shared" si="5"/>
        <v>0</v>
      </c>
      <c r="S27" s="739">
        <f t="shared" si="5"/>
        <v>0</v>
      </c>
      <c r="T27" s="739">
        <f t="shared" si="5"/>
        <v>0</v>
      </c>
      <c r="U27" s="739">
        <f t="shared" si="5"/>
        <v>0</v>
      </c>
      <c r="V27" s="739">
        <f t="shared" si="5"/>
        <v>0</v>
      </c>
      <c r="W27" s="739">
        <f t="shared" si="5"/>
        <v>0</v>
      </c>
      <c r="X27" s="739">
        <f t="shared" si="5"/>
        <v>0</v>
      </c>
      <c r="Y27" s="739">
        <f t="shared" si="5"/>
        <v>0</v>
      </c>
      <c r="Z27" s="739">
        <f t="shared" si="5"/>
        <v>0</v>
      </c>
      <c r="AA27" s="739">
        <f t="shared" si="5"/>
        <v>0</v>
      </c>
      <c r="AB27" s="739">
        <f t="shared" si="5"/>
        <v>0</v>
      </c>
      <c r="AC27" s="740">
        <f t="shared" si="5"/>
        <v>0</v>
      </c>
      <c r="AD27" s="450"/>
    </row>
    <row r="28" spans="2:30" s="314" customFormat="1" ht="12.75" customHeight="1">
      <c r="B28" s="314" t="s">
        <v>258</v>
      </c>
      <c r="E28" s="232"/>
      <c r="F28" s="489"/>
      <c r="G28" s="489"/>
      <c r="H28" s="489"/>
      <c r="I28" s="489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50"/>
    </row>
    <row r="29" spans="2:30" s="314" customFormat="1" ht="12.75" customHeight="1">
      <c r="B29" s="314" t="s">
        <v>244</v>
      </c>
      <c r="E29" s="232"/>
      <c r="F29" s="489"/>
      <c r="G29" s="489"/>
      <c r="H29" s="489"/>
      <c r="I29" s="489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50"/>
    </row>
    <row r="30" spans="2:26" s="314" customFormat="1" ht="12.75" customHeight="1">
      <c r="B30" s="314" t="s">
        <v>271</v>
      </c>
      <c r="E30" s="232"/>
      <c r="F30" s="489"/>
      <c r="G30" s="489"/>
      <c r="H30" s="489"/>
      <c r="I30" s="489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</row>
    <row r="31" spans="5:26" s="314" customFormat="1" ht="12.75" customHeight="1">
      <c r="E31" s="232"/>
      <c r="F31" s="489"/>
      <c r="G31" s="489"/>
      <c r="H31" s="489"/>
      <c r="I31" s="489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</row>
    <row r="32" spans="2:29" s="492" customFormat="1" ht="18" customHeight="1">
      <c r="B32" s="491"/>
      <c r="C32" s="491"/>
      <c r="E32" s="493"/>
      <c r="F32" s="493"/>
      <c r="G32" s="493"/>
      <c r="H32" s="493"/>
      <c r="I32" s="493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</row>
    <row r="33" spans="2:29" ht="13.5">
      <c r="B33" s="87" t="s">
        <v>265</v>
      </c>
      <c r="C33" s="87"/>
      <c r="D33" s="87"/>
      <c r="E33" s="87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873" t="s">
        <v>301</v>
      </c>
      <c r="AA33" s="873"/>
      <c r="AB33" s="873"/>
      <c r="AC33" s="873"/>
    </row>
    <row r="34" spans="2:29" s="314" customFormat="1" ht="12">
      <c r="B34" s="1045" t="s">
        <v>245</v>
      </c>
      <c r="C34" s="1046"/>
      <c r="D34" s="1047"/>
      <c r="E34" s="1050"/>
      <c r="F34" s="444" t="s">
        <v>129</v>
      </c>
      <c r="G34" s="444"/>
      <c r="H34" s="444"/>
      <c r="I34" s="445"/>
      <c r="J34" s="192" t="s">
        <v>242</v>
      </c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7"/>
      <c r="Z34" s="446"/>
      <c r="AA34" s="446"/>
      <c r="AB34" s="446"/>
      <c r="AC34" s="448"/>
    </row>
    <row r="35" spans="2:29" s="314" customFormat="1" ht="30" customHeight="1">
      <c r="B35" s="1048"/>
      <c r="C35" s="1049"/>
      <c r="D35" s="1049"/>
      <c r="E35" s="1051"/>
      <c r="F35" s="197" t="s">
        <v>35</v>
      </c>
      <c r="G35" s="416" t="s">
        <v>36</v>
      </c>
      <c r="H35" s="416" t="s">
        <v>37</v>
      </c>
      <c r="I35" s="417" t="s">
        <v>38</v>
      </c>
      <c r="J35" s="197" t="s">
        <v>39</v>
      </c>
      <c r="K35" s="416" t="s">
        <v>40</v>
      </c>
      <c r="L35" s="416" t="s">
        <v>41</v>
      </c>
      <c r="M35" s="416" t="s">
        <v>42</v>
      </c>
      <c r="N35" s="416" t="s">
        <v>43</v>
      </c>
      <c r="O35" s="416" t="s">
        <v>44</v>
      </c>
      <c r="P35" s="416" t="s">
        <v>45</v>
      </c>
      <c r="Q35" s="416" t="s">
        <v>46</v>
      </c>
      <c r="R35" s="416" t="s">
        <v>47</v>
      </c>
      <c r="S35" s="416" t="s">
        <v>48</v>
      </c>
      <c r="T35" s="416" t="s">
        <v>49</v>
      </c>
      <c r="U35" s="416" t="s">
        <v>50</v>
      </c>
      <c r="V35" s="416" t="s">
        <v>90</v>
      </c>
      <c r="W35" s="416" t="s">
        <v>91</v>
      </c>
      <c r="X35" s="416" t="s">
        <v>128</v>
      </c>
      <c r="Y35" s="416" t="s">
        <v>138</v>
      </c>
      <c r="Z35" s="416" t="s">
        <v>297</v>
      </c>
      <c r="AA35" s="416" t="s">
        <v>319</v>
      </c>
      <c r="AB35" s="416" t="s">
        <v>320</v>
      </c>
      <c r="AC35" s="417" t="s">
        <v>321</v>
      </c>
    </row>
    <row r="36" spans="2:29" s="314" customFormat="1" ht="19.5" customHeight="1">
      <c r="B36" s="221" t="s">
        <v>54</v>
      </c>
      <c r="C36" s="219"/>
      <c r="D36" s="219"/>
      <c r="E36" s="222"/>
      <c r="F36" s="496"/>
      <c r="G36" s="496"/>
      <c r="H36" s="496"/>
      <c r="I36" s="497"/>
      <c r="J36" s="498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7"/>
    </row>
    <row r="37" spans="2:29" s="314" customFormat="1" ht="19.5" customHeight="1">
      <c r="B37" s="209" t="s">
        <v>135</v>
      </c>
      <c r="C37" s="444"/>
      <c r="D37" s="223"/>
      <c r="E37" s="224"/>
      <c r="F37" s="500"/>
      <c r="G37" s="500"/>
      <c r="H37" s="500"/>
      <c r="I37" s="501"/>
      <c r="J37" s="499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2"/>
    </row>
    <row r="38" spans="2:29" s="314" customFormat="1" ht="19.5" customHeight="1" thickBot="1">
      <c r="B38" s="225" t="s">
        <v>263</v>
      </c>
      <c r="C38" s="718"/>
      <c r="D38" s="226"/>
      <c r="E38" s="227"/>
      <c r="F38" s="504"/>
      <c r="G38" s="504"/>
      <c r="H38" s="504"/>
      <c r="I38" s="505"/>
      <c r="J38" s="503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5"/>
    </row>
    <row r="39" spans="2:29" s="314" customFormat="1" ht="19.5" customHeight="1" thickTop="1">
      <c r="B39" s="228" t="s">
        <v>264</v>
      </c>
      <c r="C39" s="719"/>
      <c r="D39" s="220"/>
      <c r="E39" s="222"/>
      <c r="F39" s="507"/>
      <c r="G39" s="507"/>
      <c r="H39" s="507"/>
      <c r="I39" s="508"/>
      <c r="J39" s="506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8"/>
    </row>
    <row r="40" spans="2:29" s="314" customFormat="1" ht="19.5" customHeight="1">
      <c r="B40" s="229" t="s">
        <v>119</v>
      </c>
      <c r="C40" s="223"/>
      <c r="D40" s="509"/>
      <c r="E40" s="224"/>
      <c r="F40" s="510"/>
      <c r="G40" s="510"/>
      <c r="H40" s="510"/>
      <c r="I40" s="511"/>
      <c r="J40" s="495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1"/>
    </row>
    <row r="41" spans="2:29" s="314" customFormat="1" ht="19.5" customHeight="1">
      <c r="B41" s="219" t="s">
        <v>120</v>
      </c>
      <c r="C41" s="220"/>
      <c r="D41" s="230"/>
      <c r="E41" s="231"/>
      <c r="F41" s="510"/>
      <c r="G41" s="510"/>
      <c r="H41" s="510"/>
      <c r="I41" s="511"/>
      <c r="J41" s="495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1"/>
    </row>
    <row r="42" spans="2:30" s="314" customFormat="1" ht="12.75" customHeight="1">
      <c r="B42" s="314" t="s">
        <v>270</v>
      </c>
      <c r="D42" s="232"/>
      <c r="E42" s="23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</row>
    <row r="43" spans="2:30" s="314" customFormat="1" ht="12.75" customHeight="1">
      <c r="B43" s="232" t="s">
        <v>121</v>
      </c>
      <c r="C43" s="232"/>
      <c r="D43" s="232"/>
      <c r="E43" s="23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</row>
    <row r="44" spans="2:30" s="514" customFormat="1" ht="12.75" customHeight="1">
      <c r="B44" s="232" t="s">
        <v>322</v>
      </c>
      <c r="C44" s="232"/>
      <c r="D44" s="232"/>
      <c r="E44" s="513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</row>
    <row r="45" spans="2:30" s="314" customFormat="1" ht="12.75" customHeight="1">
      <c r="B45" s="232" t="s">
        <v>259</v>
      </c>
      <c r="C45" s="232"/>
      <c r="D45" s="232"/>
      <c r="E45" s="23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</row>
    <row r="46" spans="2:30" s="314" customFormat="1" ht="12.75" customHeight="1">
      <c r="B46" s="232"/>
      <c r="C46" s="232"/>
      <c r="D46" s="232"/>
      <c r="E46" s="23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</row>
    <row r="47" spans="2:17" ht="13.5">
      <c r="B47" s="302" t="s">
        <v>257</v>
      </c>
      <c r="D47" s="422"/>
      <c r="J47" s="423"/>
      <c r="K47" s="423"/>
      <c r="L47" s="423"/>
      <c r="M47" s="423"/>
      <c r="N47" s="423"/>
      <c r="O47" s="423"/>
      <c r="P47" s="423"/>
      <c r="Q47" s="423"/>
    </row>
    <row r="48" spans="2:29" ht="19.5" customHeight="1">
      <c r="B48" s="424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6"/>
    </row>
    <row r="49" spans="2:29" ht="19.5" customHeight="1">
      <c r="B49" s="427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9"/>
    </row>
    <row r="50" spans="2:29" ht="19.5" customHeight="1">
      <c r="B50" s="427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9"/>
    </row>
    <row r="51" spans="2:29" ht="19.5" customHeight="1">
      <c r="B51" s="427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9"/>
    </row>
    <row r="52" spans="2:29" ht="19.5" customHeight="1">
      <c r="B52" s="427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9"/>
    </row>
    <row r="53" spans="2:29" ht="19.5" customHeight="1">
      <c r="B53" s="430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2"/>
    </row>
  </sheetData>
  <sheetProtection insertRows="0"/>
  <protectedRanges>
    <protectedRange sqref="A48:IV66" name="範囲4"/>
    <protectedRange sqref="F37:AC37 F40:AC40" name="範囲2"/>
    <protectedRange sqref="J20:AC20 J26:AC26 F22:AC24" name="範囲1"/>
  </protectedRanges>
  <mergeCells count="7">
    <mergeCell ref="B2:AC2"/>
    <mergeCell ref="B5:E6"/>
    <mergeCell ref="B34:E35"/>
    <mergeCell ref="Z4:AC4"/>
    <mergeCell ref="Z33:AC33"/>
    <mergeCell ref="D14:D15"/>
    <mergeCell ref="C8:D9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76" r:id="rId1"/>
  <headerFooter alignWithMargins="0">
    <oddHeader>&amp;R&amp;"ＭＳ 明朝,標準"&amp;10新西部環境工場整備及び運営事業
（事業計画書&amp;A）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AB44"/>
  <sheetViews>
    <sheetView showGridLines="0" view="pageBreakPreview" zoomScale="75" zoomScaleNormal="50" zoomScaleSheetLayoutView="75" workbookViewId="0" topLeftCell="A10">
      <selection activeCell="A24" sqref="A24"/>
    </sheetView>
  </sheetViews>
  <sheetFormatPr defaultColWidth="9.00390625" defaultRowHeight="13.5"/>
  <cols>
    <col min="1" max="1" width="2.50390625" style="3" customWidth="1"/>
    <col min="2" max="2" width="11.125" style="3" customWidth="1"/>
    <col min="3" max="3" width="11.75390625" style="3" customWidth="1"/>
    <col min="4" max="27" width="8.125" style="3" customWidth="1"/>
    <col min="28" max="28" width="9.625" style="3" customWidth="1"/>
    <col min="29" max="16384" width="9.00390625" style="3" customWidth="1"/>
  </cols>
  <sheetData>
    <row r="2" spans="1:27" ht="21" customHeight="1">
      <c r="A2" s="864" t="s">
        <v>73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</row>
    <row r="3" ht="17.25" customHeight="1">
      <c r="A3" s="90"/>
    </row>
    <row r="4" spans="1:27" ht="16.5" customHeight="1">
      <c r="A4" s="87" t="s">
        <v>74</v>
      </c>
      <c r="B4" s="24"/>
      <c r="C4" s="24"/>
      <c r="D4" s="24"/>
      <c r="E4" s="24"/>
      <c r="F4" s="24"/>
      <c r="G4" s="2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73" t="s">
        <v>302</v>
      </c>
      <c r="Y4" s="873"/>
      <c r="Z4" s="873"/>
      <c r="AA4" s="873"/>
    </row>
    <row r="5" spans="1:27" s="1" customFormat="1" ht="12.75">
      <c r="A5" s="1045" t="s">
        <v>245</v>
      </c>
      <c r="B5" s="1047"/>
      <c r="C5" s="1047"/>
      <c r="D5" s="209" t="s">
        <v>424</v>
      </c>
      <c r="E5" s="190"/>
      <c r="F5" s="190"/>
      <c r="G5" s="191"/>
      <c r="H5" s="192" t="s">
        <v>425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3"/>
      <c r="X5" s="19"/>
      <c r="Y5" s="19"/>
      <c r="Z5" s="19"/>
      <c r="AA5" s="194"/>
    </row>
    <row r="6" spans="1:27" s="1" customFormat="1" ht="30" customHeight="1">
      <c r="A6" s="1048"/>
      <c r="B6" s="1049"/>
      <c r="C6" s="1049"/>
      <c r="D6" s="197" t="s">
        <v>35</v>
      </c>
      <c r="E6" s="416" t="s">
        <v>36</v>
      </c>
      <c r="F6" s="416" t="s">
        <v>37</v>
      </c>
      <c r="G6" s="417" t="s">
        <v>38</v>
      </c>
      <c r="H6" s="197" t="s">
        <v>39</v>
      </c>
      <c r="I6" s="416" t="s">
        <v>40</v>
      </c>
      <c r="J6" s="416" t="s">
        <v>41</v>
      </c>
      <c r="K6" s="416" t="s">
        <v>42</v>
      </c>
      <c r="L6" s="416" t="s">
        <v>43</v>
      </c>
      <c r="M6" s="416" t="s">
        <v>44</v>
      </c>
      <c r="N6" s="416" t="s">
        <v>45</v>
      </c>
      <c r="O6" s="416" t="s">
        <v>46</v>
      </c>
      <c r="P6" s="416" t="s">
        <v>47</v>
      </c>
      <c r="Q6" s="416" t="s">
        <v>48</v>
      </c>
      <c r="R6" s="416" t="s">
        <v>49</v>
      </c>
      <c r="S6" s="416" t="s">
        <v>50</v>
      </c>
      <c r="T6" s="416" t="s">
        <v>90</v>
      </c>
      <c r="U6" s="416" t="s">
        <v>91</v>
      </c>
      <c r="V6" s="416" t="s">
        <v>128</v>
      </c>
      <c r="W6" s="416" t="s">
        <v>138</v>
      </c>
      <c r="X6" s="416" t="s">
        <v>297</v>
      </c>
      <c r="Y6" s="416" t="s">
        <v>319</v>
      </c>
      <c r="Z6" s="416" t="s">
        <v>320</v>
      </c>
      <c r="AA6" s="417" t="s">
        <v>321</v>
      </c>
    </row>
    <row r="7" spans="1:28" s="1" customFormat="1" ht="24.75" customHeight="1">
      <c r="A7" s="442" t="s">
        <v>247</v>
      </c>
      <c r="B7" s="190"/>
      <c r="C7" s="190"/>
      <c r="D7" s="748">
        <f>SUM(D8:D10)</f>
        <v>0</v>
      </c>
      <c r="E7" s="749">
        <f aca="true" t="shared" si="0" ref="E7:AA7">SUM(E8:E10)</f>
        <v>0</v>
      </c>
      <c r="F7" s="749">
        <f t="shared" si="0"/>
        <v>0</v>
      </c>
      <c r="G7" s="750">
        <f t="shared" si="0"/>
        <v>0</v>
      </c>
      <c r="H7" s="748">
        <f t="shared" si="0"/>
        <v>0</v>
      </c>
      <c r="I7" s="749">
        <f t="shared" si="0"/>
        <v>0</v>
      </c>
      <c r="J7" s="749">
        <f t="shared" si="0"/>
        <v>0</v>
      </c>
      <c r="K7" s="749">
        <f t="shared" si="0"/>
        <v>0</v>
      </c>
      <c r="L7" s="749">
        <f t="shared" si="0"/>
        <v>0</v>
      </c>
      <c r="M7" s="749">
        <f t="shared" si="0"/>
        <v>0</v>
      </c>
      <c r="N7" s="749">
        <f t="shared" si="0"/>
        <v>0</v>
      </c>
      <c r="O7" s="749">
        <f t="shared" si="0"/>
        <v>0</v>
      </c>
      <c r="P7" s="749">
        <f t="shared" si="0"/>
        <v>0</v>
      </c>
      <c r="Q7" s="749">
        <f t="shared" si="0"/>
        <v>0</v>
      </c>
      <c r="R7" s="749">
        <f t="shared" si="0"/>
        <v>0</v>
      </c>
      <c r="S7" s="749">
        <f t="shared" si="0"/>
        <v>0</v>
      </c>
      <c r="T7" s="749">
        <f t="shared" si="0"/>
        <v>0</v>
      </c>
      <c r="U7" s="749">
        <f t="shared" si="0"/>
        <v>0</v>
      </c>
      <c r="V7" s="749">
        <f t="shared" si="0"/>
        <v>0</v>
      </c>
      <c r="W7" s="749">
        <f t="shared" si="0"/>
        <v>0</v>
      </c>
      <c r="X7" s="749">
        <f t="shared" si="0"/>
        <v>0</v>
      </c>
      <c r="Y7" s="749">
        <f t="shared" si="0"/>
        <v>0</v>
      </c>
      <c r="Z7" s="749">
        <f t="shared" si="0"/>
        <v>0</v>
      </c>
      <c r="AA7" s="750">
        <f t="shared" si="0"/>
        <v>0</v>
      </c>
      <c r="AB7" s="217"/>
    </row>
    <row r="8" spans="1:28" s="1" customFormat="1" ht="24.75" customHeight="1">
      <c r="A8" s="443"/>
      <c r="B8" s="233" t="s">
        <v>51</v>
      </c>
      <c r="C8" s="234"/>
      <c r="D8" s="583"/>
      <c r="E8" s="414"/>
      <c r="F8" s="414"/>
      <c r="G8" s="415"/>
      <c r="H8" s="419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33"/>
      <c r="AB8" s="217"/>
    </row>
    <row r="9" spans="1:28" s="1" customFormat="1" ht="24.75" customHeight="1">
      <c r="A9" s="235"/>
      <c r="B9" s="236" t="s">
        <v>248</v>
      </c>
      <c r="C9" s="237"/>
      <c r="D9" s="434"/>
      <c r="E9" s="435"/>
      <c r="F9" s="435"/>
      <c r="G9" s="436"/>
      <c r="H9" s="238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14"/>
      <c r="X9" s="214"/>
      <c r="Y9" s="214"/>
      <c r="Z9" s="214"/>
      <c r="AA9" s="215"/>
      <c r="AB9" s="217"/>
    </row>
    <row r="10" spans="1:28" s="1" customFormat="1" ht="24.75" customHeight="1">
      <c r="A10" s="240"/>
      <c r="B10" s="241" t="s">
        <v>52</v>
      </c>
      <c r="C10" s="242"/>
      <c r="D10" s="434"/>
      <c r="E10" s="435"/>
      <c r="F10" s="435"/>
      <c r="G10" s="436"/>
      <c r="H10" s="243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44"/>
      <c r="X10" s="244"/>
      <c r="Y10" s="244"/>
      <c r="Z10" s="244"/>
      <c r="AA10" s="245"/>
      <c r="AB10" s="217"/>
    </row>
    <row r="11" spans="1:28" s="1" customFormat="1" ht="24.75" customHeight="1">
      <c r="A11" s="218" t="s">
        <v>249</v>
      </c>
      <c r="B11" s="246"/>
      <c r="C11" s="247"/>
      <c r="D11" s="755">
        <f>SUM(D12:D13)</f>
        <v>0</v>
      </c>
      <c r="E11" s="756">
        <f aca="true" t="shared" si="1" ref="E11:AA11">SUM(E12:E13)</f>
        <v>0</v>
      </c>
      <c r="F11" s="756">
        <f t="shared" si="1"/>
        <v>0</v>
      </c>
      <c r="G11" s="757">
        <f t="shared" si="1"/>
        <v>0</v>
      </c>
      <c r="H11" s="755">
        <f t="shared" si="1"/>
        <v>0</v>
      </c>
      <c r="I11" s="756">
        <f t="shared" si="1"/>
        <v>0</v>
      </c>
      <c r="J11" s="756">
        <f t="shared" si="1"/>
        <v>0</v>
      </c>
      <c r="K11" s="756">
        <f t="shared" si="1"/>
        <v>0</v>
      </c>
      <c r="L11" s="756">
        <f t="shared" si="1"/>
        <v>0</v>
      </c>
      <c r="M11" s="756">
        <f t="shared" si="1"/>
        <v>0</v>
      </c>
      <c r="N11" s="756">
        <f t="shared" si="1"/>
        <v>0</v>
      </c>
      <c r="O11" s="756">
        <f t="shared" si="1"/>
        <v>0</v>
      </c>
      <c r="P11" s="756">
        <f t="shared" si="1"/>
        <v>0</v>
      </c>
      <c r="Q11" s="756">
        <f t="shared" si="1"/>
        <v>0</v>
      </c>
      <c r="R11" s="756">
        <f t="shared" si="1"/>
        <v>0</v>
      </c>
      <c r="S11" s="756">
        <f t="shared" si="1"/>
        <v>0</v>
      </c>
      <c r="T11" s="756">
        <f t="shared" si="1"/>
        <v>0</v>
      </c>
      <c r="U11" s="756">
        <f t="shared" si="1"/>
        <v>0</v>
      </c>
      <c r="V11" s="756">
        <f t="shared" si="1"/>
        <v>0</v>
      </c>
      <c r="W11" s="756">
        <f t="shared" si="1"/>
        <v>0</v>
      </c>
      <c r="X11" s="756">
        <f t="shared" si="1"/>
        <v>0</v>
      </c>
      <c r="Y11" s="756">
        <f t="shared" si="1"/>
        <v>0</v>
      </c>
      <c r="Z11" s="756">
        <f t="shared" si="1"/>
        <v>0</v>
      </c>
      <c r="AA11" s="757">
        <f t="shared" si="1"/>
        <v>0</v>
      </c>
      <c r="AB11" s="217"/>
    </row>
    <row r="12" spans="1:28" s="1" customFormat="1" ht="24.75" customHeight="1">
      <c r="A12" s="235"/>
      <c r="B12" s="248" t="s">
        <v>250</v>
      </c>
      <c r="C12" s="249"/>
      <c r="D12" s="250"/>
      <c r="E12" s="251"/>
      <c r="F12" s="251"/>
      <c r="G12" s="252"/>
      <c r="H12" s="250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3"/>
      <c r="Y12" s="253"/>
      <c r="Z12" s="253"/>
      <c r="AA12" s="254"/>
      <c r="AB12" s="217"/>
    </row>
    <row r="13" spans="1:28" s="1" customFormat="1" ht="24.75" customHeight="1">
      <c r="A13" s="255"/>
      <c r="B13" s="256" t="s">
        <v>53</v>
      </c>
      <c r="C13" s="242"/>
      <c r="D13" s="437"/>
      <c r="E13" s="438"/>
      <c r="F13" s="438"/>
      <c r="G13" s="439"/>
      <c r="H13" s="437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40"/>
      <c r="Y13" s="440"/>
      <c r="Z13" s="440"/>
      <c r="AA13" s="441"/>
      <c r="AB13" s="217"/>
    </row>
    <row r="14" spans="1:28" s="1" customFormat="1" ht="24.75" customHeight="1">
      <c r="A14" s="218" t="s">
        <v>251</v>
      </c>
      <c r="B14" s="190"/>
      <c r="C14" s="190"/>
      <c r="D14" s="748">
        <f>SUM(D15:D19)</f>
        <v>0</v>
      </c>
      <c r="E14" s="749">
        <f aca="true" t="shared" si="2" ref="E14:AA14">SUM(E15:E19)</f>
        <v>0</v>
      </c>
      <c r="F14" s="749">
        <f t="shared" si="2"/>
        <v>0</v>
      </c>
      <c r="G14" s="750">
        <f t="shared" si="2"/>
        <v>0</v>
      </c>
      <c r="H14" s="751">
        <f t="shared" si="2"/>
        <v>0</v>
      </c>
      <c r="I14" s="752">
        <f t="shared" si="2"/>
        <v>0</v>
      </c>
      <c r="J14" s="752">
        <f t="shared" si="2"/>
        <v>0</v>
      </c>
      <c r="K14" s="752">
        <f t="shared" si="2"/>
        <v>0</v>
      </c>
      <c r="L14" s="752">
        <f t="shared" si="2"/>
        <v>0</v>
      </c>
      <c r="M14" s="752">
        <f t="shared" si="2"/>
        <v>0</v>
      </c>
      <c r="N14" s="752">
        <f t="shared" si="2"/>
        <v>0</v>
      </c>
      <c r="O14" s="752">
        <f t="shared" si="2"/>
        <v>0</v>
      </c>
      <c r="P14" s="752">
        <f t="shared" si="2"/>
        <v>0</v>
      </c>
      <c r="Q14" s="752">
        <f t="shared" si="2"/>
        <v>0</v>
      </c>
      <c r="R14" s="752">
        <f t="shared" si="2"/>
        <v>0</v>
      </c>
      <c r="S14" s="752">
        <f t="shared" si="2"/>
        <v>0</v>
      </c>
      <c r="T14" s="752">
        <f t="shared" si="2"/>
        <v>0</v>
      </c>
      <c r="U14" s="752">
        <f t="shared" si="2"/>
        <v>0</v>
      </c>
      <c r="V14" s="752">
        <f t="shared" si="2"/>
        <v>0</v>
      </c>
      <c r="W14" s="752">
        <f t="shared" si="2"/>
        <v>0</v>
      </c>
      <c r="X14" s="753">
        <f t="shared" si="2"/>
        <v>0</v>
      </c>
      <c r="Y14" s="753">
        <f t="shared" si="2"/>
        <v>0</v>
      </c>
      <c r="Z14" s="753">
        <f t="shared" si="2"/>
        <v>0</v>
      </c>
      <c r="AA14" s="754">
        <f t="shared" si="2"/>
        <v>0</v>
      </c>
      <c r="AB14" s="217"/>
    </row>
    <row r="15" spans="1:28" s="1" customFormat="1" ht="24.75" customHeight="1">
      <c r="A15" s="235"/>
      <c r="B15" s="257" t="s">
        <v>252</v>
      </c>
      <c r="C15" s="258"/>
      <c r="D15" s="259"/>
      <c r="E15" s="260"/>
      <c r="F15" s="260"/>
      <c r="G15" s="261"/>
      <c r="H15" s="262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4"/>
      <c r="Y15" s="264"/>
      <c r="Z15" s="264"/>
      <c r="AA15" s="265"/>
      <c r="AB15" s="217"/>
    </row>
    <row r="16" spans="1:28" s="1" customFormat="1" ht="24.75" customHeight="1">
      <c r="A16" s="255"/>
      <c r="B16" s="205" t="s">
        <v>253</v>
      </c>
      <c r="C16" s="266"/>
      <c r="D16" s="211"/>
      <c r="E16" s="212"/>
      <c r="F16" s="212"/>
      <c r="G16" s="213"/>
      <c r="H16" s="238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14"/>
      <c r="Y16" s="214"/>
      <c r="Z16" s="214"/>
      <c r="AA16" s="215"/>
      <c r="AB16" s="217"/>
    </row>
    <row r="17" spans="1:28" s="1" customFormat="1" ht="24.75" customHeight="1">
      <c r="A17" s="255"/>
      <c r="B17" s="205" t="s">
        <v>254</v>
      </c>
      <c r="C17" s="266"/>
      <c r="D17" s="211"/>
      <c r="E17" s="212"/>
      <c r="F17" s="212"/>
      <c r="G17" s="213"/>
      <c r="H17" s="238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67"/>
      <c r="AB17" s="217"/>
    </row>
    <row r="18" spans="1:28" s="1" customFormat="1" ht="24.75" customHeight="1">
      <c r="A18" s="255"/>
      <c r="B18" s="268" t="s">
        <v>255</v>
      </c>
      <c r="C18" s="269"/>
      <c r="D18" s="211"/>
      <c r="E18" s="212"/>
      <c r="F18" s="212"/>
      <c r="G18" s="213"/>
      <c r="H18" s="238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67"/>
      <c r="AB18" s="217"/>
    </row>
    <row r="19" spans="1:28" s="1" customFormat="1" ht="24.75" customHeight="1">
      <c r="A19" s="195"/>
      <c r="B19" s="270" t="s">
        <v>80</v>
      </c>
      <c r="C19" s="271"/>
      <c r="D19" s="272"/>
      <c r="E19" s="273"/>
      <c r="F19" s="273"/>
      <c r="G19" s="274"/>
      <c r="H19" s="418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6"/>
      <c r="AB19" s="217"/>
    </row>
    <row r="20" spans="1:28" s="1" customFormat="1" ht="24.75" customHeight="1">
      <c r="A20" s="219" t="s">
        <v>256</v>
      </c>
      <c r="B20" s="196"/>
      <c r="C20" s="196"/>
      <c r="D20" s="741">
        <f>SUM(D7,D11,D14)</f>
        <v>0</v>
      </c>
      <c r="E20" s="742">
        <f aca="true" t="shared" si="3" ref="E20:AA20">SUM(E7,E11,E14)</f>
        <v>0</v>
      </c>
      <c r="F20" s="742">
        <f t="shared" si="3"/>
        <v>0</v>
      </c>
      <c r="G20" s="743">
        <f t="shared" si="3"/>
        <v>0</v>
      </c>
      <c r="H20" s="744">
        <f t="shared" si="3"/>
        <v>0</v>
      </c>
      <c r="I20" s="745">
        <f t="shared" si="3"/>
        <v>0</v>
      </c>
      <c r="J20" s="745">
        <f t="shared" si="3"/>
        <v>0</v>
      </c>
      <c r="K20" s="745">
        <f t="shared" si="3"/>
        <v>0</v>
      </c>
      <c r="L20" s="745">
        <f t="shared" si="3"/>
        <v>0</v>
      </c>
      <c r="M20" s="745">
        <f t="shared" si="3"/>
        <v>0</v>
      </c>
      <c r="N20" s="745">
        <f t="shared" si="3"/>
        <v>0</v>
      </c>
      <c r="O20" s="745">
        <f t="shared" si="3"/>
        <v>0</v>
      </c>
      <c r="P20" s="745">
        <f t="shared" si="3"/>
        <v>0</v>
      </c>
      <c r="Q20" s="745">
        <f t="shared" si="3"/>
        <v>0</v>
      </c>
      <c r="R20" s="745">
        <f t="shared" si="3"/>
        <v>0</v>
      </c>
      <c r="S20" s="745">
        <f t="shared" si="3"/>
        <v>0</v>
      </c>
      <c r="T20" s="745">
        <f t="shared" si="3"/>
        <v>0</v>
      </c>
      <c r="U20" s="745">
        <f t="shared" si="3"/>
        <v>0</v>
      </c>
      <c r="V20" s="745">
        <f t="shared" si="3"/>
        <v>0</v>
      </c>
      <c r="W20" s="745">
        <f t="shared" si="3"/>
        <v>0</v>
      </c>
      <c r="X20" s="746">
        <f t="shared" si="3"/>
        <v>0</v>
      </c>
      <c r="Y20" s="746">
        <f t="shared" si="3"/>
        <v>0</v>
      </c>
      <c r="Z20" s="746">
        <f t="shared" si="3"/>
        <v>0</v>
      </c>
      <c r="AA20" s="747">
        <f t="shared" si="3"/>
        <v>0</v>
      </c>
      <c r="AB20" s="217"/>
    </row>
    <row r="21" spans="1:28" s="1" customFormat="1" ht="24.75" customHeight="1">
      <c r="A21" s="219"/>
      <c r="B21" s="277" t="s">
        <v>79</v>
      </c>
      <c r="C21" s="196"/>
      <c r="D21" s="278"/>
      <c r="E21" s="279"/>
      <c r="F21" s="279"/>
      <c r="G21" s="280"/>
      <c r="H21" s="281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3"/>
      <c r="Y21" s="283"/>
      <c r="Z21" s="283"/>
      <c r="AA21" s="284"/>
      <c r="AB21" s="217"/>
    </row>
    <row r="22" spans="1:28" s="1" customFormat="1" ht="24.75" customHeight="1">
      <c r="A22" s="219" t="s">
        <v>78</v>
      </c>
      <c r="B22" s="196"/>
      <c r="C22" s="196"/>
      <c r="D22" s="741">
        <f>D20-D21</f>
        <v>0</v>
      </c>
      <c r="E22" s="742">
        <f aca="true" t="shared" si="4" ref="E22:AA22">E20-E21</f>
        <v>0</v>
      </c>
      <c r="F22" s="742">
        <f t="shared" si="4"/>
        <v>0</v>
      </c>
      <c r="G22" s="743">
        <f t="shared" si="4"/>
        <v>0</v>
      </c>
      <c r="H22" s="741">
        <f t="shared" si="4"/>
        <v>0</v>
      </c>
      <c r="I22" s="742">
        <f t="shared" si="4"/>
        <v>0</v>
      </c>
      <c r="J22" s="742">
        <f t="shared" si="4"/>
        <v>0</v>
      </c>
      <c r="K22" s="742">
        <f t="shared" si="4"/>
        <v>0</v>
      </c>
      <c r="L22" s="742">
        <f t="shared" si="4"/>
        <v>0</v>
      </c>
      <c r="M22" s="742">
        <f t="shared" si="4"/>
        <v>0</v>
      </c>
      <c r="N22" s="742">
        <f t="shared" si="4"/>
        <v>0</v>
      </c>
      <c r="O22" s="742">
        <f t="shared" si="4"/>
        <v>0</v>
      </c>
      <c r="P22" s="742">
        <f t="shared" si="4"/>
        <v>0</v>
      </c>
      <c r="Q22" s="742">
        <f t="shared" si="4"/>
        <v>0</v>
      </c>
      <c r="R22" s="742">
        <f t="shared" si="4"/>
        <v>0</v>
      </c>
      <c r="S22" s="742">
        <f t="shared" si="4"/>
        <v>0</v>
      </c>
      <c r="T22" s="742">
        <f t="shared" si="4"/>
        <v>0</v>
      </c>
      <c r="U22" s="742">
        <f t="shared" si="4"/>
        <v>0</v>
      </c>
      <c r="V22" s="742">
        <f t="shared" si="4"/>
        <v>0</v>
      </c>
      <c r="W22" s="742">
        <f t="shared" si="4"/>
        <v>0</v>
      </c>
      <c r="X22" s="742">
        <f t="shared" si="4"/>
        <v>0</v>
      </c>
      <c r="Y22" s="742">
        <f t="shared" si="4"/>
        <v>0</v>
      </c>
      <c r="Z22" s="742">
        <f t="shared" si="4"/>
        <v>0</v>
      </c>
      <c r="AA22" s="743">
        <f t="shared" si="4"/>
        <v>0</v>
      </c>
      <c r="AB22" s="217"/>
    </row>
    <row r="23" spans="1:15" s="1" customFormat="1" ht="12.75">
      <c r="A23" s="32" t="s">
        <v>356</v>
      </c>
      <c r="B23" s="285"/>
      <c r="H23" s="199"/>
      <c r="I23" s="199"/>
      <c r="J23" s="199"/>
      <c r="K23" s="199"/>
      <c r="L23" s="199"/>
      <c r="M23" s="199"/>
      <c r="N23" s="199"/>
      <c r="O23" s="199"/>
    </row>
    <row r="24" spans="1:15" ht="36" customHeight="1">
      <c r="A24" s="90"/>
      <c r="B24" s="30"/>
      <c r="H24" s="28"/>
      <c r="I24" s="28"/>
      <c r="J24" s="28"/>
      <c r="K24" s="28"/>
      <c r="L24" s="28"/>
      <c r="M24" s="28"/>
      <c r="N24" s="28"/>
      <c r="O24" s="28"/>
    </row>
    <row r="25" spans="1:15" s="302" customFormat="1" ht="13.5">
      <c r="A25" s="302" t="s">
        <v>257</v>
      </c>
      <c r="B25" s="422"/>
      <c r="H25" s="423"/>
      <c r="I25" s="423"/>
      <c r="J25" s="423"/>
      <c r="K25" s="423"/>
      <c r="L25" s="423"/>
      <c r="M25" s="423"/>
      <c r="N25" s="423"/>
      <c r="O25" s="423"/>
    </row>
    <row r="26" spans="1:27" s="302" customFormat="1" ht="24.75" customHeight="1">
      <c r="A26" s="424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6"/>
    </row>
    <row r="27" spans="1:27" s="302" customFormat="1" ht="24.75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9"/>
    </row>
    <row r="28" spans="1:27" s="302" customFormat="1" ht="24.75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9"/>
    </row>
    <row r="29" spans="1:27" s="302" customFormat="1" ht="24.75" customHeight="1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9"/>
    </row>
    <row r="30" spans="1:27" s="302" customFormat="1" ht="24.75" customHeight="1">
      <c r="A30" s="42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9"/>
    </row>
    <row r="31" spans="1:27" s="302" customFormat="1" ht="24.75" customHeight="1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9"/>
    </row>
    <row r="32" spans="1:27" s="302" customFormat="1" ht="24.75" customHeight="1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9"/>
    </row>
    <row r="33" spans="1:27" s="302" customFormat="1" ht="24.75" customHeight="1">
      <c r="A33" s="427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9"/>
    </row>
    <row r="34" spans="1:27" s="302" customFormat="1" ht="24.75" customHeight="1">
      <c r="A34" s="427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9"/>
    </row>
    <row r="35" spans="1:27" s="302" customFormat="1" ht="24.75" customHeight="1">
      <c r="A35" s="427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9"/>
    </row>
    <row r="36" spans="1:27" s="302" customFormat="1" ht="24.75" customHeight="1">
      <c r="A36" s="427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9"/>
    </row>
    <row r="37" spans="1:27" s="302" customFormat="1" ht="24.75" customHeight="1">
      <c r="A37" s="427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9"/>
    </row>
    <row r="38" spans="1:27" s="302" customFormat="1" ht="24.75" customHeight="1">
      <c r="A38" s="427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9"/>
    </row>
    <row r="39" spans="1:27" s="302" customFormat="1" ht="24.75" customHeight="1">
      <c r="A39" s="427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9"/>
    </row>
    <row r="40" spans="1:27" s="302" customFormat="1" ht="24.75" customHeight="1">
      <c r="A40" s="427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9"/>
    </row>
    <row r="41" spans="1:27" s="302" customFormat="1" ht="24.75" customHeight="1">
      <c r="A41" s="430"/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2"/>
    </row>
    <row r="42" ht="13.5" customHeight="1"/>
    <row r="43" ht="12.75" customHeight="1"/>
    <row r="44" ht="14.25">
      <c r="A44" s="90"/>
    </row>
  </sheetData>
  <sheetProtection insertRows="0"/>
  <protectedRanges>
    <protectedRange sqref="A42:IV63" name="範囲4"/>
    <protectedRange sqref="H9:AA10 D12:AA12 D15:AA19 D21:AA21" name="範囲3"/>
    <protectedRange sqref="A26:IV41" name="範囲4_1"/>
  </protectedRanges>
  <mergeCells count="3">
    <mergeCell ref="A2:AA2"/>
    <mergeCell ref="X4:AA4"/>
    <mergeCell ref="A5:C6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34"/>
  <sheetViews>
    <sheetView view="pageBreakPreview" zoomScale="75" zoomScaleSheetLayoutView="75" workbookViewId="0" topLeftCell="A24">
      <selection activeCell="E32" sqref="E32:I32"/>
    </sheetView>
  </sheetViews>
  <sheetFormatPr defaultColWidth="9.00390625" defaultRowHeight="13.5"/>
  <cols>
    <col min="1" max="1" width="9.00390625" style="132" customWidth="1"/>
    <col min="2" max="2" width="4.50390625" style="132" customWidth="1"/>
    <col min="3" max="3" width="9.00390625" style="132" customWidth="1"/>
    <col min="4" max="4" width="13.375" style="132" customWidth="1"/>
    <col min="5" max="8" width="11.75390625" style="132" customWidth="1"/>
    <col min="9" max="9" width="16.25390625" style="132" customWidth="1"/>
    <col min="10" max="16384" width="9.00390625" style="132" customWidth="1"/>
  </cols>
  <sheetData>
    <row r="3" spans="2:10" s="131" customFormat="1" ht="30.75" customHeight="1">
      <c r="B3" s="783" t="s">
        <v>122</v>
      </c>
      <c r="C3" s="783"/>
      <c r="D3" s="783"/>
      <c r="E3" s="783"/>
      <c r="F3" s="783"/>
      <c r="G3" s="783"/>
      <c r="H3" s="783"/>
      <c r="I3" s="783"/>
      <c r="J3" s="290"/>
    </row>
    <row r="4" ht="32.25" customHeight="1"/>
    <row r="5" ht="13.5">
      <c r="B5" s="132" t="s">
        <v>169</v>
      </c>
    </row>
    <row r="7" ht="13.5">
      <c r="B7" s="132" t="s">
        <v>76</v>
      </c>
    </row>
    <row r="8" ht="13.5" customHeight="1">
      <c r="C8" s="133" t="s">
        <v>75</v>
      </c>
    </row>
    <row r="10" ht="13.5">
      <c r="B10" s="132" t="s">
        <v>77</v>
      </c>
    </row>
    <row r="11" ht="13.5">
      <c r="C11" s="132" t="s">
        <v>360</v>
      </c>
    </row>
    <row r="12" ht="13.5">
      <c r="C12" s="133" t="s">
        <v>171</v>
      </c>
    </row>
    <row r="13" ht="13.5">
      <c r="C13" s="133" t="s">
        <v>170</v>
      </c>
    </row>
    <row r="14" ht="13.5">
      <c r="C14" s="289" t="s">
        <v>168</v>
      </c>
    </row>
    <row r="15" spans="1:10" ht="27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2:10" s="131" customFormat="1" ht="30.75" customHeight="1">
      <c r="B16" s="782" t="s">
        <v>92</v>
      </c>
      <c r="C16" s="782"/>
      <c r="D16" s="782"/>
      <c r="E16" s="782"/>
      <c r="F16" s="782"/>
      <c r="G16" s="782"/>
      <c r="H16" s="782"/>
      <c r="I16" s="782"/>
      <c r="J16" s="290"/>
    </row>
    <row r="17" spans="2:9" ht="19.5" customHeight="1">
      <c r="B17" s="784" t="s">
        <v>93</v>
      </c>
      <c r="C17" s="785"/>
      <c r="D17" s="785"/>
      <c r="E17" s="777" t="s">
        <v>94</v>
      </c>
      <c r="F17" s="777"/>
      <c r="G17" s="777"/>
      <c r="H17" s="777"/>
      <c r="I17" s="777"/>
    </row>
    <row r="18" spans="2:9" ht="34.5" customHeight="1">
      <c r="B18" s="798" t="s">
        <v>368</v>
      </c>
      <c r="C18" s="799"/>
      <c r="D18" s="786"/>
      <c r="E18" s="789" t="s">
        <v>440</v>
      </c>
      <c r="F18" s="790"/>
      <c r="G18" s="790"/>
      <c r="H18" s="790"/>
      <c r="I18" s="781"/>
    </row>
    <row r="19" spans="2:9" ht="34.5" customHeight="1">
      <c r="B19" s="798" t="s">
        <v>369</v>
      </c>
      <c r="C19" s="799"/>
      <c r="D19" s="786"/>
      <c r="E19" s="788" t="s">
        <v>441</v>
      </c>
      <c r="F19" s="788"/>
      <c r="G19" s="788"/>
      <c r="H19" s="788"/>
      <c r="I19" s="788"/>
    </row>
    <row r="20" spans="2:15" ht="34.5" customHeight="1">
      <c r="B20" s="798" t="s">
        <v>370</v>
      </c>
      <c r="C20" s="799"/>
      <c r="D20" s="799"/>
      <c r="E20" s="788" t="s">
        <v>442</v>
      </c>
      <c r="F20" s="788"/>
      <c r="G20" s="788"/>
      <c r="H20" s="788"/>
      <c r="I20" s="788"/>
      <c r="K20" s="797"/>
      <c r="L20" s="797"/>
      <c r="M20" s="797"/>
      <c r="N20" s="797"/>
      <c r="O20" s="797"/>
    </row>
    <row r="21" spans="2:9" ht="34.5" customHeight="1">
      <c r="B21" s="798" t="s">
        <v>371</v>
      </c>
      <c r="C21" s="799"/>
      <c r="D21" s="799"/>
      <c r="E21" s="788" t="s">
        <v>178</v>
      </c>
      <c r="F21" s="788"/>
      <c r="G21" s="788"/>
      <c r="H21" s="788"/>
      <c r="I21" s="788"/>
    </row>
    <row r="22" spans="2:9" ht="34.5" customHeight="1">
      <c r="B22" s="792" t="s">
        <v>372</v>
      </c>
      <c r="C22" s="791"/>
      <c r="D22" s="787"/>
      <c r="E22" s="789" t="s">
        <v>276</v>
      </c>
      <c r="F22" s="790"/>
      <c r="G22" s="790"/>
      <c r="H22" s="790"/>
      <c r="I22" s="781"/>
    </row>
    <row r="23" spans="2:9" ht="34.5" customHeight="1">
      <c r="B23" s="798" t="s">
        <v>373</v>
      </c>
      <c r="C23" s="799"/>
      <c r="D23" s="799"/>
      <c r="E23" s="788" t="s">
        <v>443</v>
      </c>
      <c r="F23" s="788"/>
      <c r="G23" s="788"/>
      <c r="H23" s="788"/>
      <c r="I23" s="788"/>
    </row>
    <row r="24" spans="2:9" ht="34.5" customHeight="1">
      <c r="B24" s="798" t="s">
        <v>374</v>
      </c>
      <c r="C24" s="799"/>
      <c r="D24" s="799"/>
      <c r="E24" s="788" t="s">
        <v>179</v>
      </c>
      <c r="F24" s="788"/>
      <c r="G24" s="788"/>
      <c r="H24" s="788"/>
      <c r="I24" s="788"/>
    </row>
    <row r="25" spans="2:9" ht="34.5" customHeight="1">
      <c r="B25" s="798" t="s">
        <v>375</v>
      </c>
      <c r="C25" s="799"/>
      <c r="D25" s="799"/>
      <c r="E25" s="788" t="s">
        <v>95</v>
      </c>
      <c r="F25" s="788"/>
      <c r="G25" s="788"/>
      <c r="H25" s="788"/>
      <c r="I25" s="788"/>
    </row>
    <row r="26" spans="2:9" ht="34.5" customHeight="1">
      <c r="B26" s="798" t="s">
        <v>426</v>
      </c>
      <c r="C26" s="799"/>
      <c r="D26" s="799"/>
      <c r="E26" s="789" t="s">
        <v>427</v>
      </c>
      <c r="F26" s="790"/>
      <c r="G26" s="790"/>
      <c r="H26" s="790"/>
      <c r="I26" s="781"/>
    </row>
    <row r="27" spans="2:9" ht="34.5" customHeight="1">
      <c r="B27" s="792" t="s">
        <v>428</v>
      </c>
      <c r="C27" s="791"/>
      <c r="D27" s="787"/>
      <c r="E27" s="789" t="s">
        <v>429</v>
      </c>
      <c r="F27" s="790"/>
      <c r="G27" s="790"/>
      <c r="H27" s="790"/>
      <c r="I27" s="781"/>
    </row>
    <row r="28" spans="2:9" ht="34.5" customHeight="1">
      <c r="B28" s="792" t="s">
        <v>430</v>
      </c>
      <c r="C28" s="791"/>
      <c r="D28" s="787"/>
      <c r="E28" s="788" t="s">
        <v>444</v>
      </c>
      <c r="F28" s="788"/>
      <c r="G28" s="788"/>
      <c r="H28" s="788"/>
      <c r="I28" s="788"/>
    </row>
    <row r="29" spans="2:9" ht="34.5" customHeight="1">
      <c r="B29" s="798" t="s">
        <v>376</v>
      </c>
      <c r="C29" s="799"/>
      <c r="D29" s="799"/>
      <c r="E29" s="789" t="s">
        <v>241</v>
      </c>
      <c r="F29" s="790"/>
      <c r="G29" s="790"/>
      <c r="H29" s="790"/>
      <c r="I29" s="781"/>
    </row>
    <row r="30" spans="2:9" ht="34.5" customHeight="1">
      <c r="B30" s="798" t="s">
        <v>377</v>
      </c>
      <c r="C30" s="799"/>
      <c r="D30" s="799"/>
      <c r="E30" s="789" t="s">
        <v>342</v>
      </c>
      <c r="F30" s="790"/>
      <c r="G30" s="790"/>
      <c r="H30" s="790"/>
      <c r="I30" s="781"/>
    </row>
    <row r="31" spans="2:9" ht="34.5" customHeight="1">
      <c r="B31" s="798" t="s">
        <v>434</v>
      </c>
      <c r="C31" s="799"/>
      <c r="D31" s="799"/>
      <c r="E31" s="788" t="s">
        <v>246</v>
      </c>
      <c r="F31" s="788"/>
      <c r="G31" s="788"/>
      <c r="H31" s="788"/>
      <c r="I31" s="788"/>
    </row>
    <row r="32" spans="2:9" ht="13.5">
      <c r="B32" s="778"/>
      <c r="C32" s="778"/>
      <c r="D32" s="778"/>
      <c r="E32" s="778"/>
      <c r="F32" s="778"/>
      <c r="G32" s="778"/>
      <c r="H32" s="778"/>
      <c r="I32" s="778"/>
    </row>
    <row r="33" spans="2:9" ht="13.5">
      <c r="B33" s="778"/>
      <c r="C33" s="778"/>
      <c r="D33" s="778"/>
      <c r="E33" s="778"/>
      <c r="F33" s="778"/>
      <c r="G33" s="778"/>
      <c r="H33" s="778"/>
      <c r="I33" s="778"/>
    </row>
    <row r="34" spans="2:9" ht="13.5">
      <c r="B34" s="778"/>
      <c r="C34" s="778"/>
      <c r="D34" s="778"/>
      <c r="E34" s="778"/>
      <c r="F34" s="778"/>
      <c r="G34" s="778"/>
      <c r="H34" s="778"/>
      <c r="I34" s="778"/>
    </row>
  </sheetData>
  <mergeCells count="39">
    <mergeCell ref="E31:I31"/>
    <mergeCell ref="E29:I29"/>
    <mergeCell ref="E25:I25"/>
    <mergeCell ref="E28:I28"/>
    <mergeCell ref="E30:I30"/>
    <mergeCell ref="E26:I26"/>
    <mergeCell ref="E27:I27"/>
    <mergeCell ref="B34:D34"/>
    <mergeCell ref="E34:I34"/>
    <mergeCell ref="B32:D32"/>
    <mergeCell ref="E32:I32"/>
    <mergeCell ref="B33:D33"/>
    <mergeCell ref="E33:I33"/>
    <mergeCell ref="B19:D19"/>
    <mergeCell ref="B20:D20"/>
    <mergeCell ref="E19:I19"/>
    <mergeCell ref="B31:D31"/>
    <mergeCell ref="B29:D29"/>
    <mergeCell ref="B26:D26"/>
    <mergeCell ref="B30:D30"/>
    <mergeCell ref="B28:D28"/>
    <mergeCell ref="B25:D25"/>
    <mergeCell ref="B27:D27"/>
    <mergeCell ref="B16:I16"/>
    <mergeCell ref="B3:I3"/>
    <mergeCell ref="B17:D17"/>
    <mergeCell ref="B18:D18"/>
    <mergeCell ref="E17:I17"/>
    <mergeCell ref="E18:I18"/>
    <mergeCell ref="K20:O20"/>
    <mergeCell ref="B24:D24"/>
    <mergeCell ref="B23:D23"/>
    <mergeCell ref="B21:D21"/>
    <mergeCell ref="B22:D22"/>
    <mergeCell ref="E23:I23"/>
    <mergeCell ref="E24:I24"/>
    <mergeCell ref="E20:I20"/>
    <mergeCell ref="E21:I21"/>
    <mergeCell ref="E22:I22"/>
  </mergeCells>
  <printOptions horizontalCentered="1"/>
  <pageMargins left="0.52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view="pageBreakPreview" zoomScale="75" zoomScaleNormal="80" zoomScaleSheetLayoutView="75" workbookViewId="0" topLeftCell="A1">
      <pane xSplit="3" ySplit="5" topLeftCell="D20" activePane="bottomRight" state="frozen"/>
      <selection pane="topLeft" activeCell="A58" sqref="A58:IV58"/>
      <selection pane="topRight" activeCell="A58" sqref="A58:IV58"/>
      <selection pane="bottomLeft" activeCell="A58" sqref="A58:IV58"/>
      <selection pane="bottomRight" activeCell="D23" sqref="D23"/>
    </sheetView>
  </sheetViews>
  <sheetFormatPr defaultColWidth="9.00390625" defaultRowHeight="30" customHeight="1"/>
  <cols>
    <col min="1" max="1" width="5.25390625" style="6" customWidth="1"/>
    <col min="2" max="2" width="3.625" style="5" customWidth="1"/>
    <col min="3" max="3" width="21.00390625" style="5" bestFit="1" customWidth="1"/>
    <col min="4" max="6" width="9.125" style="5" customWidth="1"/>
    <col min="7" max="29" width="9.125" style="6" customWidth="1"/>
    <col min="30" max="30" width="11.625" style="6" customWidth="1"/>
    <col min="31" max="31" width="10.50390625" style="6" bestFit="1" customWidth="1"/>
    <col min="32" max="16384" width="9.00390625" style="6" customWidth="1"/>
  </cols>
  <sheetData>
    <row r="1" spans="2:11" ht="18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30" ht="18" customHeight="1">
      <c r="B2" s="805" t="s">
        <v>401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</row>
    <row r="3" spans="4:30" s="9" customFormat="1" ht="21" customHeight="1">
      <c r="D3" s="10"/>
      <c r="E3" s="10"/>
      <c r="F3" s="10"/>
      <c r="M3" s="6"/>
      <c r="AD3" s="23" t="s">
        <v>0</v>
      </c>
    </row>
    <row r="4" spans="2:30" s="9" customFormat="1" ht="15" customHeight="1">
      <c r="B4" s="811" t="s">
        <v>192</v>
      </c>
      <c r="C4" s="812"/>
      <c r="D4" s="11" t="s">
        <v>130</v>
      </c>
      <c r="E4" s="128"/>
      <c r="F4" s="128"/>
      <c r="G4" s="25"/>
      <c r="H4" s="25"/>
      <c r="I4" s="646" t="s">
        <v>383</v>
      </c>
      <c r="J4" s="12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6"/>
      <c r="AB4" s="26"/>
      <c r="AC4" s="4"/>
      <c r="AD4" s="815" t="s">
        <v>166</v>
      </c>
    </row>
    <row r="5" spans="2:30" s="2" customFormat="1" ht="27" customHeight="1">
      <c r="B5" s="813"/>
      <c r="C5" s="814"/>
      <c r="D5" s="129" t="s">
        <v>55</v>
      </c>
      <c r="E5" s="343" t="s">
        <v>56</v>
      </c>
      <c r="F5" s="343" t="s">
        <v>57</v>
      </c>
      <c r="G5" s="826" t="s">
        <v>58</v>
      </c>
      <c r="H5" s="827"/>
      <c r="I5" s="822" t="s">
        <v>59</v>
      </c>
      <c r="J5" s="823"/>
      <c r="K5" s="573" t="s">
        <v>60</v>
      </c>
      <c r="L5" s="573" t="s">
        <v>61</v>
      </c>
      <c r="M5" s="573" t="s">
        <v>62</v>
      </c>
      <c r="N5" s="573" t="s">
        <v>63</v>
      </c>
      <c r="O5" s="573" t="s">
        <v>64</v>
      </c>
      <c r="P5" s="573" t="s">
        <v>65</v>
      </c>
      <c r="Q5" s="573" t="s">
        <v>66</v>
      </c>
      <c r="R5" s="573" t="s">
        <v>67</v>
      </c>
      <c r="S5" s="573" t="s">
        <v>68</v>
      </c>
      <c r="T5" s="573" t="s">
        <v>69</v>
      </c>
      <c r="U5" s="573" t="s">
        <v>70</v>
      </c>
      <c r="V5" s="573" t="s">
        <v>85</v>
      </c>
      <c r="W5" s="573" t="s">
        <v>86</v>
      </c>
      <c r="X5" s="573" t="s">
        <v>126</v>
      </c>
      <c r="Y5" s="573" t="s">
        <v>136</v>
      </c>
      <c r="Z5" s="573" t="s">
        <v>294</v>
      </c>
      <c r="AA5" s="573" t="s">
        <v>306</v>
      </c>
      <c r="AB5" s="573" t="s">
        <v>307</v>
      </c>
      <c r="AC5" s="585" t="s">
        <v>308</v>
      </c>
      <c r="AD5" s="816"/>
    </row>
    <row r="6" spans="2:30" s="2" customFormat="1" ht="18" customHeight="1">
      <c r="B6" s="601"/>
      <c r="C6" s="649"/>
      <c r="D6" s="197"/>
      <c r="E6" s="416"/>
      <c r="F6" s="416"/>
      <c r="G6" s="836"/>
      <c r="H6" s="837"/>
      <c r="I6" s="417" t="s">
        <v>345</v>
      </c>
      <c r="J6" s="650" t="s">
        <v>346</v>
      </c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2"/>
      <c r="AD6" s="653"/>
    </row>
    <row r="7" spans="2:30" s="7" customFormat="1" ht="60" customHeight="1">
      <c r="B7" s="808" t="s">
        <v>400</v>
      </c>
      <c r="C7" s="624" t="s">
        <v>456</v>
      </c>
      <c r="D7" s="625"/>
      <c r="E7" s="207"/>
      <c r="F7" s="207"/>
      <c r="G7" s="828"/>
      <c r="H7" s="829"/>
      <c r="I7" s="648"/>
      <c r="J7" s="626" t="s">
        <v>384</v>
      </c>
      <c r="K7" s="627" t="s">
        <v>384</v>
      </c>
      <c r="L7" s="627" t="s">
        <v>384</v>
      </c>
      <c r="M7" s="627" t="s">
        <v>384</v>
      </c>
      <c r="N7" s="627" t="s">
        <v>384</v>
      </c>
      <c r="O7" s="627" t="s">
        <v>384</v>
      </c>
      <c r="P7" s="627" t="s">
        <v>384</v>
      </c>
      <c r="Q7" s="627" t="s">
        <v>384</v>
      </c>
      <c r="R7" s="627" t="s">
        <v>384</v>
      </c>
      <c r="S7" s="627" t="s">
        <v>384</v>
      </c>
      <c r="T7" s="627" t="s">
        <v>384</v>
      </c>
      <c r="U7" s="627" t="s">
        <v>384</v>
      </c>
      <c r="V7" s="627" t="s">
        <v>384</v>
      </c>
      <c r="W7" s="627" t="s">
        <v>384</v>
      </c>
      <c r="X7" s="627" t="s">
        <v>384</v>
      </c>
      <c r="Y7" s="627" t="s">
        <v>384</v>
      </c>
      <c r="Z7" s="627" t="s">
        <v>384</v>
      </c>
      <c r="AA7" s="627" t="s">
        <v>384</v>
      </c>
      <c r="AB7" s="627" t="s">
        <v>384</v>
      </c>
      <c r="AC7" s="628" t="s">
        <v>384</v>
      </c>
      <c r="AD7" s="629">
        <f>SUM(D7:I7)</f>
        <v>0</v>
      </c>
    </row>
    <row r="8" spans="2:30" s="7" customFormat="1" ht="60" customHeight="1">
      <c r="B8" s="818"/>
      <c r="C8" s="578" t="s">
        <v>457</v>
      </c>
      <c r="D8" s="630"/>
      <c r="E8" s="214"/>
      <c r="F8" s="214"/>
      <c r="G8" s="830"/>
      <c r="H8" s="831"/>
      <c r="I8" s="631"/>
      <c r="J8" s="288" t="s">
        <v>385</v>
      </c>
      <c r="K8" s="345" t="s">
        <v>385</v>
      </c>
      <c r="L8" s="345" t="s">
        <v>385</v>
      </c>
      <c r="M8" s="345" t="s">
        <v>385</v>
      </c>
      <c r="N8" s="345" t="s">
        <v>385</v>
      </c>
      <c r="O8" s="345" t="s">
        <v>385</v>
      </c>
      <c r="P8" s="345" t="s">
        <v>385</v>
      </c>
      <c r="Q8" s="345" t="s">
        <v>385</v>
      </c>
      <c r="R8" s="345" t="s">
        <v>385</v>
      </c>
      <c r="S8" s="345" t="s">
        <v>385</v>
      </c>
      <c r="T8" s="345" t="s">
        <v>385</v>
      </c>
      <c r="U8" s="345" t="s">
        <v>385</v>
      </c>
      <c r="V8" s="345" t="s">
        <v>385</v>
      </c>
      <c r="W8" s="345" t="s">
        <v>385</v>
      </c>
      <c r="X8" s="345" t="s">
        <v>385</v>
      </c>
      <c r="Y8" s="345" t="s">
        <v>385</v>
      </c>
      <c r="Z8" s="345" t="s">
        <v>385</v>
      </c>
      <c r="AA8" s="345" t="s">
        <v>385</v>
      </c>
      <c r="AB8" s="345" t="s">
        <v>385</v>
      </c>
      <c r="AC8" s="346" t="s">
        <v>385</v>
      </c>
      <c r="AD8" s="576">
        <f>SUM(D8:I8)</f>
        <v>0</v>
      </c>
    </row>
    <row r="9" spans="2:30" s="7" customFormat="1" ht="60" customHeight="1">
      <c r="B9" s="818"/>
      <c r="C9" s="624" t="s">
        <v>458</v>
      </c>
      <c r="D9" s="625"/>
      <c r="E9" s="207"/>
      <c r="F9" s="207"/>
      <c r="G9" s="828"/>
      <c r="H9" s="829"/>
      <c r="I9" s="631"/>
      <c r="J9" s="626" t="s">
        <v>386</v>
      </c>
      <c r="K9" s="627" t="s">
        <v>386</v>
      </c>
      <c r="L9" s="627" t="s">
        <v>386</v>
      </c>
      <c r="M9" s="627" t="s">
        <v>386</v>
      </c>
      <c r="N9" s="627" t="s">
        <v>386</v>
      </c>
      <c r="O9" s="627" t="s">
        <v>386</v>
      </c>
      <c r="P9" s="627" t="s">
        <v>386</v>
      </c>
      <c r="Q9" s="627" t="s">
        <v>386</v>
      </c>
      <c r="R9" s="627" t="s">
        <v>386</v>
      </c>
      <c r="S9" s="627" t="s">
        <v>386</v>
      </c>
      <c r="T9" s="627" t="s">
        <v>386</v>
      </c>
      <c r="U9" s="627" t="s">
        <v>386</v>
      </c>
      <c r="V9" s="627" t="s">
        <v>386</v>
      </c>
      <c r="W9" s="627" t="s">
        <v>386</v>
      </c>
      <c r="X9" s="627" t="s">
        <v>386</v>
      </c>
      <c r="Y9" s="627" t="s">
        <v>386</v>
      </c>
      <c r="Z9" s="627" t="s">
        <v>386</v>
      </c>
      <c r="AA9" s="627" t="s">
        <v>386</v>
      </c>
      <c r="AB9" s="627" t="s">
        <v>386</v>
      </c>
      <c r="AC9" s="628" t="s">
        <v>386</v>
      </c>
      <c r="AD9" s="629">
        <f>SUM(D9:I9)</f>
        <v>0</v>
      </c>
    </row>
    <row r="10" spans="2:30" s="7" customFormat="1" ht="60" customHeight="1">
      <c r="B10" s="818"/>
      <c r="C10" s="578" t="s">
        <v>404</v>
      </c>
      <c r="D10" s="574">
        <f>SUM(D7:D9)</f>
        <v>0</v>
      </c>
      <c r="E10" s="575">
        <f>SUM(E7:E9)</f>
        <v>0</v>
      </c>
      <c r="F10" s="575">
        <f>SUM(F7:F9)</f>
        <v>0</v>
      </c>
      <c r="G10" s="842">
        <f>SUM(G7:H9)</f>
        <v>0</v>
      </c>
      <c r="H10" s="842"/>
      <c r="I10" s="349">
        <f>SUM(I7:I9)</f>
        <v>0</v>
      </c>
      <c r="J10" s="345" t="s">
        <v>299</v>
      </c>
      <c r="K10" s="345" t="s">
        <v>299</v>
      </c>
      <c r="L10" s="345" t="s">
        <v>299</v>
      </c>
      <c r="M10" s="345" t="s">
        <v>299</v>
      </c>
      <c r="N10" s="345" t="s">
        <v>299</v>
      </c>
      <c r="O10" s="345" t="s">
        <v>299</v>
      </c>
      <c r="P10" s="345" t="s">
        <v>299</v>
      </c>
      <c r="Q10" s="345" t="s">
        <v>299</v>
      </c>
      <c r="R10" s="345" t="s">
        <v>299</v>
      </c>
      <c r="S10" s="345" t="s">
        <v>299</v>
      </c>
      <c r="T10" s="345" t="s">
        <v>299</v>
      </c>
      <c r="U10" s="345" t="s">
        <v>299</v>
      </c>
      <c r="V10" s="345" t="s">
        <v>299</v>
      </c>
      <c r="W10" s="345" t="s">
        <v>299</v>
      </c>
      <c r="X10" s="345" t="s">
        <v>299</v>
      </c>
      <c r="Y10" s="345" t="s">
        <v>299</v>
      </c>
      <c r="Z10" s="345" t="s">
        <v>299</v>
      </c>
      <c r="AA10" s="345" t="s">
        <v>299</v>
      </c>
      <c r="AB10" s="345" t="s">
        <v>299</v>
      </c>
      <c r="AC10" s="346" t="s">
        <v>299</v>
      </c>
      <c r="AD10" s="576">
        <f>SUM(D10:I10)</f>
        <v>0</v>
      </c>
    </row>
    <row r="11" spans="2:30" s="7" customFormat="1" ht="60" customHeight="1">
      <c r="B11" s="819"/>
      <c r="C11" s="350" t="s">
        <v>405</v>
      </c>
      <c r="D11" s="606">
        <f>D10*1.05</f>
        <v>0</v>
      </c>
      <c r="E11" s="600">
        <f>E10*1.05</f>
        <v>0</v>
      </c>
      <c r="F11" s="600">
        <f>F10*1.05</f>
        <v>0</v>
      </c>
      <c r="G11" s="802">
        <f>G10*1.05</f>
        <v>0</v>
      </c>
      <c r="H11" s="802"/>
      <c r="I11" s="607">
        <f>I10*1.05</f>
        <v>0</v>
      </c>
      <c r="J11" s="347" t="s">
        <v>387</v>
      </c>
      <c r="K11" s="347" t="s">
        <v>387</v>
      </c>
      <c r="L11" s="347" t="s">
        <v>387</v>
      </c>
      <c r="M11" s="347" t="s">
        <v>387</v>
      </c>
      <c r="N11" s="347" t="s">
        <v>387</v>
      </c>
      <c r="O11" s="347" t="s">
        <v>387</v>
      </c>
      <c r="P11" s="347" t="s">
        <v>387</v>
      </c>
      <c r="Q11" s="347" t="s">
        <v>387</v>
      </c>
      <c r="R11" s="347" t="s">
        <v>387</v>
      </c>
      <c r="S11" s="347" t="s">
        <v>387</v>
      </c>
      <c r="T11" s="347" t="s">
        <v>387</v>
      </c>
      <c r="U11" s="347" t="s">
        <v>387</v>
      </c>
      <c r="V11" s="347" t="s">
        <v>387</v>
      </c>
      <c r="W11" s="347" t="s">
        <v>387</v>
      </c>
      <c r="X11" s="347" t="s">
        <v>387</v>
      </c>
      <c r="Y11" s="347" t="s">
        <v>387</v>
      </c>
      <c r="Z11" s="347" t="s">
        <v>387</v>
      </c>
      <c r="AA11" s="347" t="s">
        <v>387</v>
      </c>
      <c r="AB11" s="347" t="s">
        <v>387</v>
      </c>
      <c r="AC11" s="348" t="s">
        <v>387</v>
      </c>
      <c r="AD11" s="21">
        <f>SUM(D11:I11)</f>
        <v>0</v>
      </c>
    </row>
    <row r="12" spans="2:30" s="7" customFormat="1" ht="18" customHeight="1">
      <c r="B12" s="599"/>
      <c r="C12" s="602"/>
      <c r="D12" s="608"/>
      <c r="E12" s="609"/>
      <c r="F12" s="609"/>
      <c r="G12" s="838" t="s">
        <v>350</v>
      </c>
      <c r="H12" s="839"/>
      <c r="I12" s="832"/>
      <c r="J12" s="833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6"/>
      <c r="AD12" s="603"/>
    </row>
    <row r="13" spans="2:30" s="7" customFormat="1" ht="18" customHeight="1">
      <c r="B13" s="599"/>
      <c r="C13" s="602"/>
      <c r="D13" s="16"/>
      <c r="E13" s="17"/>
      <c r="F13" s="17"/>
      <c r="G13" s="604" t="s">
        <v>347</v>
      </c>
      <c r="H13" s="605" t="s">
        <v>348</v>
      </c>
      <c r="I13" s="834"/>
      <c r="J13" s="83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603"/>
    </row>
    <row r="14" spans="2:30" s="7" customFormat="1" ht="60" customHeight="1">
      <c r="B14" s="808" t="s">
        <v>378</v>
      </c>
      <c r="C14" s="579" t="s">
        <v>379</v>
      </c>
      <c r="D14" s="344" t="s">
        <v>388</v>
      </c>
      <c r="E14" s="130" t="s">
        <v>388</v>
      </c>
      <c r="F14" s="130" t="s">
        <v>388</v>
      </c>
      <c r="G14" s="610" t="s">
        <v>388</v>
      </c>
      <c r="H14" s="613"/>
      <c r="I14" s="840"/>
      <c r="J14" s="841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5"/>
      <c r="AD14" s="38">
        <f aca="true" t="shared" si="0" ref="AD14:AD20">SUM(H14:AC14)</f>
        <v>0</v>
      </c>
    </row>
    <row r="15" spans="2:30" s="2" customFormat="1" ht="60" customHeight="1">
      <c r="B15" s="809"/>
      <c r="C15" s="580" t="s">
        <v>380</v>
      </c>
      <c r="D15" s="288" t="s">
        <v>388</v>
      </c>
      <c r="E15" s="345" t="s">
        <v>388</v>
      </c>
      <c r="F15" s="345" t="s">
        <v>388</v>
      </c>
      <c r="G15" s="611" t="s">
        <v>388</v>
      </c>
      <c r="H15" s="614"/>
      <c r="I15" s="824"/>
      <c r="J15" s="825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8"/>
      <c r="AD15" s="40">
        <f t="shared" si="0"/>
        <v>0</v>
      </c>
    </row>
    <row r="16" spans="2:31" s="2" customFormat="1" ht="60" customHeight="1">
      <c r="B16" s="809"/>
      <c r="C16" s="351" t="s">
        <v>381</v>
      </c>
      <c r="D16" s="288" t="s">
        <v>388</v>
      </c>
      <c r="E16" s="345" t="s">
        <v>388</v>
      </c>
      <c r="F16" s="345" t="s">
        <v>388</v>
      </c>
      <c r="G16" s="611" t="s">
        <v>388</v>
      </c>
      <c r="H16" s="14">
        <f aca="true" t="shared" si="1" ref="H16:AC16">SUM(H14:H15)</f>
        <v>0</v>
      </c>
      <c r="I16" s="847">
        <f t="shared" si="1"/>
        <v>0</v>
      </c>
      <c r="J16" s="848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0</v>
      </c>
      <c r="AC16" s="349">
        <f t="shared" si="1"/>
        <v>0</v>
      </c>
      <c r="AD16" s="40">
        <f t="shared" si="0"/>
        <v>0</v>
      </c>
      <c r="AE16" s="29"/>
    </row>
    <row r="17" spans="2:30" s="2" customFormat="1" ht="60" customHeight="1">
      <c r="B17" s="810"/>
      <c r="C17" s="350" t="s">
        <v>382</v>
      </c>
      <c r="D17" s="287" t="s">
        <v>388</v>
      </c>
      <c r="E17" s="347" t="s">
        <v>388</v>
      </c>
      <c r="F17" s="347" t="s">
        <v>388</v>
      </c>
      <c r="G17" s="612" t="s">
        <v>388</v>
      </c>
      <c r="H17" s="606">
        <f>H16*1.05</f>
        <v>0</v>
      </c>
      <c r="I17" s="849">
        <f>I16*1.05</f>
        <v>0</v>
      </c>
      <c r="J17" s="850"/>
      <c r="K17" s="17">
        <f aca="true" t="shared" si="2" ref="K17:AC17">K16*1.05</f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8">
        <f t="shared" si="2"/>
        <v>0</v>
      </c>
      <c r="AD17" s="39">
        <f t="shared" si="0"/>
        <v>0</v>
      </c>
    </row>
    <row r="18" spans="2:30" s="2" customFormat="1" ht="60" customHeight="1">
      <c r="B18" s="851" t="s">
        <v>390</v>
      </c>
      <c r="C18" s="634" t="s">
        <v>361</v>
      </c>
      <c r="D18" s="130" t="s">
        <v>388</v>
      </c>
      <c r="E18" s="130" t="s">
        <v>388</v>
      </c>
      <c r="F18" s="130" t="s">
        <v>388</v>
      </c>
      <c r="G18" s="639" t="s">
        <v>388</v>
      </c>
      <c r="H18" s="632"/>
      <c r="I18" s="801"/>
      <c r="J18" s="801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  <c r="AD18" s="38">
        <f t="shared" si="0"/>
        <v>0</v>
      </c>
    </row>
    <row r="19" spans="2:30" s="2" customFormat="1" ht="60" customHeight="1">
      <c r="B19" s="852"/>
      <c r="C19" s="637" t="s">
        <v>392</v>
      </c>
      <c r="D19" s="638" t="s">
        <v>388</v>
      </c>
      <c r="E19" s="638" t="s">
        <v>388</v>
      </c>
      <c r="F19" s="638" t="s">
        <v>388</v>
      </c>
      <c r="G19" s="640" t="s">
        <v>388</v>
      </c>
      <c r="H19" s="633">
        <f>H18*1.05</f>
        <v>0</v>
      </c>
      <c r="I19" s="802">
        <f aca="true" t="shared" si="3" ref="I19:AC19">I18*1.05</f>
        <v>0</v>
      </c>
      <c r="J19" s="802">
        <f t="shared" si="3"/>
        <v>0</v>
      </c>
      <c r="K19" s="600">
        <f t="shared" si="3"/>
        <v>0</v>
      </c>
      <c r="L19" s="600">
        <f t="shared" si="3"/>
        <v>0</v>
      </c>
      <c r="M19" s="600">
        <f t="shared" si="3"/>
        <v>0</v>
      </c>
      <c r="N19" s="600">
        <f t="shared" si="3"/>
        <v>0</v>
      </c>
      <c r="O19" s="600">
        <f t="shared" si="3"/>
        <v>0</v>
      </c>
      <c r="P19" s="600">
        <f t="shared" si="3"/>
        <v>0</v>
      </c>
      <c r="Q19" s="600">
        <f t="shared" si="3"/>
        <v>0</v>
      </c>
      <c r="R19" s="600">
        <f t="shared" si="3"/>
        <v>0</v>
      </c>
      <c r="S19" s="600">
        <f t="shared" si="3"/>
        <v>0</v>
      </c>
      <c r="T19" s="600">
        <f t="shared" si="3"/>
        <v>0</v>
      </c>
      <c r="U19" s="600">
        <f t="shared" si="3"/>
        <v>0</v>
      </c>
      <c r="V19" s="600">
        <f t="shared" si="3"/>
        <v>0</v>
      </c>
      <c r="W19" s="600">
        <f t="shared" si="3"/>
        <v>0</v>
      </c>
      <c r="X19" s="600">
        <f t="shared" si="3"/>
        <v>0</v>
      </c>
      <c r="Y19" s="600">
        <f t="shared" si="3"/>
        <v>0</v>
      </c>
      <c r="Z19" s="600">
        <f t="shared" si="3"/>
        <v>0</v>
      </c>
      <c r="AA19" s="600">
        <f t="shared" si="3"/>
        <v>0</v>
      </c>
      <c r="AB19" s="600">
        <f t="shared" si="3"/>
        <v>0</v>
      </c>
      <c r="AC19" s="607">
        <f t="shared" si="3"/>
        <v>0</v>
      </c>
      <c r="AD19" s="39">
        <f>SUM(H19:AC19)</f>
        <v>0</v>
      </c>
    </row>
    <row r="20" spans="2:30" s="2" customFormat="1" ht="60" customHeight="1">
      <c r="B20" s="851" t="s">
        <v>391</v>
      </c>
      <c r="C20" s="644" t="s">
        <v>393</v>
      </c>
      <c r="D20" s="344" t="s">
        <v>389</v>
      </c>
      <c r="E20" s="130" t="s">
        <v>389</v>
      </c>
      <c r="F20" s="130" t="s">
        <v>389</v>
      </c>
      <c r="G20" s="639" t="s">
        <v>389</v>
      </c>
      <c r="H20" s="647"/>
      <c r="I20" s="801"/>
      <c r="J20" s="801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5"/>
      <c r="AD20" s="38">
        <f t="shared" si="0"/>
        <v>0</v>
      </c>
    </row>
    <row r="21" spans="2:30" s="2" customFormat="1" ht="60" customHeight="1">
      <c r="B21" s="852"/>
      <c r="C21" s="645" t="s">
        <v>394</v>
      </c>
      <c r="D21" s="643" t="s">
        <v>389</v>
      </c>
      <c r="E21" s="638" t="s">
        <v>389</v>
      </c>
      <c r="F21" s="638" t="s">
        <v>389</v>
      </c>
      <c r="G21" s="640" t="s">
        <v>389</v>
      </c>
      <c r="H21" s="606">
        <f>H20*1.05</f>
        <v>0</v>
      </c>
      <c r="I21" s="802">
        <f aca="true" t="shared" si="4" ref="I21:AC21">I20*1.05</f>
        <v>0</v>
      </c>
      <c r="J21" s="802">
        <f t="shared" si="4"/>
        <v>0</v>
      </c>
      <c r="K21" s="600">
        <f t="shared" si="4"/>
        <v>0</v>
      </c>
      <c r="L21" s="600">
        <f t="shared" si="4"/>
        <v>0</v>
      </c>
      <c r="M21" s="600">
        <f t="shared" si="4"/>
        <v>0</v>
      </c>
      <c r="N21" s="600">
        <f t="shared" si="4"/>
        <v>0</v>
      </c>
      <c r="O21" s="600">
        <f t="shared" si="4"/>
        <v>0</v>
      </c>
      <c r="P21" s="600">
        <f t="shared" si="4"/>
        <v>0</v>
      </c>
      <c r="Q21" s="600">
        <f t="shared" si="4"/>
        <v>0</v>
      </c>
      <c r="R21" s="600">
        <f t="shared" si="4"/>
        <v>0</v>
      </c>
      <c r="S21" s="600">
        <f t="shared" si="4"/>
        <v>0</v>
      </c>
      <c r="T21" s="600">
        <f t="shared" si="4"/>
        <v>0</v>
      </c>
      <c r="U21" s="600">
        <f t="shared" si="4"/>
        <v>0</v>
      </c>
      <c r="V21" s="600">
        <f t="shared" si="4"/>
        <v>0</v>
      </c>
      <c r="W21" s="600">
        <f t="shared" si="4"/>
        <v>0</v>
      </c>
      <c r="X21" s="600">
        <f t="shared" si="4"/>
        <v>0</v>
      </c>
      <c r="Y21" s="600">
        <f t="shared" si="4"/>
        <v>0</v>
      </c>
      <c r="Z21" s="600">
        <f t="shared" si="4"/>
        <v>0</v>
      </c>
      <c r="AA21" s="600">
        <f t="shared" si="4"/>
        <v>0</v>
      </c>
      <c r="AB21" s="600">
        <f t="shared" si="4"/>
        <v>0</v>
      </c>
      <c r="AC21" s="607">
        <f t="shared" si="4"/>
        <v>0</v>
      </c>
      <c r="AD21" s="39">
        <f>SUM(H21:AC21)</f>
        <v>0</v>
      </c>
    </row>
    <row r="22" spans="2:30" s="2" customFormat="1" ht="60" customHeight="1">
      <c r="B22" s="853" t="s">
        <v>395</v>
      </c>
      <c r="C22" s="854"/>
      <c r="D22" s="344" t="s">
        <v>389</v>
      </c>
      <c r="E22" s="130" t="s">
        <v>389</v>
      </c>
      <c r="F22" s="130" t="s">
        <v>389</v>
      </c>
      <c r="G22" s="639" t="s">
        <v>389</v>
      </c>
      <c r="H22" s="642">
        <f>SUM(H16,H18,H20)</f>
        <v>0</v>
      </c>
      <c r="I22" s="803">
        <f aca="true" t="shared" si="5" ref="I22:AC22">SUM(I16,I18,I20)</f>
        <v>0</v>
      </c>
      <c r="J22" s="804">
        <f t="shared" si="5"/>
        <v>0</v>
      </c>
      <c r="K22" s="635">
        <f t="shared" si="5"/>
        <v>0</v>
      </c>
      <c r="L22" s="635">
        <f t="shared" si="5"/>
        <v>0</v>
      </c>
      <c r="M22" s="635">
        <f t="shared" si="5"/>
        <v>0</v>
      </c>
      <c r="N22" s="635">
        <f t="shared" si="5"/>
        <v>0</v>
      </c>
      <c r="O22" s="635">
        <f t="shared" si="5"/>
        <v>0</v>
      </c>
      <c r="P22" s="635">
        <f t="shared" si="5"/>
        <v>0</v>
      </c>
      <c r="Q22" s="635">
        <f t="shared" si="5"/>
        <v>0</v>
      </c>
      <c r="R22" s="635">
        <f t="shared" si="5"/>
        <v>0</v>
      </c>
      <c r="S22" s="635">
        <f t="shared" si="5"/>
        <v>0</v>
      </c>
      <c r="T22" s="635">
        <f t="shared" si="5"/>
        <v>0</v>
      </c>
      <c r="U22" s="635">
        <f t="shared" si="5"/>
        <v>0</v>
      </c>
      <c r="V22" s="635">
        <f t="shared" si="5"/>
        <v>0</v>
      </c>
      <c r="W22" s="635">
        <f t="shared" si="5"/>
        <v>0</v>
      </c>
      <c r="X22" s="635">
        <f t="shared" si="5"/>
        <v>0</v>
      </c>
      <c r="Y22" s="635">
        <f t="shared" si="5"/>
        <v>0</v>
      </c>
      <c r="Z22" s="635">
        <f t="shared" si="5"/>
        <v>0</v>
      </c>
      <c r="AA22" s="635">
        <f t="shared" si="5"/>
        <v>0</v>
      </c>
      <c r="AB22" s="635">
        <f t="shared" si="5"/>
        <v>0</v>
      </c>
      <c r="AC22" s="636">
        <f t="shared" si="5"/>
        <v>0</v>
      </c>
      <c r="AD22" s="38">
        <f>SUM(H22:AC22)</f>
        <v>0</v>
      </c>
    </row>
    <row r="23" spans="2:30" s="2" customFormat="1" ht="60" customHeight="1">
      <c r="B23" s="843" t="s">
        <v>396</v>
      </c>
      <c r="C23" s="844"/>
      <c r="D23" s="643" t="s">
        <v>389</v>
      </c>
      <c r="E23" s="638" t="s">
        <v>389</v>
      </c>
      <c r="F23" s="638" t="s">
        <v>389</v>
      </c>
      <c r="G23" s="640" t="s">
        <v>389</v>
      </c>
      <c r="H23" s="606">
        <f>SUM(H17,H19,H21)</f>
        <v>0</v>
      </c>
      <c r="I23" s="845">
        <f>SUM(I17,I19,I21)</f>
        <v>0</v>
      </c>
      <c r="J23" s="846">
        <f aca="true" t="shared" si="6" ref="J23:AC23">SUM(J17,J19,J21)</f>
        <v>0</v>
      </c>
      <c r="K23" s="600">
        <f t="shared" si="6"/>
        <v>0</v>
      </c>
      <c r="L23" s="600">
        <f t="shared" si="6"/>
        <v>0</v>
      </c>
      <c r="M23" s="600">
        <f t="shared" si="6"/>
        <v>0</v>
      </c>
      <c r="N23" s="600">
        <f t="shared" si="6"/>
        <v>0</v>
      </c>
      <c r="O23" s="600">
        <f t="shared" si="6"/>
        <v>0</v>
      </c>
      <c r="P23" s="600">
        <f t="shared" si="6"/>
        <v>0</v>
      </c>
      <c r="Q23" s="600">
        <f t="shared" si="6"/>
        <v>0</v>
      </c>
      <c r="R23" s="600">
        <f t="shared" si="6"/>
        <v>0</v>
      </c>
      <c r="S23" s="600">
        <f t="shared" si="6"/>
        <v>0</v>
      </c>
      <c r="T23" s="600">
        <f t="shared" si="6"/>
        <v>0</v>
      </c>
      <c r="U23" s="600">
        <f t="shared" si="6"/>
        <v>0</v>
      </c>
      <c r="V23" s="600">
        <f t="shared" si="6"/>
        <v>0</v>
      </c>
      <c r="W23" s="600">
        <f t="shared" si="6"/>
        <v>0</v>
      </c>
      <c r="X23" s="600">
        <f t="shared" si="6"/>
        <v>0</v>
      </c>
      <c r="Y23" s="600">
        <f t="shared" si="6"/>
        <v>0</v>
      </c>
      <c r="Z23" s="600">
        <f t="shared" si="6"/>
        <v>0</v>
      </c>
      <c r="AA23" s="600">
        <f t="shared" si="6"/>
        <v>0</v>
      </c>
      <c r="AB23" s="600">
        <f t="shared" si="6"/>
        <v>0</v>
      </c>
      <c r="AC23" s="607">
        <f t="shared" si="6"/>
        <v>0</v>
      </c>
      <c r="AD23" s="39">
        <f>SUM(H23:AC23)</f>
        <v>0</v>
      </c>
    </row>
    <row r="24" spans="2:31" s="2" customFormat="1" ht="60" customHeight="1">
      <c r="B24" s="19"/>
      <c r="C24" s="820" t="s">
        <v>461</v>
      </c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641"/>
      <c r="S24" s="641"/>
      <c r="T24" s="641"/>
      <c r="U24" s="641"/>
      <c r="V24" s="641"/>
      <c r="W24" s="641"/>
      <c r="X24" s="641"/>
      <c r="Z24" s="22"/>
      <c r="AA24" s="806" t="s">
        <v>397</v>
      </c>
      <c r="AB24" s="807"/>
      <c r="AC24" s="817"/>
      <c r="AD24" s="598">
        <f>SUM(AD16,AD22)</f>
        <v>0</v>
      </c>
      <c r="AE24" s="78"/>
    </row>
    <row r="25" spans="4:31" s="2" customFormat="1" ht="60" customHeight="1">
      <c r="D25" s="581"/>
      <c r="G25" s="577"/>
      <c r="H25" s="577"/>
      <c r="I25" s="20"/>
      <c r="J25" s="20"/>
      <c r="Z25" s="22"/>
      <c r="AA25" s="806" t="s">
        <v>398</v>
      </c>
      <c r="AB25" s="807"/>
      <c r="AC25" s="807"/>
      <c r="AD25" s="21">
        <f>SUM(AD17,AD23)</f>
        <v>0</v>
      </c>
      <c r="AE25" s="78"/>
    </row>
    <row r="26" spans="2:10" s="2" customFormat="1" ht="24.75" customHeight="1">
      <c r="B26" s="7"/>
      <c r="C26" s="7"/>
      <c r="D26" s="7"/>
      <c r="E26" s="7"/>
      <c r="F26" s="7"/>
      <c r="I26" s="20"/>
      <c r="J26" s="20"/>
    </row>
    <row r="27" spans="2:30" s="2" customFormat="1" ht="75" customHeight="1">
      <c r="B27" s="7"/>
      <c r="C27" s="7"/>
      <c r="D27" s="7"/>
      <c r="E27" s="7"/>
      <c r="F27" s="7"/>
      <c r="I27" s="20"/>
      <c r="J27" s="20"/>
      <c r="AA27" s="779" t="s">
        <v>303</v>
      </c>
      <c r="AB27" s="780"/>
      <c r="AC27" s="775"/>
      <c r="AD27" s="13">
        <v>0</v>
      </c>
    </row>
    <row r="28" spans="3:30" s="2" customFormat="1" ht="75" customHeight="1">
      <c r="C28" s="7"/>
      <c r="D28" s="7"/>
      <c r="E28" s="7"/>
      <c r="F28" s="7"/>
      <c r="AA28" s="776" t="s">
        <v>304</v>
      </c>
      <c r="AB28" s="800"/>
      <c r="AC28" s="800"/>
      <c r="AD28" s="12">
        <v>0</v>
      </c>
    </row>
    <row r="29" spans="1:13" s="2" customFormat="1" ht="24.75" customHeight="1">
      <c r="A29" s="6"/>
      <c r="C29" s="7"/>
      <c r="D29" s="7"/>
      <c r="E29" s="7"/>
      <c r="F29" s="7"/>
      <c r="G29" s="7"/>
      <c r="H29" s="7"/>
      <c r="L29" s="7"/>
      <c r="M29" s="7"/>
    </row>
    <row r="30" ht="24.75" customHeight="1">
      <c r="B30" s="27"/>
    </row>
  </sheetData>
  <sheetProtection/>
  <protectedRanges>
    <protectedRange sqref="D7:H10" name="範囲1"/>
  </protectedRanges>
  <mergeCells count="34">
    <mergeCell ref="B23:C23"/>
    <mergeCell ref="I23:J23"/>
    <mergeCell ref="I16:J16"/>
    <mergeCell ref="I17:J17"/>
    <mergeCell ref="B18:B19"/>
    <mergeCell ref="B20:B21"/>
    <mergeCell ref="B22:C22"/>
    <mergeCell ref="I12:J13"/>
    <mergeCell ref="G6:H6"/>
    <mergeCell ref="G12:H12"/>
    <mergeCell ref="I14:J14"/>
    <mergeCell ref="G10:H10"/>
    <mergeCell ref="G11:H11"/>
    <mergeCell ref="G5:H5"/>
    <mergeCell ref="G7:H7"/>
    <mergeCell ref="G8:H8"/>
    <mergeCell ref="G9:H9"/>
    <mergeCell ref="B2:AD2"/>
    <mergeCell ref="AA25:AC25"/>
    <mergeCell ref="B14:B17"/>
    <mergeCell ref="B4:C5"/>
    <mergeCell ref="AD4:AD5"/>
    <mergeCell ref="AA24:AC24"/>
    <mergeCell ref="B7:B11"/>
    <mergeCell ref="C24:Q24"/>
    <mergeCell ref="I5:J5"/>
    <mergeCell ref="I15:J15"/>
    <mergeCell ref="AA27:AC27"/>
    <mergeCell ref="AA28:AC28"/>
    <mergeCell ref="I18:J18"/>
    <mergeCell ref="I20:J20"/>
    <mergeCell ref="I19:J19"/>
    <mergeCell ref="I21:J21"/>
    <mergeCell ref="I22:J22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74" r:id="rId2"/>
  <headerFooter alignWithMargins="0">
    <oddHeader>&amp;R&amp;"ＭＳ 明朝,標準"&amp;10新西部環境工場整備及び運営事業
（事業計画書&amp;A）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35"/>
  <sheetViews>
    <sheetView showGridLines="0" view="pageBreakPreview" zoomScale="70" zoomScaleNormal="75" zoomScaleSheetLayoutView="70" workbookViewId="0" topLeftCell="D22">
      <selection activeCell="M32" sqref="M32"/>
    </sheetView>
  </sheetViews>
  <sheetFormatPr defaultColWidth="9.00390625" defaultRowHeight="13.5"/>
  <cols>
    <col min="1" max="1" width="9.125" style="31" customWidth="1"/>
    <col min="2" max="2" width="1.12109375" style="31" customWidth="1"/>
    <col min="3" max="3" width="22.25390625" style="31" customWidth="1"/>
    <col min="4" max="23" width="12.50390625" style="31" customWidth="1"/>
    <col min="24" max="27" width="12.625" style="31" customWidth="1"/>
    <col min="28" max="40" width="9.00390625" style="679" customWidth="1"/>
    <col min="41" max="16384" width="9.00390625" style="31" customWidth="1"/>
  </cols>
  <sheetData>
    <row r="1" spans="1:27" ht="14.25">
      <c r="A1" s="864" t="s">
        <v>399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</row>
    <row r="2" spans="1:27" ht="12.75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AA2" s="294" t="s">
        <v>409</v>
      </c>
    </row>
    <row r="3" spans="1:40" s="1" customFormat="1" ht="19.5" customHeight="1">
      <c r="A3" s="858" t="s">
        <v>11</v>
      </c>
      <c r="B3" s="858"/>
      <c r="C3" s="816"/>
      <c r="D3" s="861" t="s">
        <v>181</v>
      </c>
      <c r="E3" s="862"/>
      <c r="F3" s="862"/>
      <c r="G3" s="863"/>
      <c r="H3" s="861" t="s">
        <v>295</v>
      </c>
      <c r="I3" s="862"/>
      <c r="J3" s="862"/>
      <c r="K3" s="863"/>
      <c r="L3" s="861" t="s">
        <v>309</v>
      </c>
      <c r="M3" s="862"/>
      <c r="N3" s="862"/>
      <c r="O3" s="863"/>
      <c r="P3" s="861" t="s">
        <v>410</v>
      </c>
      <c r="Q3" s="862"/>
      <c r="R3" s="862"/>
      <c r="S3" s="863"/>
      <c r="T3" s="861" t="s">
        <v>411</v>
      </c>
      <c r="U3" s="862"/>
      <c r="V3" s="862"/>
      <c r="W3" s="863"/>
      <c r="X3" s="861" t="s">
        <v>412</v>
      </c>
      <c r="Y3" s="862"/>
      <c r="Z3" s="862"/>
      <c r="AA3" s="863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</row>
    <row r="4" spans="1:40" s="1" customFormat="1" ht="36.75" customHeight="1">
      <c r="A4" s="859"/>
      <c r="B4" s="859"/>
      <c r="C4" s="860"/>
      <c r="D4" s="759" t="s">
        <v>402</v>
      </c>
      <c r="E4" s="760" t="s">
        <v>403</v>
      </c>
      <c r="F4" s="760" t="s">
        <v>180</v>
      </c>
      <c r="G4" s="761" t="s">
        <v>166</v>
      </c>
      <c r="H4" s="759" t="s">
        <v>402</v>
      </c>
      <c r="I4" s="762" t="s">
        <v>403</v>
      </c>
      <c r="J4" s="760" t="s">
        <v>180</v>
      </c>
      <c r="K4" s="761" t="s">
        <v>183</v>
      </c>
      <c r="L4" s="759" t="s">
        <v>402</v>
      </c>
      <c r="M4" s="762" t="s">
        <v>403</v>
      </c>
      <c r="N4" s="760" t="s">
        <v>180</v>
      </c>
      <c r="O4" s="761" t="s">
        <v>183</v>
      </c>
      <c r="P4" s="759" t="s">
        <v>402</v>
      </c>
      <c r="Q4" s="762" t="s">
        <v>403</v>
      </c>
      <c r="R4" s="760" t="s">
        <v>180</v>
      </c>
      <c r="S4" s="761" t="s">
        <v>183</v>
      </c>
      <c r="T4" s="759" t="s">
        <v>402</v>
      </c>
      <c r="U4" s="762" t="s">
        <v>403</v>
      </c>
      <c r="V4" s="760" t="s">
        <v>180</v>
      </c>
      <c r="W4" s="761" t="s">
        <v>183</v>
      </c>
      <c r="X4" s="759" t="s">
        <v>402</v>
      </c>
      <c r="Y4" s="762" t="s">
        <v>403</v>
      </c>
      <c r="Z4" s="760" t="s">
        <v>180</v>
      </c>
      <c r="AA4" s="761" t="s">
        <v>183</v>
      </c>
      <c r="AB4" s="655"/>
      <c r="AC4" s="655"/>
      <c r="AD4" s="655"/>
      <c r="AE4" s="656"/>
      <c r="AF4" s="655"/>
      <c r="AG4" s="655"/>
      <c r="AH4" s="656"/>
      <c r="AI4" s="655"/>
      <c r="AJ4" s="655"/>
      <c r="AK4" s="656"/>
      <c r="AL4" s="655"/>
      <c r="AM4" s="655"/>
      <c r="AN4" s="656"/>
    </row>
    <row r="5" spans="1:40" s="1" customFormat="1" ht="39.75" customHeight="1">
      <c r="A5" s="617" t="s">
        <v>158</v>
      </c>
      <c r="B5" s="617"/>
      <c r="C5" s="618" t="s">
        <v>159</v>
      </c>
      <c r="D5" s="310"/>
      <c r="E5" s="2"/>
      <c r="F5" s="2"/>
      <c r="G5" s="2"/>
      <c r="H5" s="310"/>
      <c r="I5" s="26"/>
      <c r="J5" s="26"/>
      <c r="K5" s="4"/>
      <c r="L5" s="310"/>
      <c r="M5" s="26"/>
      <c r="N5" s="26"/>
      <c r="O5" s="4"/>
      <c r="P5" s="310"/>
      <c r="Q5" s="26"/>
      <c r="R5" s="26"/>
      <c r="S5" s="4"/>
      <c r="T5" s="310"/>
      <c r="U5" s="26"/>
      <c r="V5" s="26"/>
      <c r="W5" s="4"/>
      <c r="X5" s="310"/>
      <c r="Y5" s="26"/>
      <c r="Z5" s="26"/>
      <c r="AA5" s="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39.75" customHeight="1">
      <c r="A6" s="623"/>
      <c r="B6" s="623"/>
      <c r="C6" s="619" t="s">
        <v>330</v>
      </c>
      <c r="D6" s="664">
        <f>SUM(H6,L6,P6,T6,X6)</f>
        <v>0</v>
      </c>
      <c r="E6" s="305">
        <f aca="true" t="shared" si="0" ref="E6:F19">SUM(I6,M6,Q6,U6,Y6)</f>
        <v>0</v>
      </c>
      <c r="F6" s="305">
        <f t="shared" si="0"/>
        <v>0</v>
      </c>
      <c r="G6" s="658">
        <f>SUM(D6:F6)</f>
        <v>0</v>
      </c>
      <c r="H6" s="588"/>
      <c r="I6" s="298"/>
      <c r="J6" s="298"/>
      <c r="K6" s="658">
        <f>SUM(H6:J6)</f>
        <v>0</v>
      </c>
      <c r="L6" s="588"/>
      <c r="M6" s="298"/>
      <c r="N6" s="298"/>
      <c r="O6" s="658">
        <f>SUM(L6:N6)</f>
        <v>0</v>
      </c>
      <c r="P6" s="588"/>
      <c r="Q6" s="298"/>
      <c r="R6" s="298"/>
      <c r="S6" s="658">
        <f>SUM(P6:R6)</f>
        <v>0</v>
      </c>
      <c r="T6" s="588"/>
      <c r="U6" s="298"/>
      <c r="V6" s="298"/>
      <c r="W6" s="658">
        <f>SUM(T6:V6)</f>
        <v>0</v>
      </c>
      <c r="X6" s="588"/>
      <c r="Y6" s="298"/>
      <c r="Z6" s="298"/>
      <c r="AA6" s="658">
        <f>SUM(X6:Z6)</f>
        <v>0</v>
      </c>
      <c r="AB6" s="670"/>
      <c r="AC6" s="670"/>
      <c r="AD6" s="670"/>
      <c r="AE6" s="669"/>
      <c r="AF6" s="670"/>
      <c r="AG6" s="670"/>
      <c r="AH6" s="669"/>
      <c r="AI6" s="670"/>
      <c r="AJ6" s="670"/>
      <c r="AK6" s="669"/>
      <c r="AL6" s="670"/>
      <c r="AM6" s="670"/>
      <c r="AN6" s="669"/>
    </row>
    <row r="7" spans="1:40" s="1" customFormat="1" ht="39.75" customHeight="1">
      <c r="A7" s="623"/>
      <c r="B7" s="623"/>
      <c r="C7" s="619" t="s">
        <v>334</v>
      </c>
      <c r="D7" s="664">
        <f aca="true" t="shared" si="1" ref="D7:D17">SUM(H7,L7,P7,T7,X7)</f>
        <v>0</v>
      </c>
      <c r="E7" s="305">
        <f t="shared" si="0"/>
        <v>0</v>
      </c>
      <c r="F7" s="305">
        <f t="shared" si="0"/>
        <v>0</v>
      </c>
      <c r="G7" s="658">
        <f aca="true" t="shared" si="2" ref="G7:G19">SUM(D7:F7)</f>
        <v>0</v>
      </c>
      <c r="H7" s="588"/>
      <c r="I7" s="298"/>
      <c r="J7" s="298"/>
      <c r="K7" s="658">
        <f aca="true" t="shared" si="3" ref="K7:K18">SUM(H7:J7)</f>
        <v>0</v>
      </c>
      <c r="L7" s="588"/>
      <c r="M7" s="298"/>
      <c r="N7" s="298"/>
      <c r="O7" s="658">
        <f aca="true" t="shared" si="4" ref="O7:O18">SUM(L7:N7)</f>
        <v>0</v>
      </c>
      <c r="P7" s="588"/>
      <c r="Q7" s="298"/>
      <c r="R7" s="298"/>
      <c r="S7" s="658">
        <f aca="true" t="shared" si="5" ref="S7:S18">SUM(P7:R7)</f>
        <v>0</v>
      </c>
      <c r="T7" s="588"/>
      <c r="U7" s="298"/>
      <c r="V7" s="298"/>
      <c r="W7" s="658">
        <f aca="true" t="shared" si="6" ref="W7:W18">SUM(T7:V7)</f>
        <v>0</v>
      </c>
      <c r="X7" s="588"/>
      <c r="Y7" s="298"/>
      <c r="Z7" s="298"/>
      <c r="AA7" s="658">
        <f aca="true" t="shared" si="7" ref="AA7:AA18">SUM(X7:Z7)</f>
        <v>0</v>
      </c>
      <c r="AB7" s="670"/>
      <c r="AC7" s="670"/>
      <c r="AD7" s="670"/>
      <c r="AE7" s="669"/>
      <c r="AF7" s="670"/>
      <c r="AG7" s="670"/>
      <c r="AH7" s="669"/>
      <c r="AI7" s="670"/>
      <c r="AJ7" s="670"/>
      <c r="AK7" s="669"/>
      <c r="AL7" s="670"/>
      <c r="AM7" s="670"/>
      <c r="AN7" s="669"/>
    </row>
    <row r="8" spans="1:40" s="1" customFormat="1" ht="39.75" customHeight="1">
      <c r="A8" s="623"/>
      <c r="B8" s="623"/>
      <c r="C8" s="619" t="s">
        <v>72</v>
      </c>
      <c r="D8" s="664">
        <f t="shared" si="1"/>
        <v>0</v>
      </c>
      <c r="E8" s="305">
        <f t="shared" si="0"/>
        <v>0</v>
      </c>
      <c r="F8" s="305">
        <f t="shared" si="0"/>
        <v>0</v>
      </c>
      <c r="G8" s="658">
        <f t="shared" si="2"/>
        <v>0</v>
      </c>
      <c r="H8" s="588"/>
      <c r="I8" s="298"/>
      <c r="J8" s="298"/>
      <c r="K8" s="658">
        <f t="shared" si="3"/>
        <v>0</v>
      </c>
      <c r="L8" s="588"/>
      <c r="M8" s="298"/>
      <c r="N8" s="298"/>
      <c r="O8" s="658">
        <f t="shared" si="4"/>
        <v>0</v>
      </c>
      <c r="P8" s="588"/>
      <c r="Q8" s="298"/>
      <c r="R8" s="298"/>
      <c r="S8" s="658">
        <f t="shared" si="5"/>
        <v>0</v>
      </c>
      <c r="T8" s="588"/>
      <c r="U8" s="298"/>
      <c r="V8" s="298"/>
      <c r="W8" s="658">
        <f t="shared" si="6"/>
        <v>0</v>
      </c>
      <c r="X8" s="588"/>
      <c r="Y8" s="298"/>
      <c r="Z8" s="298"/>
      <c r="AA8" s="658">
        <f t="shared" si="7"/>
        <v>0</v>
      </c>
      <c r="AB8" s="670"/>
      <c r="AC8" s="670"/>
      <c r="AD8" s="670"/>
      <c r="AE8" s="669"/>
      <c r="AF8" s="670"/>
      <c r="AG8" s="670"/>
      <c r="AH8" s="669"/>
      <c r="AI8" s="670"/>
      <c r="AJ8" s="670"/>
      <c r="AK8" s="669"/>
      <c r="AL8" s="670"/>
      <c r="AM8" s="670"/>
      <c r="AN8" s="669"/>
    </row>
    <row r="9" spans="1:40" s="1" customFormat="1" ht="39.75" customHeight="1">
      <c r="A9" s="623"/>
      <c r="B9" s="623"/>
      <c r="C9" s="619" t="s">
        <v>8</v>
      </c>
      <c r="D9" s="664">
        <f t="shared" si="1"/>
        <v>0</v>
      </c>
      <c r="E9" s="305">
        <f t="shared" si="0"/>
        <v>0</v>
      </c>
      <c r="F9" s="305">
        <f t="shared" si="0"/>
        <v>0</v>
      </c>
      <c r="G9" s="658">
        <f t="shared" si="2"/>
        <v>0</v>
      </c>
      <c r="H9" s="588"/>
      <c r="I9" s="298"/>
      <c r="J9" s="298"/>
      <c r="K9" s="658">
        <f t="shared" si="3"/>
        <v>0</v>
      </c>
      <c r="L9" s="588"/>
      <c r="M9" s="298"/>
      <c r="N9" s="298"/>
      <c r="O9" s="658">
        <f t="shared" si="4"/>
        <v>0</v>
      </c>
      <c r="P9" s="588"/>
      <c r="Q9" s="298"/>
      <c r="R9" s="298"/>
      <c r="S9" s="658">
        <f t="shared" si="5"/>
        <v>0</v>
      </c>
      <c r="T9" s="588"/>
      <c r="U9" s="298"/>
      <c r="V9" s="298"/>
      <c r="W9" s="658">
        <f t="shared" si="6"/>
        <v>0</v>
      </c>
      <c r="X9" s="588"/>
      <c r="Y9" s="298"/>
      <c r="Z9" s="298"/>
      <c r="AA9" s="658">
        <f t="shared" si="7"/>
        <v>0</v>
      </c>
      <c r="AB9" s="670"/>
      <c r="AC9" s="670"/>
      <c r="AD9" s="670"/>
      <c r="AE9" s="669"/>
      <c r="AF9" s="670"/>
      <c r="AG9" s="670"/>
      <c r="AH9" s="669"/>
      <c r="AI9" s="670"/>
      <c r="AJ9" s="670"/>
      <c r="AK9" s="669"/>
      <c r="AL9" s="670"/>
      <c r="AM9" s="670"/>
      <c r="AN9" s="669"/>
    </row>
    <row r="10" spans="1:40" s="1" customFormat="1" ht="39.75" customHeight="1">
      <c r="A10" s="623"/>
      <c r="B10" s="623"/>
      <c r="C10" s="620" t="s">
        <v>298</v>
      </c>
      <c r="D10" s="664">
        <f t="shared" si="1"/>
        <v>0</v>
      </c>
      <c r="E10" s="305">
        <f t="shared" si="0"/>
        <v>0</v>
      </c>
      <c r="F10" s="305">
        <f t="shared" si="0"/>
        <v>0</v>
      </c>
      <c r="G10" s="658">
        <f t="shared" si="2"/>
        <v>0</v>
      </c>
      <c r="H10" s="588"/>
      <c r="I10" s="298"/>
      <c r="J10" s="298"/>
      <c r="K10" s="658">
        <f t="shared" si="3"/>
        <v>0</v>
      </c>
      <c r="L10" s="588"/>
      <c r="M10" s="298"/>
      <c r="N10" s="298"/>
      <c r="O10" s="658">
        <f t="shared" si="4"/>
        <v>0</v>
      </c>
      <c r="P10" s="588"/>
      <c r="Q10" s="298"/>
      <c r="R10" s="298"/>
      <c r="S10" s="658">
        <f t="shared" si="5"/>
        <v>0</v>
      </c>
      <c r="T10" s="588"/>
      <c r="U10" s="298"/>
      <c r="V10" s="298"/>
      <c r="W10" s="658">
        <f t="shared" si="6"/>
        <v>0</v>
      </c>
      <c r="X10" s="588"/>
      <c r="Y10" s="298"/>
      <c r="Z10" s="298"/>
      <c r="AA10" s="658">
        <f t="shared" si="7"/>
        <v>0</v>
      </c>
      <c r="AB10" s="670"/>
      <c r="AC10" s="670"/>
      <c r="AD10" s="670"/>
      <c r="AE10" s="669"/>
      <c r="AF10" s="670"/>
      <c r="AG10" s="670"/>
      <c r="AH10" s="669"/>
      <c r="AI10" s="670"/>
      <c r="AJ10" s="670"/>
      <c r="AK10" s="669"/>
      <c r="AL10" s="670"/>
      <c r="AM10" s="670"/>
      <c r="AN10" s="669"/>
    </row>
    <row r="11" spans="1:40" s="1" customFormat="1" ht="39.75" customHeight="1">
      <c r="A11" s="623"/>
      <c r="B11" s="623"/>
      <c r="C11" s="619" t="s">
        <v>353</v>
      </c>
      <c r="D11" s="664">
        <f t="shared" si="1"/>
        <v>0</v>
      </c>
      <c r="E11" s="305">
        <f t="shared" si="0"/>
        <v>0</v>
      </c>
      <c r="F11" s="305">
        <f t="shared" si="0"/>
        <v>0</v>
      </c>
      <c r="G11" s="658">
        <f t="shared" si="2"/>
        <v>0</v>
      </c>
      <c r="H11" s="588"/>
      <c r="I11" s="298"/>
      <c r="J11" s="298"/>
      <c r="K11" s="658">
        <f t="shared" si="3"/>
        <v>0</v>
      </c>
      <c r="L11" s="588"/>
      <c r="M11" s="298"/>
      <c r="N11" s="298"/>
      <c r="O11" s="658">
        <f t="shared" si="4"/>
        <v>0</v>
      </c>
      <c r="P11" s="588"/>
      <c r="Q11" s="298"/>
      <c r="R11" s="298"/>
      <c r="S11" s="658">
        <f t="shared" si="5"/>
        <v>0</v>
      </c>
      <c r="T11" s="588"/>
      <c r="U11" s="298"/>
      <c r="V11" s="298"/>
      <c r="W11" s="658">
        <f t="shared" si="6"/>
        <v>0</v>
      </c>
      <c r="X11" s="588"/>
      <c r="Y11" s="298"/>
      <c r="Z11" s="298"/>
      <c r="AA11" s="658">
        <f t="shared" si="7"/>
        <v>0</v>
      </c>
      <c r="AB11" s="670"/>
      <c r="AC11" s="670"/>
      <c r="AD11" s="670"/>
      <c r="AE11" s="669"/>
      <c r="AF11" s="670"/>
      <c r="AG11" s="670"/>
      <c r="AH11" s="669"/>
      <c r="AI11" s="670"/>
      <c r="AJ11" s="670"/>
      <c r="AK11" s="669"/>
      <c r="AL11" s="670"/>
      <c r="AM11" s="670"/>
      <c r="AN11" s="669"/>
    </row>
    <row r="12" spans="1:40" s="1" customFormat="1" ht="39.75" customHeight="1">
      <c r="A12" s="623"/>
      <c r="B12" s="623"/>
      <c r="C12" s="619" t="s">
        <v>331</v>
      </c>
      <c r="D12" s="664">
        <f t="shared" si="1"/>
        <v>0</v>
      </c>
      <c r="E12" s="305">
        <f t="shared" si="0"/>
        <v>0</v>
      </c>
      <c r="F12" s="305">
        <f t="shared" si="0"/>
        <v>0</v>
      </c>
      <c r="G12" s="658">
        <f t="shared" si="2"/>
        <v>0</v>
      </c>
      <c r="H12" s="588"/>
      <c r="I12" s="298"/>
      <c r="J12" s="298"/>
      <c r="K12" s="658">
        <f t="shared" si="3"/>
        <v>0</v>
      </c>
      <c r="L12" s="588"/>
      <c r="M12" s="298"/>
      <c r="N12" s="298"/>
      <c r="O12" s="658">
        <f t="shared" si="4"/>
        <v>0</v>
      </c>
      <c r="P12" s="588"/>
      <c r="Q12" s="298"/>
      <c r="R12" s="298"/>
      <c r="S12" s="658">
        <f t="shared" si="5"/>
        <v>0</v>
      </c>
      <c r="T12" s="588"/>
      <c r="U12" s="298"/>
      <c r="V12" s="298"/>
      <c r="W12" s="658">
        <f t="shared" si="6"/>
        <v>0</v>
      </c>
      <c r="X12" s="588"/>
      <c r="Y12" s="298"/>
      <c r="Z12" s="298"/>
      <c r="AA12" s="658">
        <f t="shared" si="7"/>
        <v>0</v>
      </c>
      <c r="AB12" s="670"/>
      <c r="AC12" s="670"/>
      <c r="AD12" s="670"/>
      <c r="AE12" s="669"/>
      <c r="AF12" s="670"/>
      <c r="AG12" s="670"/>
      <c r="AH12" s="669"/>
      <c r="AI12" s="670"/>
      <c r="AJ12" s="670"/>
      <c r="AK12" s="669"/>
      <c r="AL12" s="670"/>
      <c r="AM12" s="670"/>
      <c r="AN12" s="669"/>
    </row>
    <row r="13" spans="1:40" s="1" customFormat="1" ht="39.75" customHeight="1">
      <c r="A13" s="623"/>
      <c r="B13" s="623"/>
      <c r="C13" s="619" t="s">
        <v>154</v>
      </c>
      <c r="D13" s="664">
        <f t="shared" si="1"/>
        <v>0</v>
      </c>
      <c r="E13" s="305">
        <f t="shared" si="0"/>
        <v>0</v>
      </c>
      <c r="F13" s="305">
        <f t="shared" si="0"/>
        <v>0</v>
      </c>
      <c r="G13" s="658">
        <f t="shared" si="2"/>
        <v>0</v>
      </c>
      <c r="H13" s="588"/>
      <c r="I13" s="298"/>
      <c r="J13" s="298"/>
      <c r="K13" s="658">
        <f t="shared" si="3"/>
        <v>0</v>
      </c>
      <c r="L13" s="588"/>
      <c r="M13" s="298"/>
      <c r="N13" s="298"/>
      <c r="O13" s="658">
        <f t="shared" si="4"/>
        <v>0</v>
      </c>
      <c r="P13" s="588"/>
      <c r="Q13" s="298"/>
      <c r="R13" s="298"/>
      <c r="S13" s="658">
        <f t="shared" si="5"/>
        <v>0</v>
      </c>
      <c r="T13" s="588"/>
      <c r="U13" s="298"/>
      <c r="V13" s="298"/>
      <c r="W13" s="658">
        <f t="shared" si="6"/>
        <v>0</v>
      </c>
      <c r="X13" s="588"/>
      <c r="Y13" s="298"/>
      <c r="Z13" s="298"/>
      <c r="AA13" s="658">
        <f t="shared" si="7"/>
        <v>0</v>
      </c>
      <c r="AB13" s="670"/>
      <c r="AC13" s="670"/>
      <c r="AD13" s="670"/>
      <c r="AE13" s="669"/>
      <c r="AF13" s="670"/>
      <c r="AG13" s="670"/>
      <c r="AH13" s="669"/>
      <c r="AI13" s="670"/>
      <c r="AJ13" s="670"/>
      <c r="AK13" s="669"/>
      <c r="AL13" s="670"/>
      <c r="AM13" s="670"/>
      <c r="AN13" s="669"/>
    </row>
    <row r="14" spans="1:40" s="1" customFormat="1" ht="39.75" customHeight="1">
      <c r="A14" s="623"/>
      <c r="B14" s="623"/>
      <c r="C14" s="619" t="s">
        <v>332</v>
      </c>
      <c r="D14" s="664">
        <f t="shared" si="1"/>
        <v>0</v>
      </c>
      <c r="E14" s="305">
        <f t="shared" si="0"/>
        <v>0</v>
      </c>
      <c r="F14" s="305">
        <f t="shared" si="0"/>
        <v>0</v>
      </c>
      <c r="G14" s="658">
        <f t="shared" si="2"/>
        <v>0</v>
      </c>
      <c r="H14" s="588"/>
      <c r="I14" s="298"/>
      <c r="J14" s="298"/>
      <c r="K14" s="658">
        <f t="shared" si="3"/>
        <v>0</v>
      </c>
      <c r="L14" s="588"/>
      <c r="M14" s="298"/>
      <c r="N14" s="298"/>
      <c r="O14" s="658">
        <f t="shared" si="4"/>
        <v>0</v>
      </c>
      <c r="P14" s="588"/>
      <c r="Q14" s="298"/>
      <c r="R14" s="298"/>
      <c r="S14" s="658">
        <f t="shared" si="5"/>
        <v>0</v>
      </c>
      <c r="T14" s="588"/>
      <c r="U14" s="298"/>
      <c r="V14" s="298"/>
      <c r="W14" s="658">
        <f t="shared" si="6"/>
        <v>0</v>
      </c>
      <c r="X14" s="588"/>
      <c r="Y14" s="298"/>
      <c r="Z14" s="298"/>
      <c r="AA14" s="658">
        <f t="shared" si="7"/>
        <v>0</v>
      </c>
      <c r="AB14" s="670"/>
      <c r="AC14" s="670"/>
      <c r="AD14" s="670"/>
      <c r="AE14" s="669"/>
      <c r="AF14" s="670"/>
      <c r="AG14" s="670"/>
      <c r="AH14" s="669"/>
      <c r="AI14" s="670"/>
      <c r="AJ14" s="670"/>
      <c r="AK14" s="669"/>
      <c r="AL14" s="670"/>
      <c r="AM14" s="670"/>
      <c r="AN14" s="669"/>
    </row>
    <row r="15" spans="1:40" s="1" customFormat="1" ht="39.75" customHeight="1">
      <c r="A15" s="623"/>
      <c r="B15" s="623"/>
      <c r="C15" s="619" t="s">
        <v>155</v>
      </c>
      <c r="D15" s="664">
        <f t="shared" si="1"/>
        <v>0</v>
      </c>
      <c r="E15" s="305">
        <f t="shared" si="0"/>
        <v>0</v>
      </c>
      <c r="F15" s="305">
        <f t="shared" si="0"/>
        <v>0</v>
      </c>
      <c r="G15" s="658">
        <f t="shared" si="2"/>
        <v>0</v>
      </c>
      <c r="H15" s="588"/>
      <c r="I15" s="298"/>
      <c r="J15" s="298"/>
      <c r="K15" s="658">
        <f t="shared" si="3"/>
        <v>0</v>
      </c>
      <c r="L15" s="588"/>
      <c r="M15" s="298"/>
      <c r="N15" s="298"/>
      <c r="O15" s="658">
        <f t="shared" si="4"/>
        <v>0</v>
      </c>
      <c r="P15" s="588"/>
      <c r="Q15" s="298"/>
      <c r="R15" s="298"/>
      <c r="S15" s="658">
        <f t="shared" si="5"/>
        <v>0</v>
      </c>
      <c r="T15" s="588"/>
      <c r="U15" s="298"/>
      <c r="V15" s="298"/>
      <c r="W15" s="658">
        <f t="shared" si="6"/>
        <v>0</v>
      </c>
      <c r="X15" s="588"/>
      <c r="Y15" s="298"/>
      <c r="Z15" s="298"/>
      <c r="AA15" s="658">
        <f t="shared" si="7"/>
        <v>0</v>
      </c>
      <c r="AB15" s="670"/>
      <c r="AC15" s="670"/>
      <c r="AD15" s="670"/>
      <c r="AE15" s="669"/>
      <c r="AF15" s="670"/>
      <c r="AG15" s="670"/>
      <c r="AH15" s="669"/>
      <c r="AI15" s="670"/>
      <c r="AJ15" s="670"/>
      <c r="AK15" s="669"/>
      <c r="AL15" s="670"/>
      <c r="AM15" s="670"/>
      <c r="AN15" s="669"/>
    </row>
    <row r="16" spans="1:40" s="1" customFormat="1" ht="39.75" customHeight="1">
      <c r="A16" s="623"/>
      <c r="B16" s="623"/>
      <c r="C16" s="619" t="s">
        <v>156</v>
      </c>
      <c r="D16" s="664">
        <f t="shared" si="1"/>
        <v>0</v>
      </c>
      <c r="E16" s="305">
        <f t="shared" si="0"/>
        <v>0</v>
      </c>
      <c r="F16" s="305">
        <f t="shared" si="0"/>
        <v>0</v>
      </c>
      <c r="G16" s="658">
        <f t="shared" si="2"/>
        <v>0</v>
      </c>
      <c r="H16" s="588"/>
      <c r="I16" s="298"/>
      <c r="J16" s="298"/>
      <c r="K16" s="658">
        <f t="shared" si="3"/>
        <v>0</v>
      </c>
      <c r="L16" s="588"/>
      <c r="M16" s="298"/>
      <c r="N16" s="298"/>
      <c r="O16" s="658">
        <f t="shared" si="4"/>
        <v>0</v>
      </c>
      <c r="P16" s="588"/>
      <c r="Q16" s="298"/>
      <c r="R16" s="298"/>
      <c r="S16" s="658">
        <f t="shared" si="5"/>
        <v>0</v>
      </c>
      <c r="T16" s="588"/>
      <c r="U16" s="298"/>
      <c r="V16" s="298"/>
      <c r="W16" s="658">
        <f t="shared" si="6"/>
        <v>0</v>
      </c>
      <c r="X16" s="588"/>
      <c r="Y16" s="298"/>
      <c r="Z16" s="298"/>
      <c r="AA16" s="658">
        <f t="shared" si="7"/>
        <v>0</v>
      </c>
      <c r="AB16" s="670"/>
      <c r="AC16" s="670"/>
      <c r="AD16" s="670"/>
      <c r="AE16" s="669"/>
      <c r="AF16" s="670"/>
      <c r="AG16" s="670"/>
      <c r="AH16" s="669"/>
      <c r="AI16" s="670"/>
      <c r="AJ16" s="670"/>
      <c r="AK16" s="669"/>
      <c r="AL16" s="670"/>
      <c r="AM16" s="670"/>
      <c r="AN16" s="669"/>
    </row>
    <row r="17" spans="1:40" s="1" customFormat="1" ht="39.75" customHeight="1">
      <c r="A17" s="623"/>
      <c r="B17" s="7"/>
      <c r="C17" s="671" t="s">
        <v>354</v>
      </c>
      <c r="D17" s="672">
        <f t="shared" si="1"/>
        <v>0</v>
      </c>
      <c r="E17" s="673">
        <f t="shared" si="0"/>
        <v>0</v>
      </c>
      <c r="F17" s="673">
        <f t="shared" si="0"/>
        <v>0</v>
      </c>
      <c r="G17" s="674">
        <f t="shared" si="2"/>
        <v>0</v>
      </c>
      <c r="H17" s="675"/>
      <c r="I17" s="676"/>
      <c r="J17" s="676"/>
      <c r="K17" s="674">
        <f t="shared" si="3"/>
        <v>0</v>
      </c>
      <c r="L17" s="675"/>
      <c r="M17" s="676"/>
      <c r="N17" s="676"/>
      <c r="O17" s="674">
        <f t="shared" si="4"/>
        <v>0</v>
      </c>
      <c r="P17" s="675"/>
      <c r="Q17" s="676"/>
      <c r="R17" s="676"/>
      <c r="S17" s="674">
        <f t="shared" si="5"/>
        <v>0</v>
      </c>
      <c r="T17" s="675"/>
      <c r="U17" s="676"/>
      <c r="V17" s="676"/>
      <c r="W17" s="674">
        <f t="shared" si="6"/>
        <v>0</v>
      </c>
      <c r="X17" s="675"/>
      <c r="Y17" s="676"/>
      <c r="Z17" s="676"/>
      <c r="AA17" s="674">
        <f t="shared" si="7"/>
        <v>0</v>
      </c>
      <c r="AB17" s="670"/>
      <c r="AC17" s="670"/>
      <c r="AD17" s="670"/>
      <c r="AE17" s="669"/>
      <c r="AF17" s="670"/>
      <c r="AG17" s="670"/>
      <c r="AH17" s="669"/>
      <c r="AI17" s="670"/>
      <c r="AJ17" s="670"/>
      <c r="AK17" s="669"/>
      <c r="AL17" s="670"/>
      <c r="AM17" s="670"/>
      <c r="AN17" s="669"/>
    </row>
    <row r="18" spans="1:40" s="1" customFormat="1" ht="39.75" customHeight="1">
      <c r="A18" s="623"/>
      <c r="B18" s="7"/>
      <c r="C18" s="671" t="s">
        <v>459</v>
      </c>
      <c r="D18" s="672">
        <f>SUM(H18,L18,P18,T18,X18)</f>
        <v>0</v>
      </c>
      <c r="E18" s="673">
        <f>SUM(I18,M18,Q18,U18,Y18)</f>
        <v>0</v>
      </c>
      <c r="F18" s="673">
        <f>SUM(J18,N18,R18,V18,Z18)</f>
        <v>0</v>
      </c>
      <c r="G18" s="674">
        <f>SUM(D18:F18)</f>
        <v>0</v>
      </c>
      <c r="H18" s="675"/>
      <c r="I18" s="676"/>
      <c r="J18" s="676"/>
      <c r="K18" s="674">
        <f t="shared" si="3"/>
        <v>0</v>
      </c>
      <c r="L18" s="675"/>
      <c r="M18" s="676"/>
      <c r="N18" s="676"/>
      <c r="O18" s="674">
        <f t="shared" si="4"/>
        <v>0</v>
      </c>
      <c r="P18" s="675"/>
      <c r="Q18" s="676"/>
      <c r="R18" s="676"/>
      <c r="S18" s="674">
        <f t="shared" si="5"/>
        <v>0</v>
      </c>
      <c r="T18" s="675"/>
      <c r="U18" s="676"/>
      <c r="V18" s="676"/>
      <c r="W18" s="674">
        <f t="shared" si="6"/>
        <v>0</v>
      </c>
      <c r="X18" s="675"/>
      <c r="Y18" s="676"/>
      <c r="Z18" s="676"/>
      <c r="AA18" s="674">
        <f t="shared" si="7"/>
        <v>0</v>
      </c>
      <c r="AB18" s="670"/>
      <c r="AC18" s="670"/>
      <c r="AD18" s="670"/>
      <c r="AE18" s="669"/>
      <c r="AF18" s="670"/>
      <c r="AG18" s="670"/>
      <c r="AH18" s="669"/>
      <c r="AI18" s="670"/>
      <c r="AJ18" s="670"/>
      <c r="AK18" s="669"/>
      <c r="AL18" s="670"/>
      <c r="AM18" s="670"/>
      <c r="AN18" s="669"/>
    </row>
    <row r="19" spans="1:40" s="1" customFormat="1" ht="39.75" customHeight="1">
      <c r="A19" s="623"/>
      <c r="B19" s="7"/>
      <c r="C19" s="621" t="s">
        <v>406</v>
      </c>
      <c r="D19" s="665">
        <f>SUM(H19,L19,P19,T19,X19)</f>
        <v>0</v>
      </c>
      <c r="E19" s="306">
        <f t="shared" si="0"/>
        <v>0</v>
      </c>
      <c r="F19" s="306">
        <f t="shared" si="0"/>
        <v>0</v>
      </c>
      <c r="G19" s="659">
        <f t="shared" si="2"/>
        <v>0</v>
      </c>
      <c r="H19" s="665">
        <f>SUM(H6:H18)</f>
        <v>0</v>
      </c>
      <c r="I19" s="306">
        <f>SUM(I6:I18)</f>
        <v>0</v>
      </c>
      <c r="J19" s="306">
        <f>SUM(J6:J18)</f>
        <v>0</v>
      </c>
      <c r="K19" s="659">
        <f>SUM(H19:J19)</f>
        <v>0</v>
      </c>
      <c r="L19" s="665">
        <f>SUM(L6:L18)</f>
        <v>0</v>
      </c>
      <c r="M19" s="306">
        <f>SUM(M6:M18)</f>
        <v>0</v>
      </c>
      <c r="N19" s="306">
        <f>SUM(N6:N18)</f>
        <v>0</v>
      </c>
      <c r="O19" s="659">
        <f>SUM(L19:N19)</f>
        <v>0</v>
      </c>
      <c r="P19" s="665">
        <f>SUM(P6:P18)</f>
        <v>0</v>
      </c>
      <c r="Q19" s="306">
        <f>SUM(Q6:Q18)</f>
        <v>0</v>
      </c>
      <c r="R19" s="306">
        <f>SUM(R6:R18)</f>
        <v>0</v>
      </c>
      <c r="S19" s="659">
        <f>SUM(P19:R19)</f>
        <v>0</v>
      </c>
      <c r="T19" s="665">
        <f>SUM(T6:T18)</f>
        <v>0</v>
      </c>
      <c r="U19" s="306">
        <f>SUM(U6:U18)</f>
        <v>0</v>
      </c>
      <c r="V19" s="306">
        <f>SUM(V6:V18)</f>
        <v>0</v>
      </c>
      <c r="W19" s="659">
        <f>SUM(T19:V19)</f>
        <v>0</v>
      </c>
      <c r="X19" s="665">
        <f>SUM(X6:X18)</f>
        <v>0</v>
      </c>
      <c r="Y19" s="306">
        <f>SUM(Y6:Y18)</f>
        <v>0</v>
      </c>
      <c r="Z19" s="306">
        <f>SUM(Z6:Z18)</f>
        <v>0</v>
      </c>
      <c r="AA19" s="659">
        <f>SUM(X19:Z19)</f>
        <v>0</v>
      </c>
      <c r="AB19" s="669"/>
      <c r="AC19" s="669"/>
      <c r="AD19" s="669"/>
      <c r="AE19" s="669"/>
      <c r="AF19" s="670"/>
      <c r="AG19" s="670"/>
      <c r="AH19" s="669"/>
      <c r="AI19" s="670"/>
      <c r="AJ19" s="670"/>
      <c r="AK19" s="669"/>
      <c r="AL19" s="670"/>
      <c r="AM19" s="670"/>
      <c r="AN19" s="669"/>
    </row>
    <row r="20" spans="1:40" s="1" customFormat="1" ht="39.75" customHeight="1">
      <c r="A20" s="623"/>
      <c r="B20" s="623"/>
      <c r="C20" s="618" t="s">
        <v>160</v>
      </c>
      <c r="D20" s="307"/>
      <c r="E20" s="308"/>
      <c r="F20" s="308"/>
      <c r="G20" s="296"/>
      <c r="H20" s="295"/>
      <c r="I20" s="297"/>
      <c r="J20" s="297"/>
      <c r="K20" s="296"/>
      <c r="L20" s="295"/>
      <c r="M20" s="297"/>
      <c r="N20" s="297"/>
      <c r="O20" s="296"/>
      <c r="P20" s="295"/>
      <c r="Q20" s="297"/>
      <c r="R20" s="297"/>
      <c r="S20" s="296"/>
      <c r="T20" s="295"/>
      <c r="U20" s="297"/>
      <c r="V20" s="297"/>
      <c r="W20" s="296"/>
      <c r="X20" s="295"/>
      <c r="Y20" s="297"/>
      <c r="Z20" s="297"/>
      <c r="AA20" s="296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</row>
    <row r="21" spans="1:40" s="1" customFormat="1" ht="39.75" customHeight="1">
      <c r="A21" s="623"/>
      <c r="B21" s="623"/>
      <c r="C21" s="619" t="s">
        <v>161</v>
      </c>
      <c r="D21" s="664">
        <f>SUM(H21,L21,P21,T21,X21)</f>
        <v>0</v>
      </c>
      <c r="E21" s="305">
        <f aca="true" t="shared" si="8" ref="E21:F33">SUM(I21,M21,Q21,U21,Y21)</f>
        <v>0</v>
      </c>
      <c r="F21" s="305">
        <f t="shared" si="8"/>
        <v>0</v>
      </c>
      <c r="G21" s="658">
        <f aca="true" t="shared" si="9" ref="G21:G33">SUM(D21:F21)</f>
        <v>0</v>
      </c>
      <c r="H21" s="588"/>
      <c r="I21" s="298"/>
      <c r="J21" s="298"/>
      <c r="K21" s="658">
        <f aca="true" t="shared" si="10" ref="K21:K33">SUM(H21:J21)</f>
        <v>0</v>
      </c>
      <c r="L21" s="588"/>
      <c r="M21" s="298"/>
      <c r="N21" s="298"/>
      <c r="O21" s="658">
        <f aca="true" t="shared" si="11" ref="O21:O33">SUM(L21:N21)</f>
        <v>0</v>
      </c>
      <c r="P21" s="588"/>
      <c r="Q21" s="298"/>
      <c r="R21" s="298"/>
      <c r="S21" s="658">
        <f aca="true" t="shared" si="12" ref="S21:S33">SUM(P21:R21)</f>
        <v>0</v>
      </c>
      <c r="T21" s="588"/>
      <c r="U21" s="298"/>
      <c r="V21" s="298"/>
      <c r="W21" s="658">
        <f aca="true" t="shared" si="13" ref="W21:W33">SUM(T21:V21)</f>
        <v>0</v>
      </c>
      <c r="X21" s="588"/>
      <c r="Y21" s="298"/>
      <c r="Z21" s="298"/>
      <c r="AA21" s="658">
        <f aca="true" t="shared" si="14" ref="AA21:AA33">SUM(X21:Z21)</f>
        <v>0</v>
      </c>
      <c r="AB21" s="670"/>
      <c r="AC21" s="670"/>
      <c r="AD21" s="670"/>
      <c r="AE21" s="669"/>
      <c r="AF21" s="670"/>
      <c r="AG21" s="670"/>
      <c r="AH21" s="669"/>
      <c r="AI21" s="670"/>
      <c r="AJ21" s="670"/>
      <c r="AK21" s="669"/>
      <c r="AL21" s="670"/>
      <c r="AM21" s="670"/>
      <c r="AN21" s="669"/>
    </row>
    <row r="22" spans="1:40" s="1" customFormat="1" ht="39.75" customHeight="1">
      <c r="A22" s="623"/>
      <c r="B22" s="623"/>
      <c r="C22" s="619" t="s">
        <v>162</v>
      </c>
      <c r="D22" s="664">
        <f aca="true" t="shared" si="15" ref="D22:D33">SUM(H22,L22,P22,T22,X22)</f>
        <v>0</v>
      </c>
      <c r="E22" s="305">
        <f t="shared" si="8"/>
        <v>0</v>
      </c>
      <c r="F22" s="305">
        <f t="shared" si="8"/>
        <v>0</v>
      </c>
      <c r="G22" s="658">
        <f t="shared" si="9"/>
        <v>0</v>
      </c>
      <c r="H22" s="588"/>
      <c r="I22" s="298"/>
      <c r="J22" s="298"/>
      <c r="K22" s="658">
        <f t="shared" si="10"/>
        <v>0</v>
      </c>
      <c r="L22" s="588"/>
      <c r="M22" s="298"/>
      <c r="N22" s="298"/>
      <c r="O22" s="658">
        <f t="shared" si="11"/>
        <v>0</v>
      </c>
      <c r="P22" s="588"/>
      <c r="Q22" s="298"/>
      <c r="R22" s="298"/>
      <c r="S22" s="658">
        <f t="shared" si="12"/>
        <v>0</v>
      </c>
      <c r="T22" s="588"/>
      <c r="U22" s="298"/>
      <c r="V22" s="298"/>
      <c r="W22" s="658">
        <f t="shared" si="13"/>
        <v>0</v>
      </c>
      <c r="X22" s="588"/>
      <c r="Y22" s="298"/>
      <c r="Z22" s="298"/>
      <c r="AA22" s="658">
        <f t="shared" si="14"/>
        <v>0</v>
      </c>
      <c r="AB22" s="670"/>
      <c r="AC22" s="670"/>
      <c r="AD22" s="670"/>
      <c r="AE22" s="669"/>
      <c r="AF22" s="670"/>
      <c r="AG22" s="670"/>
      <c r="AH22" s="669"/>
      <c r="AI22" s="670"/>
      <c r="AJ22" s="670"/>
      <c r="AK22" s="669"/>
      <c r="AL22" s="670"/>
      <c r="AM22" s="670"/>
      <c r="AN22" s="669"/>
    </row>
    <row r="23" spans="1:40" s="1" customFormat="1" ht="39.75" customHeight="1">
      <c r="A23" s="623"/>
      <c r="B23" s="623"/>
      <c r="C23" s="619" t="s">
        <v>343</v>
      </c>
      <c r="D23" s="664">
        <f t="shared" si="15"/>
        <v>0</v>
      </c>
      <c r="E23" s="305">
        <f t="shared" si="8"/>
        <v>0</v>
      </c>
      <c r="F23" s="305">
        <f t="shared" si="8"/>
        <v>0</v>
      </c>
      <c r="G23" s="658">
        <f t="shared" si="9"/>
        <v>0</v>
      </c>
      <c r="H23" s="588"/>
      <c r="I23" s="298"/>
      <c r="J23" s="298"/>
      <c r="K23" s="658">
        <f t="shared" si="10"/>
        <v>0</v>
      </c>
      <c r="L23" s="588"/>
      <c r="M23" s="298"/>
      <c r="N23" s="298"/>
      <c r="O23" s="658">
        <f t="shared" si="11"/>
        <v>0</v>
      </c>
      <c r="P23" s="588"/>
      <c r="Q23" s="298"/>
      <c r="R23" s="298"/>
      <c r="S23" s="658">
        <f t="shared" si="12"/>
        <v>0</v>
      </c>
      <c r="T23" s="588"/>
      <c r="U23" s="298"/>
      <c r="V23" s="298"/>
      <c r="W23" s="658">
        <f t="shared" si="13"/>
        <v>0</v>
      </c>
      <c r="X23" s="588"/>
      <c r="Y23" s="298"/>
      <c r="Z23" s="298"/>
      <c r="AA23" s="658">
        <f t="shared" si="14"/>
        <v>0</v>
      </c>
      <c r="AB23" s="670"/>
      <c r="AC23" s="670"/>
      <c r="AD23" s="670"/>
      <c r="AE23" s="669"/>
      <c r="AF23" s="670"/>
      <c r="AG23" s="670"/>
      <c r="AH23" s="669"/>
      <c r="AI23" s="670"/>
      <c r="AJ23" s="670"/>
      <c r="AK23" s="669"/>
      <c r="AL23" s="670"/>
      <c r="AM23" s="670"/>
      <c r="AN23" s="669"/>
    </row>
    <row r="24" spans="1:40" s="1" customFormat="1" ht="39.75" customHeight="1">
      <c r="A24" s="623"/>
      <c r="B24" s="623"/>
      <c r="C24" s="619" t="s">
        <v>351</v>
      </c>
      <c r="D24" s="664">
        <f t="shared" si="15"/>
        <v>0</v>
      </c>
      <c r="E24" s="305">
        <f t="shared" si="8"/>
        <v>0</v>
      </c>
      <c r="F24" s="305">
        <f t="shared" si="8"/>
        <v>0</v>
      </c>
      <c r="G24" s="658">
        <f t="shared" si="9"/>
        <v>0</v>
      </c>
      <c r="H24" s="588"/>
      <c r="I24" s="298"/>
      <c r="J24" s="298"/>
      <c r="K24" s="658">
        <f t="shared" si="10"/>
        <v>0</v>
      </c>
      <c r="L24" s="588"/>
      <c r="M24" s="298"/>
      <c r="N24" s="298"/>
      <c r="O24" s="658">
        <f t="shared" si="11"/>
        <v>0</v>
      </c>
      <c r="P24" s="588"/>
      <c r="Q24" s="298"/>
      <c r="R24" s="298"/>
      <c r="S24" s="658">
        <f t="shared" si="12"/>
        <v>0</v>
      </c>
      <c r="T24" s="588"/>
      <c r="U24" s="298"/>
      <c r="V24" s="298"/>
      <c r="W24" s="658">
        <f t="shared" si="13"/>
        <v>0</v>
      </c>
      <c r="X24" s="588"/>
      <c r="Y24" s="298"/>
      <c r="Z24" s="298"/>
      <c r="AA24" s="658">
        <f t="shared" si="14"/>
        <v>0</v>
      </c>
      <c r="AB24" s="670"/>
      <c r="AC24" s="670"/>
      <c r="AD24" s="670"/>
      <c r="AE24" s="669"/>
      <c r="AF24" s="670"/>
      <c r="AG24" s="670"/>
      <c r="AH24" s="669"/>
      <c r="AI24" s="670"/>
      <c r="AJ24" s="670"/>
      <c r="AK24" s="669"/>
      <c r="AL24" s="670"/>
      <c r="AM24" s="670"/>
      <c r="AN24" s="669"/>
    </row>
    <row r="25" spans="1:40" s="1" customFormat="1" ht="39.75" customHeight="1">
      <c r="A25" s="623"/>
      <c r="B25" s="623"/>
      <c r="C25" s="678" t="s">
        <v>352</v>
      </c>
      <c r="D25" s="672">
        <f t="shared" si="15"/>
        <v>0</v>
      </c>
      <c r="E25" s="673">
        <f t="shared" si="8"/>
        <v>0</v>
      </c>
      <c r="F25" s="673">
        <f t="shared" si="8"/>
        <v>0</v>
      </c>
      <c r="G25" s="674">
        <f t="shared" si="9"/>
        <v>0</v>
      </c>
      <c r="H25" s="675"/>
      <c r="I25" s="676"/>
      <c r="J25" s="676"/>
      <c r="K25" s="674">
        <f t="shared" si="10"/>
        <v>0</v>
      </c>
      <c r="L25" s="675"/>
      <c r="M25" s="676"/>
      <c r="N25" s="676"/>
      <c r="O25" s="674">
        <f t="shared" si="11"/>
        <v>0</v>
      </c>
      <c r="P25" s="675"/>
      <c r="Q25" s="676"/>
      <c r="R25" s="676"/>
      <c r="S25" s="674">
        <f t="shared" si="12"/>
        <v>0</v>
      </c>
      <c r="T25" s="675"/>
      <c r="U25" s="676"/>
      <c r="V25" s="676"/>
      <c r="W25" s="674">
        <f t="shared" si="13"/>
        <v>0</v>
      </c>
      <c r="X25" s="675"/>
      <c r="Y25" s="676"/>
      <c r="Z25" s="676"/>
      <c r="AA25" s="674">
        <f t="shared" si="14"/>
        <v>0</v>
      </c>
      <c r="AB25" s="670"/>
      <c r="AC25" s="670"/>
      <c r="AD25" s="670"/>
      <c r="AE25" s="669"/>
      <c r="AF25" s="670"/>
      <c r="AG25" s="670"/>
      <c r="AH25" s="669"/>
      <c r="AI25" s="670"/>
      <c r="AJ25" s="670"/>
      <c r="AK25" s="669"/>
      <c r="AL25" s="670"/>
      <c r="AM25" s="670"/>
      <c r="AN25" s="669"/>
    </row>
    <row r="26" spans="1:40" s="1" customFormat="1" ht="39.75" customHeight="1">
      <c r="A26" s="623"/>
      <c r="B26" s="623"/>
      <c r="C26" s="678" t="s">
        <v>460</v>
      </c>
      <c r="D26" s="672">
        <f>SUM(H26,L26,P26,T26,X26)</f>
        <v>0</v>
      </c>
      <c r="E26" s="673">
        <f>SUM(I26,M26,Q26,U26,Y26)</f>
        <v>0</v>
      </c>
      <c r="F26" s="673">
        <f>SUM(J26,N26,R26,V26,Z26)</f>
        <v>0</v>
      </c>
      <c r="G26" s="674">
        <f>SUM(D26:F26)</f>
        <v>0</v>
      </c>
      <c r="H26" s="675"/>
      <c r="I26" s="676"/>
      <c r="J26" s="676"/>
      <c r="K26" s="674">
        <f>SUM(H26:J26)</f>
        <v>0</v>
      </c>
      <c r="L26" s="675"/>
      <c r="M26" s="676"/>
      <c r="N26" s="676"/>
      <c r="O26" s="674">
        <f>SUM(L26:N26)</f>
        <v>0</v>
      </c>
      <c r="P26" s="675"/>
      <c r="Q26" s="676"/>
      <c r="R26" s="676"/>
      <c r="S26" s="674">
        <f>SUM(P26:R26)</f>
        <v>0</v>
      </c>
      <c r="T26" s="675"/>
      <c r="U26" s="676"/>
      <c r="V26" s="676"/>
      <c r="W26" s="674">
        <f>SUM(T26:V26)</f>
        <v>0</v>
      </c>
      <c r="X26" s="675"/>
      <c r="Y26" s="676"/>
      <c r="Z26" s="676"/>
      <c r="AA26" s="674">
        <f>SUM(X26:Z26)</f>
        <v>0</v>
      </c>
      <c r="AB26" s="670"/>
      <c r="AC26" s="670"/>
      <c r="AD26" s="670"/>
      <c r="AE26" s="669"/>
      <c r="AF26" s="670"/>
      <c r="AG26" s="670"/>
      <c r="AH26" s="669"/>
      <c r="AI26" s="670"/>
      <c r="AJ26" s="670"/>
      <c r="AK26" s="669"/>
      <c r="AL26" s="670"/>
      <c r="AM26" s="670"/>
      <c r="AN26" s="669"/>
    </row>
    <row r="27" spans="1:40" s="1" customFormat="1" ht="39.75" customHeight="1">
      <c r="A27" s="623"/>
      <c r="B27" s="623"/>
      <c r="C27" s="677" t="s">
        <v>407</v>
      </c>
      <c r="D27" s="665">
        <f t="shared" si="15"/>
        <v>0</v>
      </c>
      <c r="E27" s="306">
        <f t="shared" si="8"/>
        <v>0</v>
      </c>
      <c r="F27" s="306">
        <f t="shared" si="8"/>
        <v>0</v>
      </c>
      <c r="G27" s="659">
        <f t="shared" si="9"/>
        <v>0</v>
      </c>
      <c r="H27" s="665">
        <f>SUM(H21:H26)</f>
        <v>0</v>
      </c>
      <c r="I27" s="306">
        <f>SUM(I21:I26)</f>
        <v>0</v>
      </c>
      <c r="J27" s="306">
        <f>SUM(J21:J26)</f>
        <v>0</v>
      </c>
      <c r="K27" s="659">
        <f t="shared" si="10"/>
        <v>0</v>
      </c>
      <c r="L27" s="665">
        <f>SUM(L21:L26)</f>
        <v>0</v>
      </c>
      <c r="M27" s="306">
        <f>SUM(M21:M26)</f>
        <v>0</v>
      </c>
      <c r="N27" s="306">
        <f>SUM(N21:N26)</f>
        <v>0</v>
      </c>
      <c r="O27" s="659">
        <f t="shared" si="11"/>
        <v>0</v>
      </c>
      <c r="P27" s="665">
        <f>SUM(P21:P26)</f>
        <v>0</v>
      </c>
      <c r="Q27" s="306">
        <f>SUM(Q21:Q26)</f>
        <v>0</v>
      </c>
      <c r="R27" s="306">
        <f>SUM(R21:R26)</f>
        <v>0</v>
      </c>
      <c r="S27" s="659">
        <f t="shared" si="12"/>
        <v>0</v>
      </c>
      <c r="T27" s="665">
        <f>SUM(T21:T26)</f>
        <v>0</v>
      </c>
      <c r="U27" s="306">
        <f>SUM(U21:U26)</f>
        <v>0</v>
      </c>
      <c r="V27" s="306">
        <f>SUM(V21:V26)</f>
        <v>0</v>
      </c>
      <c r="W27" s="659">
        <f t="shared" si="13"/>
        <v>0</v>
      </c>
      <c r="X27" s="665">
        <f>SUM(X21:X26)</f>
        <v>0</v>
      </c>
      <c r="Y27" s="306">
        <f>SUM(Y21:Y26)</f>
        <v>0</v>
      </c>
      <c r="Z27" s="306">
        <f>SUM(Z21:Z26)</f>
        <v>0</v>
      </c>
      <c r="AA27" s="659">
        <f t="shared" si="14"/>
        <v>0</v>
      </c>
      <c r="AB27" s="669"/>
      <c r="AC27" s="669"/>
      <c r="AD27" s="669"/>
      <c r="AE27" s="669"/>
      <c r="AF27" s="670"/>
      <c r="AG27" s="670"/>
      <c r="AH27" s="669"/>
      <c r="AI27" s="670"/>
      <c r="AJ27" s="670"/>
      <c r="AK27" s="669"/>
      <c r="AL27" s="670"/>
      <c r="AM27" s="670"/>
      <c r="AN27" s="669"/>
    </row>
    <row r="28" spans="1:40" s="1" customFormat="1" ht="39.75" customHeight="1">
      <c r="A28" s="623"/>
      <c r="C28" s="622" t="s">
        <v>344</v>
      </c>
      <c r="D28" s="666">
        <f t="shared" si="15"/>
        <v>0</v>
      </c>
      <c r="E28" s="309">
        <f t="shared" si="8"/>
        <v>0</v>
      </c>
      <c r="F28" s="309">
        <f t="shared" si="8"/>
        <v>0</v>
      </c>
      <c r="G28" s="661">
        <f t="shared" si="9"/>
        <v>0</v>
      </c>
      <c r="H28" s="662"/>
      <c r="I28" s="299"/>
      <c r="J28" s="299"/>
      <c r="K28" s="661">
        <f t="shared" si="10"/>
        <v>0</v>
      </c>
      <c r="L28" s="662"/>
      <c r="M28" s="299"/>
      <c r="N28" s="299"/>
      <c r="O28" s="661">
        <f t="shared" si="11"/>
        <v>0</v>
      </c>
      <c r="P28" s="662"/>
      <c r="Q28" s="299"/>
      <c r="R28" s="299"/>
      <c r="S28" s="661">
        <f t="shared" si="12"/>
        <v>0</v>
      </c>
      <c r="T28" s="662"/>
      <c r="U28" s="299"/>
      <c r="V28" s="299"/>
      <c r="W28" s="661">
        <f t="shared" si="13"/>
        <v>0</v>
      </c>
      <c r="X28" s="662"/>
      <c r="Y28" s="299"/>
      <c r="Z28" s="299"/>
      <c r="AA28" s="661">
        <f t="shared" si="14"/>
        <v>0</v>
      </c>
      <c r="AB28" s="670"/>
      <c r="AC28" s="670"/>
      <c r="AD28" s="670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</row>
    <row r="29" spans="1:40" s="1" customFormat="1" ht="39.75" customHeight="1">
      <c r="A29" s="623"/>
      <c r="B29" s="855" t="s">
        <v>163</v>
      </c>
      <c r="C29" s="856"/>
      <c r="D29" s="666">
        <f t="shared" si="15"/>
        <v>0</v>
      </c>
      <c r="E29" s="309">
        <f t="shared" si="8"/>
        <v>0</v>
      </c>
      <c r="F29" s="309">
        <f t="shared" si="8"/>
        <v>0</v>
      </c>
      <c r="G29" s="663">
        <f t="shared" si="9"/>
        <v>0</v>
      </c>
      <c r="H29" s="662"/>
      <c r="I29" s="299"/>
      <c r="J29" s="299"/>
      <c r="K29" s="663">
        <f t="shared" si="10"/>
        <v>0</v>
      </c>
      <c r="L29" s="662"/>
      <c r="M29" s="299"/>
      <c r="N29" s="299"/>
      <c r="O29" s="663">
        <f t="shared" si="11"/>
        <v>0</v>
      </c>
      <c r="P29" s="662"/>
      <c r="Q29" s="299"/>
      <c r="R29" s="299"/>
      <c r="S29" s="663">
        <f t="shared" si="12"/>
        <v>0</v>
      </c>
      <c r="T29" s="662"/>
      <c r="U29" s="299"/>
      <c r="V29" s="299"/>
      <c r="W29" s="663">
        <f t="shared" si="13"/>
        <v>0</v>
      </c>
      <c r="X29" s="662"/>
      <c r="Y29" s="299"/>
      <c r="Z29" s="299"/>
      <c r="AA29" s="663">
        <f t="shared" si="14"/>
        <v>0</v>
      </c>
      <c r="AB29" s="670"/>
      <c r="AC29" s="670"/>
      <c r="AD29" s="670"/>
      <c r="AE29" s="669"/>
      <c r="AF29" s="670"/>
      <c r="AG29" s="670"/>
      <c r="AH29" s="669"/>
      <c r="AI29" s="670"/>
      <c r="AJ29" s="670"/>
      <c r="AK29" s="669"/>
      <c r="AL29" s="670"/>
      <c r="AM29" s="670"/>
      <c r="AN29" s="669"/>
    </row>
    <row r="30" spans="1:40" s="1" customFormat="1" ht="39.75" customHeight="1">
      <c r="A30" s="623"/>
      <c r="B30" s="855" t="s">
        <v>164</v>
      </c>
      <c r="C30" s="856"/>
      <c r="D30" s="666">
        <f t="shared" si="15"/>
        <v>0</v>
      </c>
      <c r="E30" s="309">
        <f t="shared" si="8"/>
        <v>0</v>
      </c>
      <c r="F30" s="309">
        <f t="shared" si="8"/>
        <v>0</v>
      </c>
      <c r="G30" s="663">
        <f t="shared" si="9"/>
        <v>0</v>
      </c>
      <c r="H30" s="662"/>
      <c r="I30" s="299"/>
      <c r="J30" s="299"/>
      <c r="K30" s="663">
        <f t="shared" si="10"/>
        <v>0</v>
      </c>
      <c r="L30" s="662"/>
      <c r="M30" s="299"/>
      <c r="N30" s="299"/>
      <c r="O30" s="663">
        <f t="shared" si="11"/>
        <v>0</v>
      </c>
      <c r="P30" s="662"/>
      <c r="Q30" s="299"/>
      <c r="R30" s="299"/>
      <c r="S30" s="663">
        <f t="shared" si="12"/>
        <v>0</v>
      </c>
      <c r="T30" s="662"/>
      <c r="U30" s="299"/>
      <c r="V30" s="299"/>
      <c r="W30" s="663">
        <f t="shared" si="13"/>
        <v>0</v>
      </c>
      <c r="X30" s="662"/>
      <c r="Y30" s="299"/>
      <c r="Z30" s="299"/>
      <c r="AA30" s="663">
        <f t="shared" si="14"/>
        <v>0</v>
      </c>
      <c r="AB30" s="670"/>
      <c r="AC30" s="670"/>
      <c r="AD30" s="670"/>
      <c r="AE30" s="669"/>
      <c r="AF30" s="670"/>
      <c r="AG30" s="670"/>
      <c r="AH30" s="669"/>
      <c r="AI30" s="670"/>
      <c r="AJ30" s="670"/>
      <c r="AK30" s="669"/>
      <c r="AL30" s="670"/>
      <c r="AM30" s="670"/>
      <c r="AN30" s="669"/>
    </row>
    <row r="31" spans="1:40" s="1" customFormat="1" ht="39.75" customHeight="1">
      <c r="A31" s="623"/>
      <c r="B31" s="855" t="s">
        <v>165</v>
      </c>
      <c r="C31" s="856"/>
      <c r="D31" s="666">
        <f t="shared" si="15"/>
        <v>0</v>
      </c>
      <c r="E31" s="309">
        <f t="shared" si="8"/>
        <v>0</v>
      </c>
      <c r="F31" s="309">
        <f t="shared" si="8"/>
        <v>0</v>
      </c>
      <c r="G31" s="663">
        <f t="shared" si="9"/>
        <v>0</v>
      </c>
      <c r="H31" s="662"/>
      <c r="I31" s="299"/>
      <c r="J31" s="299"/>
      <c r="K31" s="663">
        <f t="shared" si="10"/>
        <v>0</v>
      </c>
      <c r="L31" s="662"/>
      <c r="M31" s="299"/>
      <c r="N31" s="299"/>
      <c r="O31" s="663">
        <f t="shared" si="11"/>
        <v>0</v>
      </c>
      <c r="P31" s="662"/>
      <c r="Q31" s="299"/>
      <c r="R31" s="299"/>
      <c r="S31" s="663">
        <f t="shared" si="12"/>
        <v>0</v>
      </c>
      <c r="T31" s="662"/>
      <c r="U31" s="299"/>
      <c r="V31" s="299"/>
      <c r="W31" s="663">
        <f t="shared" si="13"/>
        <v>0</v>
      </c>
      <c r="X31" s="662"/>
      <c r="Y31" s="299"/>
      <c r="Z31" s="299"/>
      <c r="AA31" s="663">
        <f t="shared" si="14"/>
        <v>0</v>
      </c>
      <c r="AB31" s="670"/>
      <c r="AC31" s="670"/>
      <c r="AD31" s="670"/>
      <c r="AE31" s="669"/>
      <c r="AF31" s="670"/>
      <c r="AG31" s="670"/>
      <c r="AH31" s="669"/>
      <c r="AI31" s="670"/>
      <c r="AJ31" s="670"/>
      <c r="AK31" s="669"/>
      <c r="AL31" s="670"/>
      <c r="AM31" s="670"/>
      <c r="AN31" s="669"/>
    </row>
    <row r="32" spans="1:40" s="1" customFormat="1" ht="39.75" customHeight="1">
      <c r="A32" s="869" t="s">
        <v>399</v>
      </c>
      <c r="B32" s="870"/>
      <c r="C32" s="870"/>
      <c r="D32" s="666">
        <f t="shared" si="15"/>
        <v>0</v>
      </c>
      <c r="E32" s="300">
        <f t="shared" si="8"/>
        <v>0</v>
      </c>
      <c r="F32" s="300">
        <f t="shared" si="8"/>
        <v>0</v>
      </c>
      <c r="G32" s="661">
        <f t="shared" si="9"/>
        <v>0</v>
      </c>
      <c r="H32" s="660">
        <f>SUM(H19,H27,H28,H29:H31)</f>
        <v>0</v>
      </c>
      <c r="I32" s="300">
        <f>SUM(I19,I27,I28,I29:I31)</f>
        <v>0</v>
      </c>
      <c r="J32" s="300">
        <f>SUM(J19,J27,J28,J29:J31)</f>
        <v>0</v>
      </c>
      <c r="K32" s="661">
        <f t="shared" si="10"/>
        <v>0</v>
      </c>
      <c r="L32" s="660">
        <f>SUM(L19,L27,L28,L29:L31)</f>
        <v>0</v>
      </c>
      <c r="M32" s="300">
        <f>SUM(M19,M27,M28,M29:M31)</f>
        <v>0</v>
      </c>
      <c r="N32" s="300">
        <f>SUM(N19,N27,N28,N29:N31)</f>
        <v>0</v>
      </c>
      <c r="O32" s="661">
        <f t="shared" si="11"/>
        <v>0</v>
      </c>
      <c r="P32" s="660">
        <f>SUM(P19,P27,P28,P29:P31)</f>
        <v>0</v>
      </c>
      <c r="Q32" s="300">
        <f>SUM(Q19,Q27,Q28,Q29:Q31)</f>
        <v>0</v>
      </c>
      <c r="R32" s="300">
        <f>SUM(R19,R27,R28,R29:R31)</f>
        <v>0</v>
      </c>
      <c r="S32" s="661">
        <f t="shared" si="12"/>
        <v>0</v>
      </c>
      <c r="T32" s="660">
        <f>SUM(T19,T27,T28,T29:T31)</f>
        <v>0</v>
      </c>
      <c r="U32" s="300">
        <f>SUM(U19,U27,U28,U29:U31)</f>
        <v>0</v>
      </c>
      <c r="V32" s="300">
        <f>SUM(V19,V27,V28,V29:V31)</f>
        <v>0</v>
      </c>
      <c r="W32" s="661">
        <f t="shared" si="13"/>
        <v>0</v>
      </c>
      <c r="X32" s="660">
        <f>SUM(X19,X27,X28,X29:X31)</f>
        <v>0</v>
      </c>
      <c r="Y32" s="300">
        <f>SUM(Y19,Y27,Y28,Y29:Y31)</f>
        <v>0</v>
      </c>
      <c r="Z32" s="300">
        <f>SUM(Z19,Z27,Z28,Z29:Z31)</f>
        <v>0</v>
      </c>
      <c r="AA32" s="661">
        <f t="shared" si="14"/>
        <v>0</v>
      </c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</row>
    <row r="33" spans="1:40" s="1" customFormat="1" ht="39.75" customHeight="1">
      <c r="A33" s="871" t="s">
        <v>408</v>
      </c>
      <c r="B33" s="867"/>
      <c r="C33" s="872"/>
      <c r="D33" s="666">
        <f t="shared" si="15"/>
        <v>0</v>
      </c>
      <c r="E33" s="300">
        <f t="shared" si="8"/>
        <v>0</v>
      </c>
      <c r="F33" s="300">
        <f t="shared" si="8"/>
        <v>0</v>
      </c>
      <c r="G33" s="661">
        <f t="shared" si="9"/>
        <v>0</v>
      </c>
      <c r="H33" s="660">
        <f>H32*1.05</f>
        <v>0</v>
      </c>
      <c r="I33" s="300">
        <f>I32*1.05</f>
        <v>0</v>
      </c>
      <c r="J33" s="300">
        <f>J32*1.05</f>
        <v>0</v>
      </c>
      <c r="K33" s="661">
        <f t="shared" si="10"/>
        <v>0</v>
      </c>
      <c r="L33" s="660">
        <f>L32*1.05</f>
        <v>0</v>
      </c>
      <c r="M33" s="300">
        <f>M32*1.05</f>
        <v>0</v>
      </c>
      <c r="N33" s="300">
        <f>N32*1.05</f>
        <v>0</v>
      </c>
      <c r="O33" s="661">
        <f t="shared" si="11"/>
        <v>0</v>
      </c>
      <c r="P33" s="660">
        <f>P32*1.05</f>
        <v>0</v>
      </c>
      <c r="Q33" s="300">
        <f>Q32*1.05</f>
        <v>0</v>
      </c>
      <c r="R33" s="300">
        <f>R32*1.05</f>
        <v>0</v>
      </c>
      <c r="S33" s="661">
        <f t="shared" si="12"/>
        <v>0</v>
      </c>
      <c r="T33" s="660">
        <f>T32*1.05</f>
        <v>0</v>
      </c>
      <c r="U33" s="300">
        <f>U32*1.05</f>
        <v>0</v>
      </c>
      <c r="V33" s="300">
        <f>V32*1.05</f>
        <v>0</v>
      </c>
      <c r="W33" s="661">
        <f t="shared" si="13"/>
        <v>0</v>
      </c>
      <c r="X33" s="660">
        <f>X32*1.05</f>
        <v>0</v>
      </c>
      <c r="Y33" s="300">
        <f>Y32*1.05</f>
        <v>0</v>
      </c>
      <c r="Z33" s="300">
        <f>Z32*1.05</f>
        <v>0</v>
      </c>
      <c r="AA33" s="661">
        <f t="shared" si="14"/>
        <v>0</v>
      </c>
      <c r="AB33" s="657"/>
      <c r="AC33" s="657"/>
      <c r="AD33" s="657"/>
      <c r="AE33" s="657"/>
      <c r="AF33" s="657"/>
      <c r="AG33" s="657"/>
      <c r="AH33" s="657"/>
      <c r="AI33" s="657"/>
      <c r="AJ33" s="657"/>
      <c r="AK33" s="657"/>
      <c r="AL33" s="657"/>
      <c r="AM33" s="657"/>
      <c r="AN33" s="657"/>
    </row>
    <row r="34" spans="1:40" s="1" customFormat="1" ht="39.75" customHeight="1">
      <c r="A34" s="866" t="s">
        <v>182</v>
      </c>
      <c r="B34" s="867"/>
      <c r="C34" s="868"/>
      <c r="D34" s="667">
        <f>IF(ISERROR(D33/$G$33),0,D33/$G$33)</f>
        <v>0</v>
      </c>
      <c r="E34" s="301">
        <f>IF(ISERROR(E33/$G$33),0,E33/$G$33)</f>
        <v>0</v>
      </c>
      <c r="F34" s="301">
        <f>IF(ISERROR(F33/$G$33),0,F33/$G$33)</f>
        <v>0</v>
      </c>
      <c r="G34" s="668">
        <f>IF(ISERROR(G33/$G$33),0,G33/$G$33)</f>
        <v>0</v>
      </c>
      <c r="H34" s="667">
        <f aca="true" t="shared" si="16" ref="H34:AA34">IF(ISERROR(H33/$G$33),0,H33/$G$33)</f>
        <v>0</v>
      </c>
      <c r="I34" s="772">
        <f t="shared" si="16"/>
        <v>0</v>
      </c>
      <c r="J34" s="772">
        <f t="shared" si="16"/>
        <v>0</v>
      </c>
      <c r="K34" s="681">
        <f t="shared" si="16"/>
        <v>0</v>
      </c>
      <c r="L34" s="667">
        <f t="shared" si="16"/>
        <v>0</v>
      </c>
      <c r="M34" s="772">
        <f t="shared" si="16"/>
        <v>0</v>
      </c>
      <c r="N34" s="772">
        <f t="shared" si="16"/>
        <v>0</v>
      </c>
      <c r="O34" s="681">
        <f t="shared" si="16"/>
        <v>0</v>
      </c>
      <c r="P34" s="667">
        <f t="shared" si="16"/>
        <v>0</v>
      </c>
      <c r="Q34" s="772">
        <f t="shared" si="16"/>
        <v>0</v>
      </c>
      <c r="R34" s="772">
        <f t="shared" si="16"/>
        <v>0</v>
      </c>
      <c r="S34" s="681">
        <f t="shared" si="16"/>
        <v>0</v>
      </c>
      <c r="T34" s="667">
        <f t="shared" si="16"/>
        <v>0</v>
      </c>
      <c r="U34" s="772">
        <f t="shared" si="16"/>
        <v>0</v>
      </c>
      <c r="V34" s="772">
        <f t="shared" si="16"/>
        <v>0</v>
      </c>
      <c r="W34" s="681">
        <f t="shared" si="16"/>
        <v>0</v>
      </c>
      <c r="X34" s="667">
        <f t="shared" si="16"/>
        <v>0</v>
      </c>
      <c r="Y34" s="772">
        <f t="shared" si="16"/>
        <v>0</v>
      </c>
      <c r="Z34" s="772">
        <f t="shared" si="16"/>
        <v>0</v>
      </c>
      <c r="AA34" s="681">
        <f t="shared" si="16"/>
        <v>0</v>
      </c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680"/>
    </row>
    <row r="35" spans="1:40" s="1" customFormat="1" ht="9" customHeight="1">
      <c r="A35" s="865"/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8:40" s="1" customFormat="1" ht="12.75"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8:40" s="1" customFormat="1" ht="12.75"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8:40" s="1" customFormat="1" ht="12.75"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8:40" s="1" customFormat="1" ht="12.75"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28:40" s="1" customFormat="1" ht="12.75"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8:40" s="1" customFormat="1" ht="12.75"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8:40" s="1" customFormat="1" ht="12.75"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8:40" s="1" customFormat="1" ht="12.75"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8:40" s="1" customFormat="1" ht="12.75"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8:40" s="1" customFormat="1" ht="12.75"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8:40" s="1" customFormat="1" ht="12.75"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8:40" s="1" customFormat="1" ht="12.75"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8:40" s="1" customFormat="1" ht="12.75"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8:40" s="1" customFormat="1" ht="12.75"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8:40" s="1" customFormat="1" ht="12.75"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8:40" s="1" customFormat="1" ht="12.75"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8:40" s="1" customFormat="1" ht="12.75"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8:40" s="1" customFormat="1" ht="12.75"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8:40" s="1" customFormat="1" ht="12.75"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8:40" s="1" customFormat="1" ht="12.75"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8:40" s="1" customFormat="1" ht="12.75"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8:40" s="1" customFormat="1" ht="12.75"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28:40" s="1" customFormat="1" ht="12.75"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28:40" s="1" customFormat="1" ht="12.75"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28:40" s="1" customFormat="1" ht="12.75"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28:40" s="1" customFormat="1" ht="12.75"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28:40" s="1" customFormat="1" ht="12.75"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8:40" s="1" customFormat="1" ht="12.75"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8:40" s="1" customFormat="1" ht="12.75"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8:40" s="1" customFormat="1" ht="12.75"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8:40" s="1" customFormat="1" ht="12.75"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8:40" s="1" customFormat="1" ht="12.75"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8:40" s="1" customFormat="1" ht="12.75"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8:40" s="1" customFormat="1" ht="12.75"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8:40" s="1" customFormat="1" ht="12.75"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8:40" s="1" customFormat="1" ht="12.75"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8:40" s="1" customFormat="1" ht="12.75"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8:40" s="1" customFormat="1" ht="12.75"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8:40" s="1" customFormat="1" ht="12.75"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8:40" s="1" customFormat="1" ht="12.75"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8:40" s="1" customFormat="1" ht="12.75"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8:40" s="1" customFormat="1" ht="12.75"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8:40" s="1" customFormat="1" ht="12.75"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8:40" s="1" customFormat="1" ht="12.75"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8:40" s="1" customFormat="1" ht="12.75"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8:40" s="1" customFormat="1" ht="12.75"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8:40" s="1" customFormat="1" ht="12.75"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8:40" s="1" customFormat="1" ht="12.75"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8:40" s="1" customFormat="1" ht="12.75"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8:40" s="1" customFormat="1" ht="12.75"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8:40" s="1" customFormat="1" ht="12.75"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8:40" s="1" customFormat="1" ht="12.75"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8:40" s="1" customFormat="1" ht="12.75"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8:40" s="1" customFormat="1" ht="12.75"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8:40" s="1" customFormat="1" ht="12.75"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8:40" s="1" customFormat="1" ht="12.75"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8:40" s="1" customFormat="1" ht="12.75"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8:40" s="1" customFormat="1" ht="12.75"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8:40" s="1" customFormat="1" ht="12.75"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8:40" s="1" customFormat="1" ht="12.75"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8:40" s="1" customFormat="1" ht="12.75"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8:40" s="1" customFormat="1" ht="12.75"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8:40" s="1" customFormat="1" ht="12.75"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8:40" s="1" customFormat="1" ht="12.75"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8:40" s="1" customFormat="1" ht="12.75"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8:40" s="1" customFormat="1" ht="12.75"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8:40" s="1" customFormat="1" ht="12.75"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8:40" s="1" customFormat="1" ht="12.75"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8:40" s="1" customFormat="1" ht="12.75"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8:40" s="1" customFormat="1" ht="12.75"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8:40" s="1" customFormat="1" ht="12.75"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8:40" s="1" customFormat="1" ht="12.75"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8:40" s="1" customFormat="1" ht="12.75"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8:40" s="1" customFormat="1" ht="12.75"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8:40" s="1" customFormat="1" ht="12.75"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8:40" s="1" customFormat="1" ht="12.75"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8:40" s="1" customFormat="1" ht="12.75"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8:40" s="1" customFormat="1" ht="12.75"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8:40" s="1" customFormat="1" ht="12.75"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8:40" s="1" customFormat="1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8:40" s="1" customFormat="1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8:40" s="1" customFormat="1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8:40" s="1" customFormat="1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8:40" s="1" customFormat="1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8:40" s="1" customFormat="1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8:40" s="1" customFormat="1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8:40" s="1" customFormat="1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8:40" s="1" customFormat="1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8:40" s="1" customFormat="1" ht="12.75"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8:40" s="1" customFormat="1" ht="12.75"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8:40" s="1" customFormat="1" ht="12.75"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8:40" s="1" customFormat="1" ht="12.75"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8:40" s="1" customFormat="1" ht="12.75"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8:40" s="1" customFormat="1" ht="12.75"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8:40" s="1" customFormat="1" ht="12.75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8:40" s="1" customFormat="1" ht="12.75"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8:40" s="1" customFormat="1" ht="12.75"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8:40" s="1" customFormat="1" ht="12.75"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8:40" s="1" customFormat="1" ht="12.75"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8:40" s="1" customFormat="1" ht="12.75"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</sheetData>
  <sheetProtection insertRows="0"/>
  <protectedRanges>
    <protectedRange sqref="C6:C27 D6:AO31" name="範囲1"/>
  </protectedRanges>
  <mergeCells count="20">
    <mergeCell ref="B30:C30"/>
    <mergeCell ref="A35:T35"/>
    <mergeCell ref="A34:C34"/>
    <mergeCell ref="B31:C31"/>
    <mergeCell ref="A32:C32"/>
    <mergeCell ref="A33:C33"/>
    <mergeCell ref="AL3:AN3"/>
    <mergeCell ref="AF3:AH3"/>
    <mergeCell ref="X3:AA3"/>
    <mergeCell ref="A1:AA1"/>
    <mergeCell ref="B29:C29"/>
    <mergeCell ref="AI3:AK3"/>
    <mergeCell ref="A3:C3"/>
    <mergeCell ref="A4:C4"/>
    <mergeCell ref="H3:K3"/>
    <mergeCell ref="D3:G3"/>
    <mergeCell ref="L3:O3"/>
    <mergeCell ref="AB3:AE3"/>
    <mergeCell ref="P3:S3"/>
    <mergeCell ref="T3:W3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61" r:id="rId1"/>
  <headerFooter alignWithMargins="0">
    <oddHeader>&amp;R&amp;"ＭＳ 明朝,標準"&amp;10新西部環境工場整備及び運営事業
（事業計画書&amp;A）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75" zoomScaleSheetLayoutView="75" workbookViewId="0" topLeftCell="O11">
      <selection activeCell="Y16" sqref="Y16"/>
    </sheetView>
  </sheetViews>
  <sheetFormatPr defaultColWidth="9.00390625" defaultRowHeight="13.5"/>
  <cols>
    <col min="1" max="2" width="3.625" style="314" customWidth="1"/>
    <col min="3" max="3" width="13.625" style="314" customWidth="1"/>
    <col min="4" max="24" width="12.625" style="3" customWidth="1"/>
    <col min="25" max="25" width="15.625" style="3" customWidth="1"/>
    <col min="26" max="26" width="3.625" style="3" customWidth="1"/>
    <col min="27" max="16384" width="9.00390625" style="3" customWidth="1"/>
  </cols>
  <sheetData>
    <row r="1" spans="1:25" ht="14.25">
      <c r="A1" s="864" t="s">
        <v>414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</row>
    <row r="2" spans="2:25" ht="69.75" customHeight="1">
      <c r="B2" s="315"/>
      <c r="C2" s="31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873" t="s">
        <v>301</v>
      </c>
      <c r="Y2" s="873"/>
    </row>
    <row r="3" spans="1:26" ht="69.75" customHeight="1" thickBot="1">
      <c r="A3" s="879" t="s">
        <v>190</v>
      </c>
      <c r="B3" s="880"/>
      <c r="C3" s="880"/>
      <c r="D3" s="303" t="s">
        <v>413</v>
      </c>
      <c r="E3" s="303" t="s">
        <v>311</v>
      </c>
      <c r="F3" s="304" t="s">
        <v>310</v>
      </c>
      <c r="G3" s="304" t="s">
        <v>140</v>
      </c>
      <c r="H3" s="304" t="s">
        <v>141</v>
      </c>
      <c r="I3" s="304" t="s">
        <v>142</v>
      </c>
      <c r="J3" s="304" t="s">
        <v>143</v>
      </c>
      <c r="K3" s="304" t="s">
        <v>144</v>
      </c>
      <c r="L3" s="304" t="s">
        <v>145</v>
      </c>
      <c r="M3" s="304" t="s">
        <v>146</v>
      </c>
      <c r="N3" s="304" t="s">
        <v>147</v>
      </c>
      <c r="O3" s="304" t="s">
        <v>148</v>
      </c>
      <c r="P3" s="304" t="s">
        <v>149</v>
      </c>
      <c r="Q3" s="304" t="s">
        <v>150</v>
      </c>
      <c r="R3" s="304" t="s">
        <v>151</v>
      </c>
      <c r="S3" s="304" t="s">
        <v>152</v>
      </c>
      <c r="T3" s="304" t="s">
        <v>153</v>
      </c>
      <c r="U3" s="304" t="s">
        <v>312</v>
      </c>
      <c r="V3" s="304" t="s">
        <v>313</v>
      </c>
      <c r="W3" s="304" t="s">
        <v>314</v>
      </c>
      <c r="X3" s="591" t="s">
        <v>315</v>
      </c>
      <c r="Y3" s="188" t="s">
        <v>191</v>
      </c>
      <c r="Z3" s="6"/>
    </row>
    <row r="4" spans="1:25" ht="69.75" customHeight="1" thickTop="1">
      <c r="A4" s="881" t="s">
        <v>277</v>
      </c>
      <c r="B4" s="886" t="s">
        <v>364</v>
      </c>
      <c r="C4" s="887"/>
      <c r="D4" s="692"/>
      <c r="E4" s="682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9"/>
      <c r="Y4" s="317">
        <f>SUM(D4:X4)</f>
        <v>0</v>
      </c>
    </row>
    <row r="5" spans="1:25" ht="69.75" customHeight="1">
      <c r="A5" s="878"/>
      <c r="B5" s="890" t="s">
        <v>184</v>
      </c>
      <c r="C5" s="891"/>
      <c r="D5" s="327"/>
      <c r="E5" s="682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  <c r="Y5" s="316">
        <f aca="true" t="shared" si="0" ref="Y5:Y13">SUM(D5:X5)</f>
        <v>0</v>
      </c>
    </row>
    <row r="6" spans="1:25" ht="69.75" customHeight="1">
      <c r="A6" s="878"/>
      <c r="B6" s="892" t="s">
        <v>185</v>
      </c>
      <c r="C6" s="893"/>
      <c r="D6" s="327"/>
      <c r="E6" s="682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9"/>
      <c r="Y6" s="318">
        <f t="shared" si="0"/>
        <v>0</v>
      </c>
    </row>
    <row r="7" spans="1:25" ht="69.75" customHeight="1">
      <c r="A7" s="878"/>
      <c r="B7" s="894" t="s">
        <v>186</v>
      </c>
      <c r="C7" s="895"/>
      <c r="D7" s="330"/>
      <c r="E7" s="683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2"/>
      <c r="Y7" s="319">
        <f t="shared" si="0"/>
        <v>0</v>
      </c>
    </row>
    <row r="8" spans="1:25" ht="69.75" customHeight="1">
      <c r="A8" s="878"/>
      <c r="B8" s="867" t="s">
        <v>300</v>
      </c>
      <c r="C8" s="867"/>
      <c r="D8" s="320">
        <f>SUM(D4:D7)</f>
        <v>0</v>
      </c>
      <c r="E8" s="684">
        <f>SUM(E4:E7)</f>
        <v>0</v>
      </c>
      <c r="F8" s="321">
        <f aca="true" t="shared" si="1" ref="F8:X8">SUM(F4:F7)</f>
        <v>0</v>
      </c>
      <c r="G8" s="321">
        <f t="shared" si="1"/>
        <v>0</v>
      </c>
      <c r="H8" s="321">
        <f t="shared" si="1"/>
        <v>0</v>
      </c>
      <c r="I8" s="321">
        <f t="shared" si="1"/>
        <v>0</v>
      </c>
      <c r="J8" s="321">
        <f t="shared" si="1"/>
        <v>0</v>
      </c>
      <c r="K8" s="321">
        <f t="shared" si="1"/>
        <v>0</v>
      </c>
      <c r="L8" s="321">
        <f t="shared" si="1"/>
        <v>0</v>
      </c>
      <c r="M8" s="321">
        <f t="shared" si="1"/>
        <v>0</v>
      </c>
      <c r="N8" s="321">
        <f t="shared" si="1"/>
        <v>0</v>
      </c>
      <c r="O8" s="321">
        <f t="shared" si="1"/>
        <v>0</v>
      </c>
      <c r="P8" s="321">
        <f t="shared" si="1"/>
        <v>0</v>
      </c>
      <c r="Q8" s="321">
        <f t="shared" si="1"/>
        <v>0</v>
      </c>
      <c r="R8" s="321">
        <f t="shared" si="1"/>
        <v>0</v>
      </c>
      <c r="S8" s="321">
        <f t="shared" si="1"/>
        <v>0</v>
      </c>
      <c r="T8" s="321">
        <f t="shared" si="1"/>
        <v>0</v>
      </c>
      <c r="U8" s="321">
        <f t="shared" si="1"/>
        <v>0</v>
      </c>
      <c r="V8" s="321">
        <f t="shared" si="1"/>
        <v>0</v>
      </c>
      <c r="W8" s="321">
        <f t="shared" si="1"/>
        <v>0</v>
      </c>
      <c r="X8" s="322">
        <f t="shared" si="1"/>
        <v>0</v>
      </c>
      <c r="Y8" s="322">
        <f t="shared" si="0"/>
        <v>0</v>
      </c>
    </row>
    <row r="9" spans="1:25" ht="69.75" customHeight="1">
      <c r="A9" s="877" t="s">
        <v>278</v>
      </c>
      <c r="B9" s="882" t="s">
        <v>187</v>
      </c>
      <c r="C9" s="313" t="s">
        <v>365</v>
      </c>
      <c r="D9" s="333"/>
      <c r="E9" s="685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5"/>
      <c r="Y9" s="317">
        <f t="shared" si="0"/>
        <v>0</v>
      </c>
    </row>
    <row r="10" spans="1:25" ht="69.75" customHeight="1">
      <c r="A10" s="878"/>
      <c r="B10" s="882"/>
      <c r="C10" s="311" t="s">
        <v>188</v>
      </c>
      <c r="D10" s="336"/>
      <c r="E10" s="686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8"/>
      <c r="Y10" s="323">
        <f t="shared" si="0"/>
        <v>0</v>
      </c>
    </row>
    <row r="11" spans="1:25" ht="69.75" customHeight="1">
      <c r="A11" s="878"/>
      <c r="B11" s="882" t="s">
        <v>157</v>
      </c>
      <c r="C11" s="312" t="s">
        <v>189</v>
      </c>
      <c r="D11" s="339"/>
      <c r="E11" s="687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1"/>
      <c r="Y11" s="324">
        <f t="shared" si="0"/>
        <v>0</v>
      </c>
    </row>
    <row r="12" spans="1:25" ht="69.75" customHeight="1">
      <c r="A12" s="878"/>
      <c r="B12" s="882"/>
      <c r="C12" s="580" t="s">
        <v>333</v>
      </c>
      <c r="D12" s="588"/>
      <c r="E12" s="68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589"/>
      <c r="Y12" s="590">
        <f t="shared" si="0"/>
        <v>0</v>
      </c>
    </row>
    <row r="13" spans="1:28" ht="69.75" customHeight="1">
      <c r="A13" s="878"/>
      <c r="B13" s="875" t="s">
        <v>279</v>
      </c>
      <c r="C13" s="875"/>
      <c r="D13" s="531">
        <f>D9+D10-D11-D12</f>
        <v>0</v>
      </c>
      <c r="E13" s="689">
        <f aca="true" t="shared" si="2" ref="E13:X13">E9+E10-E11-E12</f>
        <v>0</v>
      </c>
      <c r="F13" s="532">
        <f t="shared" si="2"/>
        <v>0</v>
      </c>
      <c r="G13" s="532">
        <f t="shared" si="2"/>
        <v>0</v>
      </c>
      <c r="H13" s="532">
        <f t="shared" si="2"/>
        <v>0</v>
      </c>
      <c r="I13" s="532">
        <f t="shared" si="2"/>
        <v>0</v>
      </c>
      <c r="J13" s="532">
        <f t="shared" si="2"/>
        <v>0</v>
      </c>
      <c r="K13" s="532">
        <f t="shared" si="2"/>
        <v>0</v>
      </c>
      <c r="L13" s="532">
        <f t="shared" si="2"/>
        <v>0</v>
      </c>
      <c r="M13" s="532">
        <f t="shared" si="2"/>
        <v>0</v>
      </c>
      <c r="N13" s="532">
        <f t="shared" si="2"/>
        <v>0</v>
      </c>
      <c r="O13" s="532">
        <f t="shared" si="2"/>
        <v>0</v>
      </c>
      <c r="P13" s="532">
        <f t="shared" si="2"/>
        <v>0</v>
      </c>
      <c r="Q13" s="532">
        <f t="shared" si="2"/>
        <v>0</v>
      </c>
      <c r="R13" s="532">
        <f t="shared" si="2"/>
        <v>0</v>
      </c>
      <c r="S13" s="532">
        <f t="shared" si="2"/>
        <v>0</v>
      </c>
      <c r="T13" s="532">
        <f t="shared" si="2"/>
        <v>0</v>
      </c>
      <c r="U13" s="532">
        <f t="shared" si="2"/>
        <v>0</v>
      </c>
      <c r="V13" s="532">
        <f t="shared" si="2"/>
        <v>0</v>
      </c>
      <c r="W13" s="532">
        <f t="shared" si="2"/>
        <v>0</v>
      </c>
      <c r="X13" s="533">
        <f t="shared" si="2"/>
        <v>0</v>
      </c>
      <c r="Y13" s="391">
        <f t="shared" si="0"/>
        <v>0</v>
      </c>
      <c r="Z13" s="82"/>
      <c r="AA13" s="82"/>
      <c r="AB13" s="82"/>
    </row>
    <row r="14" spans="1:28" s="393" customFormat="1" ht="69.75" customHeight="1">
      <c r="A14" s="878"/>
      <c r="B14" s="876" t="s">
        <v>280</v>
      </c>
      <c r="C14" s="876"/>
      <c r="D14" s="534">
        <f>D13/D15</f>
        <v>0</v>
      </c>
      <c r="E14" s="690">
        <f>E13/E15</f>
        <v>0</v>
      </c>
      <c r="F14" s="535">
        <f aca="true" t="shared" si="3" ref="F14:W14">F13/F15</f>
        <v>0</v>
      </c>
      <c r="G14" s="535">
        <f t="shared" si="3"/>
        <v>0</v>
      </c>
      <c r="H14" s="535">
        <f t="shared" si="3"/>
        <v>0</v>
      </c>
      <c r="I14" s="535">
        <f t="shared" si="3"/>
        <v>0</v>
      </c>
      <c r="J14" s="535">
        <f t="shared" si="3"/>
        <v>0</v>
      </c>
      <c r="K14" s="535">
        <f t="shared" si="3"/>
        <v>0</v>
      </c>
      <c r="L14" s="535">
        <f t="shared" si="3"/>
        <v>0</v>
      </c>
      <c r="M14" s="535">
        <f t="shared" si="3"/>
        <v>0</v>
      </c>
      <c r="N14" s="535">
        <f t="shared" si="3"/>
        <v>0</v>
      </c>
      <c r="O14" s="535">
        <f t="shared" si="3"/>
        <v>0</v>
      </c>
      <c r="P14" s="535">
        <f t="shared" si="3"/>
        <v>0</v>
      </c>
      <c r="Q14" s="535">
        <f t="shared" si="3"/>
        <v>0</v>
      </c>
      <c r="R14" s="535">
        <f t="shared" si="3"/>
        <v>0</v>
      </c>
      <c r="S14" s="535">
        <f t="shared" si="3"/>
        <v>0</v>
      </c>
      <c r="T14" s="535">
        <f t="shared" si="3"/>
        <v>0</v>
      </c>
      <c r="U14" s="535">
        <f t="shared" si="3"/>
        <v>0</v>
      </c>
      <c r="V14" s="535">
        <f t="shared" si="3"/>
        <v>0</v>
      </c>
      <c r="W14" s="535">
        <f t="shared" si="3"/>
        <v>0</v>
      </c>
      <c r="X14" s="529">
        <f>X13/X15</f>
        <v>0</v>
      </c>
      <c r="Y14" s="530" t="s">
        <v>272</v>
      </c>
      <c r="Z14" s="392"/>
      <c r="AA14" s="392"/>
      <c r="AB14" s="392"/>
    </row>
    <row r="15" spans="1:28" s="393" customFormat="1" ht="69.75" customHeight="1">
      <c r="A15" s="694"/>
      <c r="B15" s="874" t="s">
        <v>206</v>
      </c>
      <c r="C15" s="874"/>
      <c r="D15" s="695">
        <v>6250</v>
      </c>
      <c r="E15" s="696">
        <v>75000</v>
      </c>
      <c r="F15" s="697">
        <v>75000</v>
      </c>
      <c r="G15" s="697">
        <v>75000</v>
      </c>
      <c r="H15" s="697">
        <v>75000</v>
      </c>
      <c r="I15" s="697">
        <v>75000</v>
      </c>
      <c r="J15" s="697">
        <v>75000</v>
      </c>
      <c r="K15" s="697">
        <v>75000</v>
      </c>
      <c r="L15" s="697">
        <v>75000</v>
      </c>
      <c r="M15" s="697">
        <v>75000</v>
      </c>
      <c r="N15" s="697">
        <v>75000</v>
      </c>
      <c r="O15" s="697">
        <v>75000</v>
      </c>
      <c r="P15" s="697">
        <v>75000</v>
      </c>
      <c r="Q15" s="697">
        <v>75000</v>
      </c>
      <c r="R15" s="697">
        <v>75000</v>
      </c>
      <c r="S15" s="697">
        <v>75000</v>
      </c>
      <c r="T15" s="697">
        <v>75000</v>
      </c>
      <c r="U15" s="697">
        <v>75000</v>
      </c>
      <c r="V15" s="697">
        <v>75000</v>
      </c>
      <c r="W15" s="697">
        <v>75000</v>
      </c>
      <c r="X15" s="698">
        <v>75000</v>
      </c>
      <c r="Y15" s="699">
        <f>SUM(D15:X15)</f>
        <v>1506250</v>
      </c>
      <c r="Z15" s="392"/>
      <c r="AA15" s="392"/>
      <c r="AB15" s="392"/>
    </row>
    <row r="16" spans="1:28" ht="69.75" customHeight="1">
      <c r="A16" s="888" t="s">
        <v>415</v>
      </c>
      <c r="B16" s="889"/>
      <c r="C16" s="889"/>
      <c r="D16" s="693">
        <f aca="true" t="shared" si="4" ref="D16:X16">D8+D13</f>
        <v>0</v>
      </c>
      <c r="E16" s="691">
        <f t="shared" si="4"/>
        <v>0</v>
      </c>
      <c r="F16" s="325">
        <f t="shared" si="4"/>
        <v>0</v>
      </c>
      <c r="G16" s="325">
        <f t="shared" si="4"/>
        <v>0</v>
      </c>
      <c r="H16" s="325">
        <f t="shared" si="4"/>
        <v>0</v>
      </c>
      <c r="I16" s="325">
        <f t="shared" si="4"/>
        <v>0</v>
      </c>
      <c r="J16" s="325">
        <f t="shared" si="4"/>
        <v>0</v>
      </c>
      <c r="K16" s="325">
        <f t="shared" si="4"/>
        <v>0</v>
      </c>
      <c r="L16" s="325">
        <f t="shared" si="4"/>
        <v>0</v>
      </c>
      <c r="M16" s="325">
        <f t="shared" si="4"/>
        <v>0</v>
      </c>
      <c r="N16" s="325">
        <f t="shared" si="4"/>
        <v>0</v>
      </c>
      <c r="O16" s="325">
        <f t="shared" si="4"/>
        <v>0</v>
      </c>
      <c r="P16" s="325">
        <f t="shared" si="4"/>
        <v>0</v>
      </c>
      <c r="Q16" s="325">
        <f t="shared" si="4"/>
        <v>0</v>
      </c>
      <c r="R16" s="325">
        <f t="shared" si="4"/>
        <v>0</v>
      </c>
      <c r="S16" s="325">
        <f t="shared" si="4"/>
        <v>0</v>
      </c>
      <c r="T16" s="325">
        <f t="shared" si="4"/>
        <v>0</v>
      </c>
      <c r="U16" s="325">
        <f t="shared" si="4"/>
        <v>0</v>
      </c>
      <c r="V16" s="325">
        <f t="shared" si="4"/>
        <v>0</v>
      </c>
      <c r="W16" s="325">
        <f t="shared" si="4"/>
        <v>0</v>
      </c>
      <c r="X16" s="326">
        <f t="shared" si="4"/>
        <v>0</v>
      </c>
      <c r="Y16" s="323">
        <f>SUM(D16:X16)</f>
        <v>0</v>
      </c>
      <c r="Z16" s="82"/>
      <c r="AA16" s="82"/>
      <c r="AB16" s="82"/>
    </row>
    <row r="17" spans="1:28" ht="39.75" customHeight="1">
      <c r="A17" s="896" t="s">
        <v>445</v>
      </c>
      <c r="B17" s="896"/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2"/>
      <c r="AA17" s="82"/>
      <c r="AB17" s="82"/>
    </row>
    <row r="18" spans="2:28" ht="39.75" customHeight="1">
      <c r="B18" s="83"/>
      <c r="C18" s="8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2"/>
      <c r="AA18" s="82"/>
      <c r="AB18" s="82"/>
    </row>
    <row r="19" spans="2:28" ht="39.75" customHeight="1">
      <c r="B19" s="885"/>
      <c r="C19" s="885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2"/>
      <c r="AA19" s="82"/>
      <c r="AB19" s="82"/>
    </row>
    <row r="20" spans="2:28" ht="39.75" customHeight="1">
      <c r="B20" s="83"/>
      <c r="C20" s="8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4"/>
      <c r="AA20" s="884"/>
      <c r="AB20" s="884"/>
    </row>
    <row r="21" spans="2:28" ht="39.75" customHeight="1">
      <c r="B21" s="83"/>
      <c r="C21" s="83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2"/>
      <c r="AA21" s="86"/>
      <c r="AB21" s="82"/>
    </row>
    <row r="22" spans="2:28" ht="31.5" customHeight="1">
      <c r="B22" s="883"/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2"/>
      <c r="AA22" s="82"/>
      <c r="AB22" s="82"/>
    </row>
  </sheetData>
  <sheetProtection/>
  <protectedRanges>
    <protectedRange sqref="D4:X6" name="範囲1"/>
  </protectedRanges>
  <mergeCells count="20">
    <mergeCell ref="B22:Y22"/>
    <mergeCell ref="AA20:AB20"/>
    <mergeCell ref="B19:C19"/>
    <mergeCell ref="B4:C4"/>
    <mergeCell ref="A16:C16"/>
    <mergeCell ref="B11:B12"/>
    <mergeCell ref="B5:C5"/>
    <mergeCell ref="B6:C6"/>
    <mergeCell ref="B7:C7"/>
    <mergeCell ref="A17:L17"/>
    <mergeCell ref="A1:Y1"/>
    <mergeCell ref="X2:Y2"/>
    <mergeCell ref="B15:C15"/>
    <mergeCell ref="B8:C8"/>
    <mergeCell ref="B13:C13"/>
    <mergeCell ref="B14:C14"/>
    <mergeCell ref="A9:A14"/>
    <mergeCell ref="A3:C3"/>
    <mergeCell ref="A4:A8"/>
    <mergeCell ref="B9:B10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68" r:id="rId1"/>
  <headerFooter alignWithMargins="0">
    <oddHeader>&amp;R&amp;"ＭＳ 明朝,標準"&amp;10新西部環境工場整備及び運営事業
（事業計画書&amp;A）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7"/>
  <sheetViews>
    <sheetView showGridLines="0" view="pageBreakPreview" zoomScale="75" zoomScaleSheetLayoutView="75" workbookViewId="0" topLeftCell="B1">
      <selection activeCell="B1" sqref="B1:G1"/>
    </sheetView>
  </sheetViews>
  <sheetFormatPr defaultColWidth="9.00390625" defaultRowHeight="13.5"/>
  <cols>
    <col min="1" max="1" width="3.625" style="3" customWidth="1"/>
    <col min="2" max="2" width="14.625" style="3" customWidth="1"/>
    <col min="3" max="3" width="81.625" style="3" customWidth="1"/>
    <col min="4" max="5" width="40.625" style="3" customWidth="1"/>
    <col min="6" max="6" width="27.625" style="3" customWidth="1"/>
    <col min="7" max="7" width="50.625" style="3" customWidth="1"/>
    <col min="8" max="16384" width="9.00390625" style="3" customWidth="1"/>
  </cols>
  <sheetData>
    <row r="1" spans="2:7" ht="40.5" customHeight="1">
      <c r="B1" s="864" t="s">
        <v>197</v>
      </c>
      <c r="C1" s="864"/>
      <c r="D1" s="864"/>
      <c r="E1" s="864"/>
      <c r="F1" s="864"/>
      <c r="G1" s="864"/>
    </row>
    <row r="2" spans="2:7" ht="30" customHeight="1">
      <c r="B2" s="897" t="s">
        <v>3</v>
      </c>
      <c r="C2" s="898"/>
      <c r="D2" s="898"/>
      <c r="E2" s="898"/>
      <c r="F2" s="898"/>
      <c r="G2" s="899"/>
    </row>
    <row r="3" spans="2:7" ht="30" customHeight="1">
      <c r="B3" s="858" t="s">
        <v>198</v>
      </c>
      <c r="C3" s="908" t="s">
        <v>266</v>
      </c>
      <c r="D3" s="909"/>
      <c r="E3" s="906" t="s">
        <v>4</v>
      </c>
      <c r="F3" s="906" t="s">
        <v>1</v>
      </c>
      <c r="G3" s="900" t="s">
        <v>195</v>
      </c>
    </row>
    <row r="4" spans="2:7" ht="39.75" customHeight="1" thickBot="1">
      <c r="B4" s="905"/>
      <c r="C4" s="352" t="s">
        <v>193</v>
      </c>
      <c r="D4" s="353" t="s">
        <v>416</v>
      </c>
      <c r="E4" s="907"/>
      <c r="F4" s="907"/>
      <c r="G4" s="901"/>
    </row>
    <row r="5" spans="2:7" ht="69.75" customHeight="1" thickTop="1">
      <c r="B5" s="354">
        <v>1</v>
      </c>
      <c r="C5" s="355" t="s">
        <v>194</v>
      </c>
      <c r="D5" s="372"/>
      <c r="E5" s="356"/>
      <c r="F5" s="357">
        <f>IF(E5="","",E5/$E$15)</f>
      </c>
      <c r="G5" s="515" t="s">
        <v>196</v>
      </c>
    </row>
    <row r="6" spans="2:7" ht="69.75" customHeight="1">
      <c r="B6" s="358">
        <v>2</v>
      </c>
      <c r="C6" s="359" t="s">
        <v>446</v>
      </c>
      <c r="D6" s="373"/>
      <c r="E6" s="360"/>
      <c r="F6" s="361">
        <f aca="true" t="shared" si="0" ref="F6:F14">IF(E6="","",E6/$E$15)</f>
      </c>
      <c r="G6" s="516" t="s">
        <v>305</v>
      </c>
    </row>
    <row r="7" spans="2:7" ht="69.75" customHeight="1">
      <c r="B7" s="358">
        <v>3</v>
      </c>
      <c r="C7" s="359"/>
      <c r="D7" s="373"/>
      <c r="E7" s="360"/>
      <c r="F7" s="361">
        <f t="shared" si="0"/>
      </c>
      <c r="G7" s="362"/>
    </row>
    <row r="8" spans="2:7" ht="69.75" customHeight="1">
      <c r="B8" s="358">
        <v>4</v>
      </c>
      <c r="C8" s="359"/>
      <c r="D8" s="373"/>
      <c r="E8" s="360"/>
      <c r="F8" s="361">
        <f t="shared" si="0"/>
      </c>
      <c r="G8" s="362"/>
    </row>
    <row r="9" spans="2:7" ht="69.75" customHeight="1">
      <c r="B9" s="358">
        <v>5</v>
      </c>
      <c r="C9" s="359"/>
      <c r="D9" s="373"/>
      <c r="E9" s="360"/>
      <c r="F9" s="361">
        <f>IF(E9="","",E9/$E$15)</f>
      </c>
      <c r="G9" s="362"/>
    </row>
    <row r="10" spans="2:7" ht="69.75" customHeight="1">
      <c r="B10" s="358">
        <v>6</v>
      </c>
      <c r="C10" s="359"/>
      <c r="D10" s="373"/>
      <c r="E10" s="360"/>
      <c r="F10" s="361">
        <f t="shared" si="0"/>
      </c>
      <c r="G10" s="362"/>
    </row>
    <row r="11" spans="2:7" ht="69.75" customHeight="1">
      <c r="B11" s="363">
        <v>7</v>
      </c>
      <c r="C11" s="359"/>
      <c r="D11" s="373"/>
      <c r="E11" s="360"/>
      <c r="F11" s="361"/>
      <c r="G11" s="362"/>
    </row>
    <row r="12" spans="2:7" ht="69.75" customHeight="1">
      <c r="B12" s="363">
        <v>8</v>
      </c>
      <c r="C12" s="359"/>
      <c r="D12" s="373"/>
      <c r="E12" s="360"/>
      <c r="F12" s="361"/>
      <c r="G12" s="362"/>
    </row>
    <row r="13" spans="2:7" ht="69.75" customHeight="1">
      <c r="B13" s="363">
        <v>9</v>
      </c>
      <c r="C13" s="359"/>
      <c r="D13" s="373"/>
      <c r="E13" s="360"/>
      <c r="F13" s="361"/>
      <c r="G13" s="362"/>
    </row>
    <row r="14" spans="2:7" ht="69.75" customHeight="1">
      <c r="B14" s="363">
        <v>10</v>
      </c>
      <c r="C14" s="364"/>
      <c r="D14" s="374"/>
      <c r="E14" s="360"/>
      <c r="F14" s="361">
        <f t="shared" si="0"/>
      </c>
      <c r="G14" s="365"/>
    </row>
    <row r="15" spans="2:7" ht="69.75" customHeight="1">
      <c r="B15" s="902" t="s">
        <v>2</v>
      </c>
      <c r="C15" s="903"/>
      <c r="D15" s="904"/>
      <c r="E15" s="366">
        <f>SUM(E5:E14)</f>
        <v>0</v>
      </c>
      <c r="F15" s="367">
        <f>SUM(F5:F14)</f>
        <v>0</v>
      </c>
      <c r="G15" s="517"/>
    </row>
    <row r="16" spans="2:7" ht="15" customHeight="1">
      <c r="B16" s="370"/>
      <c r="C16" s="187"/>
      <c r="D16" s="187"/>
      <c r="E16" s="368"/>
      <c r="F16" s="369"/>
      <c r="G16" s="302"/>
    </row>
    <row r="17" spans="2:7" ht="21.75" customHeight="1">
      <c r="B17" s="371" t="s">
        <v>205</v>
      </c>
      <c r="C17" s="302"/>
      <c r="D17" s="302"/>
      <c r="E17" s="302"/>
      <c r="F17" s="302"/>
      <c r="G17" s="302"/>
    </row>
  </sheetData>
  <sheetProtection/>
  <mergeCells count="8">
    <mergeCell ref="B2:G2"/>
    <mergeCell ref="G3:G4"/>
    <mergeCell ref="B1:G1"/>
    <mergeCell ref="B15:D15"/>
    <mergeCell ref="B3:B4"/>
    <mergeCell ref="E3:E4"/>
    <mergeCell ref="F3:F4"/>
    <mergeCell ref="C3:D3"/>
  </mergeCells>
  <printOptions horizontalCentered="1"/>
  <pageMargins left="0.3937007874015748" right="0.2362204724409449" top="0.9055118110236221" bottom="0.5118110236220472" header="0.5118110236220472" footer="0.5118110236220472"/>
  <pageSetup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22"/>
  <sheetViews>
    <sheetView view="pageBreakPreview" zoomScale="70" zoomScaleSheetLayoutView="70" workbookViewId="0" topLeftCell="B1">
      <selection activeCell="B1" sqref="B1:G1"/>
    </sheetView>
  </sheetViews>
  <sheetFormatPr defaultColWidth="9.00390625" defaultRowHeight="13.5"/>
  <cols>
    <col min="1" max="1" width="9.00390625" style="33" customWidth="1"/>
    <col min="2" max="2" width="75.625" style="33" customWidth="1"/>
    <col min="3" max="6" width="24.75390625" style="33" customWidth="1"/>
    <col min="7" max="8" width="36.75390625" style="33" customWidth="1"/>
    <col min="9" max="16384" width="9.00390625" style="33" customWidth="1"/>
  </cols>
  <sheetData>
    <row r="1" spans="2:8" ht="20.25" customHeight="1">
      <c r="B1" s="913" t="s">
        <v>293</v>
      </c>
      <c r="C1" s="913"/>
      <c r="D1" s="913"/>
      <c r="E1" s="913"/>
      <c r="F1" s="913"/>
      <c r="G1" s="913"/>
      <c r="H1" s="396"/>
    </row>
    <row r="2" ht="19.5" customHeight="1">
      <c r="G2" s="572" t="s">
        <v>409</v>
      </c>
    </row>
    <row r="3" spans="2:7" s="42" customFormat="1" ht="24.75" customHeight="1">
      <c r="B3" s="910" t="s">
        <v>281</v>
      </c>
      <c r="C3" s="911" t="s">
        <v>463</v>
      </c>
      <c r="D3" s="911" t="s">
        <v>464</v>
      </c>
      <c r="E3" s="911" t="s">
        <v>465</v>
      </c>
      <c r="F3" s="911" t="s">
        <v>462</v>
      </c>
      <c r="G3" s="911" t="s">
        <v>417</v>
      </c>
    </row>
    <row r="4" spans="2:7" ht="38.25" customHeight="1">
      <c r="B4" s="859"/>
      <c r="C4" s="912"/>
      <c r="D4" s="912"/>
      <c r="E4" s="912"/>
      <c r="F4" s="912"/>
      <c r="G4" s="912"/>
    </row>
    <row r="5" spans="2:7" ht="51" customHeight="1">
      <c r="B5" s="562"/>
      <c r="C5" s="563"/>
      <c r="D5" s="563"/>
      <c r="E5" s="563"/>
      <c r="F5" s="563"/>
      <c r="G5" s="564">
        <f>SUM(C5:F5)</f>
        <v>0</v>
      </c>
    </row>
    <row r="6" spans="2:7" ht="51" customHeight="1">
      <c r="B6" s="562"/>
      <c r="C6" s="563"/>
      <c r="D6" s="563"/>
      <c r="E6" s="563"/>
      <c r="F6" s="563"/>
      <c r="G6" s="565">
        <f aca="true" t="shared" si="0" ref="G6:G20">SUM(C6:F6)</f>
        <v>0</v>
      </c>
    </row>
    <row r="7" spans="2:7" ht="51" customHeight="1">
      <c r="B7" s="562"/>
      <c r="C7" s="563"/>
      <c r="D7" s="563"/>
      <c r="E7" s="563"/>
      <c r="F7" s="563"/>
      <c r="G7" s="565">
        <f t="shared" si="0"/>
        <v>0</v>
      </c>
    </row>
    <row r="8" spans="2:7" ht="51" customHeight="1">
      <c r="B8" s="562"/>
      <c r="C8" s="563"/>
      <c r="D8" s="563"/>
      <c r="E8" s="563"/>
      <c r="F8" s="563"/>
      <c r="G8" s="565">
        <f t="shared" si="0"/>
        <v>0</v>
      </c>
    </row>
    <row r="9" spans="2:7" ht="51" customHeight="1">
      <c r="B9" s="562"/>
      <c r="C9" s="563"/>
      <c r="D9" s="563"/>
      <c r="E9" s="563"/>
      <c r="F9" s="563"/>
      <c r="G9" s="565">
        <f t="shared" si="0"/>
        <v>0</v>
      </c>
    </row>
    <row r="10" spans="2:7" ht="51" customHeight="1">
      <c r="B10" s="562"/>
      <c r="C10" s="563"/>
      <c r="D10" s="563"/>
      <c r="E10" s="563"/>
      <c r="F10" s="563"/>
      <c r="G10" s="565">
        <f t="shared" si="0"/>
        <v>0</v>
      </c>
    </row>
    <row r="11" spans="2:7" ht="51" customHeight="1">
      <c r="B11" s="562"/>
      <c r="C11" s="563"/>
      <c r="D11" s="563"/>
      <c r="E11" s="563"/>
      <c r="F11" s="563"/>
      <c r="G11" s="565">
        <f t="shared" si="0"/>
        <v>0</v>
      </c>
    </row>
    <row r="12" spans="2:7" ht="51" customHeight="1">
      <c r="B12" s="562"/>
      <c r="C12" s="563"/>
      <c r="D12" s="563"/>
      <c r="E12" s="563"/>
      <c r="F12" s="563"/>
      <c r="G12" s="565">
        <f t="shared" si="0"/>
        <v>0</v>
      </c>
    </row>
    <row r="13" spans="2:7" ht="51" customHeight="1">
      <c r="B13" s="562"/>
      <c r="C13" s="563"/>
      <c r="D13" s="563"/>
      <c r="E13" s="563"/>
      <c r="F13" s="563"/>
      <c r="G13" s="565">
        <f t="shared" si="0"/>
        <v>0</v>
      </c>
    </row>
    <row r="14" spans="2:7" ht="51" customHeight="1">
      <c r="B14" s="562"/>
      <c r="C14" s="563"/>
      <c r="D14" s="563"/>
      <c r="E14" s="563"/>
      <c r="F14" s="563"/>
      <c r="G14" s="565">
        <f t="shared" si="0"/>
        <v>0</v>
      </c>
    </row>
    <row r="15" spans="2:7" ht="51" customHeight="1">
      <c r="B15" s="562"/>
      <c r="C15" s="563"/>
      <c r="D15" s="563"/>
      <c r="E15" s="563"/>
      <c r="F15" s="563"/>
      <c r="G15" s="565">
        <f t="shared" si="0"/>
        <v>0</v>
      </c>
    </row>
    <row r="16" spans="2:7" ht="51" customHeight="1">
      <c r="B16" s="562"/>
      <c r="C16" s="566"/>
      <c r="D16" s="566"/>
      <c r="E16" s="566"/>
      <c r="F16" s="566"/>
      <c r="G16" s="565">
        <f t="shared" si="0"/>
        <v>0</v>
      </c>
    </row>
    <row r="17" spans="2:7" ht="51" customHeight="1">
      <c r="B17" s="562"/>
      <c r="C17" s="566"/>
      <c r="D17" s="566"/>
      <c r="E17" s="566"/>
      <c r="F17" s="566"/>
      <c r="G17" s="565">
        <f t="shared" si="0"/>
        <v>0</v>
      </c>
    </row>
    <row r="18" spans="2:7" ht="51" customHeight="1">
      <c r="B18" s="567"/>
      <c r="C18" s="566"/>
      <c r="D18" s="566"/>
      <c r="E18" s="566"/>
      <c r="F18" s="566"/>
      <c r="G18" s="565">
        <f t="shared" si="0"/>
        <v>0</v>
      </c>
    </row>
    <row r="19" spans="2:7" ht="51" customHeight="1">
      <c r="B19" s="567"/>
      <c r="C19" s="568"/>
      <c r="D19" s="568"/>
      <c r="E19" s="568"/>
      <c r="F19" s="568"/>
      <c r="G19" s="569">
        <f t="shared" si="0"/>
        <v>0</v>
      </c>
    </row>
    <row r="20" spans="2:7" ht="51" customHeight="1">
      <c r="B20" s="561" t="s">
        <v>282</v>
      </c>
      <c r="C20" s="774">
        <f>SUM(C5:C19)</f>
        <v>0</v>
      </c>
      <c r="D20" s="570">
        <f>SUM(D5:D19)</f>
        <v>0</v>
      </c>
      <c r="E20" s="570">
        <f>SUM(E5:E19)</f>
        <v>0</v>
      </c>
      <c r="F20" s="570">
        <f>SUM(F5:F19)</f>
        <v>0</v>
      </c>
      <c r="G20" s="571">
        <f t="shared" si="0"/>
        <v>0</v>
      </c>
    </row>
    <row r="21" ht="19.5" customHeight="1">
      <c r="B21" s="55" t="s">
        <v>447</v>
      </c>
    </row>
    <row r="22" ht="18.75" customHeight="1">
      <c r="B22" s="55" t="s">
        <v>448</v>
      </c>
    </row>
  </sheetData>
  <sheetProtection/>
  <protectedRanges>
    <protectedRange sqref="B5:F19" name="範囲1"/>
  </protectedRanges>
  <mergeCells count="7">
    <mergeCell ref="B3:B4"/>
    <mergeCell ref="G3:G4"/>
    <mergeCell ref="B1:G1"/>
    <mergeCell ref="C3:C4"/>
    <mergeCell ref="E3:E4"/>
    <mergeCell ref="F3:F4"/>
    <mergeCell ref="D3:D4"/>
  </mergeCells>
  <printOptions horizontalCentered="1"/>
  <pageMargins left="0.4" right="0.24" top="0.9055118110236221" bottom="0.5118110236220472" header="0.5118110236220472" footer="0.5118110236220472"/>
  <pageSetup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0"/>
  <sheetViews>
    <sheetView showGridLines="0" view="pageBreakPreview" zoomScale="75" zoomScaleNormal="85" zoomScaleSheetLayoutView="75" workbookViewId="0" topLeftCell="A1">
      <pane ySplit="4" topLeftCell="BM14" activePane="bottomLeft" state="frozen"/>
      <selection pane="topLeft" activeCell="A58" sqref="A58:IV58"/>
      <selection pane="bottomLeft" activeCell="C28" sqref="C28"/>
    </sheetView>
  </sheetViews>
  <sheetFormatPr defaultColWidth="9.00390625" defaultRowHeight="30" customHeight="1"/>
  <cols>
    <col min="1" max="1" width="16.50390625" style="42" customWidth="1"/>
    <col min="2" max="2" width="7.00390625" style="42" customWidth="1"/>
    <col min="3" max="4" width="9.625" style="92" customWidth="1"/>
    <col min="5" max="25" width="9.625" style="33" customWidth="1"/>
    <col min="26" max="26" width="12.625" style="33" customWidth="1"/>
    <col min="27" max="16384" width="9.00390625" style="33" customWidth="1"/>
  </cols>
  <sheetData>
    <row r="1" spans="1:24" s="34" customFormat="1" ht="21" customHeight="1">
      <c r="A1" s="913" t="s">
        <v>367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</row>
    <row r="2" spans="1:24" s="34" customFormat="1" ht="15.75" customHeight="1">
      <c r="A2" s="390"/>
      <c r="B2" s="35"/>
      <c r="C2" s="91"/>
      <c r="D2" s="91"/>
      <c r="V2" s="873" t="s">
        <v>301</v>
      </c>
      <c r="W2" s="873"/>
      <c r="X2" s="873"/>
    </row>
    <row r="3" spans="1:24" ht="15.75" customHeight="1">
      <c r="A3" s="918" t="s">
        <v>227</v>
      </c>
      <c r="B3" s="919"/>
      <c r="C3" s="701"/>
      <c r="D3" s="916" t="s">
        <v>199</v>
      </c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7"/>
      <c r="X3" s="911" t="s">
        <v>202</v>
      </c>
    </row>
    <row r="4" spans="1:24" ht="30" customHeight="1">
      <c r="A4" s="920"/>
      <c r="B4" s="921"/>
      <c r="C4" s="88" t="s">
        <v>22</v>
      </c>
      <c r="D4" s="88" t="s">
        <v>23</v>
      </c>
      <c r="E4" s="88" t="s">
        <v>24</v>
      </c>
      <c r="F4" s="88" t="s">
        <v>25</v>
      </c>
      <c r="G4" s="88" t="s">
        <v>26</v>
      </c>
      <c r="H4" s="88" t="s">
        <v>27</v>
      </c>
      <c r="I4" s="88" t="s">
        <v>28</v>
      </c>
      <c r="J4" s="88" t="s">
        <v>29</v>
      </c>
      <c r="K4" s="88" t="s">
        <v>30</v>
      </c>
      <c r="L4" s="88" t="s">
        <v>31</v>
      </c>
      <c r="M4" s="88" t="s">
        <v>32</v>
      </c>
      <c r="N4" s="88" t="s">
        <v>33</v>
      </c>
      <c r="O4" s="88" t="s">
        <v>34</v>
      </c>
      <c r="P4" s="88" t="s">
        <v>87</v>
      </c>
      <c r="Q4" s="88" t="s">
        <v>88</v>
      </c>
      <c r="R4" s="88" t="s">
        <v>89</v>
      </c>
      <c r="S4" s="88" t="s">
        <v>137</v>
      </c>
      <c r="T4" s="88" t="s">
        <v>296</v>
      </c>
      <c r="U4" s="88" t="s">
        <v>316</v>
      </c>
      <c r="V4" s="88" t="s">
        <v>317</v>
      </c>
      <c r="W4" s="88" t="s">
        <v>318</v>
      </c>
      <c r="X4" s="912"/>
    </row>
    <row r="5" spans="1:24" ht="18" customHeight="1">
      <c r="A5" s="700"/>
      <c r="B5" s="389" t="s">
        <v>199</v>
      </c>
      <c r="C5" s="384"/>
      <c r="D5" s="384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2"/>
      <c r="X5" s="39">
        <f>SUM(C5:W5)</f>
        <v>0</v>
      </c>
    </row>
    <row r="6" spans="1:24" ht="18" customHeight="1">
      <c r="A6" s="700"/>
      <c r="B6" s="389" t="s">
        <v>199</v>
      </c>
      <c r="C6" s="384"/>
      <c r="D6" s="384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2"/>
      <c r="X6" s="39">
        <f aca="true" t="shared" si="0" ref="X6:X28">SUM(C6:W6)</f>
        <v>0</v>
      </c>
    </row>
    <row r="7" spans="1:24" ht="18" customHeight="1">
      <c r="A7" s="700"/>
      <c r="B7" s="389" t="s">
        <v>199</v>
      </c>
      <c r="C7" s="384"/>
      <c r="D7" s="384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39">
        <f t="shared" si="0"/>
        <v>0</v>
      </c>
    </row>
    <row r="8" spans="1:24" ht="18" customHeight="1">
      <c r="A8" s="700"/>
      <c r="B8" s="389" t="s">
        <v>199</v>
      </c>
      <c r="C8" s="384"/>
      <c r="D8" s="384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2"/>
      <c r="X8" s="39">
        <f t="shared" si="0"/>
        <v>0</v>
      </c>
    </row>
    <row r="9" spans="1:24" ht="18" customHeight="1">
      <c r="A9" s="700"/>
      <c r="B9" s="389" t="s">
        <v>199</v>
      </c>
      <c r="C9" s="384"/>
      <c r="D9" s="384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2"/>
      <c r="X9" s="39">
        <f t="shared" si="0"/>
        <v>0</v>
      </c>
    </row>
    <row r="10" spans="1:24" ht="18" customHeight="1">
      <c r="A10" s="700"/>
      <c r="B10" s="389" t="s">
        <v>199</v>
      </c>
      <c r="C10" s="384"/>
      <c r="D10" s="384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2"/>
      <c r="X10" s="39">
        <f t="shared" si="0"/>
        <v>0</v>
      </c>
    </row>
    <row r="11" spans="1:24" ht="18" customHeight="1">
      <c r="A11" s="700"/>
      <c r="B11" s="389" t="s">
        <v>199</v>
      </c>
      <c r="C11" s="384"/>
      <c r="D11" s="384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2"/>
      <c r="X11" s="39">
        <f t="shared" si="0"/>
        <v>0</v>
      </c>
    </row>
    <row r="12" spans="1:24" ht="18" customHeight="1">
      <c r="A12" s="700"/>
      <c r="B12" s="389" t="s">
        <v>199</v>
      </c>
      <c r="C12" s="384"/>
      <c r="D12" s="384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2"/>
      <c r="X12" s="39">
        <f t="shared" si="0"/>
        <v>0</v>
      </c>
    </row>
    <row r="13" spans="1:24" ht="18" customHeight="1">
      <c r="A13" s="700"/>
      <c r="B13" s="389" t="s">
        <v>199</v>
      </c>
      <c r="C13" s="384"/>
      <c r="D13" s="384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2"/>
      <c r="X13" s="39">
        <f t="shared" si="0"/>
        <v>0</v>
      </c>
    </row>
    <row r="14" spans="1:24" ht="18" customHeight="1">
      <c r="A14" s="700"/>
      <c r="B14" s="389" t="s">
        <v>199</v>
      </c>
      <c r="C14" s="384"/>
      <c r="D14" s="384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39">
        <f t="shared" si="0"/>
        <v>0</v>
      </c>
    </row>
    <row r="15" spans="1:24" ht="18" customHeight="1">
      <c r="A15" s="700"/>
      <c r="B15" s="389" t="s">
        <v>199</v>
      </c>
      <c r="C15" s="384"/>
      <c r="D15" s="384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2"/>
      <c r="X15" s="39">
        <f t="shared" si="0"/>
        <v>0</v>
      </c>
    </row>
    <row r="16" spans="1:24" ht="18" customHeight="1">
      <c r="A16" s="700"/>
      <c r="B16" s="389" t="s">
        <v>199</v>
      </c>
      <c r="C16" s="384"/>
      <c r="D16" s="384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39">
        <f t="shared" si="0"/>
        <v>0</v>
      </c>
    </row>
    <row r="17" spans="1:24" ht="18" customHeight="1">
      <c r="A17" s="700"/>
      <c r="B17" s="389" t="s">
        <v>199</v>
      </c>
      <c r="C17" s="384"/>
      <c r="D17" s="384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2"/>
      <c r="X17" s="39">
        <f t="shared" si="0"/>
        <v>0</v>
      </c>
    </row>
    <row r="18" spans="1:24" ht="18" customHeight="1">
      <c r="A18" s="700"/>
      <c r="B18" s="389" t="s">
        <v>199</v>
      </c>
      <c r="C18" s="384"/>
      <c r="D18" s="384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2"/>
      <c r="X18" s="39">
        <f t="shared" si="0"/>
        <v>0</v>
      </c>
    </row>
    <row r="19" spans="1:24" ht="18" customHeight="1">
      <c r="A19" s="700"/>
      <c r="B19" s="389" t="s">
        <v>199</v>
      </c>
      <c r="C19" s="384"/>
      <c r="D19" s="384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2"/>
      <c r="X19" s="39">
        <f t="shared" si="0"/>
        <v>0</v>
      </c>
    </row>
    <row r="20" spans="1:24" ht="18" customHeight="1">
      <c r="A20" s="700"/>
      <c r="B20" s="389" t="s">
        <v>199</v>
      </c>
      <c r="C20" s="384"/>
      <c r="D20" s="384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2"/>
      <c r="X20" s="39">
        <f t="shared" si="0"/>
        <v>0</v>
      </c>
    </row>
    <row r="21" spans="1:24" ht="18" customHeight="1">
      <c r="A21" s="700"/>
      <c r="B21" s="389" t="s">
        <v>199</v>
      </c>
      <c r="C21" s="384"/>
      <c r="D21" s="384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2"/>
      <c r="X21" s="39">
        <f t="shared" si="0"/>
        <v>0</v>
      </c>
    </row>
    <row r="22" spans="1:24" ht="18" customHeight="1">
      <c r="A22" s="700"/>
      <c r="B22" s="389" t="s">
        <v>199</v>
      </c>
      <c r="C22" s="384"/>
      <c r="D22" s="384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2"/>
      <c r="X22" s="39">
        <f t="shared" si="0"/>
        <v>0</v>
      </c>
    </row>
    <row r="23" spans="1:24" ht="18" customHeight="1">
      <c r="A23" s="700"/>
      <c r="B23" s="389" t="s">
        <v>199</v>
      </c>
      <c r="C23" s="384"/>
      <c r="D23" s="384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39">
        <f t="shared" si="0"/>
        <v>0</v>
      </c>
    </row>
    <row r="24" spans="1:24" ht="18" customHeight="1">
      <c r="A24" s="700"/>
      <c r="B24" s="389" t="s">
        <v>199</v>
      </c>
      <c r="C24" s="384"/>
      <c r="D24" s="384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2"/>
      <c r="X24" s="39">
        <f t="shared" si="0"/>
        <v>0</v>
      </c>
    </row>
    <row r="25" spans="1:24" ht="18" customHeight="1">
      <c r="A25" s="700"/>
      <c r="B25" s="389" t="s">
        <v>199</v>
      </c>
      <c r="C25" s="384"/>
      <c r="D25" s="384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2"/>
      <c r="X25" s="39">
        <f t="shared" si="0"/>
        <v>0</v>
      </c>
    </row>
    <row r="26" spans="1:24" ht="18" customHeight="1">
      <c r="A26" s="700"/>
      <c r="B26" s="389" t="s">
        <v>199</v>
      </c>
      <c r="C26" s="384"/>
      <c r="D26" s="384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2"/>
      <c r="X26" s="39">
        <f t="shared" si="0"/>
        <v>0</v>
      </c>
    </row>
    <row r="27" spans="1:24" ht="18" customHeight="1">
      <c r="A27" s="700"/>
      <c r="B27" s="389" t="s">
        <v>199</v>
      </c>
      <c r="C27" s="384"/>
      <c r="D27" s="384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2"/>
      <c r="X27" s="39">
        <f t="shared" si="0"/>
        <v>0</v>
      </c>
    </row>
    <row r="28" spans="1:24" ht="18" customHeight="1">
      <c r="A28" s="914" t="s">
        <v>203</v>
      </c>
      <c r="B28" s="915"/>
      <c r="C28" s="536">
        <f>SUM(C5:C27)</f>
        <v>0</v>
      </c>
      <c r="D28" s="536">
        <f>SUM(D5:D27)</f>
        <v>0</v>
      </c>
      <c r="E28" s="536">
        <f aca="true" t="shared" si="1" ref="E28:W28">SUM(E5:E27)</f>
        <v>0</v>
      </c>
      <c r="F28" s="536">
        <f t="shared" si="1"/>
        <v>0</v>
      </c>
      <c r="G28" s="536">
        <f t="shared" si="1"/>
        <v>0</v>
      </c>
      <c r="H28" s="536">
        <f t="shared" si="1"/>
        <v>0</v>
      </c>
      <c r="I28" s="536">
        <f t="shared" si="1"/>
        <v>0</v>
      </c>
      <c r="J28" s="536">
        <f t="shared" si="1"/>
        <v>0</v>
      </c>
      <c r="K28" s="536">
        <f t="shared" si="1"/>
        <v>0</v>
      </c>
      <c r="L28" s="536">
        <f t="shared" si="1"/>
        <v>0</v>
      </c>
      <c r="M28" s="536">
        <f t="shared" si="1"/>
        <v>0</v>
      </c>
      <c r="N28" s="536">
        <f t="shared" si="1"/>
        <v>0</v>
      </c>
      <c r="O28" s="536">
        <f t="shared" si="1"/>
        <v>0</v>
      </c>
      <c r="P28" s="536">
        <f t="shared" si="1"/>
        <v>0</v>
      </c>
      <c r="Q28" s="536">
        <f t="shared" si="1"/>
        <v>0</v>
      </c>
      <c r="R28" s="536">
        <f t="shared" si="1"/>
        <v>0</v>
      </c>
      <c r="S28" s="536">
        <f t="shared" si="1"/>
        <v>0</v>
      </c>
      <c r="T28" s="536">
        <f t="shared" si="1"/>
        <v>0</v>
      </c>
      <c r="U28" s="536">
        <f t="shared" si="1"/>
        <v>0</v>
      </c>
      <c r="V28" s="536">
        <f t="shared" si="1"/>
        <v>0</v>
      </c>
      <c r="W28" s="537">
        <f t="shared" si="1"/>
        <v>0</v>
      </c>
      <c r="X28" s="538">
        <f t="shared" si="0"/>
        <v>0</v>
      </c>
    </row>
    <row r="29" ht="15.75" customHeight="1">
      <c r="A29" s="41" t="s">
        <v>283</v>
      </c>
    </row>
    <row r="30" s="82" customFormat="1" ht="15.75" customHeight="1">
      <c r="A30" s="41" t="s">
        <v>205</v>
      </c>
    </row>
    <row r="31" ht="20.25" customHeight="1"/>
    <row r="32" ht="20.25" customHeight="1"/>
    <row r="33" ht="20.25" customHeight="1"/>
    <row r="34" ht="20.25" customHeight="1"/>
    <row r="35" ht="20.25" customHeight="1"/>
    <row r="36" ht="30" customHeight="1" hidden="1"/>
  </sheetData>
  <sheetProtection insertRows="0"/>
  <protectedRanges>
    <protectedRange sqref="A31:IV36" name="範囲3"/>
    <protectedRange sqref="A5:W27" name="範囲1"/>
  </protectedRanges>
  <mergeCells count="6">
    <mergeCell ref="A28:B28"/>
    <mergeCell ref="A1:X1"/>
    <mergeCell ref="V2:X2"/>
    <mergeCell ref="X3:X4"/>
    <mergeCell ref="D3:W3"/>
    <mergeCell ref="A3:B4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56"/>
  <sheetViews>
    <sheetView showGridLines="0" view="pageBreakPreview" zoomScale="75" zoomScaleNormal="85" zoomScaleSheetLayoutView="75" workbookViewId="0" topLeftCell="A1">
      <pane ySplit="4" topLeftCell="BM41" activePane="bottomLeft" state="frozen"/>
      <selection pane="topLeft" activeCell="A58" sqref="A58:IV58"/>
      <selection pane="bottomLeft" activeCell="G54" sqref="G54"/>
    </sheetView>
  </sheetViews>
  <sheetFormatPr defaultColWidth="9.00390625" defaultRowHeight="30" customHeight="1"/>
  <cols>
    <col min="1" max="1" width="16.50390625" style="42" customWidth="1"/>
    <col min="2" max="2" width="7.00390625" style="42" customWidth="1"/>
    <col min="3" max="3" width="9.625" style="33" customWidth="1"/>
    <col min="4" max="4" width="9.625" style="92" customWidth="1"/>
    <col min="5" max="25" width="9.625" style="33" customWidth="1"/>
    <col min="26" max="26" width="12.625" style="33" customWidth="1"/>
    <col min="27" max="16384" width="9.00390625" style="33" customWidth="1"/>
  </cols>
  <sheetData>
    <row r="1" spans="1:24" s="34" customFormat="1" ht="21" customHeight="1">
      <c r="A1" s="913" t="s">
        <v>366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</row>
    <row r="2" spans="1:24" s="34" customFormat="1" ht="14.25" customHeight="1">
      <c r="A2" s="390"/>
      <c r="B2" s="35"/>
      <c r="D2" s="91"/>
      <c r="V2" s="873" t="s">
        <v>301</v>
      </c>
      <c r="W2" s="873"/>
      <c r="X2" s="873"/>
    </row>
    <row r="3" spans="1:24" ht="15.75" customHeight="1">
      <c r="A3" s="918" t="s">
        <v>227</v>
      </c>
      <c r="B3" s="919"/>
      <c r="C3" s="925" t="s">
        <v>207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7"/>
      <c r="X3" s="911" t="s">
        <v>202</v>
      </c>
    </row>
    <row r="4" spans="1:24" ht="30" customHeight="1">
      <c r="A4" s="920"/>
      <c r="B4" s="921"/>
      <c r="C4" s="88" t="s">
        <v>22</v>
      </c>
      <c r="D4" s="88" t="s">
        <v>23</v>
      </c>
      <c r="E4" s="88" t="s">
        <v>24</v>
      </c>
      <c r="F4" s="88" t="s">
        <v>25</v>
      </c>
      <c r="G4" s="88" t="s">
        <v>26</v>
      </c>
      <c r="H4" s="88" t="s">
        <v>27</v>
      </c>
      <c r="I4" s="88" t="s">
        <v>28</v>
      </c>
      <c r="J4" s="88" t="s">
        <v>29</v>
      </c>
      <c r="K4" s="88" t="s">
        <v>30</v>
      </c>
      <c r="L4" s="88" t="s">
        <v>31</v>
      </c>
      <c r="M4" s="88" t="s">
        <v>32</v>
      </c>
      <c r="N4" s="88" t="s">
        <v>33</v>
      </c>
      <c r="O4" s="88" t="s">
        <v>34</v>
      </c>
      <c r="P4" s="88" t="s">
        <v>87</v>
      </c>
      <c r="Q4" s="88" t="s">
        <v>88</v>
      </c>
      <c r="R4" s="88" t="s">
        <v>89</v>
      </c>
      <c r="S4" s="88" t="s">
        <v>137</v>
      </c>
      <c r="T4" s="88" t="s">
        <v>296</v>
      </c>
      <c r="U4" s="88" t="s">
        <v>316</v>
      </c>
      <c r="V4" s="88" t="s">
        <v>317</v>
      </c>
      <c r="W4" s="88" t="s">
        <v>318</v>
      </c>
      <c r="X4" s="912"/>
    </row>
    <row r="5" spans="1:24" ht="18" customHeight="1">
      <c r="A5" s="395" t="s">
        <v>167</v>
      </c>
      <c r="B5" s="703" t="s">
        <v>210</v>
      </c>
      <c r="C5" s="702">
        <v>6250</v>
      </c>
      <c r="D5" s="582">
        <v>75000</v>
      </c>
      <c r="E5" s="592">
        <v>75000</v>
      </c>
      <c r="F5" s="592">
        <v>75000</v>
      </c>
      <c r="G5" s="592">
        <v>75000</v>
      </c>
      <c r="H5" s="592">
        <v>75000</v>
      </c>
      <c r="I5" s="592">
        <v>75000</v>
      </c>
      <c r="J5" s="592">
        <v>75000</v>
      </c>
      <c r="K5" s="592">
        <v>75000</v>
      </c>
      <c r="L5" s="592">
        <v>75000</v>
      </c>
      <c r="M5" s="592">
        <v>75000</v>
      </c>
      <c r="N5" s="592">
        <v>75000</v>
      </c>
      <c r="O5" s="592">
        <v>75000</v>
      </c>
      <c r="P5" s="592">
        <v>75000</v>
      </c>
      <c r="Q5" s="592">
        <v>75000</v>
      </c>
      <c r="R5" s="592">
        <v>75000</v>
      </c>
      <c r="S5" s="592">
        <v>75000</v>
      </c>
      <c r="T5" s="592">
        <v>75000</v>
      </c>
      <c r="U5" s="592">
        <v>75000</v>
      </c>
      <c r="V5" s="592">
        <v>75000</v>
      </c>
      <c r="W5" s="593">
        <v>75000</v>
      </c>
      <c r="X5" s="120">
        <f>SUM(C5:W5)</f>
        <v>1506250</v>
      </c>
    </row>
    <row r="6" spans="1:24" ht="18" customHeight="1">
      <c r="A6" s="923"/>
      <c r="B6" s="394" t="s">
        <v>201</v>
      </c>
      <c r="C6" s="376"/>
      <c r="D6" s="375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89">
        <f>SUM(D6:W6)</f>
        <v>0</v>
      </c>
    </row>
    <row r="7" spans="1:24" ht="18" customHeight="1">
      <c r="A7" s="923"/>
      <c r="B7" s="385" t="s">
        <v>208</v>
      </c>
      <c r="C7" s="387"/>
      <c r="D7" s="386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539" t="s">
        <v>273</v>
      </c>
    </row>
    <row r="8" spans="1:24" ht="18" customHeight="1">
      <c r="A8" s="924"/>
      <c r="B8" s="525" t="s">
        <v>199</v>
      </c>
      <c r="C8" s="527">
        <f>C$5*C7</f>
        <v>0</v>
      </c>
      <c r="D8" s="526">
        <f aca="true" t="shared" si="0" ref="D8:W8">D$5*D7</f>
        <v>0</v>
      </c>
      <c r="E8" s="527">
        <f t="shared" si="0"/>
        <v>0</v>
      </c>
      <c r="F8" s="527">
        <f t="shared" si="0"/>
        <v>0</v>
      </c>
      <c r="G8" s="527">
        <f t="shared" si="0"/>
        <v>0</v>
      </c>
      <c r="H8" s="527">
        <f t="shared" si="0"/>
        <v>0</v>
      </c>
      <c r="I8" s="527">
        <f t="shared" si="0"/>
        <v>0</v>
      </c>
      <c r="J8" s="527">
        <f t="shared" si="0"/>
        <v>0</v>
      </c>
      <c r="K8" s="527">
        <f t="shared" si="0"/>
        <v>0</v>
      </c>
      <c r="L8" s="527">
        <f t="shared" si="0"/>
        <v>0</v>
      </c>
      <c r="M8" s="527">
        <f t="shared" si="0"/>
        <v>0</v>
      </c>
      <c r="N8" s="527">
        <f t="shared" si="0"/>
        <v>0</v>
      </c>
      <c r="O8" s="527">
        <f t="shared" si="0"/>
        <v>0</v>
      </c>
      <c r="P8" s="527">
        <f t="shared" si="0"/>
        <v>0</v>
      </c>
      <c r="Q8" s="527">
        <f t="shared" si="0"/>
        <v>0</v>
      </c>
      <c r="R8" s="527">
        <f t="shared" si="0"/>
        <v>0</v>
      </c>
      <c r="S8" s="527">
        <f t="shared" si="0"/>
        <v>0</v>
      </c>
      <c r="T8" s="527">
        <f t="shared" si="0"/>
        <v>0</v>
      </c>
      <c r="U8" s="527">
        <f t="shared" si="0"/>
        <v>0</v>
      </c>
      <c r="V8" s="527">
        <f t="shared" si="0"/>
        <v>0</v>
      </c>
      <c r="W8" s="528">
        <f t="shared" si="0"/>
        <v>0</v>
      </c>
      <c r="X8" s="39">
        <f>SUM(D8:W8)</f>
        <v>0</v>
      </c>
    </row>
    <row r="9" spans="1:24" ht="18" customHeight="1">
      <c r="A9" s="922"/>
      <c r="B9" s="383" t="s">
        <v>201</v>
      </c>
      <c r="C9" s="379"/>
      <c r="D9" s="378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38">
        <f>SUM(D9:W9)</f>
        <v>0</v>
      </c>
    </row>
    <row r="10" spans="1:24" ht="18" customHeight="1">
      <c r="A10" s="923"/>
      <c r="B10" s="385" t="s">
        <v>208</v>
      </c>
      <c r="C10" s="387"/>
      <c r="D10" s="386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539" t="s">
        <v>273</v>
      </c>
    </row>
    <row r="11" spans="1:24" ht="18" customHeight="1">
      <c r="A11" s="924"/>
      <c r="B11" s="525" t="s">
        <v>199</v>
      </c>
      <c r="C11" s="527">
        <f aca="true" t="shared" si="1" ref="C11:W11">C$5*C10</f>
        <v>0</v>
      </c>
      <c r="D11" s="526">
        <f t="shared" si="1"/>
        <v>0</v>
      </c>
      <c r="E11" s="527">
        <f t="shared" si="1"/>
        <v>0</v>
      </c>
      <c r="F11" s="527">
        <f t="shared" si="1"/>
        <v>0</v>
      </c>
      <c r="G11" s="527">
        <f t="shared" si="1"/>
        <v>0</v>
      </c>
      <c r="H11" s="527">
        <f t="shared" si="1"/>
        <v>0</v>
      </c>
      <c r="I11" s="527">
        <f t="shared" si="1"/>
        <v>0</v>
      </c>
      <c r="J11" s="527">
        <f t="shared" si="1"/>
        <v>0</v>
      </c>
      <c r="K11" s="527">
        <f t="shared" si="1"/>
        <v>0</v>
      </c>
      <c r="L11" s="527">
        <f t="shared" si="1"/>
        <v>0</v>
      </c>
      <c r="M11" s="527">
        <f t="shared" si="1"/>
        <v>0</v>
      </c>
      <c r="N11" s="527">
        <f t="shared" si="1"/>
        <v>0</v>
      </c>
      <c r="O11" s="527">
        <f t="shared" si="1"/>
        <v>0</v>
      </c>
      <c r="P11" s="527">
        <f t="shared" si="1"/>
        <v>0</v>
      </c>
      <c r="Q11" s="527">
        <f t="shared" si="1"/>
        <v>0</v>
      </c>
      <c r="R11" s="527">
        <f t="shared" si="1"/>
        <v>0</v>
      </c>
      <c r="S11" s="527">
        <f t="shared" si="1"/>
        <v>0</v>
      </c>
      <c r="T11" s="527">
        <f t="shared" si="1"/>
        <v>0</v>
      </c>
      <c r="U11" s="527">
        <f t="shared" si="1"/>
        <v>0</v>
      </c>
      <c r="V11" s="527">
        <f t="shared" si="1"/>
        <v>0</v>
      </c>
      <c r="W11" s="528">
        <f t="shared" si="1"/>
        <v>0</v>
      </c>
      <c r="X11" s="39">
        <f>SUM(D11:W11)</f>
        <v>0</v>
      </c>
    </row>
    <row r="12" spans="1:24" ht="18" customHeight="1">
      <c r="A12" s="922"/>
      <c r="B12" s="383" t="s">
        <v>201</v>
      </c>
      <c r="C12" s="379"/>
      <c r="D12" s="378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80"/>
      <c r="X12" s="38">
        <f>SUM(D12:W12)</f>
        <v>0</v>
      </c>
    </row>
    <row r="13" spans="1:24" ht="18" customHeight="1">
      <c r="A13" s="923"/>
      <c r="B13" s="385" t="s">
        <v>208</v>
      </c>
      <c r="C13" s="387"/>
      <c r="D13" s="386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8"/>
      <c r="X13" s="539" t="s">
        <v>273</v>
      </c>
    </row>
    <row r="14" spans="1:24" ht="18" customHeight="1">
      <c r="A14" s="924"/>
      <c r="B14" s="525" t="s">
        <v>199</v>
      </c>
      <c r="C14" s="527">
        <f aca="true" t="shared" si="2" ref="C14:W14">C$5*C13</f>
        <v>0</v>
      </c>
      <c r="D14" s="526">
        <f t="shared" si="2"/>
        <v>0</v>
      </c>
      <c r="E14" s="527">
        <f t="shared" si="2"/>
        <v>0</v>
      </c>
      <c r="F14" s="527">
        <f t="shared" si="2"/>
        <v>0</v>
      </c>
      <c r="G14" s="527">
        <f t="shared" si="2"/>
        <v>0</v>
      </c>
      <c r="H14" s="527">
        <f t="shared" si="2"/>
        <v>0</v>
      </c>
      <c r="I14" s="527">
        <f t="shared" si="2"/>
        <v>0</v>
      </c>
      <c r="J14" s="527">
        <f t="shared" si="2"/>
        <v>0</v>
      </c>
      <c r="K14" s="527">
        <f t="shared" si="2"/>
        <v>0</v>
      </c>
      <c r="L14" s="527">
        <f t="shared" si="2"/>
        <v>0</v>
      </c>
      <c r="M14" s="527">
        <f t="shared" si="2"/>
        <v>0</v>
      </c>
      <c r="N14" s="527">
        <f t="shared" si="2"/>
        <v>0</v>
      </c>
      <c r="O14" s="527">
        <f t="shared" si="2"/>
        <v>0</v>
      </c>
      <c r="P14" s="527">
        <f t="shared" si="2"/>
        <v>0</v>
      </c>
      <c r="Q14" s="527">
        <f t="shared" si="2"/>
        <v>0</v>
      </c>
      <c r="R14" s="527">
        <f t="shared" si="2"/>
        <v>0</v>
      </c>
      <c r="S14" s="527">
        <f t="shared" si="2"/>
        <v>0</v>
      </c>
      <c r="T14" s="527">
        <f t="shared" si="2"/>
        <v>0</v>
      </c>
      <c r="U14" s="527">
        <f t="shared" si="2"/>
        <v>0</v>
      </c>
      <c r="V14" s="527">
        <f t="shared" si="2"/>
        <v>0</v>
      </c>
      <c r="W14" s="528">
        <f t="shared" si="2"/>
        <v>0</v>
      </c>
      <c r="X14" s="39">
        <f>SUM(D14:W14)</f>
        <v>0</v>
      </c>
    </row>
    <row r="15" spans="1:24" ht="18" customHeight="1">
      <c r="A15" s="922"/>
      <c r="B15" s="383" t="s">
        <v>201</v>
      </c>
      <c r="C15" s="379"/>
      <c r="D15" s="378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80"/>
      <c r="X15" s="38">
        <f>SUM(D15:W15)</f>
        <v>0</v>
      </c>
    </row>
    <row r="16" spans="1:24" ht="18" customHeight="1">
      <c r="A16" s="923"/>
      <c r="B16" s="385" t="s">
        <v>208</v>
      </c>
      <c r="C16" s="387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8"/>
      <c r="X16" s="539" t="s">
        <v>273</v>
      </c>
    </row>
    <row r="17" spans="1:24" ht="18" customHeight="1">
      <c r="A17" s="924"/>
      <c r="B17" s="525" t="s">
        <v>199</v>
      </c>
      <c r="C17" s="527">
        <f aca="true" t="shared" si="3" ref="C17:W17">C$5*C16</f>
        <v>0</v>
      </c>
      <c r="D17" s="526">
        <f t="shared" si="3"/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0</v>
      </c>
      <c r="J17" s="527">
        <f t="shared" si="3"/>
        <v>0</v>
      </c>
      <c r="K17" s="527">
        <f t="shared" si="3"/>
        <v>0</v>
      </c>
      <c r="L17" s="527">
        <f t="shared" si="3"/>
        <v>0</v>
      </c>
      <c r="M17" s="527">
        <f t="shared" si="3"/>
        <v>0</v>
      </c>
      <c r="N17" s="527">
        <f t="shared" si="3"/>
        <v>0</v>
      </c>
      <c r="O17" s="527">
        <f t="shared" si="3"/>
        <v>0</v>
      </c>
      <c r="P17" s="527">
        <f t="shared" si="3"/>
        <v>0</v>
      </c>
      <c r="Q17" s="527">
        <f t="shared" si="3"/>
        <v>0</v>
      </c>
      <c r="R17" s="527">
        <f t="shared" si="3"/>
        <v>0</v>
      </c>
      <c r="S17" s="527">
        <f t="shared" si="3"/>
        <v>0</v>
      </c>
      <c r="T17" s="527">
        <f t="shared" si="3"/>
        <v>0</v>
      </c>
      <c r="U17" s="527">
        <f t="shared" si="3"/>
        <v>0</v>
      </c>
      <c r="V17" s="527">
        <f t="shared" si="3"/>
        <v>0</v>
      </c>
      <c r="W17" s="528">
        <f t="shared" si="3"/>
        <v>0</v>
      </c>
      <c r="X17" s="39">
        <f>SUM(D17:W17)</f>
        <v>0</v>
      </c>
    </row>
    <row r="18" spans="1:24" ht="18" customHeight="1">
      <c r="A18" s="922"/>
      <c r="B18" s="383" t="s">
        <v>201</v>
      </c>
      <c r="C18" s="379"/>
      <c r="D18" s="378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80"/>
      <c r="X18" s="38">
        <f>SUM(D18:W18)</f>
        <v>0</v>
      </c>
    </row>
    <row r="19" spans="1:24" ht="18" customHeight="1">
      <c r="A19" s="923"/>
      <c r="B19" s="385" t="s">
        <v>208</v>
      </c>
      <c r="C19" s="387"/>
      <c r="D19" s="386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8"/>
      <c r="X19" s="539" t="s">
        <v>273</v>
      </c>
    </row>
    <row r="20" spans="1:24" ht="18" customHeight="1">
      <c r="A20" s="924"/>
      <c r="B20" s="525" t="s">
        <v>199</v>
      </c>
      <c r="C20" s="527">
        <f aca="true" t="shared" si="4" ref="C20:W20">C$5*C19</f>
        <v>0</v>
      </c>
      <c r="D20" s="526">
        <f t="shared" si="4"/>
        <v>0</v>
      </c>
      <c r="E20" s="527">
        <f t="shared" si="4"/>
        <v>0</v>
      </c>
      <c r="F20" s="527">
        <f t="shared" si="4"/>
        <v>0</v>
      </c>
      <c r="G20" s="527">
        <f t="shared" si="4"/>
        <v>0</v>
      </c>
      <c r="H20" s="527">
        <f t="shared" si="4"/>
        <v>0</v>
      </c>
      <c r="I20" s="527">
        <f t="shared" si="4"/>
        <v>0</v>
      </c>
      <c r="J20" s="527">
        <f t="shared" si="4"/>
        <v>0</v>
      </c>
      <c r="K20" s="527">
        <f t="shared" si="4"/>
        <v>0</v>
      </c>
      <c r="L20" s="527">
        <f t="shared" si="4"/>
        <v>0</v>
      </c>
      <c r="M20" s="527">
        <f t="shared" si="4"/>
        <v>0</v>
      </c>
      <c r="N20" s="527">
        <f t="shared" si="4"/>
        <v>0</v>
      </c>
      <c r="O20" s="527">
        <f t="shared" si="4"/>
        <v>0</v>
      </c>
      <c r="P20" s="527">
        <f t="shared" si="4"/>
        <v>0</v>
      </c>
      <c r="Q20" s="527">
        <f t="shared" si="4"/>
        <v>0</v>
      </c>
      <c r="R20" s="527">
        <f t="shared" si="4"/>
        <v>0</v>
      </c>
      <c r="S20" s="527">
        <f t="shared" si="4"/>
        <v>0</v>
      </c>
      <c r="T20" s="527">
        <f t="shared" si="4"/>
        <v>0</v>
      </c>
      <c r="U20" s="527">
        <f t="shared" si="4"/>
        <v>0</v>
      </c>
      <c r="V20" s="527">
        <f t="shared" si="4"/>
        <v>0</v>
      </c>
      <c r="W20" s="528">
        <f t="shared" si="4"/>
        <v>0</v>
      </c>
      <c r="X20" s="39">
        <f>SUM(D20:W20)</f>
        <v>0</v>
      </c>
    </row>
    <row r="21" spans="1:24" ht="18" customHeight="1">
      <c r="A21" s="922"/>
      <c r="B21" s="383" t="s">
        <v>201</v>
      </c>
      <c r="C21" s="379"/>
      <c r="D21" s="378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80"/>
      <c r="X21" s="38">
        <f>SUM(D21:W21)</f>
        <v>0</v>
      </c>
    </row>
    <row r="22" spans="1:24" ht="18" customHeight="1">
      <c r="A22" s="923"/>
      <c r="B22" s="385" t="s">
        <v>208</v>
      </c>
      <c r="C22" s="387"/>
      <c r="D22" s="386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8"/>
      <c r="X22" s="539" t="s">
        <v>273</v>
      </c>
    </row>
    <row r="23" spans="1:24" ht="18" customHeight="1">
      <c r="A23" s="924"/>
      <c r="B23" s="525" t="s">
        <v>199</v>
      </c>
      <c r="C23" s="527">
        <f aca="true" t="shared" si="5" ref="C23:W23">C$5*C22</f>
        <v>0</v>
      </c>
      <c r="D23" s="526">
        <f t="shared" si="5"/>
        <v>0</v>
      </c>
      <c r="E23" s="527">
        <f t="shared" si="5"/>
        <v>0</v>
      </c>
      <c r="F23" s="527">
        <f t="shared" si="5"/>
        <v>0</v>
      </c>
      <c r="G23" s="527">
        <f t="shared" si="5"/>
        <v>0</v>
      </c>
      <c r="H23" s="527">
        <f t="shared" si="5"/>
        <v>0</v>
      </c>
      <c r="I23" s="527">
        <f t="shared" si="5"/>
        <v>0</v>
      </c>
      <c r="J23" s="527">
        <f t="shared" si="5"/>
        <v>0</v>
      </c>
      <c r="K23" s="527">
        <f t="shared" si="5"/>
        <v>0</v>
      </c>
      <c r="L23" s="527">
        <f t="shared" si="5"/>
        <v>0</v>
      </c>
      <c r="M23" s="527">
        <f t="shared" si="5"/>
        <v>0</v>
      </c>
      <c r="N23" s="527">
        <f t="shared" si="5"/>
        <v>0</v>
      </c>
      <c r="O23" s="527">
        <f t="shared" si="5"/>
        <v>0</v>
      </c>
      <c r="P23" s="527">
        <f t="shared" si="5"/>
        <v>0</v>
      </c>
      <c r="Q23" s="527">
        <f t="shared" si="5"/>
        <v>0</v>
      </c>
      <c r="R23" s="527">
        <f t="shared" si="5"/>
        <v>0</v>
      </c>
      <c r="S23" s="527">
        <f t="shared" si="5"/>
        <v>0</v>
      </c>
      <c r="T23" s="527">
        <f t="shared" si="5"/>
        <v>0</v>
      </c>
      <c r="U23" s="527">
        <f t="shared" si="5"/>
        <v>0</v>
      </c>
      <c r="V23" s="527">
        <f t="shared" si="5"/>
        <v>0</v>
      </c>
      <c r="W23" s="528">
        <f t="shared" si="5"/>
        <v>0</v>
      </c>
      <c r="X23" s="39">
        <f>SUM(D23:W23)</f>
        <v>0</v>
      </c>
    </row>
    <row r="24" spans="1:24" ht="18" customHeight="1">
      <c r="A24" s="922"/>
      <c r="B24" s="383" t="s">
        <v>201</v>
      </c>
      <c r="C24" s="379"/>
      <c r="D24" s="378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80"/>
      <c r="X24" s="38">
        <f>SUM(D24:W24)</f>
        <v>0</v>
      </c>
    </row>
    <row r="25" spans="1:24" ht="18" customHeight="1">
      <c r="A25" s="923"/>
      <c r="B25" s="385" t="s">
        <v>208</v>
      </c>
      <c r="C25" s="387"/>
      <c r="D25" s="386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8"/>
      <c r="X25" s="539" t="s">
        <v>273</v>
      </c>
    </row>
    <row r="26" spans="1:24" ht="18" customHeight="1">
      <c r="A26" s="924"/>
      <c r="B26" s="525" t="s">
        <v>199</v>
      </c>
      <c r="C26" s="527">
        <f aca="true" t="shared" si="6" ref="C26:W26">C$5*C25</f>
        <v>0</v>
      </c>
      <c r="D26" s="526">
        <f t="shared" si="6"/>
        <v>0</v>
      </c>
      <c r="E26" s="527">
        <f t="shared" si="6"/>
        <v>0</v>
      </c>
      <c r="F26" s="527">
        <f t="shared" si="6"/>
        <v>0</v>
      </c>
      <c r="G26" s="527">
        <f t="shared" si="6"/>
        <v>0</v>
      </c>
      <c r="H26" s="527">
        <f t="shared" si="6"/>
        <v>0</v>
      </c>
      <c r="I26" s="527">
        <f t="shared" si="6"/>
        <v>0</v>
      </c>
      <c r="J26" s="527">
        <f t="shared" si="6"/>
        <v>0</v>
      </c>
      <c r="K26" s="527">
        <f t="shared" si="6"/>
        <v>0</v>
      </c>
      <c r="L26" s="527">
        <f t="shared" si="6"/>
        <v>0</v>
      </c>
      <c r="M26" s="527">
        <f t="shared" si="6"/>
        <v>0</v>
      </c>
      <c r="N26" s="527">
        <f t="shared" si="6"/>
        <v>0</v>
      </c>
      <c r="O26" s="527">
        <f t="shared" si="6"/>
        <v>0</v>
      </c>
      <c r="P26" s="527">
        <f t="shared" si="6"/>
        <v>0</v>
      </c>
      <c r="Q26" s="527">
        <f t="shared" si="6"/>
        <v>0</v>
      </c>
      <c r="R26" s="527">
        <f t="shared" si="6"/>
        <v>0</v>
      </c>
      <c r="S26" s="527">
        <f t="shared" si="6"/>
        <v>0</v>
      </c>
      <c r="T26" s="527">
        <f t="shared" si="6"/>
        <v>0</v>
      </c>
      <c r="U26" s="527">
        <f t="shared" si="6"/>
        <v>0</v>
      </c>
      <c r="V26" s="527">
        <f t="shared" si="6"/>
        <v>0</v>
      </c>
      <c r="W26" s="528">
        <f t="shared" si="6"/>
        <v>0</v>
      </c>
      <c r="X26" s="39">
        <f>SUM(D26:W26)</f>
        <v>0</v>
      </c>
    </row>
    <row r="27" spans="1:24" ht="18" customHeight="1">
      <c r="A27" s="922"/>
      <c r="B27" s="383" t="s">
        <v>201</v>
      </c>
      <c r="C27" s="379"/>
      <c r="D27" s="378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80"/>
      <c r="X27" s="38">
        <f>SUM(D27:W27)</f>
        <v>0</v>
      </c>
    </row>
    <row r="28" spans="1:24" ht="18" customHeight="1">
      <c r="A28" s="923"/>
      <c r="B28" s="385" t="s">
        <v>208</v>
      </c>
      <c r="C28" s="387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8"/>
      <c r="X28" s="539" t="s">
        <v>273</v>
      </c>
    </row>
    <row r="29" spans="1:24" ht="18" customHeight="1">
      <c r="A29" s="924"/>
      <c r="B29" s="525" t="s">
        <v>199</v>
      </c>
      <c r="C29" s="527">
        <f aca="true" t="shared" si="7" ref="C29:W29">C$5*C28</f>
        <v>0</v>
      </c>
      <c r="D29" s="526">
        <f t="shared" si="7"/>
        <v>0</v>
      </c>
      <c r="E29" s="527">
        <f t="shared" si="7"/>
        <v>0</v>
      </c>
      <c r="F29" s="527">
        <f t="shared" si="7"/>
        <v>0</v>
      </c>
      <c r="G29" s="527">
        <f t="shared" si="7"/>
        <v>0</v>
      </c>
      <c r="H29" s="527">
        <f t="shared" si="7"/>
        <v>0</v>
      </c>
      <c r="I29" s="527">
        <f t="shared" si="7"/>
        <v>0</v>
      </c>
      <c r="J29" s="527">
        <f t="shared" si="7"/>
        <v>0</v>
      </c>
      <c r="K29" s="527">
        <f t="shared" si="7"/>
        <v>0</v>
      </c>
      <c r="L29" s="527">
        <f t="shared" si="7"/>
        <v>0</v>
      </c>
      <c r="M29" s="527">
        <f t="shared" si="7"/>
        <v>0</v>
      </c>
      <c r="N29" s="527">
        <f t="shared" si="7"/>
        <v>0</v>
      </c>
      <c r="O29" s="527">
        <f t="shared" si="7"/>
        <v>0</v>
      </c>
      <c r="P29" s="527">
        <f t="shared" si="7"/>
        <v>0</v>
      </c>
      <c r="Q29" s="527">
        <f t="shared" si="7"/>
        <v>0</v>
      </c>
      <c r="R29" s="527">
        <f t="shared" si="7"/>
        <v>0</v>
      </c>
      <c r="S29" s="527">
        <f t="shared" si="7"/>
        <v>0</v>
      </c>
      <c r="T29" s="527">
        <f t="shared" si="7"/>
        <v>0</v>
      </c>
      <c r="U29" s="527">
        <f t="shared" si="7"/>
        <v>0</v>
      </c>
      <c r="V29" s="527">
        <f t="shared" si="7"/>
        <v>0</v>
      </c>
      <c r="W29" s="528">
        <f t="shared" si="7"/>
        <v>0</v>
      </c>
      <c r="X29" s="39">
        <f>SUM(D29:W29)</f>
        <v>0</v>
      </c>
    </row>
    <row r="30" spans="1:24" ht="18" customHeight="1">
      <c r="A30" s="922"/>
      <c r="B30" s="383" t="s">
        <v>201</v>
      </c>
      <c r="C30" s="379"/>
      <c r="D30" s="378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80"/>
      <c r="X30" s="38">
        <f>SUM(D30:W30)</f>
        <v>0</v>
      </c>
    </row>
    <row r="31" spans="1:24" ht="18" customHeight="1">
      <c r="A31" s="923"/>
      <c r="B31" s="385" t="s">
        <v>208</v>
      </c>
      <c r="C31" s="387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8"/>
      <c r="X31" s="539" t="s">
        <v>273</v>
      </c>
    </row>
    <row r="32" spans="1:24" ht="18" customHeight="1">
      <c r="A32" s="924"/>
      <c r="B32" s="525" t="s">
        <v>199</v>
      </c>
      <c r="C32" s="527">
        <f aca="true" t="shared" si="8" ref="C32:W32">C$5*C31</f>
        <v>0</v>
      </c>
      <c r="D32" s="526">
        <f t="shared" si="8"/>
        <v>0</v>
      </c>
      <c r="E32" s="527">
        <f t="shared" si="8"/>
        <v>0</v>
      </c>
      <c r="F32" s="527">
        <f t="shared" si="8"/>
        <v>0</v>
      </c>
      <c r="G32" s="527">
        <f t="shared" si="8"/>
        <v>0</v>
      </c>
      <c r="H32" s="527">
        <f t="shared" si="8"/>
        <v>0</v>
      </c>
      <c r="I32" s="527">
        <f t="shared" si="8"/>
        <v>0</v>
      </c>
      <c r="J32" s="527">
        <f t="shared" si="8"/>
        <v>0</v>
      </c>
      <c r="K32" s="527">
        <f t="shared" si="8"/>
        <v>0</v>
      </c>
      <c r="L32" s="527">
        <f t="shared" si="8"/>
        <v>0</v>
      </c>
      <c r="M32" s="527">
        <f t="shared" si="8"/>
        <v>0</v>
      </c>
      <c r="N32" s="527">
        <f t="shared" si="8"/>
        <v>0</v>
      </c>
      <c r="O32" s="527">
        <f t="shared" si="8"/>
        <v>0</v>
      </c>
      <c r="P32" s="527">
        <f t="shared" si="8"/>
        <v>0</v>
      </c>
      <c r="Q32" s="527">
        <f t="shared" si="8"/>
        <v>0</v>
      </c>
      <c r="R32" s="527">
        <f t="shared" si="8"/>
        <v>0</v>
      </c>
      <c r="S32" s="527">
        <f t="shared" si="8"/>
        <v>0</v>
      </c>
      <c r="T32" s="527">
        <f t="shared" si="8"/>
        <v>0</v>
      </c>
      <c r="U32" s="527">
        <f t="shared" si="8"/>
        <v>0</v>
      </c>
      <c r="V32" s="527">
        <f t="shared" si="8"/>
        <v>0</v>
      </c>
      <c r="W32" s="528">
        <f t="shared" si="8"/>
        <v>0</v>
      </c>
      <c r="X32" s="39">
        <f>SUM(D32:W32)</f>
        <v>0</v>
      </c>
    </row>
    <row r="33" spans="1:24" ht="18" customHeight="1">
      <c r="A33" s="922"/>
      <c r="B33" s="383" t="s">
        <v>201</v>
      </c>
      <c r="C33" s="379"/>
      <c r="D33" s="378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80"/>
      <c r="X33" s="38">
        <f>SUM(D33:W33)</f>
        <v>0</v>
      </c>
    </row>
    <row r="34" spans="1:24" ht="18" customHeight="1">
      <c r="A34" s="923"/>
      <c r="B34" s="385" t="s">
        <v>208</v>
      </c>
      <c r="C34" s="387"/>
      <c r="D34" s="386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8"/>
      <c r="X34" s="539" t="s">
        <v>273</v>
      </c>
    </row>
    <row r="35" spans="1:24" ht="18" customHeight="1">
      <c r="A35" s="924"/>
      <c r="B35" s="525" t="s">
        <v>199</v>
      </c>
      <c r="C35" s="527">
        <f aca="true" t="shared" si="9" ref="C35:W35">C$5*C34</f>
        <v>0</v>
      </c>
      <c r="D35" s="526">
        <f t="shared" si="9"/>
        <v>0</v>
      </c>
      <c r="E35" s="527">
        <f t="shared" si="9"/>
        <v>0</v>
      </c>
      <c r="F35" s="527">
        <f t="shared" si="9"/>
        <v>0</v>
      </c>
      <c r="G35" s="527">
        <f t="shared" si="9"/>
        <v>0</v>
      </c>
      <c r="H35" s="527">
        <f t="shared" si="9"/>
        <v>0</v>
      </c>
      <c r="I35" s="527">
        <f t="shared" si="9"/>
        <v>0</v>
      </c>
      <c r="J35" s="527">
        <f t="shared" si="9"/>
        <v>0</v>
      </c>
      <c r="K35" s="527">
        <f t="shared" si="9"/>
        <v>0</v>
      </c>
      <c r="L35" s="527">
        <f t="shared" si="9"/>
        <v>0</v>
      </c>
      <c r="M35" s="527">
        <f t="shared" si="9"/>
        <v>0</v>
      </c>
      <c r="N35" s="527">
        <f t="shared" si="9"/>
        <v>0</v>
      </c>
      <c r="O35" s="527">
        <f t="shared" si="9"/>
        <v>0</v>
      </c>
      <c r="P35" s="527">
        <f t="shared" si="9"/>
        <v>0</v>
      </c>
      <c r="Q35" s="527">
        <f t="shared" si="9"/>
        <v>0</v>
      </c>
      <c r="R35" s="527">
        <f t="shared" si="9"/>
        <v>0</v>
      </c>
      <c r="S35" s="527">
        <f t="shared" si="9"/>
        <v>0</v>
      </c>
      <c r="T35" s="527">
        <f t="shared" si="9"/>
        <v>0</v>
      </c>
      <c r="U35" s="527">
        <f t="shared" si="9"/>
        <v>0</v>
      </c>
      <c r="V35" s="527">
        <f t="shared" si="9"/>
        <v>0</v>
      </c>
      <c r="W35" s="528">
        <f t="shared" si="9"/>
        <v>0</v>
      </c>
      <c r="X35" s="39">
        <f>SUM(D35:W35)</f>
        <v>0</v>
      </c>
    </row>
    <row r="36" spans="1:24" ht="18" customHeight="1">
      <c r="A36" s="922"/>
      <c r="B36" s="383" t="s">
        <v>201</v>
      </c>
      <c r="C36" s="379"/>
      <c r="D36" s="378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  <c r="X36" s="38">
        <f>SUM(D36:W36)</f>
        <v>0</v>
      </c>
    </row>
    <row r="37" spans="1:24" ht="18" customHeight="1">
      <c r="A37" s="923"/>
      <c r="B37" s="385" t="s">
        <v>208</v>
      </c>
      <c r="C37" s="387"/>
      <c r="D37" s="386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8"/>
      <c r="X37" s="539" t="s">
        <v>273</v>
      </c>
    </row>
    <row r="38" spans="1:24" ht="18" customHeight="1">
      <c r="A38" s="924"/>
      <c r="B38" s="525" t="s">
        <v>199</v>
      </c>
      <c r="C38" s="527">
        <f aca="true" t="shared" si="10" ref="C38:W38">C$5*C37</f>
        <v>0</v>
      </c>
      <c r="D38" s="526">
        <f t="shared" si="10"/>
        <v>0</v>
      </c>
      <c r="E38" s="527">
        <f t="shared" si="10"/>
        <v>0</v>
      </c>
      <c r="F38" s="527">
        <f t="shared" si="10"/>
        <v>0</v>
      </c>
      <c r="G38" s="527">
        <f t="shared" si="10"/>
        <v>0</v>
      </c>
      <c r="H38" s="527">
        <f t="shared" si="10"/>
        <v>0</v>
      </c>
      <c r="I38" s="527">
        <f t="shared" si="10"/>
        <v>0</v>
      </c>
      <c r="J38" s="527">
        <f t="shared" si="10"/>
        <v>0</v>
      </c>
      <c r="K38" s="527">
        <f t="shared" si="10"/>
        <v>0</v>
      </c>
      <c r="L38" s="527">
        <f t="shared" si="10"/>
        <v>0</v>
      </c>
      <c r="M38" s="527">
        <f t="shared" si="10"/>
        <v>0</v>
      </c>
      <c r="N38" s="527">
        <f t="shared" si="10"/>
        <v>0</v>
      </c>
      <c r="O38" s="527">
        <f t="shared" si="10"/>
        <v>0</v>
      </c>
      <c r="P38" s="527">
        <f t="shared" si="10"/>
        <v>0</v>
      </c>
      <c r="Q38" s="527">
        <f t="shared" si="10"/>
        <v>0</v>
      </c>
      <c r="R38" s="527">
        <f t="shared" si="10"/>
        <v>0</v>
      </c>
      <c r="S38" s="527">
        <f t="shared" si="10"/>
        <v>0</v>
      </c>
      <c r="T38" s="527">
        <f t="shared" si="10"/>
        <v>0</v>
      </c>
      <c r="U38" s="527">
        <f t="shared" si="10"/>
        <v>0</v>
      </c>
      <c r="V38" s="527">
        <f t="shared" si="10"/>
        <v>0</v>
      </c>
      <c r="W38" s="528">
        <f t="shared" si="10"/>
        <v>0</v>
      </c>
      <c r="X38" s="39">
        <f>SUM(D38:W38)</f>
        <v>0</v>
      </c>
    </row>
    <row r="39" spans="1:24" ht="18" customHeight="1">
      <c r="A39" s="922"/>
      <c r="B39" s="383" t="s">
        <v>201</v>
      </c>
      <c r="C39" s="379"/>
      <c r="D39" s="378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0"/>
      <c r="X39" s="38">
        <f>SUM(D39:W39)</f>
        <v>0</v>
      </c>
    </row>
    <row r="40" spans="1:24" ht="18" customHeight="1">
      <c r="A40" s="923"/>
      <c r="B40" s="385" t="s">
        <v>208</v>
      </c>
      <c r="C40" s="387"/>
      <c r="D40" s="386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X40" s="539" t="s">
        <v>273</v>
      </c>
    </row>
    <row r="41" spans="1:24" ht="18" customHeight="1">
      <c r="A41" s="924"/>
      <c r="B41" s="525" t="s">
        <v>199</v>
      </c>
      <c r="C41" s="527">
        <f aca="true" t="shared" si="11" ref="C41:W41">C$5*C40</f>
        <v>0</v>
      </c>
      <c r="D41" s="526">
        <f t="shared" si="11"/>
        <v>0</v>
      </c>
      <c r="E41" s="527">
        <f t="shared" si="11"/>
        <v>0</v>
      </c>
      <c r="F41" s="527">
        <f t="shared" si="11"/>
        <v>0</v>
      </c>
      <c r="G41" s="527">
        <f t="shared" si="11"/>
        <v>0</v>
      </c>
      <c r="H41" s="527">
        <f t="shared" si="11"/>
        <v>0</v>
      </c>
      <c r="I41" s="527">
        <f t="shared" si="11"/>
        <v>0</v>
      </c>
      <c r="J41" s="527">
        <f t="shared" si="11"/>
        <v>0</v>
      </c>
      <c r="K41" s="527">
        <f t="shared" si="11"/>
        <v>0</v>
      </c>
      <c r="L41" s="527">
        <f t="shared" si="11"/>
        <v>0</v>
      </c>
      <c r="M41" s="527">
        <f t="shared" si="11"/>
        <v>0</v>
      </c>
      <c r="N41" s="527">
        <f t="shared" si="11"/>
        <v>0</v>
      </c>
      <c r="O41" s="527">
        <f t="shared" si="11"/>
        <v>0</v>
      </c>
      <c r="P41" s="527">
        <f t="shared" si="11"/>
        <v>0</v>
      </c>
      <c r="Q41" s="527">
        <f t="shared" si="11"/>
        <v>0</v>
      </c>
      <c r="R41" s="527">
        <f t="shared" si="11"/>
        <v>0</v>
      </c>
      <c r="S41" s="527">
        <f t="shared" si="11"/>
        <v>0</v>
      </c>
      <c r="T41" s="527">
        <f t="shared" si="11"/>
        <v>0</v>
      </c>
      <c r="U41" s="527">
        <f t="shared" si="11"/>
        <v>0</v>
      </c>
      <c r="V41" s="527">
        <f t="shared" si="11"/>
        <v>0</v>
      </c>
      <c r="W41" s="528">
        <f t="shared" si="11"/>
        <v>0</v>
      </c>
      <c r="X41" s="39">
        <f>SUM(D41:W41)</f>
        <v>0</v>
      </c>
    </row>
    <row r="42" spans="1:24" ht="18" customHeight="1">
      <c r="A42" s="922"/>
      <c r="B42" s="383" t="s">
        <v>201</v>
      </c>
      <c r="C42" s="379"/>
      <c r="D42" s="378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80"/>
      <c r="X42" s="38">
        <f>SUM(D42:W42)</f>
        <v>0</v>
      </c>
    </row>
    <row r="43" spans="1:24" ht="18" customHeight="1">
      <c r="A43" s="923"/>
      <c r="B43" s="385" t="s">
        <v>208</v>
      </c>
      <c r="C43" s="387"/>
      <c r="D43" s="386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8"/>
      <c r="X43" s="539" t="s">
        <v>273</v>
      </c>
    </row>
    <row r="44" spans="1:24" ht="18" customHeight="1">
      <c r="A44" s="924"/>
      <c r="B44" s="525" t="s">
        <v>199</v>
      </c>
      <c r="C44" s="527">
        <f aca="true" t="shared" si="12" ref="C44:W44">C$5*C43</f>
        <v>0</v>
      </c>
      <c r="D44" s="526">
        <f t="shared" si="12"/>
        <v>0</v>
      </c>
      <c r="E44" s="527">
        <f t="shared" si="12"/>
        <v>0</v>
      </c>
      <c r="F44" s="527">
        <f t="shared" si="12"/>
        <v>0</v>
      </c>
      <c r="G44" s="527">
        <f t="shared" si="12"/>
        <v>0</v>
      </c>
      <c r="H44" s="527">
        <f t="shared" si="12"/>
        <v>0</v>
      </c>
      <c r="I44" s="527">
        <f t="shared" si="12"/>
        <v>0</v>
      </c>
      <c r="J44" s="527">
        <f t="shared" si="12"/>
        <v>0</v>
      </c>
      <c r="K44" s="527">
        <f t="shared" si="12"/>
        <v>0</v>
      </c>
      <c r="L44" s="527">
        <f t="shared" si="12"/>
        <v>0</v>
      </c>
      <c r="M44" s="527">
        <f t="shared" si="12"/>
        <v>0</v>
      </c>
      <c r="N44" s="527">
        <f t="shared" si="12"/>
        <v>0</v>
      </c>
      <c r="O44" s="527">
        <f t="shared" si="12"/>
        <v>0</v>
      </c>
      <c r="P44" s="527">
        <f t="shared" si="12"/>
        <v>0</v>
      </c>
      <c r="Q44" s="527">
        <f t="shared" si="12"/>
        <v>0</v>
      </c>
      <c r="R44" s="527">
        <f t="shared" si="12"/>
        <v>0</v>
      </c>
      <c r="S44" s="527">
        <f t="shared" si="12"/>
        <v>0</v>
      </c>
      <c r="T44" s="527">
        <f t="shared" si="12"/>
        <v>0</v>
      </c>
      <c r="U44" s="527">
        <f t="shared" si="12"/>
        <v>0</v>
      </c>
      <c r="V44" s="527">
        <f t="shared" si="12"/>
        <v>0</v>
      </c>
      <c r="W44" s="528">
        <f t="shared" si="12"/>
        <v>0</v>
      </c>
      <c r="X44" s="39">
        <f>SUM(D44:W44)</f>
        <v>0</v>
      </c>
    </row>
    <row r="45" spans="1:24" ht="18" customHeight="1">
      <c r="A45" s="922"/>
      <c r="B45" s="383" t="s">
        <v>201</v>
      </c>
      <c r="C45" s="379"/>
      <c r="D45" s="378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80"/>
      <c r="X45" s="38">
        <f>SUM(D45:W45)</f>
        <v>0</v>
      </c>
    </row>
    <row r="46" spans="1:24" ht="18" customHeight="1">
      <c r="A46" s="923"/>
      <c r="B46" s="385" t="s">
        <v>208</v>
      </c>
      <c r="C46" s="387"/>
      <c r="D46" s="386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8"/>
      <c r="X46" s="539" t="s">
        <v>273</v>
      </c>
    </row>
    <row r="47" spans="1:24" ht="18" customHeight="1">
      <c r="A47" s="924"/>
      <c r="B47" s="525" t="s">
        <v>199</v>
      </c>
      <c r="C47" s="527">
        <f aca="true" t="shared" si="13" ref="C47:W47">C$5*C46</f>
        <v>0</v>
      </c>
      <c r="D47" s="526">
        <f t="shared" si="13"/>
        <v>0</v>
      </c>
      <c r="E47" s="527">
        <f t="shared" si="13"/>
        <v>0</v>
      </c>
      <c r="F47" s="527">
        <f t="shared" si="13"/>
        <v>0</v>
      </c>
      <c r="G47" s="527">
        <f t="shared" si="13"/>
        <v>0</v>
      </c>
      <c r="H47" s="527">
        <f t="shared" si="13"/>
        <v>0</v>
      </c>
      <c r="I47" s="527">
        <f t="shared" si="13"/>
        <v>0</v>
      </c>
      <c r="J47" s="527">
        <f t="shared" si="13"/>
        <v>0</v>
      </c>
      <c r="K47" s="527">
        <f t="shared" si="13"/>
        <v>0</v>
      </c>
      <c r="L47" s="527">
        <f t="shared" si="13"/>
        <v>0</v>
      </c>
      <c r="M47" s="527">
        <f t="shared" si="13"/>
        <v>0</v>
      </c>
      <c r="N47" s="527">
        <f t="shared" si="13"/>
        <v>0</v>
      </c>
      <c r="O47" s="527">
        <f t="shared" si="13"/>
        <v>0</v>
      </c>
      <c r="P47" s="527">
        <f t="shared" si="13"/>
        <v>0</v>
      </c>
      <c r="Q47" s="527">
        <f t="shared" si="13"/>
        <v>0</v>
      </c>
      <c r="R47" s="527">
        <f t="shared" si="13"/>
        <v>0</v>
      </c>
      <c r="S47" s="527">
        <f t="shared" si="13"/>
        <v>0</v>
      </c>
      <c r="T47" s="527">
        <f t="shared" si="13"/>
        <v>0</v>
      </c>
      <c r="U47" s="527">
        <f t="shared" si="13"/>
        <v>0</v>
      </c>
      <c r="V47" s="527">
        <f t="shared" si="13"/>
        <v>0</v>
      </c>
      <c r="W47" s="528">
        <f t="shared" si="13"/>
        <v>0</v>
      </c>
      <c r="X47" s="39">
        <f>SUM(D47:W47)</f>
        <v>0</v>
      </c>
    </row>
    <row r="48" spans="1:24" ht="18" customHeight="1">
      <c r="A48" s="922"/>
      <c r="B48" s="383" t="s">
        <v>201</v>
      </c>
      <c r="C48" s="379"/>
      <c r="D48" s="378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80"/>
      <c r="X48" s="38">
        <f>SUM(D48:W48)</f>
        <v>0</v>
      </c>
    </row>
    <row r="49" spans="1:24" ht="18" customHeight="1">
      <c r="A49" s="923"/>
      <c r="B49" s="385" t="s">
        <v>208</v>
      </c>
      <c r="C49" s="387"/>
      <c r="D49" s="386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8"/>
      <c r="X49" s="539" t="s">
        <v>273</v>
      </c>
    </row>
    <row r="50" spans="1:24" ht="18" customHeight="1">
      <c r="A50" s="924"/>
      <c r="B50" s="525" t="s">
        <v>199</v>
      </c>
      <c r="C50" s="527">
        <f aca="true" t="shared" si="14" ref="C50:W50">C$5*C49</f>
        <v>0</v>
      </c>
      <c r="D50" s="526">
        <f t="shared" si="14"/>
        <v>0</v>
      </c>
      <c r="E50" s="527">
        <f t="shared" si="14"/>
        <v>0</v>
      </c>
      <c r="F50" s="527">
        <f t="shared" si="14"/>
        <v>0</v>
      </c>
      <c r="G50" s="527">
        <f t="shared" si="14"/>
        <v>0</v>
      </c>
      <c r="H50" s="527">
        <f t="shared" si="14"/>
        <v>0</v>
      </c>
      <c r="I50" s="527">
        <f t="shared" si="14"/>
        <v>0</v>
      </c>
      <c r="J50" s="527">
        <f t="shared" si="14"/>
        <v>0</v>
      </c>
      <c r="K50" s="527">
        <f t="shared" si="14"/>
        <v>0</v>
      </c>
      <c r="L50" s="527">
        <f t="shared" si="14"/>
        <v>0</v>
      </c>
      <c r="M50" s="527">
        <f t="shared" si="14"/>
        <v>0</v>
      </c>
      <c r="N50" s="527">
        <f t="shared" si="14"/>
        <v>0</v>
      </c>
      <c r="O50" s="527">
        <f t="shared" si="14"/>
        <v>0</v>
      </c>
      <c r="P50" s="527">
        <f t="shared" si="14"/>
        <v>0</v>
      </c>
      <c r="Q50" s="527">
        <f t="shared" si="14"/>
        <v>0</v>
      </c>
      <c r="R50" s="527">
        <f t="shared" si="14"/>
        <v>0</v>
      </c>
      <c r="S50" s="527">
        <f t="shared" si="14"/>
        <v>0</v>
      </c>
      <c r="T50" s="527">
        <f t="shared" si="14"/>
        <v>0</v>
      </c>
      <c r="U50" s="527">
        <f t="shared" si="14"/>
        <v>0</v>
      </c>
      <c r="V50" s="527">
        <f t="shared" si="14"/>
        <v>0</v>
      </c>
      <c r="W50" s="528">
        <f t="shared" si="14"/>
        <v>0</v>
      </c>
      <c r="X50" s="39">
        <f>SUM(D50:W50)</f>
        <v>0</v>
      </c>
    </row>
    <row r="51" spans="1:24" ht="18" customHeight="1">
      <c r="A51" s="914" t="s">
        <v>203</v>
      </c>
      <c r="B51" s="915"/>
      <c r="C51" s="536">
        <f aca="true" t="shared" si="15" ref="C51:W51">SUM(C50,C47,C44,C41,C38,C35,C32,C29,C26,C23,C20,C17,C14,C11,C8)</f>
        <v>0</v>
      </c>
      <c r="D51" s="536">
        <f>SUM(D50,D47,D44,D41,D38,D35,D32,D29,D26,D23,D20,D17,D14,D11,D8)</f>
        <v>0</v>
      </c>
      <c r="E51" s="536">
        <f t="shared" si="15"/>
        <v>0</v>
      </c>
      <c r="F51" s="536">
        <f t="shared" si="15"/>
        <v>0</v>
      </c>
      <c r="G51" s="536">
        <f t="shared" si="15"/>
        <v>0</v>
      </c>
      <c r="H51" s="536">
        <f t="shared" si="15"/>
        <v>0</v>
      </c>
      <c r="I51" s="536">
        <f t="shared" si="15"/>
        <v>0</v>
      </c>
      <c r="J51" s="536">
        <f t="shared" si="15"/>
        <v>0</v>
      </c>
      <c r="K51" s="536">
        <f t="shared" si="15"/>
        <v>0</v>
      </c>
      <c r="L51" s="536">
        <f t="shared" si="15"/>
        <v>0</v>
      </c>
      <c r="M51" s="536">
        <f t="shared" si="15"/>
        <v>0</v>
      </c>
      <c r="N51" s="536">
        <f t="shared" si="15"/>
        <v>0</v>
      </c>
      <c r="O51" s="536">
        <f t="shared" si="15"/>
        <v>0</v>
      </c>
      <c r="P51" s="536">
        <f t="shared" si="15"/>
        <v>0</v>
      </c>
      <c r="Q51" s="536">
        <f t="shared" si="15"/>
        <v>0</v>
      </c>
      <c r="R51" s="536">
        <f t="shared" si="15"/>
        <v>0</v>
      </c>
      <c r="S51" s="536">
        <f t="shared" si="15"/>
        <v>0</v>
      </c>
      <c r="T51" s="536">
        <f t="shared" si="15"/>
        <v>0</v>
      </c>
      <c r="U51" s="536">
        <f t="shared" si="15"/>
        <v>0</v>
      </c>
      <c r="V51" s="536">
        <f t="shared" si="15"/>
        <v>0</v>
      </c>
      <c r="W51" s="537">
        <f t="shared" si="15"/>
        <v>0</v>
      </c>
      <c r="X51" s="39">
        <f>SUM(D51:W51)</f>
        <v>0</v>
      </c>
    </row>
    <row r="52" ht="15.75" customHeight="1">
      <c r="A52" s="41" t="s">
        <v>284</v>
      </c>
    </row>
    <row r="53" ht="15.75" customHeight="1">
      <c r="A53" s="41" t="s">
        <v>209</v>
      </c>
    </row>
    <row r="54" ht="15.75" customHeight="1">
      <c r="A54" s="55" t="s">
        <v>449</v>
      </c>
    </row>
    <row r="55" s="82" customFormat="1" ht="15.75" customHeight="1">
      <c r="A55" s="41" t="s">
        <v>205</v>
      </c>
    </row>
    <row r="56" ht="1.5" customHeight="1">
      <c r="A56" s="41"/>
    </row>
    <row r="57" ht="20.25" customHeight="1"/>
    <row r="58" ht="20.25" customHeight="1"/>
    <row r="59" ht="20.25" customHeight="1"/>
    <row r="60" ht="20.25" customHeight="1"/>
    <row r="61" ht="30" customHeight="1" hidden="1"/>
  </sheetData>
  <sheetProtection insertRows="0"/>
  <protectedRanges>
    <protectedRange sqref="A57:A61 B56:IV61" name="範囲3"/>
    <protectedRange sqref="A6:W50" name="範囲1"/>
  </protectedRanges>
  <mergeCells count="21">
    <mergeCell ref="A1:X1"/>
    <mergeCell ref="V2:X2"/>
    <mergeCell ref="X3:X4"/>
    <mergeCell ref="A3:B4"/>
    <mergeCell ref="C3:W3"/>
    <mergeCell ref="A6:A8"/>
    <mergeCell ref="A36:A38"/>
    <mergeCell ref="A21:A23"/>
    <mergeCell ref="A24:A26"/>
    <mergeCell ref="A33:A35"/>
    <mergeCell ref="A9:A11"/>
    <mergeCell ref="A12:A14"/>
    <mergeCell ref="A15:A17"/>
    <mergeCell ref="A18:A20"/>
    <mergeCell ref="A30:A32"/>
    <mergeCell ref="A27:A29"/>
    <mergeCell ref="A39:A41"/>
    <mergeCell ref="A48:A50"/>
    <mergeCell ref="A51:B51"/>
    <mergeCell ref="A45:A47"/>
    <mergeCell ref="A42:A44"/>
  </mergeCells>
  <printOptions horizontalCentered="1"/>
  <pageMargins left="0.4" right="0.24" top="0.9055118110236221" bottom="0.5118110236220472" header="0.5118110236220472" footer="0.5118110236220472"/>
  <pageSetup fitToHeight="0" horizontalDpi="600" verticalDpi="600" orientation="landscape" paperSize="8" scale="80" r:id="rId1"/>
  <headerFooter alignWithMargins="0">
    <oddHeader>&amp;R&amp;"ＭＳ 明朝,標準"&amp;10新西部環境工場整備及び運営事業
（事業計画書&amp;A）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cp:lastPrinted>2011-08-22T08:19:02Z</cp:lastPrinted>
  <dcterms:created xsi:type="dcterms:W3CDTF">1999-06-30T05:36:38Z</dcterms:created>
  <dcterms:modified xsi:type="dcterms:W3CDTF">2011-08-22T08:35:43Z</dcterms:modified>
  <cp:category/>
  <cp:version/>
  <cp:contentType/>
  <cp:contentStatus/>
</cp:coreProperties>
</file>