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50"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<sst xmlns="http://schemas.openxmlformats.org/spreadsheetml/2006/main" count="2725" uniqueCount="608">
  <si>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</si>
  <si>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</si>
  <si>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</si>
  <si>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</si>
  <si>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</si>
  <si>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</si>
  <si>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</si>
  <si>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</si>
  <si>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</si>
  <si>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</si>
  <si>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</si>
  <si>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</si>
  <si>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</si>
  <si>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</si>
  <si>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</si>
  <si>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</si>
  <si>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</si>
  <si>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</si>
  <si>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</si>
  <si>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</si>
  <si>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</si>
  <si>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</si>
  <si>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</si>
  <si>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</si>
  <si>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</si>
  <si>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</si>
  <si>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</si>
  <si>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</si>
  <si>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</si>
  <si>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</si>
  <si>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</si>
  <si>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</si>
  <si>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</si>
  <si>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</si>
  <si>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</si>
  <si>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</si>
  <si>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</si>
  <si>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</si>
  <si>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</si>
  <si>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</si>
  <si>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</si>
  <si>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</si>
  <si>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</si>
  <si>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</si>
  <si>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</si>
  <si>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</si>
  <si>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</si>
  <si>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</si>
  <si>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</si>
  <si>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</si>
  <si>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</si>
  <si>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</si>
  <si>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</si>
  <si>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</si>
  <si>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</si>
  <si>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</si>
  <si>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</si>
  <si>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</si>
  <si>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</si>
  <si>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</si>
  <si>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</si>
  <si>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</si>
  <si>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</si>
  <si>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</si>
  <si>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</si>
  <si>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</si>
  <si>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</si>
  <si>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</si>
  <si>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</si>
  <si>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</si>
  <si>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</si>
  <si>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</si>
  <si>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</si>
  <si>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</si>
  <si>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</si>
  <si>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</si>
  <si>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</si>
  <si>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</si>
  <si>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</si>
  <si>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</si>
  <si>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</si>
  <si>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</si>
  <si>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</si>
  <si>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</si>
  <si>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</si>
  <si>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</si>
  <si>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</si>
  <si>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</si>
  <si>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</si>
  <si>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</si>
  <si>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</si>
  <si>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</si>
  <si>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</si>
  <si>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</si>
  <si>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</si>
  <si>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</si>
  <si>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</si>
  <si>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</si>
  <si>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</si>
  <si>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</si>
  <si>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</si>
  <si>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</si>
  <si>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</si>
  <si>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</si>
  <si>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</si>
  <si>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</si>
  <si>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</si>
  <si>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</si>
  <si>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</si>
  <si>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</si>
  <si>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</si>
  <si>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</si>
  <si>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</si>
  <si>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</si>
  <si>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</si>
  <si>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</si>
  <si>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</si>
  <si>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</si>
  <si>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</si>
  <si>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</si>
  <si>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</si>
  <si>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</si>
  <si>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</si>
  <si>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</si>
  <si>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</si>
  <si>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</si>
  <si>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</si>
  <si>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</si>
  <si>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</si>
  <si>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</si>
  <si>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</si>
  <si>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</si>
  <si>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</si>
  <si>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</si>
  <si>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</si>
  <si>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</si>
  <si>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</si>
  <si>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</si>
  <si>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</si>
  <si>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</si>
  <si>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</si>
  <si>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</si>
  <si>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</si>
  <si>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</si>
  <si>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</si>
  <si>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</si>
  <si>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</si>
  <si>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</si>
  <si>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</si>
  <si>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</si>
  <si>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</si>
  <si>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</si>
  <si>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</si>
  <si>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</si>
  <si>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</si>
  <si>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</si>
  <si>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</si>
  <si>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</si>
  <si>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</si>
  <si>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</si>
  <si>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</si>
  <si>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</si>
  <si>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</si>
  <si>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</si>
  <si>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</si>
  <si>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</si>
  <si>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</si>
  <si>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</si>
  <si>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</si>
  <si>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</si>
  <si>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</si>
  <si>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</si>
  <si>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</si>
  <si>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</si>
  <si>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</si>
  <si>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</si>
  <si>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</si>
  <si>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</si>
  <si>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</si>
  <si>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</si>
  <si>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</si>
  <si>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</si>
  <si>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</si>
  <si>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</si>
  <si>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</si>
  <si>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</si>
  <si>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</si>
  <si>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</si>
  <si>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</si>
  <si>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</si>
  <si>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</si>
  <si>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</si>
  <si>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</si>
  <si>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</si>
  <si>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</si>
  <si>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</si>
  <si>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</si>
  <si>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</si>
  <si>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</si>
  <si>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</si>
  <si>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</si>
  <si>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</si>
  <si>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</si>
  <si>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</si>
  <si>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</si>
  <si>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</si>
  <si>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</si>
  <si>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</si>
  <si>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</si>
  <si>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</si>
  <si>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</si>
  <si>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</si>
  <si>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</si>
  <si>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</si>
  <si>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</si>
  <si>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</si>
  <si>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</si>
  <si>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</si>
  <si>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</si>
  <si>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</si>
  <si>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</si>
  <si>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</si>
  <si>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</si>
  <si>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</si>
  <si>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</si>
  <si>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</si>
  <si>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</si>
  <si>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</si>
  <si>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</si>
  <si>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</si>
  <si>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</si>
  <si>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</si>
  <si>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</si>
  <si>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</si>
  <si>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</si>
  <si>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</si>
  <si>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</si>
  <si>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</si>
  <si>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</si>
  <si>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</si>
  <si>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</si>
  <si>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</si>
  <si>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</si>
  <si>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</si>
  <si>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</si>
  <si>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</si>
  <si>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</si>
  <si>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</si>
  <si>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</si>
  <si>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</si>
  <si>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</si>
  <si>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</si>
  <si>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</si>
  <si>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</si>
  <si>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</si>
  <si>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</si>
  <si>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</si>
  <si>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</si>
  <si>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</si>
  <si>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</si>
  <si>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</si>
  <si>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</si>
  <si>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</si>
  <si>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</si>
  <si>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</si>
  <si>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</si>
  <si>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</si>
  <si>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</si>
  <si>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</si>
  <si>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</si>
  <si>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</si>
  <si>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</si>
  <si>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</si>
  <si>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</si>
  <si>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</si>
  <si>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</si>
  <si>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</si>
  <si>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</si>
  <si>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</si>
  <si>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</si>
  <si>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</si>
  <si>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</si>
  <si>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</si>
  <si>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</si>
  <si>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</si>
  <si>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</si>
  <si>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</si>
  <si>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</si>
  <si>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</si>
  <si>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</si>
  <si>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</si>
  <si>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</si>
  <si>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</si>
  <si>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</si>
  <si>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</si>
  <si>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</si>
  <si>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</si>
  <si>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</si>
  <si>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</si>
  <si>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</si>
  <si>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</si>
  <si>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</si>
  <si>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</si>
  <si>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</si>
  <si>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</si>
  <si>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</si>
  <si>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</si>
  <si>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</si>
  <si>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</si>
  <si>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</si>
  <si>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</si>
  <si>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</si>
  <si>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</si>
  <si>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</si>
  <si>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</si>
  <si>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</si>
  <si>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</si>
  <si>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</si>
  <si>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</si>
  <si>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</si>
  <si>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</si>
  <si>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</si>
  <si>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</si>
  <si>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</si>
  <si>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</si>
  <si>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</si>
  <si>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</si>
  <si>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</si>
  <si>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</si>
  <si>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</si>
  <si>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</si>
  <si>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</si>
  <si>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</si>
  <si>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</si>
  <si>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</si>
  <si>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</si>
  <si>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</si>
  <si>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</si>
  <si>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</si>
  <si>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</si>
  <si>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</si>
  <si>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</si>
  <si>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</si>
  <si>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</si>
  <si>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</si>
  <si>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</si>
  <si>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</si>
  <si>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</si>
  <si>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</si>
  <si>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</si>
  <si>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</si>
  <si>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</si>
  <si>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</si>
  <si>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</si>
  <si>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</si>
  <si>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</si>
  <si>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</si>
  <si>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</si>
  <si>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</si>
  <si>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</si>
  <si>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</si>
  <si>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</si>
  <si>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</si>
  <si>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</si>
  <si>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</si>
  <si>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</si>
  <si>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</si>
  <si>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</si>
  <si>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</si>
  <si>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</si>
  <si>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</si>
  <si>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</si>
  <si>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</si>
  <si>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</si>
  <si>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</si>
  <si>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</si>
  <si>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</si>
  <si>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</si>
  <si>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</si>
  <si>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</si>
  <si>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</si>
  <si>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</si>
  <si>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</si>
  <si>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</si>
  <si>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</si>
  <si>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</si>
  <si>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</si>
  <si>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</si>
  <si>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</si>
  <si>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</si>
  <si>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</si>
  <si>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</si>
  <si>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</si>
  <si>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</si>
  <si>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</si>
  <si>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</si>
  <si>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</si>
  <si>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</si>
  <si>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</si>
  <si>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</si>
  <si>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</si>
  <si>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</si>
  <si>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</si>
  <si>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</si>
  <si>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</si>
  <si>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</si>
  <si>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</si>
  <si>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</si>
  <si>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</si>
  <si>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</si>
  <si>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</si>
  <si>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</si>
  <si>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</si>
  <si>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</si>
  <si>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</si>
  <si>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</si>
  <si>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</si>
  <si>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</si>
  <si>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</si>
  <si>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</si>
  <si>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</si>
  <si>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</si>
  <si>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</si>
  <si>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</si>
  <si>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</si>
  <si>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</si>
  <si>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</si>
  <si>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</si>
  <si>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</si>
  <si>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</si>
  <si>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</si>
  <si>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</si>
  <si>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</si>
  <si>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</si>
  <si>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</si>
  <si>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</si>
  <si>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</si>
  <si>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</si>
  <si>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</si>
  <si>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</si>
  <si>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</si>
  <si>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</si>
  <si>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</si>
  <si>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</si>
  <si>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</si>
  <si>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</si>
  <si>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</si>
  <si>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</si>
  <si>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</si>
  <si>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</si>
  <si>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</si>
  <si>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</si>
  <si>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</si>
  <si>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</si>
  <si>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</si>
  <si>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</si>
  <si>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</si>
  <si>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</si>
  <si>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</si>
  <si>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</si>
  <si>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</si>
  <si>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</si>
  <si>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</si>
  <si>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</si>
  <si>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</si>
  <si>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</si>
  <si>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</si>
  <si>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</si>
  <si>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</si>
  <si>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</si>
  <si>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</si>
  <si>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</si>
  <si>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</si>
  <si>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</si>
  <si>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</si>
  <si>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</si>
  <si>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</si>
  <si>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</si>
  <si>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</si>
  <si>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</si>
  <si>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</si>
  <si>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</si>
  <si>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</si>
  <si>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</si>
  <si>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</si>
  <si>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</si>
  <si>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</si>
  <si>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</si>
  <si>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</si>
  <si>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</si>
  <si>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</si>
  <si>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</si>
  <si>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</si>
  <si>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</si>
  <si>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</si>
  <si>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</si>
  <si>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</si>
  <si>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</si>
  <si>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</si>
  <si>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</si>
  <si>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</si>
  <si>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</si>
  <si>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</si>
  <si>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</si>
  <si>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</si>
  <si>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</si>
  <si>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</si>
  <si>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</si>
  <si>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</si>
  <si>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</si>
  <si>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</si>
  <si>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</si>
  <si>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</si>
  <si>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</si>
  <si>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</si>
  <si>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</si>
  <si>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</si>
  <si>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</si>
  <si>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</si>
  <si>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</si>
  <si>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</si>
  <si>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</si>
  <si>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</si>
  <si>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</si>
  <si>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</si>
  <si>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</si>
  <si>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</si>
  <si>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</si>
  <si>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</si>
  <si>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</si>
  <si>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</si>
  <si>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</si>
  <si>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</si>
  <si>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</si>
  <si>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</si>
  <si>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</si>
  <si>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</si>
  <si>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</si>
  <si>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</si>
  <si>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</si>
  <si>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</si>
  <si>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</si>
  <si>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</si>
  <si>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</si>
  <si>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</si>
  <si>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</si>
  <si>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</si>
  <si>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</si>
  <si>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</si>
  <si>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</si>
  <si>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</si>
  <si>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</si>
  <si>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</si>
  <si>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</si>
  <si>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</si>
  <si>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</si>
  <si>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</si>
  <si>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</si>
  <si>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</si>
  <si>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</si>
  <si>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</si>
  <si>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</si>
  <si>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</si>
  <si>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</si>
  <si>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</si>
  <si>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</si>
  <si>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</si>
  <si>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</si>
  <si>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</si>
  <si>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</si>
  <si>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</si>
  <si>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</si>
  <si>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</si>
  <si>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</si>
  <si>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</si>
  <si>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</si>
  <si>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</si>
  <si>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</si>
  <si>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</si>
  <si>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</si>
  <si>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</si>
  <si>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</si>
  <si>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</si>
  <si>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</si>
  <si>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</si>
  <si>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</si>
  <si>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</si>
  <si>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</si>
  <si>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</si>
  <si>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</si>
  <si>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</si>
  <si>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</si>
  <si>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</si>
  <si>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</si>
  <si>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</si>
  <si>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</si>
  <si>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</si>
  <si>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</si>
  <si>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</si>
  <si>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</si>
  <si>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</si>
  <si>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</si>
  <si>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</si>
  <si>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</si>
  <si>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</si>
  <si>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</si>
  <si>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別紙1（1）</t>
  </si>
  <si>
    <t>別紙1（2）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</si>
</sst>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61" fillId="0" borderId="59" xfId="62" applyFont="1" applyBorder="1" applyAlignment="1">
      <alignment vertical="center"/>
      <protection/>
    </xf>
    <xf numFmtId="0" fontId="63"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59"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R305" sqref="R305:AC30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606</v>
      </c>
    </row>
    <row r="3" spans="2:29" ht="36" customHeight="1">
      <c r="B3" s="593" t="s">
        <v>588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row>
    <row r="4" spans="2:83" ht="9.75" customHeight="1">
      <c r="B4" s="5"/>
      <c r="C4" s="5"/>
      <c r="D4" s="506"/>
      <c r="E4" s="50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14"/>
      <c r="E6" s="17" t="s">
        <v>72</v>
      </c>
      <c r="F6" s="455" t="s">
        <v>73</v>
      </c>
      <c r="G6" s="54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590</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417</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604</v>
      </c>
      <c r="S9" s="455"/>
      <c r="T9" s="455"/>
      <c r="U9" s="455"/>
      <c r="V9" s="455"/>
      <c r="W9" s="455"/>
      <c r="X9" s="455"/>
      <c r="Y9" s="455"/>
      <c r="Z9" s="455"/>
      <c r="AA9" s="455"/>
      <c r="AB9" s="45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6" t="s">
        <v>549</v>
      </c>
      <c r="C11" s="420"/>
      <c r="D11" s="420"/>
      <c r="E11" s="420"/>
      <c r="F11" s="420"/>
      <c r="G11" s="420"/>
      <c r="H11" s="547"/>
      <c r="I11" s="415" t="s">
        <v>70</v>
      </c>
      <c r="J11" s="416" t="s">
        <v>312</v>
      </c>
      <c r="K11" s="416"/>
      <c r="L11" s="294"/>
      <c r="M11" s="295"/>
      <c r="N11" s="417" t="s">
        <v>85</v>
      </c>
      <c r="O11" s="419" t="s">
        <v>313</v>
      </c>
      <c r="P11" s="420"/>
      <c r="Q11" s="296"/>
      <c r="R11" s="488" t="s">
        <v>536</v>
      </c>
      <c r="S11" s="489"/>
      <c r="T11" s="489"/>
      <c r="U11" s="489"/>
      <c r="V11" s="489"/>
      <c r="W11" s="489"/>
      <c r="X11" s="489"/>
      <c r="Y11" s="489"/>
      <c r="Z11" s="489"/>
      <c r="AA11" s="489"/>
      <c r="AB11" s="490"/>
      <c r="AC11" s="41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1"/>
      <c r="C12" s="401"/>
      <c r="D12" s="401"/>
      <c r="E12" s="401"/>
      <c r="F12" s="401"/>
      <c r="G12" s="401"/>
      <c r="H12" s="406"/>
      <c r="I12" s="407"/>
      <c r="J12" s="397"/>
      <c r="K12" s="397"/>
      <c r="L12" s="289"/>
      <c r="M12" s="291"/>
      <c r="N12" s="398"/>
      <c r="O12" s="401"/>
      <c r="P12" s="401"/>
      <c r="Q12" s="292"/>
      <c r="R12" s="491"/>
      <c r="S12" s="492"/>
      <c r="T12" s="492"/>
      <c r="U12" s="492"/>
      <c r="V12" s="492"/>
      <c r="W12" s="492"/>
      <c r="X12" s="492"/>
      <c r="Y12" s="492"/>
      <c r="Z12" s="492"/>
      <c r="AA12" s="492"/>
      <c r="AB12" s="493"/>
      <c r="AC12" s="41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18"/>
      <c r="AH13" s="21"/>
      <c r="AI13" s="21"/>
      <c r="AJ13" s="21"/>
    </row>
    <row r="14" spans="2:42" ht="15.75" customHeight="1">
      <c r="B14" s="430"/>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1"/>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8"/>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4"/>
      <c r="AE18" s="9" t="str">
        <f>N17</f>
        <v>□</v>
      </c>
      <c r="AH18" s="21"/>
      <c r="AI18" s="21"/>
      <c r="AJ18" s="21"/>
      <c r="AM18" s="43" t="s">
        <v>66</v>
      </c>
      <c r="AN18" s="43" t="s">
        <v>67</v>
      </c>
      <c r="AO18" s="45" t="s">
        <v>92</v>
      </c>
      <c r="AP18" s="45" t="s">
        <v>68</v>
      </c>
    </row>
    <row r="19" spans="2:42" ht="16.5" customHeight="1">
      <c r="B19" s="306"/>
      <c r="C19" s="433" t="s">
        <v>563</v>
      </c>
      <c r="D19" s="434"/>
      <c r="E19" s="434"/>
      <c r="F19" s="434"/>
      <c r="G19" s="434"/>
      <c r="H19" s="43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8"/>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6"/>
      <c r="D20" s="434"/>
      <c r="E20" s="434"/>
      <c r="F20" s="434"/>
      <c r="G20" s="434"/>
      <c r="H20" s="435"/>
      <c r="I20" s="407"/>
      <c r="J20" s="397"/>
      <c r="K20" s="397"/>
      <c r="L20" s="331"/>
      <c r="M20" s="332"/>
      <c r="N20" s="398"/>
      <c r="O20" s="401"/>
      <c r="P20" s="401"/>
      <c r="Q20" s="314"/>
      <c r="R20" s="383"/>
      <c r="S20" s="384"/>
      <c r="T20" s="384"/>
      <c r="U20" s="384"/>
      <c r="V20" s="384"/>
      <c r="W20" s="384"/>
      <c r="X20" s="384"/>
      <c r="Y20" s="384"/>
      <c r="Z20" s="384"/>
      <c r="AA20" s="384"/>
      <c r="AB20" s="385"/>
      <c r="AC20" s="41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4" t="s">
        <v>566</v>
      </c>
      <c r="S22" s="438"/>
      <c r="T22" s="438"/>
      <c r="U22" s="438"/>
      <c r="V22" s="438"/>
      <c r="W22" s="438"/>
      <c r="X22" s="438"/>
      <c r="Y22" s="438"/>
      <c r="Z22" s="438"/>
      <c r="AA22" s="438"/>
      <c r="AB22" s="439"/>
      <c r="AC22" s="418"/>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32"/>
      <c r="J23" s="410"/>
      <c r="K23" s="410"/>
      <c r="L23" s="341"/>
      <c r="M23" s="412"/>
      <c r="N23" s="410"/>
      <c r="O23" s="410"/>
      <c r="P23" s="410"/>
      <c r="Q23" s="319"/>
      <c r="R23" s="342"/>
      <c r="S23" s="320"/>
      <c r="T23" s="320"/>
      <c r="U23" s="320"/>
      <c r="V23" s="320"/>
      <c r="W23" s="320"/>
      <c r="X23" s="320"/>
      <c r="Y23" s="320"/>
      <c r="Z23" s="320"/>
      <c r="AA23" s="320"/>
      <c r="AB23" s="321"/>
      <c r="AC23" s="422"/>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8" t="s">
        <v>524</v>
      </c>
      <c r="K24" s="428"/>
      <c r="L24" s="341"/>
      <c r="M24" s="344"/>
      <c r="N24" s="341"/>
      <c r="O24" s="345"/>
      <c r="P24" s="345"/>
      <c r="Q24" s="319"/>
      <c r="R24" s="322"/>
      <c r="S24" s="308"/>
      <c r="T24" s="308"/>
      <c r="U24" s="308"/>
      <c r="V24" s="308"/>
      <c r="W24" s="308"/>
      <c r="X24" s="308"/>
      <c r="Y24" s="308"/>
      <c r="Z24" s="308"/>
      <c r="AA24" s="308"/>
      <c r="AB24" s="309"/>
      <c r="AC24" s="422"/>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7"/>
      <c r="Y25" s="427"/>
      <c r="Z25" s="427"/>
      <c r="AA25" s="323" t="s">
        <v>567</v>
      </c>
      <c r="AB25" s="324"/>
      <c r="AC25" s="423"/>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4" t="s">
        <v>566</v>
      </c>
      <c r="S26" s="425"/>
      <c r="T26" s="425"/>
      <c r="U26" s="425"/>
      <c r="V26" s="425"/>
      <c r="W26" s="425"/>
      <c r="X26" s="425"/>
      <c r="Y26" s="425"/>
      <c r="Z26" s="425"/>
      <c r="AA26" s="425"/>
      <c r="AB26" s="426"/>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32"/>
      <c r="J27" s="410"/>
      <c r="K27" s="410"/>
      <c r="L27" s="341"/>
      <c r="M27" s="412"/>
      <c r="N27" s="410"/>
      <c r="O27" s="410"/>
      <c r="P27" s="410"/>
      <c r="Q27" s="319"/>
      <c r="R27" s="342"/>
      <c r="S27" s="349"/>
      <c r="T27" s="349"/>
      <c r="U27" s="349"/>
      <c r="V27" s="349"/>
      <c r="W27" s="349"/>
      <c r="X27" s="349"/>
      <c r="Y27" s="349"/>
      <c r="Z27" s="349"/>
      <c r="AA27" s="349"/>
      <c r="AB27" s="350"/>
      <c r="AC27" s="421"/>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8" t="s">
        <v>524</v>
      </c>
      <c r="K28" s="428"/>
      <c r="L28" s="341"/>
      <c r="M28" s="344"/>
      <c r="N28" s="341"/>
      <c r="O28" s="345"/>
      <c r="P28" s="345"/>
      <c r="Q28" s="319"/>
      <c r="R28" s="322"/>
      <c r="S28" s="308"/>
      <c r="T28" s="308"/>
      <c r="U28" s="308"/>
      <c r="V28" s="308"/>
      <c r="W28" s="308"/>
      <c r="X28" s="308"/>
      <c r="Y28" s="308"/>
      <c r="Z28" s="308"/>
      <c r="AA28" s="308"/>
      <c r="AB28" s="309"/>
      <c r="AC28" s="42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7"/>
      <c r="Y29" s="427"/>
      <c r="Z29" s="427"/>
      <c r="AA29" s="323" t="s">
        <v>569</v>
      </c>
      <c r="AB29" s="324"/>
      <c r="AC29" s="387"/>
      <c r="AE29" s="9" t="str">
        <f>I29</f>
        <v>□</v>
      </c>
      <c r="AH29" s="21"/>
      <c r="AI29" s="21"/>
      <c r="AJ29" s="21"/>
      <c r="AM29" s="43" t="s">
        <v>66</v>
      </c>
      <c r="AN29" s="43" t="s">
        <v>67</v>
      </c>
      <c r="AO29" s="45" t="s">
        <v>92</v>
      </c>
      <c r="AP29" s="45" t="s">
        <v>68</v>
      </c>
    </row>
    <row r="30" spans="2:36" ht="32.25" customHeight="1">
      <c r="B30" s="557" t="s">
        <v>570</v>
      </c>
      <c r="C30" s="558"/>
      <c r="D30" s="558"/>
      <c r="E30" s="558"/>
      <c r="F30" s="558"/>
      <c r="G30" s="558"/>
      <c r="H30" s="559"/>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7" t="s">
        <v>575</v>
      </c>
      <c r="C37" s="558"/>
      <c r="D37" s="558"/>
      <c r="E37" s="558"/>
      <c r="F37" s="558"/>
      <c r="G37" s="558"/>
      <c r="H37" s="559"/>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7" t="s">
        <v>83</v>
      </c>
      <c r="C54" s="518"/>
      <c r="D54" s="539" t="s">
        <v>84</v>
      </c>
      <c r="E54" s="540"/>
      <c r="F54" s="540"/>
      <c r="G54" s="540"/>
      <c r="H54" s="541"/>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9"/>
      <c r="C55" s="520"/>
      <c r="D55" s="533"/>
      <c r="E55" s="534"/>
      <c r="F55" s="534"/>
      <c r="G55" s="534"/>
      <c r="H55" s="535"/>
      <c r="I55" s="36"/>
      <c r="J55" s="37"/>
      <c r="K55" s="38"/>
      <c r="L55" s="38"/>
      <c r="M55" s="38"/>
      <c r="N55" s="38"/>
      <c r="O55" s="37"/>
      <c r="P55" s="37"/>
      <c r="Q55" s="39"/>
      <c r="R55" s="40" t="s">
        <v>85</v>
      </c>
      <c r="S55" s="480" t="s">
        <v>86</v>
      </c>
      <c r="T55" s="480"/>
      <c r="U55" s="480"/>
      <c r="V55" s="480"/>
      <c r="W55" s="480"/>
      <c r="X55" s="480"/>
      <c r="Y55" s="480"/>
      <c r="Z55" s="480"/>
      <c r="AA55" s="480"/>
      <c r="AB55" s="5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9"/>
      <c r="C56" s="520"/>
      <c r="D56" s="533"/>
      <c r="E56" s="534"/>
      <c r="F56" s="534"/>
      <c r="G56" s="534"/>
      <c r="H56" s="53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9"/>
      <c r="C57" s="520"/>
      <c r="D57" s="533"/>
      <c r="E57" s="534"/>
      <c r="F57" s="534"/>
      <c r="G57" s="534"/>
      <c r="H57" s="535"/>
      <c r="I57" s="50" t="s">
        <v>70</v>
      </c>
      <c r="J57" s="484" t="s">
        <v>93</v>
      </c>
      <c r="K57" s="484"/>
      <c r="L57" s="484"/>
      <c r="M57" s="484"/>
      <c r="N57" s="484"/>
      <c r="O57" s="484"/>
      <c r="P57" s="484"/>
      <c r="Q57" s="485"/>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9"/>
      <c r="C58" s="520"/>
      <c r="D58" s="533"/>
      <c r="E58" s="534"/>
      <c r="F58" s="534"/>
      <c r="G58" s="534"/>
      <c r="H58" s="535"/>
      <c r="I58" s="50" t="s">
        <v>102</v>
      </c>
      <c r="J58" s="484" t="s">
        <v>103</v>
      </c>
      <c r="K58" s="484"/>
      <c r="L58" s="484"/>
      <c r="M58" s="484"/>
      <c r="N58" s="484"/>
      <c r="O58" s="484"/>
      <c r="P58" s="484"/>
      <c r="Q58" s="485"/>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19"/>
      <c r="C59" s="520"/>
      <c r="D59" s="533"/>
      <c r="E59" s="534"/>
      <c r="F59" s="534"/>
      <c r="G59" s="534"/>
      <c r="H59" s="53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19"/>
      <c r="C60" s="520"/>
      <c r="D60" s="533"/>
      <c r="E60" s="534"/>
      <c r="F60" s="534"/>
      <c r="G60" s="534"/>
      <c r="H60" s="53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9"/>
      <c r="C61" s="520"/>
      <c r="D61" s="35"/>
      <c r="E61" s="512" t="s">
        <v>17</v>
      </c>
      <c r="F61" s="531"/>
      <c r="G61" s="531"/>
      <c r="H61" s="532"/>
      <c r="I61" s="57" t="s">
        <v>108</v>
      </c>
      <c r="J61" s="58" t="s">
        <v>109</v>
      </c>
      <c r="K61" s="58"/>
      <c r="L61" s="58"/>
      <c r="M61" s="58"/>
      <c r="N61" s="58"/>
      <c r="O61" s="58"/>
      <c r="P61" s="58"/>
      <c r="Q61" s="59"/>
      <c r="R61" s="527" t="s">
        <v>110</v>
      </c>
      <c r="S61" s="528"/>
      <c r="T61" s="528"/>
      <c r="U61" s="528"/>
      <c r="V61" s="528"/>
      <c r="W61" s="528"/>
      <c r="X61" s="528"/>
      <c r="Y61" s="528"/>
      <c r="Z61" s="528"/>
      <c r="AA61" s="528"/>
      <c r="AB61" s="529"/>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9"/>
      <c r="C62" s="520"/>
      <c r="D62" s="35"/>
      <c r="E62" s="533"/>
      <c r="F62" s="534"/>
      <c r="G62" s="534"/>
      <c r="H62" s="53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9"/>
      <c r="C63" s="520"/>
      <c r="D63" s="35"/>
      <c r="E63" s="536"/>
      <c r="F63" s="537"/>
      <c r="G63" s="537"/>
      <c r="H63" s="538"/>
      <c r="I63" s="66" t="s">
        <v>106</v>
      </c>
      <c r="J63" s="504" t="s">
        <v>120</v>
      </c>
      <c r="K63" s="504"/>
      <c r="L63" s="504"/>
      <c r="M63" s="504"/>
      <c r="N63" s="504"/>
      <c r="O63" s="504"/>
      <c r="P63" s="504"/>
      <c r="Q63" s="505"/>
      <c r="R63" s="542" t="s">
        <v>121</v>
      </c>
      <c r="S63" s="543"/>
      <c r="T63" s="543"/>
      <c r="U63" s="543"/>
      <c r="V63" s="543"/>
      <c r="W63" s="543"/>
      <c r="X63" s="543"/>
      <c r="Y63" s="69"/>
      <c r="Z63" s="69"/>
      <c r="AA63" s="70" t="s">
        <v>119</v>
      </c>
      <c r="AB63" s="70"/>
      <c r="AC63" s="469"/>
      <c r="AE63" s="1" t="str">
        <f>+I63</f>
        <v>□</v>
      </c>
      <c r="AF63" s="1">
        <f>+Z63</f>
        <v>0</v>
      </c>
      <c r="AJ63" s="43" t="str">
        <f>IF(AF61=1,IF(AF63=0,"◎無段",IF(AF63&gt;5,"◆未達","●範囲内")),"■未答")</f>
        <v>■未答</v>
      </c>
    </row>
    <row r="64" spans="2:35" ht="19.5" customHeight="1">
      <c r="B64" s="519"/>
      <c r="C64" s="520"/>
      <c r="D64" s="71"/>
      <c r="E64" s="508" t="s">
        <v>18</v>
      </c>
      <c r="F64" s="509"/>
      <c r="G64" s="509"/>
      <c r="H64" s="51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9"/>
      <c r="C65" s="520"/>
      <c r="D65" s="71"/>
      <c r="E65" s="508" t="s">
        <v>19</v>
      </c>
      <c r="F65" s="509"/>
      <c r="G65" s="509"/>
      <c r="H65" s="51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9"/>
      <c r="C66" s="520"/>
      <c r="D66" s="71"/>
      <c r="E66" s="511" t="s">
        <v>20</v>
      </c>
      <c r="F66" s="512"/>
      <c r="G66" s="512"/>
      <c r="H66" s="513"/>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9"/>
      <c r="C67" s="520"/>
      <c r="D67" s="71"/>
      <c r="E67" s="71"/>
      <c r="F67" s="509" t="s">
        <v>126</v>
      </c>
      <c r="G67" s="515"/>
      <c r="H67" s="516"/>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9"/>
      <c r="C68" s="520"/>
      <c r="D68" s="71"/>
      <c r="E68" s="71"/>
      <c r="F68" s="509" t="s">
        <v>129</v>
      </c>
      <c r="G68" s="515"/>
      <c r="H68" s="516"/>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19"/>
      <c r="C69" s="520"/>
      <c r="D69" s="71"/>
      <c r="E69" s="71"/>
      <c r="F69" s="509" t="s">
        <v>133</v>
      </c>
      <c r="G69" s="515"/>
      <c r="H69" s="516"/>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19"/>
      <c r="C70" s="520"/>
      <c r="D70" s="71"/>
      <c r="E70" s="71"/>
      <c r="F70" s="509" t="s">
        <v>138</v>
      </c>
      <c r="G70" s="515"/>
      <c r="H70" s="516"/>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9"/>
      <c r="C71" s="520"/>
      <c r="D71" s="71"/>
      <c r="E71" s="84"/>
      <c r="F71" s="509" t="s">
        <v>143</v>
      </c>
      <c r="G71" s="515"/>
      <c r="H71" s="516"/>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19"/>
      <c r="C72" s="520"/>
      <c r="D72" s="35"/>
      <c r="E72" s="512" t="s">
        <v>21</v>
      </c>
      <c r="F72" s="531"/>
      <c r="G72" s="531"/>
      <c r="H72" s="53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19"/>
      <c r="C73" s="520"/>
      <c r="D73" s="35"/>
      <c r="E73" s="533"/>
      <c r="F73" s="534"/>
      <c r="G73" s="534"/>
      <c r="H73" s="53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9"/>
      <c r="C74" s="520"/>
      <c r="D74" s="35"/>
      <c r="E74" s="533"/>
      <c r="F74" s="534"/>
      <c r="G74" s="534"/>
      <c r="H74" s="53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19"/>
      <c r="C75" s="520"/>
      <c r="D75" s="35"/>
      <c r="E75" s="533"/>
      <c r="F75" s="534"/>
      <c r="G75" s="534"/>
      <c r="H75" s="53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9"/>
      <c r="C76" s="520"/>
      <c r="D76" s="71"/>
      <c r="E76" s="533"/>
      <c r="F76" s="534"/>
      <c r="G76" s="534"/>
      <c r="H76" s="53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9"/>
      <c r="C77" s="520"/>
      <c r="D77" s="71"/>
      <c r="E77" s="536"/>
      <c r="F77" s="537"/>
      <c r="G77" s="537"/>
      <c r="H77" s="53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19"/>
      <c r="C78" s="520"/>
      <c r="D78" s="71"/>
      <c r="E78" s="512" t="s">
        <v>22</v>
      </c>
      <c r="F78" s="531"/>
      <c r="G78" s="531"/>
      <c r="H78" s="53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9"/>
      <c r="C79" s="520"/>
      <c r="D79" s="71"/>
      <c r="E79" s="533"/>
      <c r="F79" s="534"/>
      <c r="G79" s="534"/>
      <c r="H79" s="535"/>
      <c r="I79" s="94"/>
      <c r="J79" s="37"/>
      <c r="K79" s="38"/>
      <c r="L79" s="38"/>
      <c r="M79" s="38"/>
      <c r="N79" s="38"/>
      <c r="O79" s="37"/>
      <c r="P79" s="37"/>
      <c r="Q79" s="39"/>
      <c r="R79" s="530" t="s">
        <v>155</v>
      </c>
      <c r="S79" s="526"/>
      <c r="T79" s="526"/>
      <c r="U79" s="82" t="s">
        <v>94</v>
      </c>
      <c r="V79" s="526" t="s">
        <v>145</v>
      </c>
      <c r="W79" s="526"/>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9"/>
      <c r="C80" s="520"/>
      <c r="D80" s="71"/>
      <c r="E80" s="533"/>
      <c r="F80" s="534"/>
      <c r="G80" s="534"/>
      <c r="H80" s="535"/>
      <c r="I80" s="63" t="s">
        <v>70</v>
      </c>
      <c r="J80" s="37" t="s">
        <v>109</v>
      </c>
      <c r="K80" s="37"/>
      <c r="L80" s="37"/>
      <c r="M80" s="38"/>
      <c r="N80" s="38"/>
      <c r="O80" s="37"/>
      <c r="P80" s="37"/>
      <c r="Q80" s="39"/>
      <c r="R80" s="630"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19"/>
      <c r="C81" s="520"/>
      <c r="D81" s="71"/>
      <c r="E81" s="533"/>
      <c r="F81" s="534"/>
      <c r="G81" s="534"/>
      <c r="H81" s="535"/>
      <c r="I81" s="63" t="s">
        <v>72</v>
      </c>
      <c r="J81" s="37" t="s">
        <v>165</v>
      </c>
      <c r="K81" s="37"/>
      <c r="L81" s="37"/>
      <c r="M81" s="37"/>
      <c r="N81" s="37"/>
      <c r="O81" s="37"/>
      <c r="P81" s="37"/>
      <c r="Q81" s="39"/>
      <c r="R81" s="631" t="s">
        <v>166</v>
      </c>
      <c r="S81" s="632"/>
      <c r="T81" s="632"/>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19"/>
      <c r="C82" s="520"/>
      <c r="D82" s="71"/>
      <c r="E82" s="71"/>
      <c r="F82" s="509" t="s">
        <v>23</v>
      </c>
      <c r="G82" s="515"/>
      <c r="H82" s="516"/>
      <c r="I82" s="63" t="s">
        <v>160</v>
      </c>
      <c r="J82" s="484" t="s">
        <v>170</v>
      </c>
      <c r="K82" s="484"/>
      <c r="L82" s="484"/>
      <c r="M82" s="484"/>
      <c r="N82" s="484"/>
      <c r="O82" s="484"/>
      <c r="P82" s="484"/>
      <c r="Q82" s="485"/>
      <c r="R82" s="524" t="s">
        <v>171</v>
      </c>
      <c r="S82" s="525"/>
      <c r="T82" s="525"/>
      <c r="U82" s="523" t="s">
        <v>172</v>
      </c>
      <c r="V82" s="523"/>
      <c r="W82" s="119"/>
      <c r="X82" s="120" t="s">
        <v>173</v>
      </c>
      <c r="Y82" s="118" t="s">
        <v>174</v>
      </c>
      <c r="Z82" s="119"/>
      <c r="AA82" s="120" t="s">
        <v>175</v>
      </c>
      <c r="AB82" s="121"/>
      <c r="AC82" s="462"/>
      <c r="AE82" s="122"/>
      <c r="AF82" s="123"/>
      <c r="AG82" s="123"/>
      <c r="AH82" s="123"/>
      <c r="AI82" s="123"/>
      <c r="AJ82" s="124">
        <f>IF(U79="■",V79,"")</f>
      </c>
    </row>
    <row r="83" spans="2:36" ht="30" customHeight="1">
      <c r="B83" s="519"/>
      <c r="C83" s="520"/>
      <c r="D83" s="71"/>
      <c r="E83" s="71"/>
      <c r="F83" s="509" t="s">
        <v>24</v>
      </c>
      <c r="G83" s="515"/>
      <c r="H83" s="516"/>
      <c r="I83" s="63" t="s">
        <v>106</v>
      </c>
      <c r="J83" s="484" t="s">
        <v>176</v>
      </c>
      <c r="K83" s="484"/>
      <c r="L83" s="484"/>
      <c r="M83" s="484"/>
      <c r="N83" s="484"/>
      <c r="O83" s="484"/>
      <c r="P83" s="484"/>
      <c r="Q83" s="485"/>
      <c r="R83" s="524" t="s">
        <v>177</v>
      </c>
      <c r="S83" s="525"/>
      <c r="T83" s="525"/>
      <c r="U83" s="525"/>
      <c r="V83" s="525"/>
      <c r="W83" s="525"/>
      <c r="X83" s="525"/>
      <c r="Y83" s="477"/>
      <c r="Z83" s="477"/>
      <c r="AA83" s="120" t="s">
        <v>178</v>
      </c>
      <c r="AB83" s="121"/>
      <c r="AC83" s="462"/>
      <c r="AD83" s="9"/>
      <c r="AE83" s="125"/>
      <c r="AF83" s="126"/>
      <c r="AG83" s="126">
        <f>+Y83</f>
        <v>0</v>
      </c>
      <c r="AH83" s="126"/>
      <c r="AI83" s="126">
        <f>+Y84</f>
        <v>0</v>
      </c>
      <c r="AJ83" s="127">
        <f>IF(X79="■",Y79,"")</f>
      </c>
    </row>
    <row r="84" spans="2:36" ht="25.5" customHeight="1">
      <c r="B84" s="519"/>
      <c r="C84" s="520"/>
      <c r="D84" s="71"/>
      <c r="E84" s="71"/>
      <c r="F84" s="512" t="s">
        <v>25</v>
      </c>
      <c r="G84" s="531"/>
      <c r="H84" s="532"/>
      <c r="I84" s="94"/>
      <c r="J84" s="37"/>
      <c r="K84" s="38"/>
      <c r="L84" s="38"/>
      <c r="M84" s="38"/>
      <c r="N84" s="38"/>
      <c r="O84" s="37"/>
      <c r="P84" s="37"/>
      <c r="Q84" s="39"/>
      <c r="R84" s="524" t="s">
        <v>179</v>
      </c>
      <c r="S84" s="525"/>
      <c r="T84" s="525"/>
      <c r="U84" s="525"/>
      <c r="V84" s="525"/>
      <c r="W84" s="525"/>
      <c r="X84" s="525"/>
      <c r="Y84" s="477"/>
      <c r="Z84" s="477"/>
      <c r="AA84" s="120" t="s">
        <v>147</v>
      </c>
      <c r="AB84" s="121"/>
      <c r="AC84" s="462"/>
      <c r="AD84" s="9"/>
      <c r="AE84" s="128"/>
      <c r="AF84" s="129"/>
      <c r="AG84" s="130">
        <f>+Y85</f>
        <v>0</v>
      </c>
      <c r="AH84" s="131">
        <f>+W82</f>
        <v>0</v>
      </c>
      <c r="AI84" s="132"/>
      <c r="AJ84" s="133"/>
    </row>
    <row r="85" spans="2:36" ht="25.5" customHeight="1">
      <c r="B85" s="519"/>
      <c r="C85" s="520"/>
      <c r="D85" s="71"/>
      <c r="E85" s="71"/>
      <c r="F85" s="533"/>
      <c r="G85" s="534"/>
      <c r="H85" s="535"/>
      <c r="I85" s="37"/>
      <c r="J85" s="37"/>
      <c r="K85" s="37"/>
      <c r="L85" s="37"/>
      <c r="M85" s="37"/>
      <c r="N85" s="37"/>
      <c r="O85" s="37"/>
      <c r="P85" s="37"/>
      <c r="Q85" s="39"/>
      <c r="R85" s="524" t="s">
        <v>180</v>
      </c>
      <c r="S85" s="525"/>
      <c r="T85" s="525"/>
      <c r="U85" s="525"/>
      <c r="V85" s="525"/>
      <c r="W85" s="525"/>
      <c r="X85" s="525"/>
      <c r="Y85" s="477"/>
      <c r="Z85" s="477"/>
      <c r="AA85" s="120" t="s">
        <v>147</v>
      </c>
      <c r="AB85" s="121"/>
      <c r="AC85" s="462"/>
      <c r="AD85" s="9"/>
      <c r="AE85" s="9"/>
      <c r="AF85" s="134"/>
      <c r="AG85" s="135">
        <f>+Y86</f>
        <v>0</v>
      </c>
      <c r="AH85" s="136"/>
      <c r="AI85" s="137"/>
      <c r="AJ85" s="138"/>
    </row>
    <row r="86" spans="2:61" s="142" customFormat="1" ht="18" customHeight="1">
      <c r="B86" s="519"/>
      <c r="C86" s="520"/>
      <c r="D86" s="139"/>
      <c r="E86" s="139"/>
      <c r="F86" s="536"/>
      <c r="G86" s="537"/>
      <c r="H86" s="538"/>
      <c r="I86" s="101"/>
      <c r="J86" s="101"/>
      <c r="K86" s="101"/>
      <c r="L86" s="101"/>
      <c r="M86" s="101"/>
      <c r="N86" s="101"/>
      <c r="O86" s="101"/>
      <c r="P86" s="101"/>
      <c r="Q86" s="102"/>
      <c r="R86" s="697" t="s">
        <v>181</v>
      </c>
      <c r="S86" s="698"/>
      <c r="T86" s="698"/>
      <c r="U86" s="698"/>
      <c r="V86" s="698"/>
      <c r="W86" s="698"/>
      <c r="X86" s="698"/>
      <c r="Y86" s="699"/>
      <c r="Z86" s="69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9"/>
      <c r="C87" s="520"/>
      <c r="D87" s="511" t="s">
        <v>26</v>
      </c>
      <c r="E87" s="508"/>
      <c r="F87" s="509"/>
      <c r="G87" s="509"/>
      <c r="H87" s="51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9"/>
      <c r="C88" s="520"/>
      <c r="D88" s="71"/>
      <c r="E88" s="508" t="s">
        <v>27</v>
      </c>
      <c r="F88" s="509"/>
      <c r="G88" s="509"/>
      <c r="H88" s="510"/>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9"/>
      <c r="C89" s="520"/>
      <c r="D89" s="71"/>
      <c r="E89" s="508" t="s">
        <v>18</v>
      </c>
      <c r="F89" s="509"/>
      <c r="G89" s="509"/>
      <c r="H89" s="510"/>
      <c r="I89" s="50" t="s">
        <v>598</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9"/>
      <c r="C90" s="520"/>
      <c r="D90" s="71"/>
      <c r="E90" s="508" t="s">
        <v>28</v>
      </c>
      <c r="F90" s="509"/>
      <c r="G90" s="509"/>
      <c r="H90" s="510"/>
      <c r="I90" s="50" t="s">
        <v>598</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19"/>
      <c r="C91" s="520"/>
      <c r="D91" s="71"/>
      <c r="E91" s="508" t="s">
        <v>29</v>
      </c>
      <c r="F91" s="509"/>
      <c r="G91" s="509"/>
      <c r="H91" s="510"/>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19"/>
      <c r="C92" s="520"/>
      <c r="D92" s="71"/>
      <c r="E92" s="508" t="s">
        <v>30</v>
      </c>
      <c r="F92" s="509"/>
      <c r="G92" s="509"/>
      <c r="H92" s="510"/>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21"/>
      <c r="C93" s="522"/>
      <c r="D93" s="147"/>
      <c r="E93" s="560" t="s">
        <v>31</v>
      </c>
      <c r="F93" s="561"/>
      <c r="G93" s="561"/>
      <c r="H93" s="562"/>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17" t="s">
        <v>185</v>
      </c>
      <c r="C94" s="518"/>
      <c r="D94" s="539" t="s">
        <v>32</v>
      </c>
      <c r="E94" s="540"/>
      <c r="F94" s="540"/>
      <c r="G94" s="540"/>
      <c r="H94" s="541"/>
      <c r="I94" s="152" t="s">
        <v>186</v>
      </c>
      <c r="J94" s="30" t="s">
        <v>109</v>
      </c>
      <c r="K94" s="30"/>
      <c r="L94" s="30"/>
      <c r="M94" s="30"/>
      <c r="N94" s="30"/>
      <c r="O94" s="30"/>
      <c r="P94" s="30"/>
      <c r="Q94" s="31"/>
      <c r="R94" s="33"/>
      <c r="S94" s="33"/>
      <c r="T94" s="33"/>
      <c r="U94" s="33"/>
      <c r="V94" s="33"/>
      <c r="W94" s="33"/>
      <c r="X94" s="33"/>
      <c r="Y94" s="33"/>
      <c r="Z94" s="33"/>
      <c r="AA94" s="33"/>
      <c r="AB94" s="80" t="s">
        <v>110</v>
      </c>
      <c r="AC94" s="595"/>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9"/>
      <c r="C95" s="520"/>
      <c r="D95" s="533"/>
      <c r="E95" s="534"/>
      <c r="F95" s="534"/>
      <c r="G95" s="534"/>
      <c r="H95" s="53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9"/>
      <c r="C96" s="520"/>
      <c r="D96" s="536"/>
      <c r="E96" s="537"/>
      <c r="F96" s="537"/>
      <c r="G96" s="537"/>
      <c r="H96" s="538"/>
      <c r="I96" s="66" t="s">
        <v>106</v>
      </c>
      <c r="J96" s="85" t="s">
        <v>189</v>
      </c>
      <c r="K96" s="85"/>
      <c r="L96" s="85"/>
      <c r="M96" s="85"/>
      <c r="N96" s="85"/>
      <c r="O96" s="85"/>
      <c r="P96" s="85"/>
      <c r="Q96" s="86"/>
      <c r="R96" s="542" t="s">
        <v>190</v>
      </c>
      <c r="S96" s="543"/>
      <c r="T96" s="543"/>
      <c r="U96" s="543"/>
      <c r="V96" s="543"/>
      <c r="W96" s="543"/>
      <c r="X96" s="476"/>
      <c r="Y96" s="476"/>
      <c r="Z96" s="476"/>
      <c r="AA96" s="70" t="s">
        <v>191</v>
      </c>
      <c r="AB96" s="70"/>
      <c r="AC96" s="469"/>
      <c r="AE96" s="1" t="str">
        <f>+I96</f>
        <v>□</v>
      </c>
      <c r="AF96" s="1">
        <f>+X96</f>
        <v>0</v>
      </c>
      <c r="AJ96" s="43" t="str">
        <f>IF(AF94=1,IF(AF96=0,"■未答◎無段",IF(AF96&lt;750,"◆未達","●範囲内")),"■未答")</f>
        <v>■未答</v>
      </c>
    </row>
    <row r="97" spans="2:42" ht="20.25" customHeight="1">
      <c r="B97" s="519"/>
      <c r="C97" s="520"/>
      <c r="D97" s="512" t="s">
        <v>33</v>
      </c>
      <c r="E97" s="531"/>
      <c r="F97" s="531"/>
      <c r="G97" s="531"/>
      <c r="H97" s="53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9"/>
      <c r="C98" s="520"/>
      <c r="D98" s="533"/>
      <c r="E98" s="534"/>
      <c r="F98" s="534"/>
      <c r="G98" s="534"/>
      <c r="H98" s="53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19"/>
      <c r="C99" s="520"/>
      <c r="D99" s="533"/>
      <c r="E99" s="534"/>
      <c r="F99" s="534"/>
      <c r="G99" s="534"/>
      <c r="H99" s="53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21"/>
      <c r="C100" s="522"/>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19" t="s">
        <v>198</v>
      </c>
      <c r="C101" s="587"/>
      <c r="D101" s="539" t="s">
        <v>199</v>
      </c>
      <c r="E101" s="540"/>
      <c r="F101" s="540"/>
      <c r="G101" s="540"/>
      <c r="H101" s="541"/>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9"/>
      <c r="C102" s="587"/>
      <c r="D102" s="533"/>
      <c r="E102" s="534"/>
      <c r="F102" s="534"/>
      <c r="G102" s="534"/>
      <c r="H102" s="535"/>
      <c r="I102" s="63" t="s">
        <v>102</v>
      </c>
      <c r="J102" s="37" t="s">
        <v>202</v>
      </c>
      <c r="K102" s="37"/>
      <c r="L102" s="37"/>
      <c r="M102" s="37"/>
      <c r="N102" s="37"/>
      <c r="O102" s="37"/>
      <c r="P102" s="37"/>
      <c r="Q102" s="39"/>
      <c r="R102" s="700"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19"/>
      <c r="C103" s="587"/>
      <c r="D103" s="35"/>
      <c r="E103" s="512" t="s">
        <v>206</v>
      </c>
      <c r="F103" s="531"/>
      <c r="G103" s="531"/>
      <c r="H103" s="53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19"/>
      <c r="C104" s="587"/>
      <c r="D104" s="35"/>
      <c r="E104" s="536"/>
      <c r="F104" s="537"/>
      <c r="G104" s="537"/>
      <c r="H104" s="53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19"/>
      <c r="C105" s="587"/>
      <c r="D105" s="35"/>
      <c r="E105" s="509" t="s">
        <v>211</v>
      </c>
      <c r="F105" s="591"/>
      <c r="G105" s="591"/>
      <c r="H105" s="516"/>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19"/>
      <c r="C106" s="587"/>
      <c r="D106" s="35"/>
      <c r="E106" s="512" t="s">
        <v>215</v>
      </c>
      <c r="F106" s="531"/>
      <c r="G106" s="531"/>
      <c r="H106" s="532"/>
      <c r="I106" s="37"/>
      <c r="J106" s="37"/>
      <c r="K106" s="37"/>
      <c r="L106" s="37"/>
      <c r="M106" s="37"/>
      <c r="N106" s="37"/>
      <c r="O106" s="37"/>
      <c r="P106" s="37"/>
      <c r="Q106" s="39"/>
      <c r="R106" s="56"/>
      <c r="S106" s="633" t="s">
        <v>216</v>
      </c>
      <c r="T106" s="633"/>
      <c r="U106" s="633"/>
      <c r="V106" s="633"/>
      <c r="W106" s="633"/>
      <c r="X106" s="633"/>
      <c r="Y106" s="626">
        <f>+V104*2+V105</f>
        <v>0</v>
      </c>
      <c r="Z106" s="626"/>
      <c r="AA106" s="49" t="s">
        <v>217</v>
      </c>
      <c r="AB106" s="49"/>
      <c r="AC106" s="462"/>
      <c r="AH106" s="160" t="s">
        <v>218</v>
      </c>
      <c r="AJ106" s="45" t="str">
        <f>IF(Y106&gt;0,IF(AND(Y106&gt;=550,Y106&lt;=650),"●適合","◆未達"),"■未答")</f>
        <v>■未答</v>
      </c>
    </row>
    <row r="107" spans="2:36" ht="16.5" customHeight="1">
      <c r="B107" s="519"/>
      <c r="C107" s="587"/>
      <c r="D107" s="35"/>
      <c r="E107" s="533"/>
      <c r="F107" s="534"/>
      <c r="G107" s="534"/>
      <c r="H107" s="53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19"/>
      <c r="C108" s="587"/>
      <c r="D108" s="35"/>
      <c r="E108" s="533"/>
      <c r="F108" s="534"/>
      <c r="G108" s="534"/>
      <c r="H108" s="53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19"/>
      <c r="C109" s="587"/>
      <c r="D109" s="35"/>
      <c r="E109" s="533"/>
      <c r="F109" s="534"/>
      <c r="G109" s="534"/>
      <c r="H109" s="53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19"/>
      <c r="C110" s="587"/>
      <c r="D110" s="35"/>
      <c r="E110" s="71"/>
      <c r="F110" s="596" t="s">
        <v>221</v>
      </c>
      <c r="G110" s="597"/>
      <c r="H110" s="598"/>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9"/>
      <c r="C111" s="587"/>
      <c r="D111" s="35"/>
      <c r="E111" s="71"/>
      <c r="F111" s="599"/>
      <c r="G111" s="600"/>
      <c r="H111" s="601"/>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19"/>
      <c r="C112" s="587"/>
      <c r="D112" s="35"/>
      <c r="E112" s="71"/>
      <c r="F112" s="596" t="s">
        <v>235</v>
      </c>
      <c r="G112" s="597"/>
      <c r="H112" s="598"/>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19"/>
      <c r="C113" s="587"/>
      <c r="D113" s="35"/>
      <c r="E113" s="71"/>
      <c r="F113" s="599"/>
      <c r="G113" s="600"/>
      <c r="H113" s="601"/>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19"/>
      <c r="C114" s="587"/>
      <c r="D114" s="35"/>
      <c r="E114" s="71"/>
      <c r="F114" s="596" t="s">
        <v>239</v>
      </c>
      <c r="G114" s="597"/>
      <c r="H114" s="598"/>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21"/>
      <c r="C115" s="588"/>
      <c r="D115" s="35"/>
      <c r="E115" s="71"/>
      <c r="F115" s="627"/>
      <c r="G115" s="628"/>
      <c r="H115" s="629"/>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2" t="s">
        <v>241</v>
      </c>
      <c r="C116" s="613"/>
      <c r="D116" s="539" t="s">
        <v>34</v>
      </c>
      <c r="E116" s="540"/>
      <c r="F116" s="540"/>
      <c r="G116" s="540"/>
      <c r="H116" s="541"/>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4"/>
      <c r="C117" s="615"/>
      <c r="D117" s="533"/>
      <c r="E117" s="534"/>
      <c r="F117" s="534"/>
      <c r="G117" s="534"/>
      <c r="H117" s="53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14"/>
      <c r="C118" s="615"/>
      <c r="D118" s="533"/>
      <c r="E118" s="534"/>
      <c r="F118" s="534"/>
      <c r="G118" s="534"/>
      <c r="H118" s="53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4"/>
      <c r="C119" s="615"/>
      <c r="D119" s="71"/>
      <c r="E119" s="171" t="s">
        <v>245</v>
      </c>
      <c r="F119" s="563" t="s">
        <v>246</v>
      </c>
      <c r="G119" s="589"/>
      <c r="H119" s="590"/>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4"/>
      <c r="C120" s="615"/>
      <c r="D120" s="71"/>
      <c r="E120" s="173" t="s">
        <v>247</v>
      </c>
      <c r="F120" s="563" t="s">
        <v>248</v>
      </c>
      <c r="G120" s="564"/>
      <c r="H120" s="565"/>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4"/>
      <c r="C121" s="615"/>
      <c r="D121" s="71"/>
      <c r="E121" s="511" t="s">
        <v>35</v>
      </c>
      <c r="F121" s="548" t="s">
        <v>36</v>
      </c>
      <c r="G121" s="549"/>
      <c r="H121" s="550"/>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4"/>
      <c r="C122" s="615"/>
      <c r="D122" s="71"/>
      <c r="E122" s="579"/>
      <c r="F122" s="551"/>
      <c r="G122" s="552"/>
      <c r="H122" s="553"/>
      <c r="I122" s="63" t="s">
        <v>102</v>
      </c>
      <c r="J122" s="37" t="s">
        <v>202</v>
      </c>
      <c r="K122" s="37"/>
      <c r="L122" s="37"/>
      <c r="M122" s="37"/>
      <c r="N122" s="37"/>
      <c r="O122" s="37"/>
      <c r="P122" s="37"/>
      <c r="Q122" s="39"/>
      <c r="R122" s="471" t="s">
        <v>249</v>
      </c>
      <c r="S122" s="472"/>
      <c r="T122" s="472"/>
      <c r="U122" s="472"/>
      <c r="V122" s="472"/>
      <c r="W122" s="472"/>
      <c r="X122" s="635" t="s">
        <v>250</v>
      </c>
      <c r="Y122" s="635"/>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4"/>
      <c r="C123" s="615"/>
      <c r="D123" s="71"/>
      <c r="E123" s="579"/>
      <c r="F123" s="551"/>
      <c r="G123" s="552"/>
      <c r="H123" s="553"/>
      <c r="I123" s="63" t="s">
        <v>106</v>
      </c>
      <c r="J123" s="484" t="s">
        <v>208</v>
      </c>
      <c r="K123" s="484"/>
      <c r="L123" s="484"/>
      <c r="M123" s="484"/>
      <c r="N123" s="484"/>
      <c r="O123" s="484"/>
      <c r="P123" s="484"/>
      <c r="Q123" s="485"/>
      <c r="R123" s="457" t="s">
        <v>605</v>
      </c>
      <c r="S123" s="458"/>
      <c r="T123" s="458"/>
      <c r="U123" s="458"/>
      <c r="V123" s="168" t="s">
        <v>160</v>
      </c>
      <c r="W123" s="472" t="s">
        <v>252</v>
      </c>
      <c r="X123" s="472"/>
      <c r="Y123" s="168" t="s">
        <v>141</v>
      </c>
      <c r="Z123" s="473" t="s">
        <v>253</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4"/>
      <c r="C124" s="615"/>
      <c r="D124" s="71"/>
      <c r="E124" s="580"/>
      <c r="F124" s="554"/>
      <c r="G124" s="555"/>
      <c r="H124" s="556"/>
      <c r="I124" s="63" t="s">
        <v>141</v>
      </c>
      <c r="J124" s="484" t="s">
        <v>212</v>
      </c>
      <c r="K124" s="484"/>
      <c r="L124" s="484"/>
      <c r="M124" s="484"/>
      <c r="N124" s="484"/>
      <c r="O124" s="484"/>
      <c r="P124" s="484"/>
      <c r="Q124" s="485"/>
      <c r="R124" s="624" t="s">
        <v>254</v>
      </c>
      <c r="S124" s="625"/>
      <c r="T124" s="625"/>
      <c r="U124" s="625"/>
      <c r="V124" s="625"/>
      <c r="W124" s="625"/>
      <c r="X124" s="69"/>
      <c r="Y124" s="69"/>
      <c r="Z124" s="69"/>
      <c r="AA124" s="88" t="s">
        <v>255</v>
      </c>
      <c r="AB124" s="90"/>
      <c r="AC124" s="468"/>
      <c r="AE124" s="1" t="str">
        <f t="shared" si="0"/>
        <v>□</v>
      </c>
      <c r="AH124" s="160" t="s">
        <v>256</v>
      </c>
      <c r="AJ124" s="45" t="str">
        <f>IF(X124&gt;0,IF(X124&lt;700,"◆低すぎ",IF(X124&gt;900,"◆高すぎ","●適合")),"■未答")</f>
        <v>■未答</v>
      </c>
    </row>
    <row r="125" spans="2:42" ht="12" customHeight="1">
      <c r="B125" s="614"/>
      <c r="C125" s="615"/>
      <c r="D125" s="71"/>
      <c r="E125" s="511" t="s">
        <v>37</v>
      </c>
      <c r="F125" s="548" t="s">
        <v>38</v>
      </c>
      <c r="G125" s="549"/>
      <c r="H125" s="550"/>
      <c r="I125" s="57" t="s">
        <v>141</v>
      </c>
      <c r="J125" s="502" t="s">
        <v>257</v>
      </c>
      <c r="K125" s="502"/>
      <c r="L125" s="502"/>
      <c r="M125" s="502"/>
      <c r="N125" s="502"/>
      <c r="O125" s="502"/>
      <c r="P125" s="502"/>
      <c r="Q125" s="503"/>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4"/>
      <c r="C126" s="615"/>
      <c r="D126" s="71"/>
      <c r="E126" s="580"/>
      <c r="F126" s="554"/>
      <c r="G126" s="555"/>
      <c r="H126" s="556"/>
      <c r="I126" s="66" t="s">
        <v>116</v>
      </c>
      <c r="J126" s="504" t="s">
        <v>258</v>
      </c>
      <c r="K126" s="504"/>
      <c r="L126" s="504"/>
      <c r="M126" s="504"/>
      <c r="N126" s="504"/>
      <c r="O126" s="504"/>
      <c r="P126" s="504"/>
      <c r="Q126" s="505"/>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14"/>
      <c r="C127" s="615"/>
      <c r="D127" s="71"/>
      <c r="E127" s="511" t="s">
        <v>39</v>
      </c>
      <c r="F127" s="548" t="s">
        <v>40</v>
      </c>
      <c r="G127" s="549"/>
      <c r="H127" s="550"/>
      <c r="I127" s="57" t="s">
        <v>70</v>
      </c>
      <c r="J127" s="502" t="s">
        <v>259</v>
      </c>
      <c r="K127" s="502"/>
      <c r="L127" s="502"/>
      <c r="M127" s="502"/>
      <c r="N127" s="502"/>
      <c r="O127" s="502"/>
      <c r="P127" s="502"/>
      <c r="Q127" s="503"/>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4"/>
      <c r="C128" s="615"/>
      <c r="D128" s="71"/>
      <c r="E128" s="579"/>
      <c r="F128" s="551"/>
      <c r="G128" s="552"/>
      <c r="H128" s="553"/>
      <c r="I128" s="63" t="s">
        <v>116</v>
      </c>
      <c r="J128" s="484" t="s">
        <v>257</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14"/>
      <c r="C129" s="615"/>
      <c r="D129" s="71"/>
      <c r="E129" s="580"/>
      <c r="F129" s="554"/>
      <c r="G129" s="555"/>
      <c r="H129" s="556"/>
      <c r="I129" s="66" t="s">
        <v>106</v>
      </c>
      <c r="J129" s="504" t="s">
        <v>258</v>
      </c>
      <c r="K129" s="504"/>
      <c r="L129" s="504"/>
      <c r="M129" s="504"/>
      <c r="N129" s="504"/>
      <c r="O129" s="504"/>
      <c r="P129" s="504"/>
      <c r="Q129" s="505"/>
      <c r="R129" s="70"/>
      <c r="S129" s="70"/>
      <c r="T129" s="70"/>
      <c r="U129" s="70"/>
      <c r="V129" s="70"/>
      <c r="W129" s="70"/>
      <c r="X129" s="70"/>
      <c r="Y129" s="70"/>
      <c r="Z129" s="70"/>
      <c r="AA129" s="70"/>
      <c r="AB129" s="70"/>
      <c r="AC129" s="469"/>
      <c r="AE129" s="1" t="str">
        <f t="shared" si="0"/>
        <v>□</v>
      </c>
    </row>
    <row r="130" spans="2:44" ht="25.5" customHeight="1">
      <c r="B130" s="614"/>
      <c r="C130" s="615"/>
      <c r="D130" s="71"/>
      <c r="E130" s="511" t="s">
        <v>260</v>
      </c>
      <c r="F130" s="548" t="s">
        <v>261</v>
      </c>
      <c r="G130" s="549"/>
      <c r="H130" s="550"/>
      <c r="I130" s="63" t="s">
        <v>85</v>
      </c>
      <c r="J130" s="577" t="s">
        <v>262</v>
      </c>
      <c r="K130" s="577"/>
      <c r="L130" s="577"/>
      <c r="M130" s="577"/>
      <c r="N130" s="577"/>
      <c r="O130" s="577"/>
      <c r="P130" s="577"/>
      <c r="Q130" s="57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4"/>
      <c r="C131" s="615"/>
      <c r="D131" s="71"/>
      <c r="E131" s="579"/>
      <c r="F131" s="551"/>
      <c r="G131" s="552"/>
      <c r="H131" s="553"/>
      <c r="I131" s="63" t="s">
        <v>116</v>
      </c>
      <c r="J131" s="484" t="s">
        <v>257</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31" ht="12" customHeight="1">
      <c r="B132" s="614"/>
      <c r="C132" s="615"/>
      <c r="D132" s="71"/>
      <c r="E132" s="579"/>
      <c r="F132" s="551"/>
      <c r="G132" s="552"/>
      <c r="H132" s="553"/>
      <c r="I132" s="63" t="s">
        <v>106</v>
      </c>
      <c r="J132" s="484" t="s">
        <v>264</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4"/>
      <c r="C133" s="615"/>
      <c r="D133" s="71"/>
      <c r="E133" s="580"/>
      <c r="F133" s="554"/>
      <c r="G133" s="555"/>
      <c r="H133" s="556"/>
      <c r="I133" s="66" t="s">
        <v>265</v>
      </c>
      <c r="J133" s="504" t="s">
        <v>258</v>
      </c>
      <c r="K133" s="504"/>
      <c r="L133" s="504"/>
      <c r="M133" s="504"/>
      <c r="N133" s="504"/>
      <c r="O133" s="504"/>
      <c r="P133" s="504"/>
      <c r="Q133" s="505"/>
      <c r="R133" s="183"/>
      <c r="S133" s="70"/>
      <c r="T133" s="70"/>
      <c r="U133" s="70"/>
      <c r="V133" s="70"/>
      <c r="W133" s="70"/>
      <c r="X133" s="70"/>
      <c r="Y133" s="70"/>
      <c r="Z133" s="70"/>
      <c r="AA133" s="70"/>
      <c r="AB133" s="70"/>
      <c r="AC133" s="469"/>
      <c r="AE133" s="1" t="str">
        <f t="shared" si="0"/>
        <v>□</v>
      </c>
    </row>
    <row r="134" spans="2:44" ht="12" customHeight="1">
      <c r="B134" s="614"/>
      <c r="C134" s="615"/>
      <c r="D134" s="71"/>
      <c r="E134" s="511" t="s">
        <v>266</v>
      </c>
      <c r="F134" s="548" t="s">
        <v>267</v>
      </c>
      <c r="G134" s="549"/>
      <c r="H134" s="550"/>
      <c r="I134" s="57" t="s">
        <v>268</v>
      </c>
      <c r="J134" s="502" t="s">
        <v>269</v>
      </c>
      <c r="K134" s="502"/>
      <c r="L134" s="502"/>
      <c r="M134" s="502"/>
      <c r="N134" s="502"/>
      <c r="O134" s="502"/>
      <c r="P134" s="502"/>
      <c r="Q134" s="503"/>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4"/>
      <c r="C135" s="615"/>
      <c r="D135" s="71"/>
      <c r="E135" s="579"/>
      <c r="F135" s="551"/>
      <c r="G135" s="552"/>
      <c r="H135" s="553"/>
      <c r="I135" s="63" t="s">
        <v>116</v>
      </c>
      <c r="J135" s="484" t="s">
        <v>257</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31" ht="12" customHeight="1">
      <c r="B136" s="614"/>
      <c r="C136" s="615"/>
      <c r="D136" s="71"/>
      <c r="E136" s="579"/>
      <c r="F136" s="551"/>
      <c r="G136" s="552"/>
      <c r="H136" s="553"/>
      <c r="I136" s="63" t="s">
        <v>106</v>
      </c>
      <c r="J136" s="484" t="s">
        <v>264</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4"/>
      <c r="C137" s="615"/>
      <c r="D137" s="71"/>
      <c r="E137" s="579"/>
      <c r="F137" s="551"/>
      <c r="G137" s="552"/>
      <c r="H137" s="553"/>
      <c r="I137" s="66" t="s">
        <v>265</v>
      </c>
      <c r="J137" s="504" t="s">
        <v>258</v>
      </c>
      <c r="K137" s="504"/>
      <c r="L137" s="504"/>
      <c r="M137" s="504"/>
      <c r="N137" s="504"/>
      <c r="O137" s="504"/>
      <c r="P137" s="504"/>
      <c r="Q137" s="505"/>
      <c r="R137" s="183"/>
      <c r="S137" s="70"/>
      <c r="T137" s="70"/>
      <c r="U137" s="70"/>
      <c r="V137" s="70"/>
      <c r="W137" s="70"/>
      <c r="X137" s="70"/>
      <c r="Y137" s="70"/>
      <c r="Z137" s="70"/>
      <c r="AA137" s="70"/>
      <c r="AB137" s="70"/>
      <c r="AC137" s="469"/>
      <c r="AE137" s="1" t="str">
        <f t="shared" si="0"/>
        <v>□</v>
      </c>
    </row>
    <row r="138" spans="2:29" ht="3.75" customHeight="1">
      <c r="B138" s="614"/>
      <c r="C138" s="615"/>
      <c r="D138" s="657"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4"/>
      <c r="C139" s="615"/>
      <c r="D139" s="643"/>
      <c r="E139" s="646"/>
      <c r="F139" s="646"/>
      <c r="G139" s="646"/>
      <c r="H139" s="647"/>
      <c r="I139" s="359" t="s">
        <v>85</v>
      </c>
      <c r="J139" s="353" t="s">
        <v>242</v>
      </c>
      <c r="K139" s="353"/>
      <c r="L139" s="353"/>
      <c r="M139" s="353"/>
      <c r="N139" s="353"/>
      <c r="O139" s="272"/>
      <c r="P139" s="272"/>
      <c r="Q139" s="273"/>
      <c r="R139" s="354"/>
      <c r="S139" s="636"/>
      <c r="T139" s="636"/>
      <c r="U139" s="636"/>
      <c r="V139" s="636"/>
      <c r="W139" s="636"/>
      <c r="X139" s="636"/>
      <c r="Y139" s="636"/>
      <c r="Z139" s="636"/>
      <c r="AA139" s="636"/>
      <c r="AB139" s="637"/>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4"/>
      <c r="C140" s="615"/>
      <c r="D140" s="643"/>
      <c r="E140" s="646"/>
      <c r="F140" s="646"/>
      <c r="G140" s="646"/>
      <c r="H140" s="647"/>
      <c r="I140" s="359"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14"/>
      <c r="C141" s="615"/>
      <c r="D141" s="643"/>
      <c r="E141" s="646"/>
      <c r="F141" s="646"/>
      <c r="G141" s="646"/>
      <c r="H141" s="647"/>
      <c r="I141" s="359"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4"/>
      <c r="C142" s="615"/>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4"/>
      <c r="C143" s="615"/>
      <c r="D143" s="619"/>
      <c r="E143" s="171" t="s">
        <v>271</v>
      </c>
      <c r="F143" s="563" t="s">
        <v>272</v>
      </c>
      <c r="G143" s="589"/>
      <c r="H143" s="590"/>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4"/>
      <c r="C144" s="615"/>
      <c r="D144" s="620"/>
      <c r="E144" s="173" t="s">
        <v>247</v>
      </c>
      <c r="F144" s="563" t="s">
        <v>248</v>
      </c>
      <c r="G144" s="564"/>
      <c r="H144" s="565"/>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4"/>
      <c r="C145" s="615"/>
      <c r="D145" s="620"/>
      <c r="E145" s="727" t="s">
        <v>273</v>
      </c>
      <c r="F145" s="442" t="s">
        <v>274</v>
      </c>
      <c r="G145" s="443"/>
      <c r="H145" s="44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4"/>
      <c r="C146" s="615"/>
      <c r="D146" s="620"/>
      <c r="E146" s="728"/>
      <c r="F146" s="616"/>
      <c r="G146" s="617"/>
      <c r="H146" s="61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4"/>
      <c r="C147" s="615"/>
      <c r="D147" s="620"/>
      <c r="E147" s="728"/>
      <c r="F147" s="616"/>
      <c r="G147" s="617"/>
      <c r="H147" s="61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4"/>
      <c r="C148" s="615"/>
      <c r="D148" s="620"/>
      <c r="E148" s="728"/>
      <c r="F148" s="616"/>
      <c r="G148" s="617"/>
      <c r="H148" s="618"/>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14"/>
      <c r="C149" s="615"/>
      <c r="D149" s="620"/>
      <c r="E149" s="728"/>
      <c r="F149" s="445"/>
      <c r="G149" s="446"/>
      <c r="H149" s="447"/>
      <c r="I149" s="63" t="s">
        <v>106</v>
      </c>
      <c r="J149" s="37" t="s">
        <v>187</v>
      </c>
      <c r="K149" s="37"/>
      <c r="L149" s="37"/>
      <c r="M149" s="37"/>
      <c r="N149" s="37"/>
      <c r="O149" s="37"/>
      <c r="P149" s="37"/>
      <c r="Q149" s="39"/>
      <c r="R149" s="471" t="s">
        <v>275</v>
      </c>
      <c r="S149" s="472"/>
      <c r="T149" s="472"/>
      <c r="U149" s="472"/>
      <c r="V149" s="472"/>
      <c r="W149" s="472"/>
      <c r="X149" s="472"/>
      <c r="Y149" s="470"/>
      <c r="Z149" s="470"/>
      <c r="AA149" s="97" t="s">
        <v>276</v>
      </c>
      <c r="AB149" s="99"/>
      <c r="AC149" s="462"/>
      <c r="AE149" s="142" t="str">
        <f>+I150</f>
        <v>□</v>
      </c>
      <c r="AH149" s="113" t="s">
        <v>277</v>
      </c>
      <c r="AJ149" s="45" t="str">
        <f>IF(Y149&gt;0,IF(Y149&lt;300,"③床1100",IF(Y149&lt;650,"②腰800",IF(Y149&gt;=1100,"基準なし","①床1100"))),"■未答")</f>
        <v>■未答</v>
      </c>
    </row>
    <row r="150" spans="2:36" ht="19.5" customHeight="1">
      <c r="B150" s="614"/>
      <c r="C150" s="615"/>
      <c r="D150" s="620"/>
      <c r="E150" s="728"/>
      <c r="F150" s="442" t="s">
        <v>278</v>
      </c>
      <c r="G150" s="443"/>
      <c r="H150" s="444"/>
      <c r="I150" s="63" t="s">
        <v>123</v>
      </c>
      <c r="J150" s="37" t="s">
        <v>279</v>
      </c>
      <c r="K150" s="37"/>
      <c r="L150" s="37"/>
      <c r="M150" s="37"/>
      <c r="N150" s="37"/>
      <c r="O150" s="37"/>
      <c r="P150" s="37"/>
      <c r="Q150" s="39"/>
      <c r="R150" s="471" t="s">
        <v>280</v>
      </c>
      <c r="S150" s="472"/>
      <c r="T150" s="472"/>
      <c r="U150" s="472"/>
      <c r="V150" s="472"/>
      <c r="W150" s="472"/>
      <c r="X150" s="472"/>
      <c r="Y150" s="470"/>
      <c r="Z150" s="470"/>
      <c r="AA150" s="97" t="s">
        <v>173</v>
      </c>
      <c r="AB150" s="99"/>
      <c r="AC150" s="462"/>
      <c r="AH150" s="113" t="s">
        <v>281</v>
      </c>
      <c r="AJ150" s="45" t="str">
        <f>IF(Y150&gt;0,IF(Y149&lt;300,"◎不問",IF(Y149&lt;650,IF(Y150&lt;800,"◆未達","●適合"),IF(Y149&gt;=1100,"基準なし","◎不問"))),"■未答")</f>
        <v>■未答</v>
      </c>
    </row>
    <row r="151" spans="2:36" ht="19.5" customHeight="1">
      <c r="B151" s="614"/>
      <c r="C151" s="615"/>
      <c r="D151" s="620"/>
      <c r="E151" s="728"/>
      <c r="F151" s="445"/>
      <c r="G151" s="446"/>
      <c r="H151" s="447"/>
      <c r="I151" s="174"/>
      <c r="J151" s="95"/>
      <c r="K151" s="95"/>
      <c r="L151" s="95"/>
      <c r="M151" s="95"/>
      <c r="N151" s="95"/>
      <c r="O151" s="95"/>
      <c r="P151" s="95"/>
      <c r="Q151" s="96"/>
      <c r="R151" s="471" t="s">
        <v>282</v>
      </c>
      <c r="S151" s="472"/>
      <c r="T151" s="472"/>
      <c r="U151" s="472"/>
      <c r="V151" s="472"/>
      <c r="W151" s="472"/>
      <c r="X151" s="472"/>
      <c r="Y151" s="470"/>
      <c r="Z151" s="470"/>
      <c r="AA151" s="97" t="s">
        <v>255</v>
      </c>
      <c r="AB151" s="99"/>
      <c r="AC151" s="462"/>
      <c r="AH151" s="113" t="s">
        <v>283</v>
      </c>
      <c r="AJ151" s="45" t="str">
        <f>IF(Y149&gt;0,IF(Y149&gt;=300,IF(Y149&lt;650,"◎不問",IF(Y149&lt;1100,IF(Y151&lt;1100,"◆未達","●適合"),"基準なし")),IF(Y151&lt;1100,"◆未達","●適合")),"■未答")</f>
        <v>■未答</v>
      </c>
    </row>
    <row r="152" spans="2:36" ht="19.5" customHeight="1">
      <c r="B152" s="614"/>
      <c r="C152" s="615"/>
      <c r="D152" s="620"/>
      <c r="E152" s="728"/>
      <c r="F152" s="442" t="s">
        <v>284</v>
      </c>
      <c r="G152" s="443"/>
      <c r="H152" s="444"/>
      <c r="I152" s="186"/>
      <c r="J152" s="95"/>
      <c r="K152" s="95"/>
      <c r="L152" s="95"/>
      <c r="M152" s="95"/>
      <c r="N152" s="95"/>
      <c r="O152" s="95"/>
      <c r="P152" s="95"/>
      <c r="Q152" s="96"/>
      <c r="R152" s="157"/>
      <c r="S152" s="97"/>
      <c r="T152" s="97"/>
      <c r="U152" s="97"/>
      <c r="V152" s="97"/>
      <c r="W152" s="97"/>
      <c r="X152" s="97"/>
      <c r="Y152" s="634"/>
      <c r="Z152" s="634"/>
      <c r="AA152" s="97"/>
      <c r="AB152" s="99"/>
      <c r="AC152" s="462"/>
      <c r="AH152" s="113" t="s">
        <v>285</v>
      </c>
      <c r="AJ152" s="45" t="str">
        <f>IF(Y149&gt;0,IF(Y151&gt;0,IF(Y149+Y150-Y151=0,"●相互OK","▼矛盾"),"■まだ片方"),"■未答")</f>
        <v>■未答</v>
      </c>
    </row>
    <row r="153" spans="2:29" ht="19.5" customHeight="1">
      <c r="B153" s="614"/>
      <c r="C153" s="615"/>
      <c r="D153" s="620"/>
      <c r="E153" s="619"/>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4"/>
      <c r="C154" s="615"/>
      <c r="D154" s="620"/>
      <c r="E154" s="727" t="s">
        <v>286</v>
      </c>
      <c r="F154" s="442" t="s">
        <v>287</v>
      </c>
      <c r="G154" s="443"/>
      <c r="H154" s="44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4"/>
      <c r="C155" s="615"/>
      <c r="D155" s="620"/>
      <c r="E155" s="728"/>
      <c r="F155" s="616"/>
      <c r="G155" s="617"/>
      <c r="H155" s="61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4"/>
      <c r="C156" s="615"/>
      <c r="D156" s="620"/>
      <c r="E156" s="728"/>
      <c r="F156" s="616"/>
      <c r="G156" s="617"/>
      <c r="H156" s="61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4"/>
      <c r="C157" s="615"/>
      <c r="D157" s="620"/>
      <c r="E157" s="728"/>
      <c r="F157" s="616"/>
      <c r="G157" s="617"/>
      <c r="H157" s="618"/>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14"/>
      <c r="C158" s="615"/>
      <c r="D158" s="620"/>
      <c r="E158" s="728"/>
      <c r="F158" s="445"/>
      <c r="G158" s="446"/>
      <c r="H158" s="447"/>
      <c r="I158" s="63" t="s">
        <v>106</v>
      </c>
      <c r="J158" s="37" t="s">
        <v>187</v>
      </c>
      <c r="K158" s="37"/>
      <c r="L158" s="37"/>
      <c r="M158" s="37"/>
      <c r="N158" s="37"/>
      <c r="O158" s="37"/>
      <c r="P158" s="37"/>
      <c r="Q158" s="39"/>
      <c r="R158" s="471" t="s">
        <v>288</v>
      </c>
      <c r="S158" s="472"/>
      <c r="T158" s="472"/>
      <c r="U158" s="472"/>
      <c r="V158" s="472"/>
      <c r="W158" s="472"/>
      <c r="X158" s="472"/>
      <c r="Y158" s="470"/>
      <c r="Z158" s="470"/>
      <c r="AA158" s="97" t="s">
        <v>276</v>
      </c>
      <c r="AB158" s="99"/>
      <c r="AC158" s="486"/>
      <c r="AD158" s="189"/>
      <c r="AE158" s="142" t="str">
        <f>I159</f>
        <v>□</v>
      </c>
      <c r="AF158" s="189"/>
      <c r="AG158" s="189"/>
      <c r="AH158" s="113" t="s">
        <v>289</v>
      </c>
      <c r="AJ158" s="45" t="str">
        <f>IF(Y158&gt;0,IF(Y158&lt;300,"③床1100",IF(Y158&lt;650,"②腰800",IF(Y158&gt;=800,"基準なし","①床から"))),"■未答")</f>
        <v>■未答</v>
      </c>
    </row>
    <row r="159" spans="2:36" ht="19.5" customHeight="1">
      <c r="B159" s="614"/>
      <c r="C159" s="615"/>
      <c r="D159" s="620"/>
      <c r="E159" s="728"/>
      <c r="F159" s="442" t="s">
        <v>290</v>
      </c>
      <c r="G159" s="443"/>
      <c r="H159" s="444"/>
      <c r="I159" s="63" t="s">
        <v>123</v>
      </c>
      <c r="J159" s="37" t="s">
        <v>279</v>
      </c>
      <c r="K159" s="37"/>
      <c r="L159" s="37"/>
      <c r="M159" s="37"/>
      <c r="N159" s="37"/>
      <c r="O159" s="37"/>
      <c r="P159" s="37"/>
      <c r="Q159" s="39"/>
      <c r="R159" s="471" t="s">
        <v>291</v>
      </c>
      <c r="S159" s="472"/>
      <c r="T159" s="472"/>
      <c r="U159" s="472"/>
      <c r="V159" s="472"/>
      <c r="W159" s="472"/>
      <c r="X159" s="472"/>
      <c r="Y159" s="470"/>
      <c r="Z159" s="470"/>
      <c r="AA159" s="97" t="s">
        <v>173</v>
      </c>
      <c r="AB159" s="99"/>
      <c r="AC159" s="486"/>
      <c r="AD159" s="189"/>
      <c r="AE159" s="189"/>
      <c r="AF159" s="189"/>
      <c r="AG159" s="189"/>
      <c r="AH159" s="113" t="s">
        <v>292</v>
      </c>
      <c r="AJ159" s="45" t="str">
        <f>IF(Y159&gt;0,IF(Y158&lt;300,"◎不問",IF(Y158&lt;650,IF(Y159&lt;800,"◆未達","●適合"),IF(Y158&gt;=800,"基準なし","◎不問"))),"■未答")</f>
        <v>■未答</v>
      </c>
    </row>
    <row r="160" spans="2:36" ht="19.5" customHeight="1">
      <c r="B160" s="614"/>
      <c r="C160" s="615"/>
      <c r="D160" s="620"/>
      <c r="E160" s="728"/>
      <c r="F160" s="445"/>
      <c r="G160" s="446"/>
      <c r="H160" s="447"/>
      <c r="I160" s="174"/>
      <c r="J160" s="95"/>
      <c r="K160" s="95"/>
      <c r="L160" s="95"/>
      <c r="M160" s="95"/>
      <c r="N160" s="95"/>
      <c r="O160" s="95"/>
      <c r="P160" s="95"/>
      <c r="Q160" s="96"/>
      <c r="R160" s="457" t="s">
        <v>293</v>
      </c>
      <c r="S160" s="458"/>
      <c r="T160" s="458"/>
      <c r="U160" s="458"/>
      <c r="V160" s="458"/>
      <c r="W160" s="458"/>
      <c r="X160" s="458"/>
      <c r="Y160" s="470"/>
      <c r="Z160" s="470"/>
      <c r="AA160" s="97" t="s">
        <v>255</v>
      </c>
      <c r="AB160" s="99"/>
      <c r="AC160" s="486"/>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4"/>
      <c r="C161" s="615"/>
      <c r="D161" s="620"/>
      <c r="E161" s="728"/>
      <c r="F161" s="442" t="s">
        <v>295</v>
      </c>
      <c r="G161" s="443"/>
      <c r="H161" s="444"/>
      <c r="I161" s="186"/>
      <c r="J161" s="95"/>
      <c r="K161" s="95"/>
      <c r="L161" s="95"/>
      <c r="M161" s="95"/>
      <c r="N161" s="95"/>
      <c r="O161" s="95"/>
      <c r="P161" s="95"/>
      <c r="Q161" s="96"/>
      <c r="R161" s="457" t="s">
        <v>296</v>
      </c>
      <c r="S161" s="458"/>
      <c r="T161" s="458"/>
      <c r="U161" s="458"/>
      <c r="V161" s="458"/>
      <c r="W161" s="458"/>
      <c r="X161" s="458"/>
      <c r="Y161" s="470"/>
      <c r="Z161" s="470"/>
      <c r="AA161" s="97" t="s">
        <v>255</v>
      </c>
      <c r="AB161" s="99"/>
      <c r="AC161" s="486"/>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4"/>
      <c r="C162" s="615"/>
      <c r="D162" s="620"/>
      <c r="E162" s="619"/>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4" t="s">
        <v>297</v>
      </c>
      <c r="C163" s="615"/>
      <c r="D163" s="620"/>
      <c r="E163" s="727" t="s">
        <v>298</v>
      </c>
      <c r="F163" s="442" t="s">
        <v>299</v>
      </c>
      <c r="G163" s="443"/>
      <c r="H163" s="44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4"/>
      <c r="C164" s="615"/>
      <c r="D164" s="620"/>
      <c r="E164" s="728"/>
      <c r="F164" s="616"/>
      <c r="G164" s="617"/>
      <c r="H164" s="61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4"/>
      <c r="C165" s="615"/>
      <c r="D165" s="620"/>
      <c r="E165" s="728"/>
      <c r="F165" s="616"/>
      <c r="G165" s="617"/>
      <c r="H165" s="61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4"/>
      <c r="C166" s="615"/>
      <c r="D166" s="620"/>
      <c r="E166" s="728"/>
      <c r="F166" s="616"/>
      <c r="G166" s="617"/>
      <c r="H166" s="618"/>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14"/>
      <c r="C167" s="615"/>
      <c r="D167" s="620"/>
      <c r="E167" s="728"/>
      <c r="F167" s="445"/>
      <c r="G167" s="446"/>
      <c r="H167" s="447"/>
      <c r="I167" s="63" t="s">
        <v>106</v>
      </c>
      <c r="J167" s="37" t="s">
        <v>187</v>
      </c>
      <c r="K167" s="37"/>
      <c r="L167" s="37"/>
      <c r="M167" s="37"/>
      <c r="N167" s="37"/>
      <c r="O167" s="37"/>
      <c r="P167" s="37"/>
      <c r="Q167" s="39"/>
      <c r="R167" s="457" t="s">
        <v>275</v>
      </c>
      <c r="S167" s="458"/>
      <c r="T167" s="458"/>
      <c r="U167" s="458"/>
      <c r="V167" s="458"/>
      <c r="W167" s="458"/>
      <c r="X167" s="458"/>
      <c r="Y167" s="470"/>
      <c r="Z167" s="470"/>
      <c r="AA167" s="97" t="s">
        <v>276</v>
      </c>
      <c r="AB167" s="99"/>
      <c r="AC167" s="486"/>
      <c r="AE167" s="142" t="str">
        <f>I168</f>
        <v>□</v>
      </c>
      <c r="AH167" s="113" t="s">
        <v>300</v>
      </c>
      <c r="AJ167" s="45" t="str">
        <f>IF(Y167&gt;0,IF(Y167&lt;650,"②擁800",IF(Y167&gt;800,"基準なし","①床踏800")),"■未答")</f>
        <v>■未答</v>
      </c>
    </row>
    <row r="168" spans="2:36" ht="24" customHeight="1">
      <c r="B168" s="614"/>
      <c r="C168" s="615"/>
      <c r="D168" s="620"/>
      <c r="E168" s="728"/>
      <c r="F168" s="442" t="s">
        <v>42</v>
      </c>
      <c r="G168" s="443"/>
      <c r="H168" s="444"/>
      <c r="I168" s="63" t="s">
        <v>160</v>
      </c>
      <c r="J168" s="37" t="s">
        <v>279</v>
      </c>
      <c r="K168" s="37"/>
      <c r="L168" s="37"/>
      <c r="M168" s="37"/>
      <c r="N168" s="37"/>
      <c r="O168" s="37"/>
      <c r="P168" s="37"/>
      <c r="Q168" s="39"/>
      <c r="R168" s="457" t="s">
        <v>280</v>
      </c>
      <c r="S168" s="458"/>
      <c r="T168" s="458"/>
      <c r="U168" s="458"/>
      <c r="V168" s="458"/>
      <c r="W168" s="458"/>
      <c r="X168" s="458"/>
      <c r="Y168" s="470"/>
      <c r="Z168" s="470"/>
      <c r="AA168" s="97" t="s">
        <v>173</v>
      </c>
      <c r="AB168" s="99"/>
      <c r="AC168" s="486"/>
      <c r="AH168" s="113" t="s">
        <v>301</v>
      </c>
      <c r="AJ168" s="45" t="str">
        <f>IF(Y168&gt;0,IF(Y168&lt;800,"◆未達","●適合"),"■未答")</f>
        <v>■未答</v>
      </c>
    </row>
    <row r="169" spans="2:36" ht="24" customHeight="1">
      <c r="B169" s="614"/>
      <c r="C169" s="615"/>
      <c r="D169" s="620"/>
      <c r="E169" s="619"/>
      <c r="F169" s="445"/>
      <c r="G169" s="446"/>
      <c r="H169" s="447"/>
      <c r="I169" s="85"/>
      <c r="J169" s="85"/>
      <c r="K169" s="85"/>
      <c r="L169" s="85"/>
      <c r="M169" s="85"/>
      <c r="N169" s="85"/>
      <c r="O169" s="85"/>
      <c r="P169" s="85"/>
      <c r="Q169" s="86"/>
      <c r="R169" s="157" t="s">
        <v>282</v>
      </c>
      <c r="S169" s="97"/>
      <c r="T169" s="97"/>
      <c r="U169" s="97"/>
      <c r="V169" s="97"/>
      <c r="W169" s="97"/>
      <c r="X169" s="97"/>
      <c r="Y169" s="470"/>
      <c r="Z169" s="470"/>
      <c r="AA169" s="97" t="s">
        <v>255</v>
      </c>
      <c r="AB169" s="90"/>
      <c r="AC169" s="486"/>
      <c r="AH169" s="113" t="s">
        <v>283</v>
      </c>
      <c r="AJ169" s="45" t="str">
        <f>IF(Y169&gt;0,IF(Y169&lt;800,"◆未達","●適合"),"■未答")</f>
        <v>■未答</v>
      </c>
    </row>
    <row r="170" spans="2:43" ht="24" customHeight="1">
      <c r="B170" s="614"/>
      <c r="C170" s="615"/>
      <c r="D170" s="512" t="s">
        <v>43</v>
      </c>
      <c r="E170" s="531"/>
      <c r="F170" s="531"/>
      <c r="G170" s="531"/>
      <c r="H170" s="532"/>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4"/>
      <c r="C171" s="615"/>
      <c r="D171" s="533"/>
      <c r="E171" s="534"/>
      <c r="F171" s="534"/>
      <c r="G171" s="534"/>
      <c r="H171" s="535"/>
      <c r="I171" s="63" t="s">
        <v>116</v>
      </c>
      <c r="J171" s="37" t="s">
        <v>187</v>
      </c>
      <c r="K171" s="37"/>
      <c r="L171" s="37"/>
      <c r="M171" s="37"/>
      <c r="N171" s="37"/>
      <c r="O171" s="37"/>
      <c r="P171" s="37"/>
      <c r="Q171" s="39"/>
      <c r="R171" s="474" t="s">
        <v>303</v>
      </c>
      <c r="S171" s="459"/>
      <c r="T171" s="459"/>
      <c r="U171" s="459"/>
      <c r="V171" s="459"/>
      <c r="W171" s="459"/>
      <c r="X171" s="459"/>
      <c r="Y171" s="470"/>
      <c r="Z171" s="47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4"/>
      <c r="C172" s="725"/>
      <c r="D172" s="621"/>
      <c r="E172" s="622"/>
      <c r="F172" s="622"/>
      <c r="G172" s="622"/>
      <c r="H172" s="62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2" t="s">
        <v>305</v>
      </c>
      <c r="C173" s="603"/>
      <c r="D173" s="581" t="s">
        <v>306</v>
      </c>
      <c r="E173" s="582"/>
      <c r="F173" s="582"/>
      <c r="G173" s="582"/>
      <c r="H173" s="583"/>
      <c r="I173" s="152" t="s">
        <v>144</v>
      </c>
      <c r="J173" s="566" t="s">
        <v>513</v>
      </c>
      <c r="K173" s="566"/>
      <c r="L173" s="566"/>
      <c r="M173" s="566"/>
      <c r="N173" s="566"/>
      <c r="O173" s="566"/>
      <c r="P173" s="566"/>
      <c r="Q173" s="567"/>
      <c r="R173" s="32"/>
      <c r="S173" s="33"/>
      <c r="T173" s="33"/>
      <c r="U173" s="33"/>
      <c r="V173" s="33"/>
      <c r="W173" s="33"/>
      <c r="X173" s="33"/>
      <c r="Y173" s="33"/>
      <c r="Z173" s="33"/>
      <c r="AA173" s="33"/>
      <c r="AB173" s="33"/>
      <c r="AC173" s="595"/>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4"/>
      <c r="C174" s="605"/>
      <c r="D174" s="571"/>
      <c r="E174" s="572"/>
      <c r="F174" s="572"/>
      <c r="G174" s="572"/>
      <c r="H174" s="573"/>
      <c r="I174" s="63" t="s">
        <v>116</v>
      </c>
      <c r="J174" s="428" t="s">
        <v>587</v>
      </c>
      <c r="K174" s="428"/>
      <c r="L174" s="428"/>
      <c r="M174" s="428"/>
      <c r="N174" s="428"/>
      <c r="O174" s="428"/>
      <c r="P174" s="428"/>
      <c r="Q174" s="642"/>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06"/>
      <c r="C175" s="607"/>
      <c r="D175" s="584"/>
      <c r="E175" s="585"/>
      <c r="F175" s="585"/>
      <c r="G175" s="585"/>
      <c r="H175" s="586"/>
      <c r="I175" s="190" t="s">
        <v>106</v>
      </c>
      <c r="J175" s="639" t="s">
        <v>309</v>
      </c>
      <c r="K175" s="639"/>
      <c r="L175" s="639"/>
      <c r="M175" s="639"/>
      <c r="N175" s="639"/>
      <c r="O175" s="639"/>
      <c r="P175" s="639"/>
      <c r="Q175" s="640"/>
      <c r="R175" s="150"/>
      <c r="S175" s="151"/>
      <c r="T175" s="151"/>
      <c r="U175" s="151"/>
      <c r="V175" s="151"/>
      <c r="W175" s="151"/>
      <c r="X175" s="151"/>
      <c r="Y175" s="151"/>
      <c r="Z175" s="151"/>
      <c r="AA175" s="151"/>
      <c r="AB175" s="151"/>
      <c r="AC175" s="463"/>
      <c r="AE175" s="1" t="str">
        <f t="shared" si="1"/>
        <v>□</v>
      </c>
    </row>
    <row r="176" spans="2:42" ht="21.75" customHeight="1">
      <c r="B176" s="602" t="s">
        <v>310</v>
      </c>
      <c r="C176" s="603"/>
      <c r="D176" s="581" t="s">
        <v>311</v>
      </c>
      <c r="E176" s="582"/>
      <c r="F176" s="582"/>
      <c r="G176" s="582"/>
      <c r="H176" s="583"/>
      <c r="I176" s="276" t="s">
        <v>70</v>
      </c>
      <c r="J176" s="641" t="s">
        <v>524</v>
      </c>
      <c r="K176" s="641"/>
      <c r="L176" s="275"/>
      <c r="M176" s="566"/>
      <c r="N176" s="566"/>
      <c r="O176" s="566"/>
      <c r="P176" s="30"/>
      <c r="Q176" s="31"/>
      <c r="R176" s="192" t="s">
        <v>123</v>
      </c>
      <c r="S176" s="653" t="s">
        <v>314</v>
      </c>
      <c r="T176" s="653"/>
      <c r="U176" s="653"/>
      <c r="V176" s="653"/>
      <c r="W176" s="653"/>
      <c r="X176" s="653"/>
      <c r="Y176" s="653"/>
      <c r="Z176" s="653"/>
      <c r="AA176" s="653"/>
      <c r="AB176" s="654"/>
      <c r="AC176" s="595"/>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4"/>
      <c r="C177" s="605"/>
      <c r="D177" s="571"/>
      <c r="E177" s="572"/>
      <c r="F177" s="572"/>
      <c r="G177" s="572"/>
      <c r="H177" s="573"/>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604"/>
      <c r="C178" s="605"/>
      <c r="D178" s="191"/>
      <c r="E178" s="568" t="s">
        <v>315</v>
      </c>
      <c r="F178" s="569"/>
      <c r="G178" s="569"/>
      <c r="H178" s="570"/>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8"/>
      <c r="C179" s="587"/>
      <c r="D179" s="191"/>
      <c r="E179" s="571"/>
      <c r="F179" s="572"/>
      <c r="G179" s="572"/>
      <c r="H179" s="573"/>
      <c r="I179" s="63" t="s">
        <v>116</v>
      </c>
      <c r="J179" s="37" t="s">
        <v>195</v>
      </c>
      <c r="K179" s="37"/>
      <c r="L179" s="37"/>
      <c r="M179" s="37"/>
      <c r="N179" s="37"/>
      <c r="O179" s="37"/>
      <c r="P179" s="37"/>
      <c r="Q179" s="39"/>
      <c r="R179" s="474" t="s">
        <v>317</v>
      </c>
      <c r="S179" s="459"/>
      <c r="T179" s="459"/>
      <c r="U179" s="459"/>
      <c r="V179" s="459"/>
      <c r="W179" s="459"/>
      <c r="X179" s="470"/>
      <c r="Y179" s="470"/>
      <c r="Z179" s="47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29" ht="16.5" customHeight="1">
      <c r="B180" s="608"/>
      <c r="C180" s="587"/>
      <c r="D180" s="191"/>
      <c r="E180" s="574"/>
      <c r="F180" s="575"/>
      <c r="G180" s="575"/>
      <c r="H180" s="576"/>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8"/>
      <c r="C181" s="587"/>
      <c r="D181" s="191"/>
      <c r="E181" s="568" t="s">
        <v>320</v>
      </c>
      <c r="F181" s="569"/>
      <c r="G181" s="569"/>
      <c r="H181" s="570"/>
      <c r="I181" s="57" t="s">
        <v>106</v>
      </c>
      <c r="J181" s="58" t="s">
        <v>192</v>
      </c>
      <c r="K181" s="58"/>
      <c r="L181" s="58"/>
      <c r="M181" s="58"/>
      <c r="N181" s="58"/>
      <c r="O181" s="58"/>
      <c r="P181" s="58"/>
      <c r="Q181" s="59"/>
      <c r="R181" s="687" t="s">
        <v>321</v>
      </c>
      <c r="S181" s="685"/>
      <c r="T181" s="685"/>
      <c r="U181" s="685"/>
      <c r="V181" s="685"/>
      <c r="W181" s="685"/>
      <c r="X181" s="652"/>
      <c r="Y181" s="652"/>
      <c r="Z181" s="652"/>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8"/>
      <c r="C182" s="587"/>
      <c r="D182" s="191"/>
      <c r="E182" s="571"/>
      <c r="F182" s="572"/>
      <c r="G182" s="572"/>
      <c r="H182" s="573"/>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29" ht="19.5" customHeight="1">
      <c r="B183" s="608"/>
      <c r="C183" s="587"/>
      <c r="D183" s="191"/>
      <c r="E183" s="574"/>
      <c r="F183" s="575"/>
      <c r="G183" s="575"/>
      <c r="H183" s="576"/>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8"/>
      <c r="C184" s="587"/>
      <c r="D184" s="568" t="s">
        <v>324</v>
      </c>
      <c r="E184" s="569"/>
      <c r="F184" s="569"/>
      <c r="G184" s="569"/>
      <c r="H184" s="570"/>
      <c r="I184" s="57" t="s">
        <v>325</v>
      </c>
      <c r="J184" s="58" t="s">
        <v>192</v>
      </c>
      <c r="K184" s="58"/>
      <c r="L184" s="58"/>
      <c r="M184" s="58"/>
      <c r="N184" s="58"/>
      <c r="O184" s="58"/>
      <c r="P184" s="58"/>
      <c r="Q184" s="59"/>
      <c r="R184" s="687" t="s">
        <v>326</v>
      </c>
      <c r="S184" s="685"/>
      <c r="T184" s="685"/>
      <c r="U184" s="685"/>
      <c r="V184" s="685"/>
      <c r="W184" s="685"/>
      <c r="X184" s="652"/>
      <c r="Y184" s="652"/>
      <c r="Z184" s="652"/>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9"/>
      <c r="C185" s="588"/>
      <c r="D185" s="584"/>
      <c r="E185" s="585"/>
      <c r="F185" s="585"/>
      <c r="G185" s="585"/>
      <c r="H185" s="58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29" ht="24" customHeight="1" thickBot="1">
      <c r="B186" s="610" t="s">
        <v>523</v>
      </c>
      <c r="C186" s="611"/>
      <c r="D186" s="611"/>
      <c r="E186" s="611"/>
      <c r="F186" s="611"/>
      <c r="G186" s="611"/>
      <c r="H186" s="611"/>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7" t="s">
        <v>328</v>
      </c>
      <c r="C187" s="540"/>
      <c r="D187" s="540" t="s">
        <v>44</v>
      </c>
      <c r="E187" s="540"/>
      <c r="F187" s="540"/>
      <c r="G187" s="540"/>
      <c r="H187" s="541"/>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9"/>
      <c r="C188" s="534"/>
      <c r="D188" s="537"/>
      <c r="E188" s="537"/>
      <c r="F188" s="537"/>
      <c r="G188" s="537"/>
      <c r="H188" s="538"/>
      <c r="I188" s="168" t="s">
        <v>102</v>
      </c>
      <c r="J188" s="504" t="s">
        <v>312</v>
      </c>
      <c r="K188" s="504"/>
      <c r="L188" s="170" t="s">
        <v>141</v>
      </c>
      <c r="M188" s="504" t="s">
        <v>313</v>
      </c>
      <c r="N188" s="504"/>
      <c r="O188" s="504"/>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9"/>
      <c r="C189" s="534"/>
      <c r="D189" s="512" t="s">
        <v>45</v>
      </c>
      <c r="E189" s="531"/>
      <c r="F189" s="531"/>
      <c r="G189" s="531"/>
      <c r="H189" s="532"/>
      <c r="I189" s="197"/>
      <c r="J189" s="198"/>
      <c r="K189" s="198"/>
      <c r="L189" s="197"/>
      <c r="M189" s="198"/>
      <c r="N189" s="199" t="s">
        <v>106</v>
      </c>
      <c r="O189" s="502" t="s">
        <v>330</v>
      </c>
      <c r="P189" s="502"/>
      <c r="Q189" s="503"/>
      <c r="R189" s="91"/>
      <c r="S189" s="92"/>
      <c r="T189" s="92"/>
      <c r="U189" s="92"/>
      <c r="V189" s="92"/>
      <c r="W189" s="92"/>
      <c r="X189" s="92"/>
      <c r="Y189" s="92"/>
      <c r="Z189" s="92"/>
      <c r="AA189" s="92"/>
      <c r="AB189" s="92"/>
      <c r="AC189" s="466"/>
      <c r="AE189" s="1" t="str">
        <f>+L188</f>
        <v>□</v>
      </c>
    </row>
    <row r="190" spans="2:43" ht="16.5" customHeight="1">
      <c r="B190" s="519"/>
      <c r="C190" s="534"/>
      <c r="D190" s="533"/>
      <c r="E190" s="534"/>
      <c r="F190" s="534"/>
      <c r="G190" s="534"/>
      <c r="H190" s="535"/>
      <c r="I190" s="168" t="s">
        <v>70</v>
      </c>
      <c r="J190" s="484" t="s">
        <v>331</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9"/>
      <c r="C191" s="534"/>
      <c r="D191" s="536"/>
      <c r="E191" s="537"/>
      <c r="F191" s="537"/>
      <c r="G191" s="537"/>
      <c r="H191" s="538"/>
      <c r="I191" s="170" t="s">
        <v>102</v>
      </c>
      <c r="J191" s="504" t="s">
        <v>332</v>
      </c>
      <c r="K191" s="504"/>
      <c r="L191" s="504"/>
      <c r="M191" s="504"/>
      <c r="N191" s="504"/>
      <c r="O191" s="504"/>
      <c r="P191" s="504"/>
      <c r="Q191" s="505"/>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19"/>
      <c r="C192" s="534"/>
      <c r="D192" s="512" t="s">
        <v>46</v>
      </c>
      <c r="E192" s="531"/>
      <c r="F192" s="531"/>
      <c r="G192" s="531"/>
      <c r="H192" s="532"/>
      <c r="I192" s="197"/>
      <c r="J192" s="198"/>
      <c r="K192" s="198"/>
      <c r="L192" s="197"/>
      <c r="M192" s="198"/>
      <c r="N192" s="199" t="s">
        <v>106</v>
      </c>
      <c r="O192" s="502" t="s">
        <v>330</v>
      </c>
      <c r="P192" s="502"/>
      <c r="Q192" s="503"/>
      <c r="R192" s="200" t="s">
        <v>106</v>
      </c>
      <c r="S192" s="685" t="s">
        <v>333</v>
      </c>
      <c r="T192" s="685"/>
      <c r="U192" s="685"/>
      <c r="V192" s="685"/>
      <c r="W192" s="685"/>
      <c r="X192" s="685"/>
      <c r="Y192" s="685"/>
      <c r="Z192" s="685"/>
      <c r="AA192" s="685"/>
      <c r="AB192" s="686"/>
      <c r="AC192" s="466"/>
      <c r="AE192" s="1" t="str">
        <f>+I191</f>
        <v>□</v>
      </c>
    </row>
    <row r="193" spans="2:43" ht="16.5" customHeight="1">
      <c r="B193" s="519"/>
      <c r="C193" s="534"/>
      <c r="D193" s="533"/>
      <c r="E193" s="534"/>
      <c r="F193" s="534"/>
      <c r="G193" s="534"/>
      <c r="H193" s="535"/>
      <c r="I193" s="168" t="s">
        <v>334</v>
      </c>
      <c r="J193" s="484" t="s">
        <v>335</v>
      </c>
      <c r="K193" s="484"/>
      <c r="L193" s="484"/>
      <c r="M193" s="484"/>
      <c r="N193" s="484"/>
      <c r="O193" s="484"/>
      <c r="P193" s="484"/>
      <c r="Q193" s="485"/>
      <c r="R193" s="40" t="s">
        <v>336</v>
      </c>
      <c r="S193" s="459" t="s">
        <v>337</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9"/>
      <c r="C194" s="534"/>
      <c r="D194" s="533"/>
      <c r="E194" s="534"/>
      <c r="F194" s="534"/>
      <c r="G194" s="534"/>
      <c r="H194" s="535"/>
      <c r="I194" s="170" t="s">
        <v>102</v>
      </c>
      <c r="J194" s="504" t="s">
        <v>338</v>
      </c>
      <c r="K194" s="504"/>
      <c r="L194" s="504"/>
      <c r="M194" s="504"/>
      <c r="N194" s="504"/>
      <c r="O194" s="504"/>
      <c r="P194" s="504"/>
      <c r="Q194" s="505"/>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19"/>
      <c r="C195" s="534"/>
      <c r="D195" s="71"/>
      <c r="E195" s="512" t="s">
        <v>47</v>
      </c>
      <c r="F195" s="531"/>
      <c r="G195" s="531"/>
      <c r="H195" s="53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19"/>
      <c r="C196" s="534"/>
      <c r="D196" s="71"/>
      <c r="E196" s="533"/>
      <c r="F196" s="534"/>
      <c r="G196" s="534"/>
      <c r="H196" s="535"/>
      <c r="I196" s="95"/>
      <c r="J196" s="95"/>
      <c r="K196" s="95"/>
      <c r="L196" s="95"/>
      <c r="M196" s="95"/>
      <c r="N196" s="168" t="s">
        <v>94</v>
      </c>
      <c r="O196" s="484" t="s">
        <v>330</v>
      </c>
      <c r="P196" s="484"/>
      <c r="Q196" s="485"/>
      <c r="R196" s="157"/>
      <c r="S196" s="97"/>
      <c r="T196" s="684" t="s">
        <v>339</v>
      </c>
      <c r="U196" s="684"/>
      <c r="V196" s="684"/>
      <c r="W196" s="684"/>
      <c r="X196" s="470"/>
      <c r="Y196" s="470"/>
      <c r="Z196" s="470"/>
      <c r="AA196" s="97" t="s">
        <v>340</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9"/>
      <c r="C197" s="534"/>
      <c r="D197" s="71"/>
      <c r="E197" s="533"/>
      <c r="F197" s="534"/>
      <c r="G197" s="534"/>
      <c r="H197" s="535"/>
      <c r="I197" s="63" t="s">
        <v>116</v>
      </c>
      <c r="J197" s="484" t="s">
        <v>192</v>
      </c>
      <c r="K197" s="484"/>
      <c r="L197" s="484"/>
      <c r="M197" s="484"/>
      <c r="N197" s="484"/>
      <c r="O197" s="484"/>
      <c r="P197" s="484"/>
      <c r="Q197" s="485"/>
      <c r="R197" s="40" t="s">
        <v>341</v>
      </c>
      <c r="S197" s="459" t="s">
        <v>342</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9"/>
      <c r="C198" s="534"/>
      <c r="D198" s="71"/>
      <c r="E198" s="533"/>
      <c r="F198" s="534"/>
      <c r="G198" s="534"/>
      <c r="H198" s="535"/>
      <c r="I198" s="63" t="s">
        <v>106</v>
      </c>
      <c r="J198" s="484" t="s">
        <v>195</v>
      </c>
      <c r="K198" s="484"/>
      <c r="L198" s="484"/>
      <c r="M198" s="484"/>
      <c r="N198" s="484"/>
      <c r="O198" s="484"/>
      <c r="P198" s="484"/>
      <c r="Q198" s="485"/>
      <c r="R198" s="40" t="s">
        <v>265</v>
      </c>
      <c r="S198" s="459" t="s">
        <v>343</v>
      </c>
      <c r="T198" s="459"/>
      <c r="U198" s="459"/>
      <c r="V198" s="459"/>
      <c r="W198" s="459"/>
      <c r="X198" s="459"/>
      <c r="Y198" s="459"/>
      <c r="Z198" s="459"/>
      <c r="AA198" s="459"/>
      <c r="AB198" s="460"/>
      <c r="AC198" s="467"/>
      <c r="AE198" s="1" t="str">
        <f>+I198</f>
        <v>□</v>
      </c>
      <c r="AH198" s="113" t="s">
        <v>344</v>
      </c>
      <c r="AJ198" s="45" t="str">
        <f>IF(Z199&gt;0,IF(Z199&lt;AJ197,"◆未達","●適合"),"■未答")</f>
        <v>■未答</v>
      </c>
    </row>
    <row r="199" spans="2:29" ht="16.5" customHeight="1">
      <c r="B199" s="519"/>
      <c r="C199" s="534"/>
      <c r="D199" s="71"/>
      <c r="E199" s="536"/>
      <c r="F199" s="537"/>
      <c r="G199" s="537"/>
      <c r="H199" s="538"/>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67"/>
    </row>
    <row r="200" spans="2:43" ht="21.75" customHeight="1">
      <c r="B200" s="519"/>
      <c r="C200" s="534"/>
      <c r="D200" s="35"/>
      <c r="E200" s="512" t="s">
        <v>347</v>
      </c>
      <c r="F200" s="531"/>
      <c r="G200" s="531"/>
      <c r="H200" s="532"/>
      <c r="I200" s="197"/>
      <c r="J200" s="198"/>
      <c r="K200" s="198"/>
      <c r="L200" s="197"/>
      <c r="M200" s="198"/>
      <c r="N200" s="199" t="s">
        <v>348</v>
      </c>
      <c r="O200" s="502" t="s">
        <v>330</v>
      </c>
      <c r="P200" s="502"/>
      <c r="Q200" s="503"/>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9"/>
      <c r="C201" s="534"/>
      <c r="D201" s="35"/>
      <c r="E201" s="533"/>
      <c r="F201" s="537"/>
      <c r="G201" s="537"/>
      <c r="H201" s="538"/>
      <c r="I201" s="170" t="s">
        <v>102</v>
      </c>
      <c r="J201" s="504" t="s">
        <v>312</v>
      </c>
      <c r="K201" s="504"/>
      <c r="L201" s="170" t="s">
        <v>141</v>
      </c>
      <c r="M201" s="504" t="s">
        <v>313</v>
      </c>
      <c r="N201" s="504"/>
      <c r="O201" s="504"/>
      <c r="P201" s="101"/>
      <c r="Q201" s="102"/>
      <c r="R201" s="157"/>
      <c r="S201" s="97"/>
      <c r="T201" s="97"/>
      <c r="U201" s="97"/>
      <c r="V201" s="634"/>
      <c r="W201" s="634"/>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19"/>
      <c r="C202" s="534"/>
      <c r="D202" s="35"/>
      <c r="E202" s="511" t="s">
        <v>349</v>
      </c>
      <c r="F202" s="531" t="s">
        <v>507</v>
      </c>
      <c r="G202" s="531"/>
      <c r="H202" s="532"/>
      <c r="I202" s="105"/>
      <c r="J202" s="198"/>
      <c r="K202" s="198"/>
      <c r="L202" s="198"/>
      <c r="M202" s="198"/>
      <c r="N202" s="199" t="s">
        <v>106</v>
      </c>
      <c r="O202" s="502" t="s">
        <v>330</v>
      </c>
      <c r="P202" s="502"/>
      <c r="Q202" s="502"/>
      <c r="R202" s="474" t="s">
        <v>209</v>
      </c>
      <c r="S202" s="459"/>
      <c r="T202" s="459"/>
      <c r="U202" s="459"/>
      <c r="V202" s="470"/>
      <c r="W202" s="470"/>
      <c r="X202" s="49" t="s">
        <v>175</v>
      </c>
      <c r="Y202" s="49"/>
      <c r="Z202" s="49"/>
      <c r="AA202" s="49"/>
      <c r="AB202" s="81"/>
      <c r="AC202" s="467"/>
      <c r="AE202" s="1" t="str">
        <f>+I204</f>
        <v>□</v>
      </c>
    </row>
    <row r="203" spans="2:36" ht="19.5" customHeight="1">
      <c r="B203" s="519"/>
      <c r="C203" s="534"/>
      <c r="D203" s="35"/>
      <c r="E203" s="579"/>
      <c r="F203" s="534"/>
      <c r="G203" s="534"/>
      <c r="H203" s="535"/>
      <c r="I203" s="63" t="s">
        <v>106</v>
      </c>
      <c r="J203" s="484" t="s">
        <v>350</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19"/>
      <c r="C204" s="534"/>
      <c r="D204" s="35"/>
      <c r="E204" s="579"/>
      <c r="F204" s="537"/>
      <c r="G204" s="537"/>
      <c r="H204" s="538"/>
      <c r="I204" s="63" t="s">
        <v>160</v>
      </c>
      <c r="J204" s="484" t="s">
        <v>351</v>
      </c>
      <c r="K204" s="484"/>
      <c r="L204" s="484"/>
      <c r="M204" s="484"/>
      <c r="N204" s="484"/>
      <c r="O204" s="484"/>
      <c r="P204" s="484"/>
      <c r="Q204" s="485"/>
      <c r="R204" s="56"/>
      <c r="S204" s="633" t="s">
        <v>216</v>
      </c>
      <c r="T204" s="633"/>
      <c r="U204" s="633"/>
      <c r="V204" s="633"/>
      <c r="W204" s="633"/>
      <c r="X204" s="633"/>
      <c r="Y204" s="626">
        <f>+V202*2+V203</f>
        <v>0</v>
      </c>
      <c r="Z204" s="626"/>
      <c r="AA204" s="49" t="s">
        <v>217</v>
      </c>
      <c r="AB204" s="81"/>
      <c r="AC204" s="467"/>
      <c r="AH204" s="160" t="s">
        <v>218</v>
      </c>
      <c r="AJ204" s="45" t="str">
        <f>IF(Y204&gt;0,IF(AND(Y204&gt;=550,Y204&lt;=650),"●適合","◆未達"),"■未答")</f>
        <v>■未答</v>
      </c>
    </row>
    <row r="205" spans="2:36" ht="19.5" customHeight="1">
      <c r="B205" s="519"/>
      <c r="C205" s="534"/>
      <c r="D205" s="35"/>
      <c r="E205" s="579"/>
      <c r="F205" s="591" t="s">
        <v>352</v>
      </c>
      <c r="G205" s="591"/>
      <c r="H205" s="592"/>
      <c r="I205" s="37"/>
      <c r="J205" s="37"/>
      <c r="K205" s="37"/>
      <c r="L205" s="37"/>
      <c r="M205" s="37"/>
      <c r="N205" s="37"/>
      <c r="O205" s="37"/>
      <c r="P205" s="37"/>
      <c r="Q205" s="39"/>
      <c r="R205" s="542" t="s">
        <v>219</v>
      </c>
      <c r="S205" s="543"/>
      <c r="T205" s="543"/>
      <c r="U205" s="543"/>
      <c r="V205" s="476"/>
      <c r="W205" s="476"/>
      <c r="X205" s="70" t="s">
        <v>147</v>
      </c>
      <c r="Y205" s="88"/>
      <c r="Z205" s="88"/>
      <c r="AA205" s="70"/>
      <c r="AB205" s="205"/>
      <c r="AC205" s="467"/>
      <c r="AH205" s="113" t="s">
        <v>220</v>
      </c>
      <c r="AJ205" s="45" t="str">
        <f>IF(V205&gt;0,IF(V205&gt;30,"◆30超過","●適合"),"■未答")</f>
        <v>■未答</v>
      </c>
    </row>
    <row r="206" spans="2:29" ht="21.75" customHeight="1">
      <c r="B206" s="519"/>
      <c r="C206" s="534"/>
      <c r="D206" s="35"/>
      <c r="E206" s="579"/>
      <c r="F206" s="531" t="s">
        <v>353</v>
      </c>
      <c r="G206" s="531"/>
      <c r="H206" s="532"/>
      <c r="I206" s="172"/>
      <c r="J206" s="106"/>
      <c r="K206" s="106"/>
      <c r="L206" s="106"/>
      <c r="M206" s="106"/>
      <c r="N206" s="106"/>
      <c r="O206" s="106"/>
      <c r="P206" s="106"/>
      <c r="Q206" s="106"/>
      <c r="R206" s="474" t="s">
        <v>354</v>
      </c>
      <c r="S206" s="459"/>
      <c r="T206" s="459"/>
      <c r="U206" s="459"/>
      <c r="V206" s="168" t="s">
        <v>156</v>
      </c>
      <c r="W206" s="49" t="s">
        <v>355</v>
      </c>
      <c r="X206" s="49"/>
      <c r="Y206" s="168" t="s">
        <v>156</v>
      </c>
      <c r="Z206" s="49" t="s">
        <v>356</v>
      </c>
      <c r="AA206" s="49"/>
      <c r="AB206" s="81"/>
      <c r="AC206" s="467"/>
    </row>
    <row r="207" spans="2:43" ht="21.75" customHeight="1">
      <c r="B207" s="519"/>
      <c r="C207" s="534"/>
      <c r="D207" s="35"/>
      <c r="E207" s="579"/>
      <c r="F207" s="537"/>
      <c r="G207" s="537"/>
      <c r="H207" s="538"/>
      <c r="I207" s="174"/>
      <c r="J207" s="95"/>
      <c r="K207" s="95"/>
      <c r="L207" s="95"/>
      <c r="M207" s="95"/>
      <c r="N207" s="168" t="s">
        <v>156</v>
      </c>
      <c r="O207" s="484" t="s">
        <v>330</v>
      </c>
      <c r="P207" s="484"/>
      <c r="Q207" s="484"/>
      <c r="R207" s="457" t="s">
        <v>357</v>
      </c>
      <c r="S207" s="458"/>
      <c r="T207" s="458"/>
      <c r="U207" s="458"/>
      <c r="V207" s="168" t="s">
        <v>358</v>
      </c>
      <c r="W207" s="97" t="s">
        <v>359</v>
      </c>
      <c r="X207" s="97"/>
      <c r="Y207" s="168" t="s">
        <v>358</v>
      </c>
      <c r="Z207" s="97" t="s">
        <v>360</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9"/>
      <c r="C208" s="534"/>
      <c r="D208" s="35"/>
      <c r="E208" s="579"/>
      <c r="F208" s="531" t="s">
        <v>49</v>
      </c>
      <c r="G208" s="531"/>
      <c r="H208" s="532"/>
      <c r="I208" s="206" t="s">
        <v>116</v>
      </c>
      <c r="J208" s="484" t="s">
        <v>361</v>
      </c>
      <c r="K208" s="484"/>
      <c r="L208" s="484"/>
      <c r="M208" s="484"/>
      <c r="N208" s="484"/>
      <c r="O208" s="484"/>
      <c r="P208" s="484"/>
      <c r="Q208" s="485"/>
      <c r="R208" s="457" t="s">
        <v>605</v>
      </c>
      <c r="S208" s="458"/>
      <c r="T208" s="458"/>
      <c r="U208" s="458"/>
      <c r="V208" s="168" t="s">
        <v>160</v>
      </c>
      <c r="W208" s="472" t="s">
        <v>252</v>
      </c>
      <c r="X208" s="472"/>
      <c r="Y208" s="168" t="s">
        <v>141</v>
      </c>
      <c r="Z208" s="473" t="s">
        <v>253</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9"/>
      <c r="C209" s="534"/>
      <c r="D209" s="35"/>
      <c r="E209" s="579"/>
      <c r="F209" s="534"/>
      <c r="G209" s="534"/>
      <c r="H209" s="535"/>
      <c r="I209" s="206" t="s">
        <v>106</v>
      </c>
      <c r="J209" s="484" t="s">
        <v>362</v>
      </c>
      <c r="K209" s="484"/>
      <c r="L209" s="484"/>
      <c r="M209" s="484"/>
      <c r="N209" s="484"/>
      <c r="O209" s="484"/>
      <c r="P209" s="484"/>
      <c r="Q209" s="485"/>
      <c r="R209" s="457" t="s">
        <v>254</v>
      </c>
      <c r="S209" s="458"/>
      <c r="T209" s="458"/>
      <c r="U209" s="458"/>
      <c r="V209" s="458"/>
      <c r="W209" s="458"/>
      <c r="X209" s="470"/>
      <c r="Y209" s="470"/>
      <c r="Z209" s="470"/>
      <c r="AA209" s="97" t="s">
        <v>255</v>
      </c>
      <c r="AB209" s="99"/>
      <c r="AC209" s="467"/>
      <c r="AE209" s="1" t="str">
        <f>+I209</f>
        <v>□</v>
      </c>
      <c r="AH209" s="160" t="s">
        <v>256</v>
      </c>
      <c r="AJ209" s="45" t="str">
        <f>IF(X209&gt;0,IF(X209&lt;700,"◆低すぎ",IF(X209&gt;900,"◆高すぎ","●適合")),"■未答")</f>
        <v>■未答</v>
      </c>
    </row>
    <row r="210" spans="2:29" ht="9.75" customHeight="1">
      <c r="B210" s="519"/>
      <c r="C210" s="534"/>
      <c r="D210" s="35"/>
      <c r="E210" s="579"/>
      <c r="F210" s="534"/>
      <c r="G210" s="534"/>
      <c r="H210" s="53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19"/>
      <c r="C211" s="534"/>
      <c r="D211" s="512" t="s">
        <v>50</v>
      </c>
      <c r="E211" s="531"/>
      <c r="F211" s="531"/>
      <c r="G211" s="531"/>
      <c r="H211" s="53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9"/>
      <c r="C212" s="534"/>
      <c r="D212" s="533"/>
      <c r="E212" s="534"/>
      <c r="F212" s="534"/>
      <c r="G212" s="534"/>
      <c r="H212" s="535"/>
      <c r="I212" s="211"/>
      <c r="J212" s="207"/>
      <c r="K212" s="207"/>
      <c r="L212" s="211"/>
      <c r="M212" s="207"/>
      <c r="N212" s="168" t="s">
        <v>116</v>
      </c>
      <c r="O212" s="484" t="s">
        <v>330</v>
      </c>
      <c r="P212" s="484"/>
      <c r="Q212" s="485"/>
      <c r="R212" s="457" t="s">
        <v>605</v>
      </c>
      <c r="S212" s="458"/>
      <c r="T212" s="458"/>
      <c r="U212" s="458"/>
      <c r="V212" s="168" t="s">
        <v>160</v>
      </c>
      <c r="W212" s="472" t="s">
        <v>252</v>
      </c>
      <c r="X212" s="472"/>
      <c r="Y212" s="168" t="s">
        <v>141</v>
      </c>
      <c r="Z212" s="473" t="s">
        <v>253</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9"/>
      <c r="C213" s="534"/>
      <c r="D213" s="533"/>
      <c r="E213" s="534"/>
      <c r="F213" s="534"/>
      <c r="G213" s="534"/>
      <c r="H213" s="535"/>
      <c r="I213" s="168" t="s">
        <v>70</v>
      </c>
      <c r="J213" s="484" t="s">
        <v>363</v>
      </c>
      <c r="K213" s="484"/>
      <c r="L213" s="484"/>
      <c r="M213" s="484"/>
      <c r="N213" s="484"/>
      <c r="O213" s="484"/>
      <c r="P213" s="484"/>
      <c r="Q213" s="485"/>
      <c r="R213" s="457" t="s">
        <v>364</v>
      </c>
      <c r="S213" s="458"/>
      <c r="T213" s="458"/>
      <c r="U213" s="458"/>
      <c r="V213" s="458"/>
      <c r="W213" s="458"/>
      <c r="X213" s="470"/>
      <c r="Y213" s="470"/>
      <c r="Z213" s="470"/>
      <c r="AA213" s="97" t="s">
        <v>255</v>
      </c>
      <c r="AB213" s="99"/>
      <c r="AC213" s="467"/>
      <c r="AE213" s="1" t="str">
        <f>+I214</f>
        <v>□</v>
      </c>
      <c r="AH213" s="160" t="s">
        <v>256</v>
      </c>
      <c r="AJ213" s="45" t="str">
        <f>IF(X213&gt;0,IF(X213&lt;700,"◆低すぎ",IF(X213&gt;900,"◆高すぎ","●適合")),"■未答")</f>
        <v>■未答</v>
      </c>
    </row>
    <row r="214" spans="2:29" ht="16.5" customHeight="1">
      <c r="B214" s="519"/>
      <c r="C214" s="534"/>
      <c r="D214" s="533"/>
      <c r="E214" s="537"/>
      <c r="F214" s="537"/>
      <c r="G214" s="537"/>
      <c r="H214" s="538"/>
      <c r="I214" s="170" t="s">
        <v>72</v>
      </c>
      <c r="J214" s="504" t="s">
        <v>365</v>
      </c>
      <c r="K214" s="504"/>
      <c r="L214" s="504"/>
      <c r="M214" s="504"/>
      <c r="N214" s="504"/>
      <c r="O214" s="504"/>
      <c r="P214" s="504"/>
      <c r="Q214" s="505"/>
      <c r="R214" s="87"/>
      <c r="S214" s="88"/>
      <c r="T214" s="88"/>
      <c r="U214" s="88"/>
      <c r="V214" s="88"/>
      <c r="W214" s="88"/>
      <c r="X214" s="88"/>
      <c r="Y214" s="88"/>
      <c r="Z214" s="88"/>
      <c r="AA214" s="88"/>
      <c r="AB214" s="90"/>
      <c r="AC214" s="467"/>
    </row>
    <row r="215" spans="2:42" ht="12" customHeight="1">
      <c r="B215" s="519"/>
      <c r="C215" s="534"/>
      <c r="D215" s="71"/>
      <c r="E215" s="533" t="s">
        <v>51</v>
      </c>
      <c r="F215" s="534"/>
      <c r="G215" s="534"/>
      <c r="H215" s="535"/>
      <c r="I215" s="106"/>
      <c r="J215" s="106"/>
      <c r="K215" s="106"/>
      <c r="L215" s="106"/>
      <c r="M215" s="106"/>
      <c r="N215" s="106"/>
      <c r="O215" s="106"/>
      <c r="P215" s="106"/>
      <c r="Q215" s="107"/>
      <c r="R215" s="499" t="s">
        <v>366</v>
      </c>
      <c r="S215" s="500"/>
      <c r="T215" s="500"/>
      <c r="U215" s="500"/>
      <c r="V215" s="500"/>
      <c r="W215" s="500"/>
      <c r="X215" s="500"/>
      <c r="Y215" s="500"/>
      <c r="Z215" s="500"/>
      <c r="AA215" s="500"/>
      <c r="AB215" s="501"/>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9"/>
      <c r="C216" s="534"/>
      <c r="D216" s="71"/>
      <c r="E216" s="533"/>
      <c r="F216" s="534"/>
      <c r="G216" s="534"/>
      <c r="H216" s="535"/>
      <c r="I216" s="168" t="s">
        <v>102</v>
      </c>
      <c r="J216" s="484" t="s">
        <v>367</v>
      </c>
      <c r="K216" s="484"/>
      <c r="L216" s="484"/>
      <c r="M216" s="484"/>
      <c r="N216" s="484"/>
      <c r="O216" s="484"/>
      <c r="P216" s="484"/>
      <c r="Q216" s="485"/>
      <c r="R216" s="494"/>
      <c r="S216" s="478"/>
      <c r="T216" s="478"/>
      <c r="U216" s="478"/>
      <c r="V216" s="478"/>
      <c r="W216" s="478"/>
      <c r="X216" s="478"/>
      <c r="Y216" s="478"/>
      <c r="Z216" s="478"/>
      <c r="AA216" s="478"/>
      <c r="AB216" s="495"/>
      <c r="AC216" s="467"/>
      <c r="AE216" s="1" t="str">
        <f>+I217</f>
        <v>□</v>
      </c>
      <c r="AM216" s="43" t="s">
        <v>368</v>
      </c>
      <c r="AN216" s="43" t="s">
        <v>369</v>
      </c>
      <c r="AO216" s="45" t="s">
        <v>92</v>
      </c>
      <c r="AP216" s="45" t="s">
        <v>68</v>
      </c>
    </row>
    <row r="217" spans="2:29" ht="12" customHeight="1">
      <c r="B217" s="519"/>
      <c r="C217" s="534"/>
      <c r="D217" s="71"/>
      <c r="E217" s="533"/>
      <c r="F217" s="534"/>
      <c r="G217" s="534"/>
      <c r="H217" s="535"/>
      <c r="I217" s="168" t="s">
        <v>70</v>
      </c>
      <c r="J217" s="484" t="s">
        <v>370</v>
      </c>
      <c r="K217" s="484"/>
      <c r="L217" s="484"/>
      <c r="M217" s="484"/>
      <c r="N217" s="484"/>
      <c r="O217" s="484"/>
      <c r="P217" s="484"/>
      <c r="Q217" s="485"/>
      <c r="R217" s="494"/>
      <c r="S217" s="478"/>
      <c r="T217" s="478"/>
      <c r="U217" s="478"/>
      <c r="V217" s="478"/>
      <c r="W217" s="478"/>
      <c r="X217" s="478"/>
      <c r="Y217" s="478"/>
      <c r="Z217" s="478"/>
      <c r="AA217" s="478"/>
      <c r="AB217" s="495"/>
      <c r="AC217" s="467"/>
    </row>
    <row r="218" spans="2:29" ht="26.25" customHeight="1">
      <c r="B218" s="519"/>
      <c r="C218" s="534"/>
      <c r="D218" s="71"/>
      <c r="E218" s="536"/>
      <c r="F218" s="537"/>
      <c r="G218" s="537"/>
      <c r="H218" s="538"/>
      <c r="I218" s="101"/>
      <c r="J218" s="101"/>
      <c r="K218" s="101"/>
      <c r="L218" s="101"/>
      <c r="M218" s="101"/>
      <c r="N218" s="101"/>
      <c r="O218" s="101"/>
      <c r="P218" s="101"/>
      <c r="Q218" s="102"/>
      <c r="R218" s="496"/>
      <c r="S218" s="497"/>
      <c r="T218" s="497"/>
      <c r="U218" s="497"/>
      <c r="V218" s="497"/>
      <c r="W218" s="497"/>
      <c r="X218" s="497"/>
      <c r="Y218" s="497"/>
      <c r="Z218" s="497"/>
      <c r="AA218" s="497"/>
      <c r="AB218" s="498"/>
      <c r="AC218" s="467"/>
    </row>
    <row r="219" spans="2:42" ht="12" customHeight="1">
      <c r="B219" s="519"/>
      <c r="C219" s="534"/>
      <c r="D219" s="71"/>
      <c r="E219" s="512" t="s">
        <v>52</v>
      </c>
      <c r="F219" s="531"/>
      <c r="G219" s="531"/>
      <c r="H219" s="532"/>
      <c r="I219" s="106"/>
      <c r="J219" s="106"/>
      <c r="K219" s="106"/>
      <c r="L219" s="106"/>
      <c r="M219" s="106"/>
      <c r="N219" s="106"/>
      <c r="O219" s="106"/>
      <c r="P219" s="106"/>
      <c r="Q219" s="107"/>
      <c r="R219" s="499" t="s">
        <v>366</v>
      </c>
      <c r="S219" s="500"/>
      <c r="T219" s="500"/>
      <c r="U219" s="500"/>
      <c r="V219" s="500"/>
      <c r="W219" s="500"/>
      <c r="X219" s="500"/>
      <c r="Y219" s="500"/>
      <c r="Z219" s="500"/>
      <c r="AA219" s="500"/>
      <c r="AB219" s="501"/>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9"/>
      <c r="C220" s="534"/>
      <c r="D220" s="71"/>
      <c r="E220" s="533"/>
      <c r="F220" s="534"/>
      <c r="G220" s="534"/>
      <c r="H220" s="535"/>
      <c r="I220" s="168" t="s">
        <v>102</v>
      </c>
      <c r="J220" s="484" t="s">
        <v>367</v>
      </c>
      <c r="K220" s="484"/>
      <c r="L220" s="484"/>
      <c r="M220" s="484"/>
      <c r="N220" s="484"/>
      <c r="O220" s="484"/>
      <c r="P220" s="484"/>
      <c r="Q220" s="485"/>
      <c r="R220" s="494"/>
      <c r="S220" s="478"/>
      <c r="T220" s="478"/>
      <c r="U220" s="478"/>
      <c r="V220" s="478"/>
      <c r="W220" s="478"/>
      <c r="X220" s="478"/>
      <c r="Y220" s="478"/>
      <c r="Z220" s="478"/>
      <c r="AA220" s="478"/>
      <c r="AB220" s="495"/>
      <c r="AC220" s="467"/>
      <c r="AE220" s="1" t="str">
        <f>+I221</f>
        <v>□</v>
      </c>
      <c r="AM220" s="43" t="s">
        <v>368</v>
      </c>
      <c r="AN220" s="43" t="s">
        <v>369</v>
      </c>
      <c r="AO220" s="45" t="s">
        <v>92</v>
      </c>
      <c r="AP220" s="45" t="s">
        <v>68</v>
      </c>
    </row>
    <row r="221" spans="2:29" ht="12" customHeight="1">
      <c r="B221" s="519"/>
      <c r="C221" s="534"/>
      <c r="D221" s="71"/>
      <c r="E221" s="533"/>
      <c r="F221" s="534"/>
      <c r="G221" s="534"/>
      <c r="H221" s="535"/>
      <c r="I221" s="168" t="s">
        <v>70</v>
      </c>
      <c r="J221" s="484" t="s">
        <v>370</v>
      </c>
      <c r="K221" s="484"/>
      <c r="L221" s="484"/>
      <c r="M221" s="484"/>
      <c r="N221" s="484"/>
      <c r="O221" s="484"/>
      <c r="P221" s="484"/>
      <c r="Q221" s="485"/>
      <c r="R221" s="494"/>
      <c r="S221" s="478"/>
      <c r="T221" s="478"/>
      <c r="U221" s="478"/>
      <c r="V221" s="478"/>
      <c r="W221" s="478"/>
      <c r="X221" s="478"/>
      <c r="Y221" s="478"/>
      <c r="Z221" s="478"/>
      <c r="AA221" s="478"/>
      <c r="AB221" s="495"/>
      <c r="AC221" s="467"/>
    </row>
    <row r="222" spans="2:29" ht="19.5" customHeight="1">
      <c r="B222" s="726"/>
      <c r="C222" s="537"/>
      <c r="D222" s="84"/>
      <c r="E222" s="536"/>
      <c r="F222" s="537"/>
      <c r="G222" s="537"/>
      <c r="H222" s="538"/>
      <c r="I222" s="101"/>
      <c r="J222" s="101"/>
      <c r="K222" s="101"/>
      <c r="L222" s="101"/>
      <c r="M222" s="101"/>
      <c r="N222" s="101"/>
      <c r="O222" s="101"/>
      <c r="P222" s="101"/>
      <c r="Q222" s="102"/>
      <c r="R222" s="496"/>
      <c r="S222" s="497"/>
      <c r="T222" s="497"/>
      <c r="U222" s="497"/>
      <c r="V222" s="497"/>
      <c r="W222" s="497"/>
      <c r="X222" s="497"/>
      <c r="Y222" s="497"/>
      <c r="Z222" s="497"/>
      <c r="AA222" s="497"/>
      <c r="AB222" s="498"/>
      <c r="AC222" s="468"/>
    </row>
    <row r="223" spans="2:43" ht="17.25" customHeight="1">
      <c r="B223" s="519" t="s">
        <v>371</v>
      </c>
      <c r="C223" s="520"/>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3"/>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9"/>
      <c r="C224" s="520"/>
      <c r="D224" s="643"/>
      <c r="E224" s="646"/>
      <c r="F224" s="646"/>
      <c r="G224" s="646"/>
      <c r="H224" s="647"/>
      <c r="I224" s="94"/>
      <c r="J224" s="51"/>
      <c r="K224" s="51"/>
      <c r="L224" s="51"/>
      <c r="M224" s="51"/>
      <c r="N224" s="51"/>
      <c r="O224" s="51"/>
      <c r="P224" s="51"/>
      <c r="Q224" s="52"/>
      <c r="R224" s="40" t="s">
        <v>116</v>
      </c>
      <c r="S224" s="459" t="s">
        <v>372</v>
      </c>
      <c r="T224" s="459"/>
      <c r="U224" s="459"/>
      <c r="V224" s="459"/>
      <c r="W224" s="459"/>
      <c r="X224" s="459"/>
      <c r="Y224" s="459"/>
      <c r="Z224" s="459"/>
      <c r="AA224" s="459"/>
      <c r="AB224" s="460"/>
      <c r="AC224" s="693"/>
      <c r="AE224" s="1" t="str">
        <f>+I227</f>
        <v>□</v>
      </c>
      <c r="AL224" s="37"/>
      <c r="AM224" s="43" t="s">
        <v>65</v>
      </c>
      <c r="AN224" s="43" t="s">
        <v>66</v>
      </c>
      <c r="AO224" s="43" t="s">
        <v>67</v>
      </c>
      <c r="AP224" s="45" t="s">
        <v>92</v>
      </c>
      <c r="AQ224" s="45" t="s">
        <v>68</v>
      </c>
    </row>
    <row r="225" spans="2:31" ht="18" customHeight="1">
      <c r="B225" s="519"/>
      <c r="C225" s="520"/>
      <c r="D225" s="643"/>
      <c r="E225" s="646"/>
      <c r="F225" s="646"/>
      <c r="G225" s="646"/>
      <c r="H225" s="647"/>
      <c r="I225" s="63" t="s">
        <v>70</v>
      </c>
      <c r="J225" s="37" t="s">
        <v>373</v>
      </c>
      <c r="K225" s="37"/>
      <c r="L225" s="37"/>
      <c r="M225" s="37"/>
      <c r="N225" s="37"/>
      <c r="O225" s="37"/>
      <c r="P225" s="37"/>
      <c r="Q225" s="39"/>
      <c r="R225" s="40" t="s">
        <v>123</v>
      </c>
      <c r="S225" s="458" t="s">
        <v>374</v>
      </c>
      <c r="T225" s="458"/>
      <c r="U225" s="458"/>
      <c r="V225" s="458"/>
      <c r="W225" s="458"/>
      <c r="X225" s="458"/>
      <c r="Y225" s="458"/>
      <c r="Z225" s="458"/>
      <c r="AA225" s="458"/>
      <c r="AB225" s="473"/>
      <c r="AC225" s="693"/>
      <c r="AE225" s="1" t="str">
        <f>+I228</f>
        <v>□</v>
      </c>
    </row>
    <row r="226" spans="2:29" ht="17.25" customHeight="1">
      <c r="B226" s="519"/>
      <c r="C226" s="520"/>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19"/>
      <c r="C227" s="520"/>
      <c r="D227" s="71"/>
      <c r="E227" s="509" t="s">
        <v>54</v>
      </c>
      <c r="F227" s="591"/>
      <c r="G227" s="591"/>
      <c r="H227" s="592"/>
      <c r="I227" s="63" t="s">
        <v>265</v>
      </c>
      <c r="J227" s="37" t="s">
        <v>187</v>
      </c>
      <c r="K227" s="37"/>
      <c r="L227" s="37"/>
      <c r="M227" s="37"/>
      <c r="N227" s="37"/>
      <c r="O227" s="37"/>
      <c r="P227" s="37"/>
      <c r="Q227" s="39"/>
      <c r="R227" s="457" t="s">
        <v>275</v>
      </c>
      <c r="S227" s="458"/>
      <c r="T227" s="458"/>
      <c r="U227" s="458"/>
      <c r="V227" s="458"/>
      <c r="W227" s="458"/>
      <c r="X227" s="458"/>
      <c r="Y227" s="470"/>
      <c r="Z227" s="470"/>
      <c r="AA227" s="97" t="s">
        <v>276</v>
      </c>
      <c r="AB227" s="99"/>
      <c r="AC227" s="693"/>
      <c r="AH227" s="113" t="s">
        <v>277</v>
      </c>
      <c r="AJ227" s="45" t="str">
        <f>IF(Y227&gt;0,IF(Y227&lt;650,"腰1100",IF(Y227&gt;=1100,"基準なし","床1100")),"■未答")</f>
        <v>■未答</v>
      </c>
    </row>
    <row r="228" spans="2:36" ht="22.5" customHeight="1">
      <c r="B228" s="519"/>
      <c r="C228" s="520"/>
      <c r="D228" s="71"/>
      <c r="E228" s="509"/>
      <c r="F228" s="591"/>
      <c r="G228" s="591"/>
      <c r="H228" s="592"/>
      <c r="I228" s="63" t="s">
        <v>123</v>
      </c>
      <c r="J228" s="37" t="s">
        <v>279</v>
      </c>
      <c r="K228" s="37"/>
      <c r="L228" s="37"/>
      <c r="M228" s="37"/>
      <c r="N228" s="37"/>
      <c r="O228" s="37"/>
      <c r="P228" s="37"/>
      <c r="Q228" s="39"/>
      <c r="R228" s="457" t="s">
        <v>280</v>
      </c>
      <c r="S228" s="458"/>
      <c r="T228" s="458"/>
      <c r="U228" s="458"/>
      <c r="V228" s="458"/>
      <c r="W228" s="458"/>
      <c r="X228" s="458"/>
      <c r="Y228" s="470"/>
      <c r="Z228" s="470"/>
      <c r="AA228" s="97" t="s">
        <v>173</v>
      </c>
      <c r="AB228" s="99"/>
      <c r="AC228" s="693"/>
      <c r="AH228" s="113" t="s">
        <v>281</v>
      </c>
      <c r="AJ228" s="45" t="str">
        <f>IF(Y228&gt;0,IF(Y227&lt;650,IF(Y228&lt;1100,"◆未達","●適合"),IF(Y227&gt;=1100,"基準なし","◎不問")),"■未答")</f>
        <v>■未答</v>
      </c>
    </row>
    <row r="229" spans="2:36" ht="22.5" customHeight="1">
      <c r="B229" s="519"/>
      <c r="C229" s="520"/>
      <c r="D229" s="71"/>
      <c r="E229" s="509"/>
      <c r="F229" s="591"/>
      <c r="G229" s="591"/>
      <c r="H229" s="592"/>
      <c r="I229" s="37"/>
      <c r="J229" s="37"/>
      <c r="K229" s="37"/>
      <c r="L229" s="37"/>
      <c r="M229" s="37"/>
      <c r="N229" s="37"/>
      <c r="O229" s="37"/>
      <c r="P229" s="37"/>
      <c r="Q229" s="39"/>
      <c r="R229" s="157" t="s">
        <v>282</v>
      </c>
      <c r="S229" s="97"/>
      <c r="T229" s="97"/>
      <c r="U229" s="97"/>
      <c r="V229" s="97"/>
      <c r="W229" s="97"/>
      <c r="X229" s="97"/>
      <c r="Y229" s="470"/>
      <c r="Z229" s="470"/>
      <c r="AA229" s="97" t="s">
        <v>255</v>
      </c>
      <c r="AB229" s="99"/>
      <c r="AC229" s="693"/>
      <c r="AH229" s="113" t="s">
        <v>283</v>
      </c>
      <c r="AJ229" s="45" t="str">
        <f>IF(Y227&gt;0,IF(Y227&gt;=300,IF(Y227&lt;650,"◎不問",IF(Y227&lt;1100,IF(Y229&lt;1100,"◆未達","●適合"),"基準なし")),IF(Y229&lt;1100,"◆未達","●適合")),"■未答")</f>
        <v>■未答</v>
      </c>
    </row>
    <row r="230" spans="2:36" ht="18.75" customHeight="1">
      <c r="B230" s="519"/>
      <c r="C230" s="520"/>
      <c r="D230" s="71"/>
      <c r="E230" s="509" t="s">
        <v>375</v>
      </c>
      <c r="F230" s="591"/>
      <c r="G230" s="591"/>
      <c r="H230" s="592"/>
      <c r="I230" s="94"/>
      <c r="J230" s="95"/>
      <c r="K230" s="95"/>
      <c r="L230" s="37"/>
      <c r="M230" s="37"/>
      <c r="N230" s="37"/>
      <c r="O230" s="37"/>
      <c r="P230" s="37"/>
      <c r="Q230" s="39"/>
      <c r="R230" s="56"/>
      <c r="S230" s="49"/>
      <c r="T230" s="49"/>
      <c r="U230" s="49"/>
      <c r="V230" s="49"/>
      <c r="W230" s="49"/>
      <c r="X230" s="49"/>
      <c r="Y230" s="49"/>
      <c r="Z230" s="49"/>
      <c r="AA230" s="49"/>
      <c r="AB230" s="49"/>
      <c r="AC230" s="693"/>
      <c r="AH230" s="113" t="s">
        <v>285</v>
      </c>
      <c r="AJ230" s="45" t="str">
        <f>IF(Y227&gt;0,IF(Y229&gt;0,IF(Y227+Y228-Y229=0,"●相互OK","▼矛盾"),"■まだ片方"),"■未答")</f>
        <v>■未答</v>
      </c>
    </row>
    <row r="231" spans="2:36" ht="18.75" customHeight="1">
      <c r="B231" s="519"/>
      <c r="C231" s="520"/>
      <c r="D231" s="71"/>
      <c r="E231" s="509"/>
      <c r="F231" s="591"/>
      <c r="G231" s="591"/>
      <c r="H231" s="592"/>
      <c r="I231" s="94"/>
      <c r="J231" s="95"/>
      <c r="K231" s="95"/>
      <c r="L231" s="37"/>
      <c r="M231" s="37"/>
      <c r="N231" s="37"/>
      <c r="O231" s="37"/>
      <c r="P231" s="37"/>
      <c r="Q231" s="39"/>
      <c r="R231" s="474" t="s">
        <v>303</v>
      </c>
      <c r="S231" s="459"/>
      <c r="T231" s="459"/>
      <c r="U231" s="459"/>
      <c r="V231" s="459"/>
      <c r="W231" s="459"/>
      <c r="X231" s="459"/>
      <c r="Y231" s="470"/>
      <c r="Z231" s="470"/>
      <c r="AA231" s="49" t="s">
        <v>175</v>
      </c>
      <c r="AB231" s="49"/>
      <c r="AC231" s="693"/>
      <c r="AH231" s="113" t="s">
        <v>304</v>
      </c>
      <c r="AJ231" s="45" t="str">
        <f>IF(Y231&gt;0,IF(Y231&gt;110,"◆未達","●適合"),"■未答")</f>
        <v>■未答</v>
      </c>
    </row>
    <row r="232" spans="2:29" ht="18.75" customHeight="1" thickBot="1">
      <c r="B232" s="521"/>
      <c r="C232" s="522"/>
      <c r="D232" s="147"/>
      <c r="E232" s="561"/>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376</v>
      </c>
      <c r="C233" s="441"/>
      <c r="D233" s="539" t="s">
        <v>55</v>
      </c>
      <c r="E233" s="540"/>
      <c r="F233" s="540"/>
      <c r="G233" s="540"/>
      <c r="H233" s="541"/>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536"/>
      <c r="E234" s="537"/>
      <c r="F234" s="537"/>
      <c r="G234" s="537"/>
      <c r="H234" s="538"/>
      <c r="I234" s="170" t="s">
        <v>102</v>
      </c>
      <c r="J234" s="504" t="s">
        <v>378</v>
      </c>
      <c r="K234" s="504"/>
      <c r="L234" s="170" t="s">
        <v>123</v>
      </c>
      <c r="M234" s="504" t="s">
        <v>379</v>
      </c>
      <c r="N234" s="504"/>
      <c r="O234" s="170" t="s">
        <v>334</v>
      </c>
      <c r="P234" s="504" t="s">
        <v>313</v>
      </c>
      <c r="Q234" s="505"/>
      <c r="R234" s="157"/>
      <c r="S234" s="97"/>
      <c r="T234" s="97"/>
      <c r="U234" s="97"/>
      <c r="V234" s="97"/>
      <c r="W234" s="97"/>
      <c r="X234" s="97"/>
      <c r="Y234" s="97"/>
      <c r="Z234" s="97"/>
      <c r="AA234" s="97"/>
      <c r="AB234" s="97"/>
      <c r="AC234" s="468"/>
      <c r="AE234" s="1" t="str">
        <f>+I234</f>
        <v>□</v>
      </c>
      <c r="AL234" s="37"/>
      <c r="AM234" s="43" t="s">
        <v>65</v>
      </c>
      <c r="AN234" s="43" t="s">
        <v>66</v>
      </c>
      <c r="AO234" s="43" t="s">
        <v>380</v>
      </c>
      <c r="AP234" s="43" t="s">
        <v>67</v>
      </c>
      <c r="AQ234" s="45" t="s">
        <v>92</v>
      </c>
      <c r="AR234" s="45" t="s">
        <v>68</v>
      </c>
    </row>
    <row r="235" spans="2:31" ht="21.75" customHeight="1" thickBot="1">
      <c r="B235" s="440"/>
      <c r="C235" s="441"/>
      <c r="D235" s="512" t="s">
        <v>381</v>
      </c>
      <c r="E235" s="531"/>
      <c r="F235" s="531"/>
      <c r="G235" s="531"/>
      <c r="H235" s="532"/>
      <c r="I235" s="197"/>
      <c r="J235" s="198"/>
      <c r="K235" s="198"/>
      <c r="L235" s="197"/>
      <c r="M235" s="198"/>
      <c r="N235" s="199" t="s">
        <v>106</v>
      </c>
      <c r="O235" s="502" t="s">
        <v>330</v>
      </c>
      <c r="P235" s="502"/>
      <c r="Q235" s="503"/>
      <c r="R235" s="200" t="s">
        <v>106</v>
      </c>
      <c r="S235" s="650" t="s">
        <v>382</v>
      </c>
      <c r="T235" s="650"/>
      <c r="U235" s="650"/>
      <c r="V235" s="650"/>
      <c r="W235" s="650"/>
      <c r="X235" s="650"/>
      <c r="Y235" s="650"/>
      <c r="Z235" s="650"/>
      <c r="AA235" s="650"/>
      <c r="AB235" s="651"/>
      <c r="AC235" s="466"/>
      <c r="AE235" s="1" t="str">
        <f>+L234</f>
        <v>□</v>
      </c>
    </row>
    <row r="236" spans="2:31" ht="21.75" customHeight="1" thickBot="1">
      <c r="B236" s="440"/>
      <c r="C236" s="441"/>
      <c r="D236" s="533"/>
      <c r="E236" s="534"/>
      <c r="F236" s="534"/>
      <c r="G236" s="534"/>
      <c r="H236" s="535"/>
      <c r="I236" s="170" t="s">
        <v>70</v>
      </c>
      <c r="J236" s="504" t="s">
        <v>312</v>
      </c>
      <c r="K236" s="504"/>
      <c r="L236" s="170" t="s">
        <v>141</v>
      </c>
      <c r="M236" s="504" t="s">
        <v>313</v>
      </c>
      <c r="N236" s="504"/>
      <c r="O236" s="504"/>
      <c r="P236" s="101"/>
      <c r="Q236" s="102"/>
      <c r="R236" s="216" t="s">
        <v>123</v>
      </c>
      <c r="S236" s="682" t="s">
        <v>383</v>
      </c>
      <c r="T236" s="682"/>
      <c r="U236" s="682"/>
      <c r="V236" s="682"/>
      <c r="W236" s="682"/>
      <c r="X236" s="682"/>
      <c r="Y236" s="682"/>
      <c r="Z236" s="682"/>
      <c r="AA236" s="682"/>
      <c r="AB236" s="683"/>
      <c r="AC236" s="468"/>
      <c r="AE236" s="1" t="str">
        <f>+O234</f>
        <v>□</v>
      </c>
    </row>
    <row r="237" spans="2:43" ht="16.5" customHeight="1" thickBot="1">
      <c r="B237" s="440"/>
      <c r="C237" s="441"/>
      <c r="D237" s="35"/>
      <c r="E237" s="512" t="s">
        <v>48</v>
      </c>
      <c r="F237" s="531"/>
      <c r="G237" s="531"/>
      <c r="H237" s="532"/>
      <c r="I237" s="105"/>
      <c r="J237" s="198"/>
      <c r="K237" s="198"/>
      <c r="L237" s="198"/>
      <c r="M237" s="198"/>
      <c r="N237" s="199" t="s">
        <v>384</v>
      </c>
      <c r="O237" s="502" t="s">
        <v>330</v>
      </c>
      <c r="P237" s="502"/>
      <c r="Q237" s="502"/>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533"/>
      <c r="F238" s="534"/>
      <c r="G238" s="534"/>
      <c r="H238" s="535"/>
      <c r="I238" s="63" t="s">
        <v>116</v>
      </c>
      <c r="J238" s="484" t="s">
        <v>350</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536"/>
      <c r="F239" s="537"/>
      <c r="G239" s="537"/>
      <c r="H239" s="538"/>
      <c r="I239" s="63" t="s">
        <v>106</v>
      </c>
      <c r="J239" s="484" t="s">
        <v>351</v>
      </c>
      <c r="K239" s="484"/>
      <c r="L239" s="484"/>
      <c r="M239" s="484"/>
      <c r="N239" s="484"/>
      <c r="O239" s="484"/>
      <c r="P239" s="484"/>
      <c r="Q239" s="485"/>
      <c r="R239" s="56"/>
      <c r="S239" s="633" t="s">
        <v>216</v>
      </c>
      <c r="T239" s="633"/>
      <c r="U239" s="633"/>
      <c r="V239" s="633"/>
      <c r="W239" s="633"/>
      <c r="X239" s="633"/>
      <c r="Y239" s="626">
        <f>+V237*2+V238</f>
        <v>0</v>
      </c>
      <c r="Z239" s="626"/>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09" t="s">
        <v>352</v>
      </c>
      <c r="F240" s="591"/>
      <c r="G240" s="591"/>
      <c r="H240" s="592"/>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512" t="s">
        <v>385</v>
      </c>
      <c r="F241" s="531"/>
      <c r="G241" s="531"/>
      <c r="H241" s="532"/>
      <c r="I241" s="172"/>
      <c r="J241" s="106"/>
      <c r="K241" s="106"/>
      <c r="L241" s="106"/>
      <c r="M241" s="106"/>
      <c r="N241" s="199" t="s">
        <v>116</v>
      </c>
      <c r="O241" s="502" t="s">
        <v>330</v>
      </c>
      <c r="P241" s="502"/>
      <c r="Q241" s="502"/>
      <c r="R241" s="687" t="s">
        <v>354</v>
      </c>
      <c r="S241" s="685"/>
      <c r="T241" s="685"/>
      <c r="U241" s="685"/>
      <c r="V241" s="199" t="s">
        <v>156</v>
      </c>
      <c r="W241" s="79" t="s">
        <v>355</v>
      </c>
      <c r="X241" s="79"/>
      <c r="Y241" s="199" t="s">
        <v>156</v>
      </c>
      <c r="Z241" s="79" t="s">
        <v>356</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536"/>
      <c r="F242" s="537"/>
      <c r="G242" s="537"/>
      <c r="H242" s="538"/>
      <c r="I242" s="206" t="s">
        <v>106</v>
      </c>
      <c r="J242" s="484" t="s">
        <v>361</v>
      </c>
      <c r="K242" s="484"/>
      <c r="L242" s="484"/>
      <c r="M242" s="484"/>
      <c r="N242" s="484"/>
      <c r="O242" s="484"/>
      <c r="P242" s="484"/>
      <c r="Q242" s="485"/>
      <c r="R242" s="457" t="s">
        <v>357</v>
      </c>
      <c r="S242" s="458"/>
      <c r="T242" s="458"/>
      <c r="U242" s="458"/>
      <c r="V242" s="168" t="s">
        <v>358</v>
      </c>
      <c r="W242" s="97" t="s">
        <v>359</v>
      </c>
      <c r="X242" s="97"/>
      <c r="Y242" s="168" t="s">
        <v>358</v>
      </c>
      <c r="Z242" s="97" t="s">
        <v>360</v>
      </c>
      <c r="AA242" s="97"/>
      <c r="AB242" s="99"/>
      <c r="AC242" s="467"/>
      <c r="AE242" s="1" t="str">
        <f>+I239</f>
        <v>□</v>
      </c>
    </row>
    <row r="243" spans="2:29" ht="24" customHeight="1" thickBot="1">
      <c r="B243" s="440"/>
      <c r="C243" s="441"/>
      <c r="D243" s="35"/>
      <c r="E243" s="512" t="s">
        <v>49</v>
      </c>
      <c r="F243" s="531"/>
      <c r="G243" s="531"/>
      <c r="H243" s="53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533"/>
      <c r="F244" s="534"/>
      <c r="G244" s="534"/>
      <c r="H244" s="535"/>
      <c r="I244" s="206" t="s">
        <v>358</v>
      </c>
      <c r="J244" s="484" t="s">
        <v>362</v>
      </c>
      <c r="K244" s="484"/>
      <c r="L244" s="484"/>
      <c r="M244" s="484"/>
      <c r="N244" s="484"/>
      <c r="O244" s="484"/>
      <c r="P244" s="484"/>
      <c r="Q244" s="485"/>
      <c r="R244" s="457" t="s">
        <v>605</v>
      </c>
      <c r="S244" s="458"/>
      <c r="T244" s="458"/>
      <c r="U244" s="458"/>
      <c r="V244" s="168" t="s">
        <v>160</v>
      </c>
      <c r="W244" s="472" t="s">
        <v>252</v>
      </c>
      <c r="X244" s="472"/>
      <c r="Y244" s="168" t="s">
        <v>141</v>
      </c>
      <c r="Z244" s="473" t="s">
        <v>253</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536"/>
      <c r="F245" s="537"/>
      <c r="G245" s="537"/>
      <c r="H245" s="538"/>
      <c r="I245" s="218"/>
      <c r="J245" s="504"/>
      <c r="K245" s="504"/>
      <c r="L245" s="504"/>
      <c r="M245" s="504"/>
      <c r="N245" s="504"/>
      <c r="O245" s="504"/>
      <c r="P245" s="504"/>
      <c r="Q245" s="505"/>
      <c r="R245" s="688" t="s">
        <v>254</v>
      </c>
      <c r="S245" s="682"/>
      <c r="T245" s="682"/>
      <c r="U245" s="682"/>
      <c r="V245" s="682"/>
      <c r="W245" s="682"/>
      <c r="X245" s="476"/>
      <c r="Y245" s="476"/>
      <c r="Z245" s="476"/>
      <c r="AA245" s="88" t="s">
        <v>255</v>
      </c>
      <c r="AB245" s="90"/>
      <c r="AC245" s="468"/>
      <c r="AE245" s="1" t="str">
        <f>+I242</f>
        <v>□</v>
      </c>
      <c r="AL245" s="37"/>
      <c r="AM245" s="43" t="s">
        <v>65</v>
      </c>
      <c r="AN245" s="43" t="s">
        <v>66</v>
      </c>
      <c r="AO245" s="43" t="s">
        <v>67</v>
      </c>
      <c r="AP245" s="45" t="s">
        <v>92</v>
      </c>
      <c r="AQ245" s="45" t="s">
        <v>68</v>
      </c>
    </row>
    <row r="246" spans="2:31" ht="19.5" customHeight="1" thickBot="1">
      <c r="B246" s="440"/>
      <c r="C246" s="441"/>
      <c r="D246" s="657"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386</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373</v>
      </c>
      <c r="K248" s="37"/>
      <c r="L248" s="37"/>
      <c r="M248" s="357"/>
      <c r="N248" s="37"/>
      <c r="O248" s="37"/>
      <c r="P248" s="37"/>
      <c r="Q248" s="39"/>
      <c r="R248" s="40" t="s">
        <v>123</v>
      </c>
      <c r="S248" s="458" t="s">
        <v>270</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09" t="s">
        <v>57</v>
      </c>
      <c r="F250" s="591"/>
      <c r="G250" s="591"/>
      <c r="H250" s="592"/>
      <c r="I250" s="63" t="s">
        <v>106</v>
      </c>
      <c r="J250" s="37" t="s">
        <v>187</v>
      </c>
      <c r="K250" s="37"/>
      <c r="L250" s="37"/>
      <c r="M250" s="37"/>
      <c r="N250" s="37"/>
      <c r="O250" s="37"/>
      <c r="P250" s="37"/>
      <c r="Q250" s="39"/>
      <c r="R250" s="457" t="s">
        <v>275</v>
      </c>
      <c r="S250" s="458"/>
      <c r="T250" s="458"/>
      <c r="U250" s="458"/>
      <c r="V250" s="458"/>
      <c r="W250" s="458"/>
      <c r="X250" s="458"/>
      <c r="Y250" s="470"/>
      <c r="Z250" s="470"/>
      <c r="AA250" s="97" t="s">
        <v>276</v>
      </c>
      <c r="AB250" s="99"/>
      <c r="AC250" s="462"/>
      <c r="AH250" s="113" t="s">
        <v>277</v>
      </c>
      <c r="AJ250" s="45" t="str">
        <f>IF(Y250&gt;0,IF(Y250&lt;650,"腰1100",IF(Y250&gt;=1100,"基準なし","床1100")),"■未答")</f>
        <v>■未答</v>
      </c>
    </row>
    <row r="251" spans="2:36" ht="25.5" customHeight="1" thickBot="1">
      <c r="B251" s="440"/>
      <c r="C251" s="441"/>
      <c r="D251" s="71"/>
      <c r="E251" s="509"/>
      <c r="F251" s="591"/>
      <c r="G251" s="591"/>
      <c r="H251" s="592"/>
      <c r="I251" s="63" t="s">
        <v>123</v>
      </c>
      <c r="J251" s="37" t="s">
        <v>279</v>
      </c>
      <c r="K251" s="37"/>
      <c r="L251" s="37"/>
      <c r="M251" s="37"/>
      <c r="N251" s="37"/>
      <c r="O251" s="37"/>
      <c r="P251" s="37"/>
      <c r="Q251" s="39"/>
      <c r="R251" s="457" t="s">
        <v>280</v>
      </c>
      <c r="S251" s="458"/>
      <c r="T251" s="458"/>
      <c r="U251" s="458"/>
      <c r="V251" s="458"/>
      <c r="W251" s="458"/>
      <c r="X251" s="458"/>
      <c r="Y251" s="470"/>
      <c r="Z251" s="470"/>
      <c r="AA251" s="97" t="s">
        <v>173</v>
      </c>
      <c r="AB251" s="99"/>
      <c r="AC251" s="462"/>
      <c r="AH251" s="113" t="s">
        <v>281</v>
      </c>
      <c r="AJ251" s="45" t="str">
        <f>IF(Y251&gt;0,IF(Y250&lt;650,IF(Y251&lt;1100,"◆未達","●適合"),IF(Y250&gt;=1100,"基準なし","◎不問")),"■未答")</f>
        <v>■未答</v>
      </c>
    </row>
    <row r="252" spans="2:36" ht="25.5" customHeight="1" thickBot="1">
      <c r="B252" s="440"/>
      <c r="C252" s="441"/>
      <c r="D252" s="71"/>
      <c r="E252" s="509"/>
      <c r="F252" s="591"/>
      <c r="G252" s="591"/>
      <c r="H252" s="592"/>
      <c r="I252" s="37"/>
      <c r="J252" s="37"/>
      <c r="K252" s="37"/>
      <c r="L252" s="37"/>
      <c r="M252" s="37"/>
      <c r="N252" s="37"/>
      <c r="O252" s="37"/>
      <c r="P252" s="37"/>
      <c r="Q252" s="39"/>
      <c r="R252" s="157" t="s">
        <v>387</v>
      </c>
      <c r="S252" s="97"/>
      <c r="T252" s="97"/>
      <c r="U252" s="97"/>
      <c r="V252" s="97"/>
      <c r="W252" s="97"/>
      <c r="X252" s="97"/>
      <c r="Y252" s="470"/>
      <c r="Z252" s="470"/>
      <c r="AA252" s="97" t="s">
        <v>276</v>
      </c>
      <c r="AB252" s="99"/>
      <c r="AC252" s="462"/>
      <c r="AH252" s="113" t="s">
        <v>388</v>
      </c>
      <c r="AJ252" s="45" t="str">
        <f>IF(Y250&gt;0,IF(Y250&gt;=300,IF(Y250&lt;650,"◎不問",IF(Y250&lt;1100,IF(Y252&lt;1100,"◆未達","●適合"),"基準なし")),IF(Y252&lt;1100,"◆未達","●適合")),"■未答")</f>
        <v>■未答</v>
      </c>
    </row>
    <row r="253" spans="2:29" ht="25.5" customHeight="1" thickBot="1">
      <c r="B253" s="440"/>
      <c r="C253" s="441"/>
      <c r="D253" s="71"/>
      <c r="E253" s="509" t="s">
        <v>58</v>
      </c>
      <c r="F253" s="591"/>
      <c r="G253" s="591"/>
      <c r="H253" s="592"/>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09"/>
      <c r="F254" s="591"/>
      <c r="G254" s="591"/>
      <c r="H254" s="592"/>
      <c r="I254" s="94"/>
      <c r="J254" s="95"/>
      <c r="K254" s="95"/>
      <c r="L254" s="37"/>
      <c r="M254" s="37"/>
      <c r="N254" s="37"/>
      <c r="O254" s="37"/>
      <c r="P254" s="37"/>
      <c r="Q254" s="39"/>
      <c r="R254" s="474" t="s">
        <v>303</v>
      </c>
      <c r="S254" s="459"/>
      <c r="T254" s="459"/>
      <c r="U254" s="459"/>
      <c r="V254" s="459"/>
      <c r="W254" s="459"/>
      <c r="X254" s="459"/>
      <c r="Y254" s="470"/>
      <c r="Z254" s="470"/>
      <c r="AA254" s="49" t="s">
        <v>175</v>
      </c>
      <c r="AB254" s="49"/>
      <c r="AC254" s="462"/>
      <c r="AH254" s="113" t="s">
        <v>304</v>
      </c>
      <c r="AJ254" s="45" t="str">
        <f>IF(Y254&gt;0,IF(Y254&gt;110,"◆未達","●適合"),"■未答")</f>
        <v>■未答</v>
      </c>
    </row>
    <row r="255" spans="2:29" ht="25.5" customHeight="1" thickBot="1">
      <c r="B255" s="440"/>
      <c r="C255" s="441"/>
      <c r="D255" s="147"/>
      <c r="E255" s="561"/>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389</v>
      </c>
      <c r="C256" s="715"/>
      <c r="D256" s="715" t="s">
        <v>390</v>
      </c>
      <c r="E256" s="715"/>
      <c r="F256" s="715"/>
      <c r="G256" s="715"/>
      <c r="H256" s="718"/>
      <c r="I256" s="152" t="s">
        <v>102</v>
      </c>
      <c r="J256" s="566" t="s">
        <v>391</v>
      </c>
      <c r="K256" s="566"/>
      <c r="L256" s="566"/>
      <c r="M256" s="566"/>
      <c r="N256" s="566"/>
      <c r="O256" s="566"/>
      <c r="P256" s="566"/>
      <c r="Q256" s="56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52"/>
      <c r="D257" s="552"/>
      <c r="E257" s="552"/>
      <c r="F257" s="552"/>
      <c r="G257" s="552"/>
      <c r="H257" s="553"/>
      <c r="I257" s="712" t="s">
        <v>393</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52"/>
      <c r="D258" s="552"/>
      <c r="E258" s="552"/>
      <c r="F258" s="552"/>
      <c r="G258" s="552"/>
      <c r="H258" s="553"/>
      <c r="I258" s="94"/>
      <c r="J258" s="63" t="s">
        <v>394</v>
      </c>
      <c r="K258" s="655" t="s">
        <v>395</v>
      </c>
      <c r="L258" s="655"/>
      <c r="M258" s="655"/>
      <c r="N258" s="655"/>
      <c r="O258" s="655"/>
      <c r="P258" s="655"/>
      <c r="Q258" s="656"/>
      <c r="R258" s="48"/>
      <c r="S258" s="63" t="s">
        <v>396</v>
      </c>
      <c r="T258" s="458" t="s">
        <v>397</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52"/>
      <c r="D259" s="552"/>
      <c r="E259" s="552"/>
      <c r="F259" s="552"/>
      <c r="G259" s="552"/>
      <c r="H259" s="553"/>
      <c r="I259" s="94"/>
      <c r="J259" s="63" t="s">
        <v>70</v>
      </c>
      <c r="K259" s="655" t="s">
        <v>313</v>
      </c>
      <c r="L259" s="655"/>
      <c r="M259" s="655"/>
      <c r="N259" s="655"/>
      <c r="O259" s="655"/>
      <c r="P259" s="655"/>
      <c r="Q259" s="656"/>
      <c r="R259" s="48"/>
      <c r="S259" s="63" t="s">
        <v>125</v>
      </c>
      <c r="T259" s="458" t="s">
        <v>398</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52"/>
      <c r="D260" s="552"/>
      <c r="E260" s="552"/>
      <c r="F260" s="552"/>
      <c r="G260" s="552"/>
      <c r="H260" s="553"/>
      <c r="I260" s="712" t="s">
        <v>399</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52"/>
      <c r="D261" s="552"/>
      <c r="E261" s="552"/>
      <c r="F261" s="552"/>
      <c r="G261" s="552"/>
      <c r="H261" s="553"/>
      <c r="I261" s="94"/>
      <c r="J261" s="63" t="s">
        <v>394</v>
      </c>
      <c r="K261" s="484" t="s">
        <v>400</v>
      </c>
      <c r="L261" s="484"/>
      <c r="M261" s="484"/>
      <c r="N261" s="484"/>
      <c r="O261" s="484"/>
      <c r="P261" s="484"/>
      <c r="Q261" s="485"/>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52"/>
      <c r="D262" s="552"/>
      <c r="E262" s="552"/>
      <c r="F262" s="552"/>
      <c r="G262" s="552"/>
      <c r="H262" s="553"/>
      <c r="I262" s="94"/>
      <c r="J262" s="94"/>
      <c r="K262" s="63" t="s">
        <v>102</v>
      </c>
      <c r="L262" s="484" t="s">
        <v>401</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52"/>
      <c r="D263" s="552"/>
      <c r="E263" s="552"/>
      <c r="F263" s="552"/>
      <c r="G263" s="552"/>
      <c r="H263" s="553"/>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52"/>
      <c r="D264" s="539" t="s">
        <v>402</v>
      </c>
      <c r="E264" s="540"/>
      <c r="F264" s="540"/>
      <c r="G264" s="540"/>
      <c r="H264" s="541"/>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52"/>
      <c r="D265" s="533"/>
      <c r="E265" s="534"/>
      <c r="F265" s="534"/>
      <c r="G265" s="534"/>
      <c r="H265" s="535"/>
      <c r="I265" s="170" t="s">
        <v>102</v>
      </c>
      <c r="J265" s="504" t="s">
        <v>312</v>
      </c>
      <c r="K265" s="504"/>
      <c r="L265" s="170" t="s">
        <v>141</v>
      </c>
      <c r="M265" s="504" t="s">
        <v>313</v>
      </c>
      <c r="N265" s="504"/>
      <c r="O265" s="504"/>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6"/>
      <c r="C266" s="552"/>
      <c r="D266" s="71"/>
      <c r="E266" s="512" t="s">
        <v>59</v>
      </c>
      <c r="F266" s="531"/>
      <c r="G266" s="531"/>
      <c r="H266" s="532"/>
      <c r="I266" s="106"/>
      <c r="J266" s="106"/>
      <c r="K266" s="106"/>
      <c r="L266" s="106"/>
      <c r="M266" s="106"/>
      <c r="N266" s="199" t="s">
        <v>106</v>
      </c>
      <c r="O266" s="502" t="s">
        <v>330</v>
      </c>
      <c r="P266" s="502"/>
      <c r="Q266" s="503"/>
      <c r="R266" s="690" t="s">
        <v>404</v>
      </c>
      <c r="S266" s="650"/>
      <c r="T266" s="650"/>
      <c r="U266" s="650"/>
      <c r="V266" s="650"/>
      <c r="W266" s="650"/>
      <c r="X266" s="650"/>
      <c r="Y266" s="650"/>
      <c r="Z266" s="689"/>
      <c r="AA266" s="689"/>
      <c r="AB266" s="92" t="s">
        <v>173</v>
      </c>
      <c r="AC266" s="466"/>
      <c r="AE266" s="1" t="str">
        <f>+L265</f>
        <v>□</v>
      </c>
    </row>
    <row r="267" spans="2:43" ht="19.5" customHeight="1">
      <c r="B267" s="716"/>
      <c r="C267" s="552"/>
      <c r="D267" s="71"/>
      <c r="E267" s="533"/>
      <c r="F267" s="534"/>
      <c r="G267" s="534"/>
      <c r="H267" s="53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52"/>
      <c r="D268" s="71"/>
      <c r="E268" s="536"/>
      <c r="F268" s="537"/>
      <c r="G268" s="537"/>
      <c r="H268" s="538"/>
      <c r="I268" s="66" t="s">
        <v>116</v>
      </c>
      <c r="J268" s="504" t="s">
        <v>195</v>
      </c>
      <c r="K268" s="504"/>
      <c r="L268" s="504"/>
      <c r="M268" s="504"/>
      <c r="N268" s="504"/>
      <c r="O268" s="504"/>
      <c r="P268" s="504"/>
      <c r="Q268" s="505"/>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6"/>
      <c r="C269" s="552"/>
      <c r="D269" s="71"/>
      <c r="E269" s="512" t="s">
        <v>60</v>
      </c>
      <c r="F269" s="531"/>
      <c r="G269" s="531"/>
      <c r="H269" s="532"/>
      <c r="I269" s="106"/>
      <c r="J269" s="106"/>
      <c r="K269" s="106"/>
      <c r="L269" s="106"/>
      <c r="M269" s="106"/>
      <c r="N269" s="199" t="s">
        <v>106</v>
      </c>
      <c r="O269" s="502" t="s">
        <v>330</v>
      </c>
      <c r="P269" s="502"/>
      <c r="Q269" s="503"/>
      <c r="R269" s="690" t="s">
        <v>405</v>
      </c>
      <c r="S269" s="650"/>
      <c r="T269" s="650"/>
      <c r="U269" s="650"/>
      <c r="V269" s="650"/>
      <c r="W269" s="650"/>
      <c r="X269" s="650"/>
      <c r="Y269" s="650"/>
      <c r="Z269" s="689"/>
      <c r="AA269" s="689"/>
      <c r="AB269" s="92" t="s">
        <v>173</v>
      </c>
      <c r="AC269" s="466"/>
      <c r="AE269" s="1" t="str">
        <f>+I268</f>
        <v>□</v>
      </c>
    </row>
    <row r="270" spans="2:43" ht="19.5" customHeight="1">
      <c r="B270" s="716"/>
      <c r="C270" s="552"/>
      <c r="D270" s="71"/>
      <c r="E270" s="533"/>
      <c r="F270" s="534"/>
      <c r="G270" s="534"/>
      <c r="H270" s="53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52"/>
      <c r="D271" s="84"/>
      <c r="E271" s="536"/>
      <c r="F271" s="537"/>
      <c r="G271" s="537"/>
      <c r="H271" s="538"/>
      <c r="I271" s="66" t="s">
        <v>116</v>
      </c>
      <c r="J271" s="504" t="s">
        <v>195</v>
      </c>
      <c r="K271" s="504"/>
      <c r="L271" s="504"/>
      <c r="M271" s="504"/>
      <c r="N271" s="504"/>
      <c r="O271" s="504"/>
      <c r="P271" s="504"/>
      <c r="Q271" s="505"/>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6"/>
      <c r="C272" s="552"/>
      <c r="D272" s="512" t="s">
        <v>61</v>
      </c>
      <c r="E272" s="531"/>
      <c r="F272" s="531"/>
      <c r="G272" s="531"/>
      <c r="H272" s="532"/>
      <c r="I272" s="197"/>
      <c r="J272" s="198"/>
      <c r="K272" s="198"/>
      <c r="L272" s="197"/>
      <c r="M272" s="198"/>
      <c r="N272" s="199" t="s">
        <v>106</v>
      </c>
      <c r="O272" s="502" t="s">
        <v>330</v>
      </c>
      <c r="P272" s="502"/>
      <c r="Q272" s="503"/>
      <c r="R272" s="91"/>
      <c r="S272" s="92"/>
      <c r="T272" s="92"/>
      <c r="U272" s="92"/>
      <c r="V272" s="92"/>
      <c r="W272" s="92"/>
      <c r="X272" s="92"/>
      <c r="Y272" s="92"/>
      <c r="Z272" s="92"/>
      <c r="AA272" s="92"/>
      <c r="AB272" s="92"/>
      <c r="AC272" s="461"/>
      <c r="AE272" s="1" t="str">
        <f>+I271</f>
        <v>□</v>
      </c>
    </row>
    <row r="273" spans="2:43" ht="19.5" customHeight="1">
      <c r="B273" s="716"/>
      <c r="C273" s="552"/>
      <c r="D273" s="533"/>
      <c r="E273" s="534"/>
      <c r="F273" s="534"/>
      <c r="G273" s="534"/>
      <c r="H273" s="535"/>
      <c r="I273" s="168" t="s">
        <v>70</v>
      </c>
      <c r="J273" s="484" t="s">
        <v>331</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5"/>
      <c r="D274" s="536"/>
      <c r="E274" s="537"/>
      <c r="F274" s="537"/>
      <c r="G274" s="537"/>
      <c r="H274" s="538"/>
      <c r="I274" s="170" t="s">
        <v>102</v>
      </c>
      <c r="J274" s="504" t="s">
        <v>332</v>
      </c>
      <c r="K274" s="504"/>
      <c r="L274" s="504"/>
      <c r="M274" s="504"/>
      <c r="N274" s="504"/>
      <c r="O274" s="504"/>
      <c r="P274" s="504"/>
      <c r="Q274" s="505"/>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9" t="s">
        <v>406</v>
      </c>
      <c r="C275" s="720"/>
      <c r="D275" s="512" t="s">
        <v>62</v>
      </c>
      <c r="E275" s="531"/>
      <c r="F275" s="531"/>
      <c r="G275" s="531"/>
      <c r="H275" s="532"/>
      <c r="I275" s="197"/>
      <c r="J275" s="198"/>
      <c r="K275" s="198"/>
      <c r="L275" s="197"/>
      <c r="M275" s="198"/>
      <c r="N275" s="199" t="s">
        <v>106</v>
      </c>
      <c r="O275" s="502" t="s">
        <v>407</v>
      </c>
      <c r="P275" s="502"/>
      <c r="Q275" s="503"/>
      <c r="R275" s="200" t="s">
        <v>106</v>
      </c>
      <c r="S275" s="685" t="s">
        <v>408</v>
      </c>
      <c r="T275" s="685"/>
      <c r="U275" s="685"/>
      <c r="V275" s="685"/>
      <c r="W275" s="685"/>
      <c r="X275" s="685"/>
      <c r="Y275" s="685"/>
      <c r="Z275" s="685"/>
      <c r="AA275" s="685"/>
      <c r="AB275" s="686"/>
      <c r="AC275" s="461"/>
      <c r="AE275" s="1" t="str">
        <f>+I274</f>
        <v>□</v>
      </c>
    </row>
    <row r="276" spans="2:43" ht="19.5" customHeight="1">
      <c r="B276" s="721"/>
      <c r="C276" s="720"/>
      <c r="D276" s="533"/>
      <c r="E276" s="534"/>
      <c r="F276" s="534"/>
      <c r="G276" s="534"/>
      <c r="H276" s="535"/>
      <c r="I276" s="168" t="s">
        <v>70</v>
      </c>
      <c r="J276" s="484" t="s">
        <v>335</v>
      </c>
      <c r="K276" s="484"/>
      <c r="L276" s="484"/>
      <c r="M276" s="484"/>
      <c r="N276" s="484"/>
      <c r="O276" s="484"/>
      <c r="P276" s="484"/>
      <c r="Q276" s="485"/>
      <c r="R276" s="40" t="s">
        <v>336</v>
      </c>
      <c r="S276" s="459" t="s">
        <v>409</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533"/>
      <c r="E277" s="534"/>
      <c r="F277" s="534"/>
      <c r="G277" s="534"/>
      <c r="H277" s="535"/>
      <c r="I277" s="170" t="s">
        <v>102</v>
      </c>
      <c r="J277" s="504" t="s">
        <v>338</v>
      </c>
      <c r="K277" s="504"/>
      <c r="L277" s="504"/>
      <c r="M277" s="504"/>
      <c r="N277" s="504"/>
      <c r="O277" s="504"/>
      <c r="P277" s="504"/>
      <c r="Q277" s="505"/>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21"/>
      <c r="C278" s="720"/>
      <c r="D278" s="71"/>
      <c r="E278" s="512" t="s">
        <v>63</v>
      </c>
      <c r="F278" s="531"/>
      <c r="G278" s="531"/>
      <c r="H278" s="53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21"/>
      <c r="C279" s="720"/>
      <c r="D279" s="71"/>
      <c r="E279" s="533"/>
      <c r="F279" s="534"/>
      <c r="G279" s="534"/>
      <c r="H279" s="535"/>
      <c r="I279" s="95"/>
      <c r="J279" s="95"/>
      <c r="K279" s="95"/>
      <c r="L279" s="95"/>
      <c r="M279" s="95"/>
      <c r="N279" s="168" t="s">
        <v>94</v>
      </c>
      <c r="O279" s="484" t="s">
        <v>330</v>
      </c>
      <c r="P279" s="484"/>
      <c r="Q279" s="485"/>
      <c r="R279" s="157"/>
      <c r="S279" s="97"/>
      <c r="T279" s="684" t="s">
        <v>339</v>
      </c>
      <c r="U279" s="684"/>
      <c r="V279" s="684"/>
      <c r="W279" s="684"/>
      <c r="X279" s="470"/>
      <c r="Y279" s="470"/>
      <c r="Z279" s="47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533"/>
      <c r="F280" s="534"/>
      <c r="G280" s="534"/>
      <c r="H280" s="535"/>
      <c r="I280" s="63" t="s">
        <v>116</v>
      </c>
      <c r="J280" s="484" t="s">
        <v>195</v>
      </c>
      <c r="K280" s="484"/>
      <c r="L280" s="484"/>
      <c r="M280" s="484"/>
      <c r="N280" s="484"/>
      <c r="O280" s="484"/>
      <c r="P280" s="484"/>
      <c r="Q280" s="485"/>
      <c r="R280" s="40" t="s">
        <v>265</v>
      </c>
      <c r="S280" s="459" t="s">
        <v>410</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533"/>
      <c r="F281" s="534"/>
      <c r="G281" s="534"/>
      <c r="H281" s="535"/>
      <c r="I281" s="63" t="s">
        <v>106</v>
      </c>
      <c r="J281" s="484" t="s">
        <v>192</v>
      </c>
      <c r="K281" s="484"/>
      <c r="L281" s="484"/>
      <c r="M281" s="484"/>
      <c r="N281" s="484"/>
      <c r="O281" s="484"/>
      <c r="P281" s="484"/>
      <c r="Q281" s="485"/>
      <c r="R281" s="40" t="s">
        <v>341</v>
      </c>
      <c r="S281" s="459" t="s">
        <v>342</v>
      </c>
      <c r="T281" s="459"/>
      <c r="U281" s="459"/>
      <c r="V281" s="459"/>
      <c r="W281" s="459"/>
      <c r="X281" s="459"/>
      <c r="Y281" s="459"/>
      <c r="Z281" s="459"/>
      <c r="AA281" s="459"/>
      <c r="AB281" s="460"/>
      <c r="AC281" s="462"/>
      <c r="AE281" s="1" t="str">
        <f>+I281</f>
        <v>□</v>
      </c>
      <c r="AH281" s="113" t="s">
        <v>344</v>
      </c>
      <c r="AJ281" s="45" t="str">
        <f>IF(Z282&gt;0,IF(Z282&lt;AJ280,"◆未達","●適合"),"■未答")</f>
        <v>■未答</v>
      </c>
    </row>
    <row r="282" spans="2:36" ht="19.5" customHeight="1">
      <c r="B282" s="721"/>
      <c r="C282" s="720"/>
      <c r="D282" s="71"/>
      <c r="E282" s="533"/>
      <c r="F282" s="534"/>
      <c r="G282" s="534"/>
      <c r="H282" s="535"/>
      <c r="I282" s="95"/>
      <c r="J282" s="95"/>
      <c r="K282" s="95"/>
      <c r="L282" s="95"/>
      <c r="M282" s="95"/>
      <c r="N282" s="95"/>
      <c r="O282" s="95"/>
      <c r="P282" s="95"/>
      <c r="Q282" s="96"/>
      <c r="R282" s="157"/>
      <c r="S282" s="635" t="s">
        <v>345</v>
      </c>
      <c r="T282" s="635"/>
      <c r="U282" s="635"/>
      <c r="V282" s="635"/>
      <c r="W282" s="635"/>
      <c r="X282" s="635"/>
      <c r="Y282" s="97" t="s">
        <v>346</v>
      </c>
      <c r="Z282" s="470"/>
      <c r="AA282" s="470"/>
      <c r="AB282" s="99"/>
      <c r="AC282" s="462"/>
      <c r="AH282" s="113" t="s">
        <v>411</v>
      </c>
      <c r="AJ282" s="45" t="str">
        <f>IF(Y283&gt;0,IF(Y283&lt;1200,"◆未達","●適合"),"■未答")</f>
        <v>■未答</v>
      </c>
    </row>
    <row r="283" spans="2:36" ht="19.5" customHeight="1">
      <c r="B283" s="721"/>
      <c r="C283" s="720"/>
      <c r="D283" s="71"/>
      <c r="E283" s="533"/>
      <c r="F283" s="534"/>
      <c r="G283" s="534"/>
      <c r="H283" s="535"/>
      <c r="I283" s="95"/>
      <c r="J283" s="95"/>
      <c r="K283" s="95"/>
      <c r="L283" s="95"/>
      <c r="M283" s="95"/>
      <c r="N283" s="95"/>
      <c r="O283" s="95"/>
      <c r="P283" s="95"/>
      <c r="Q283" s="96"/>
      <c r="R283" s="157"/>
      <c r="S283" s="635" t="s">
        <v>412</v>
      </c>
      <c r="T283" s="635"/>
      <c r="U283" s="635"/>
      <c r="V283" s="635"/>
      <c r="W283" s="635"/>
      <c r="X283" s="635"/>
      <c r="Y283" s="478"/>
      <c r="Z283" s="478"/>
      <c r="AA283" s="176" t="s">
        <v>413</v>
      </c>
      <c r="AB283" s="99"/>
      <c r="AC283" s="462"/>
      <c r="AH283" s="113"/>
      <c r="AJ283" s="113"/>
    </row>
    <row r="284" spans="2:36" ht="19.5" customHeight="1">
      <c r="B284" s="721"/>
      <c r="C284" s="720"/>
      <c r="D284" s="71"/>
      <c r="E284" s="533"/>
      <c r="F284" s="534"/>
      <c r="G284" s="534"/>
      <c r="H284" s="53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414</v>
      </c>
      <c r="F285" s="644"/>
      <c r="G285" s="644"/>
      <c r="H285" s="645"/>
      <c r="I285" s="211"/>
      <c r="J285" s="207"/>
      <c r="K285" s="207"/>
      <c r="L285" s="211"/>
      <c r="M285" s="207"/>
      <c r="N285" s="168" t="s">
        <v>348</v>
      </c>
      <c r="O285" s="502" t="s">
        <v>330</v>
      </c>
      <c r="P285" s="502"/>
      <c r="Q285" s="503"/>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3"/>
      <c r="F286" s="646"/>
      <c r="G286" s="646"/>
      <c r="H286" s="647"/>
      <c r="I286" s="168" t="s">
        <v>102</v>
      </c>
      <c r="J286" s="484" t="s">
        <v>415</v>
      </c>
      <c r="K286" s="484"/>
      <c r="L286" s="484"/>
      <c r="M286" s="484"/>
      <c r="N286" s="484"/>
      <c r="O286" s="484"/>
      <c r="P286" s="484"/>
      <c r="Q286" s="485"/>
      <c r="R286" s="457" t="s">
        <v>605</v>
      </c>
      <c r="S286" s="458"/>
      <c r="T286" s="458"/>
      <c r="U286" s="458"/>
      <c r="V286" s="168" t="s">
        <v>160</v>
      </c>
      <c r="W286" s="472" t="s">
        <v>252</v>
      </c>
      <c r="X286" s="472"/>
      <c r="Y286" s="168" t="s">
        <v>141</v>
      </c>
      <c r="Z286" s="458" t="s">
        <v>253</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3"/>
      <c r="F287" s="646"/>
      <c r="G287" s="646"/>
      <c r="H287" s="647"/>
      <c r="I287" s="170" t="s">
        <v>70</v>
      </c>
      <c r="J287" s="504" t="s">
        <v>365</v>
      </c>
      <c r="K287" s="504"/>
      <c r="L287" s="504"/>
      <c r="M287" s="504"/>
      <c r="N287" s="504"/>
      <c r="O287" s="504"/>
      <c r="P287" s="504"/>
      <c r="Q287" s="505"/>
      <c r="R287" s="688" t="s">
        <v>364</v>
      </c>
      <c r="S287" s="682"/>
      <c r="T287" s="682"/>
      <c r="U287" s="682"/>
      <c r="V287" s="682"/>
      <c r="W287" s="682"/>
      <c r="X287" s="476"/>
      <c r="Y287" s="476"/>
      <c r="Z287" s="476"/>
      <c r="AA287" s="88" t="s">
        <v>255</v>
      </c>
      <c r="AB287" s="90"/>
      <c r="AC287" s="467"/>
      <c r="AE287" s="1" t="str">
        <f>+I287</f>
        <v>□</v>
      </c>
      <c r="AH287" s="160" t="s">
        <v>256</v>
      </c>
      <c r="AJ287" s="45" t="str">
        <f>IF(X287&gt;0,IF(X287&lt;700,"◆低すぎ",IF(X287&gt;900,"◆高すぎ","●適合")),"■未答")</f>
        <v>■未答</v>
      </c>
    </row>
    <row r="288" spans="2:61" ht="19.5" customHeight="1">
      <c r="B288" s="721"/>
      <c r="C288" s="720"/>
      <c r="D288" s="35"/>
      <c r="E288" s="512" t="s">
        <v>416</v>
      </c>
      <c r="F288" s="531"/>
      <c r="G288" s="531"/>
      <c r="H288" s="532"/>
      <c r="I288" s="197"/>
      <c r="J288" s="198"/>
      <c r="K288" s="198"/>
      <c r="L288" s="197"/>
      <c r="M288" s="198"/>
      <c r="N288" s="199" t="s">
        <v>141</v>
      </c>
      <c r="O288" s="502" t="s">
        <v>330</v>
      </c>
      <c r="P288" s="502"/>
      <c r="Q288" s="503"/>
      <c r="R288" s="48"/>
      <c r="S288" s="97" t="s">
        <v>412</v>
      </c>
      <c r="T288" s="97"/>
      <c r="U288" s="97"/>
      <c r="V288" s="97"/>
      <c r="W288" s="97"/>
      <c r="X288" s="97"/>
      <c r="Y288" s="689"/>
      <c r="Z288" s="689"/>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533"/>
      <c r="F289" s="537"/>
      <c r="G289" s="537"/>
      <c r="H289" s="538"/>
      <c r="I289" s="170" t="s">
        <v>102</v>
      </c>
      <c r="J289" s="504" t="s">
        <v>312</v>
      </c>
      <c r="K289" s="504"/>
      <c r="L289" s="170" t="s">
        <v>141</v>
      </c>
      <c r="M289" s="504" t="s">
        <v>313</v>
      </c>
      <c r="N289" s="504"/>
      <c r="O289" s="504"/>
      <c r="P289" s="101"/>
      <c r="Q289" s="102"/>
      <c r="R289" s="225"/>
      <c r="S289" s="88" t="s">
        <v>1</v>
      </c>
      <c r="T289" s="88"/>
      <c r="U289" s="88"/>
      <c r="V289" s="88"/>
      <c r="W289" s="88"/>
      <c r="X289" s="88"/>
      <c r="Y289" s="497"/>
      <c r="Z289" s="49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11" t="s">
        <v>349</v>
      </c>
      <c r="F290" s="531" t="s">
        <v>48</v>
      </c>
      <c r="G290" s="531"/>
      <c r="H290" s="532"/>
      <c r="I290" s="105"/>
      <c r="J290" s="198"/>
      <c r="K290" s="198"/>
      <c r="L290" s="198"/>
      <c r="M290" s="198"/>
      <c r="N290" s="199" t="s">
        <v>106</v>
      </c>
      <c r="O290" s="502" t="s">
        <v>330</v>
      </c>
      <c r="P290" s="502"/>
      <c r="Q290" s="502"/>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79"/>
      <c r="F291" s="534"/>
      <c r="G291" s="534"/>
      <c r="H291" s="535"/>
      <c r="I291" s="63" t="s">
        <v>106</v>
      </c>
      <c r="J291" s="484" t="s">
        <v>350</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79"/>
      <c r="F292" s="537"/>
      <c r="G292" s="537"/>
      <c r="H292" s="538"/>
      <c r="I292" s="63" t="s">
        <v>116</v>
      </c>
      <c r="J292" s="484" t="s">
        <v>351</v>
      </c>
      <c r="K292" s="484"/>
      <c r="L292" s="484"/>
      <c r="M292" s="484"/>
      <c r="N292" s="484"/>
      <c r="O292" s="484"/>
      <c r="P292" s="484"/>
      <c r="Q292" s="485"/>
      <c r="R292" s="56"/>
      <c r="S292" s="633" t="s">
        <v>216</v>
      </c>
      <c r="T292" s="633"/>
      <c r="U292" s="633"/>
      <c r="V292" s="633"/>
      <c r="W292" s="633"/>
      <c r="X292" s="633"/>
      <c r="Y292" s="626">
        <f>+W290*2+W291</f>
        <v>0</v>
      </c>
      <c r="Z292" s="62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79"/>
      <c r="F293" s="591" t="s">
        <v>3</v>
      </c>
      <c r="G293" s="591"/>
      <c r="H293" s="592"/>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79"/>
      <c r="F294" s="512" t="s">
        <v>353</v>
      </c>
      <c r="G294" s="531"/>
      <c r="H294" s="53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79"/>
      <c r="F295" s="533"/>
      <c r="G295" s="534"/>
      <c r="H295" s="535"/>
      <c r="I295" s="174"/>
      <c r="J295" s="95"/>
      <c r="K295" s="95"/>
      <c r="L295" s="95"/>
      <c r="M295" s="95"/>
      <c r="N295" s="168" t="s">
        <v>123</v>
      </c>
      <c r="O295" s="484" t="s">
        <v>330</v>
      </c>
      <c r="P295" s="484"/>
      <c r="Q295" s="484"/>
      <c r="R295" s="474" t="s">
        <v>354</v>
      </c>
      <c r="S295" s="459"/>
      <c r="T295" s="459"/>
      <c r="U295" s="459"/>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79"/>
      <c r="F296" s="536"/>
      <c r="G296" s="537"/>
      <c r="H296" s="538"/>
      <c r="I296" s="206" t="s">
        <v>116</v>
      </c>
      <c r="J296" s="484" t="s">
        <v>361</v>
      </c>
      <c r="K296" s="484"/>
      <c r="L296" s="484"/>
      <c r="M296" s="484"/>
      <c r="N296" s="484"/>
      <c r="O296" s="484"/>
      <c r="P296" s="484"/>
      <c r="Q296" s="485"/>
      <c r="R296" s="457" t="s">
        <v>357</v>
      </c>
      <c r="S296" s="458"/>
      <c r="T296" s="458"/>
      <c r="U296" s="45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79"/>
      <c r="F297" s="531" t="s">
        <v>49</v>
      </c>
      <c r="G297" s="531"/>
      <c r="H297" s="532"/>
      <c r="I297" s="206" t="s">
        <v>106</v>
      </c>
      <c r="J297" s="484" t="s">
        <v>362</v>
      </c>
      <c r="K297" s="484"/>
      <c r="L297" s="484"/>
      <c r="M297" s="484"/>
      <c r="N297" s="484"/>
      <c r="O297" s="484"/>
      <c r="P297" s="484"/>
      <c r="Q297" s="485"/>
      <c r="R297" s="457" t="s">
        <v>605</v>
      </c>
      <c r="S297" s="458"/>
      <c r="T297" s="458"/>
      <c r="U297" s="458"/>
      <c r="V297" s="168" t="s">
        <v>160</v>
      </c>
      <c r="W297" s="472" t="s">
        <v>252</v>
      </c>
      <c r="X297" s="472"/>
      <c r="Y297" s="168" t="s">
        <v>141</v>
      </c>
      <c r="Z297" s="473" t="s">
        <v>253</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79"/>
      <c r="F298" s="534"/>
      <c r="G298" s="534"/>
      <c r="H298" s="535"/>
      <c r="I298" s="186"/>
      <c r="J298" s="207"/>
      <c r="K298" s="207"/>
      <c r="L298" s="207"/>
      <c r="M298" s="207"/>
      <c r="N298" s="207"/>
      <c r="O298" s="207"/>
      <c r="P298" s="207"/>
      <c r="Q298" s="208"/>
      <c r="R298" s="457" t="s">
        <v>254</v>
      </c>
      <c r="S298" s="458"/>
      <c r="T298" s="458"/>
      <c r="U298" s="458"/>
      <c r="V298" s="458"/>
      <c r="W298" s="458"/>
      <c r="X298" s="470"/>
      <c r="Y298" s="470"/>
      <c r="Z298" s="47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c r="J301" s="663"/>
      <c r="K301" s="663"/>
      <c r="L301" s="663"/>
      <c r="M301" s="663"/>
      <c r="N301" s="663"/>
      <c r="O301" s="663"/>
      <c r="P301" s="663"/>
      <c r="Q301" s="664"/>
      <c r="R301" s="711" t="s">
        <v>6</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7</v>
      </c>
      <c r="D302" s="666"/>
      <c r="E302" s="673" t="s">
        <v>8</v>
      </c>
      <c r="F302" s="674"/>
      <c r="G302" s="674"/>
      <c r="H302" s="675"/>
      <c r="I302" s="680" t="s">
        <v>9</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10</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11</v>
      </c>
      <c r="D304" s="670"/>
      <c r="E304" s="673" t="s">
        <v>12</v>
      </c>
      <c r="F304" s="674"/>
      <c r="G304" s="674"/>
      <c r="H304" s="675"/>
      <c r="I304" s="680" t="s">
        <v>9</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14</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15</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
      <c r="B310" s="1" t="s">
        <v>602</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3.5">
      <c r="B311" s="360" t="s">
        <v>85</v>
      </c>
      <c r="C311" s="729" t="s">
        <v>603</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68">
      <selection activeCell="I178" sqref="I17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607</v>
      </c>
    </row>
    <row r="3" spans="2:29" ht="35.25" customHeight="1">
      <c r="B3" s="593"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0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5" t="s">
        <v>71</v>
      </c>
      <c r="D6" s="745"/>
      <c r="E6" s="269" t="s">
        <v>482</v>
      </c>
      <c r="F6" s="455"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591</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486</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604</v>
      </c>
      <c r="S9" s="455"/>
      <c r="T9" s="455"/>
      <c r="U9" s="455"/>
      <c r="V9" s="455"/>
      <c r="W9" s="455"/>
      <c r="X9" s="455"/>
      <c r="Y9" s="455"/>
      <c r="Z9" s="455"/>
      <c r="AA9" s="455"/>
      <c r="AB9" s="45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552</v>
      </c>
      <c r="C11" s="731"/>
      <c r="D11" s="731"/>
      <c r="E11" s="731"/>
      <c r="F11" s="731"/>
      <c r="G11" s="731"/>
      <c r="H11" s="732"/>
      <c r="I11" s="734" t="s">
        <v>70</v>
      </c>
      <c r="J11" s="641" t="s">
        <v>312</v>
      </c>
      <c r="K11" s="641"/>
      <c r="L11" s="328"/>
      <c r="M11" s="329"/>
      <c r="N11" s="771" t="s">
        <v>85</v>
      </c>
      <c r="O11" s="772" t="s">
        <v>313</v>
      </c>
      <c r="P11" s="772"/>
      <c r="Q11" s="330"/>
      <c r="R11" s="773" t="s">
        <v>540</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7" t="s">
        <v>77</v>
      </c>
      <c r="C32" s="522"/>
      <c r="D32" s="704"/>
      <c r="E32" s="704"/>
      <c r="F32" s="704"/>
      <c r="G32" s="704"/>
      <c r="H32" s="704"/>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7" t="s">
        <v>83</v>
      </c>
      <c r="C35" s="518"/>
      <c r="D35" s="539" t="s">
        <v>488</v>
      </c>
      <c r="E35" s="540"/>
      <c r="F35" s="540"/>
      <c r="G35" s="540"/>
      <c r="H35" s="541"/>
      <c r="I35" s="29"/>
      <c r="J35" s="30"/>
      <c r="K35" s="29"/>
      <c r="L35" s="29"/>
      <c r="M35" s="29"/>
      <c r="N35" s="29"/>
      <c r="O35" s="30"/>
      <c r="P35" s="30"/>
      <c r="Q35" s="31"/>
      <c r="R35" s="32"/>
      <c r="S35" s="33"/>
      <c r="T35" s="33"/>
      <c r="U35" s="33"/>
      <c r="V35" s="33"/>
      <c r="W35" s="33"/>
      <c r="X35" s="33"/>
      <c r="Y35" s="33"/>
      <c r="Z35" s="33"/>
      <c r="AA35" s="33"/>
      <c r="AB35" s="33"/>
      <c r="AC35" s="595"/>
      <c r="AP35" s="6"/>
      <c r="AQ35" s="9"/>
    </row>
    <row r="36" spans="2:43" ht="24" customHeight="1">
      <c r="B36" s="519"/>
      <c r="C36" s="520"/>
      <c r="D36" s="533"/>
      <c r="E36" s="534"/>
      <c r="F36" s="534"/>
      <c r="G36" s="534"/>
      <c r="H36" s="535"/>
      <c r="I36" s="50" t="s">
        <v>429</v>
      </c>
      <c r="J36" s="484" t="s">
        <v>481</v>
      </c>
      <c r="K36" s="484"/>
      <c r="L36" s="484"/>
      <c r="M36" s="484"/>
      <c r="N36" s="484"/>
      <c r="O36" s="484"/>
      <c r="P36" s="484"/>
      <c r="Q36" s="485"/>
      <c r="R36" s="40" t="s">
        <v>419</v>
      </c>
      <c r="S36" s="480" t="s">
        <v>86</v>
      </c>
      <c r="T36" s="480"/>
      <c r="U36" s="480"/>
      <c r="V36" s="480"/>
      <c r="W36" s="480"/>
      <c r="X36" s="480"/>
      <c r="Y36" s="480"/>
      <c r="Z36" s="480"/>
      <c r="AA36" s="480"/>
      <c r="AB36" s="544"/>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9"/>
      <c r="C37" s="520"/>
      <c r="D37" s="533"/>
      <c r="E37" s="534"/>
      <c r="F37" s="534"/>
      <c r="G37" s="534"/>
      <c r="H37" s="53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19"/>
      <c r="C38" s="520"/>
      <c r="D38" s="533"/>
      <c r="E38" s="534"/>
      <c r="F38" s="534"/>
      <c r="G38" s="534"/>
      <c r="H38" s="535"/>
      <c r="I38" s="50" t="s">
        <v>429</v>
      </c>
      <c r="J38" s="428" t="s">
        <v>599</v>
      </c>
      <c r="K38" s="428"/>
      <c r="L38" s="428"/>
      <c r="M38" s="428"/>
      <c r="N38" s="428"/>
      <c r="O38" s="428"/>
      <c r="P38" s="428"/>
      <c r="Q38" s="642"/>
      <c r="R38" s="40" t="s">
        <v>419</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19"/>
      <c r="C39" s="520"/>
      <c r="D39" s="533"/>
      <c r="E39" s="534"/>
      <c r="F39" s="534"/>
      <c r="G39" s="534"/>
      <c r="H39" s="535"/>
      <c r="I39" s="50" t="s">
        <v>429</v>
      </c>
      <c r="J39" s="428" t="s">
        <v>600</v>
      </c>
      <c r="K39" s="428"/>
      <c r="L39" s="428"/>
      <c r="M39" s="428"/>
      <c r="N39" s="428"/>
      <c r="O39" s="428"/>
      <c r="P39" s="428"/>
      <c r="Q39" s="642"/>
      <c r="R39" s="40" t="s">
        <v>419</v>
      </c>
      <c r="S39" s="311" t="s">
        <v>601</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19"/>
      <c r="C40" s="520"/>
      <c r="D40" s="533"/>
      <c r="E40" s="534"/>
      <c r="F40" s="534"/>
      <c r="G40" s="534"/>
      <c r="H40" s="53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19"/>
      <c r="C41" s="520"/>
      <c r="D41" s="533"/>
      <c r="E41" s="534"/>
      <c r="F41" s="534"/>
      <c r="G41" s="534"/>
      <c r="H41" s="53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19"/>
      <c r="C42" s="520"/>
      <c r="D42" s="71"/>
      <c r="E42" s="508" t="s">
        <v>592</v>
      </c>
      <c r="F42" s="509"/>
      <c r="G42" s="509"/>
      <c r="H42" s="510"/>
      <c r="I42" s="186"/>
      <c r="J42" s="713"/>
      <c r="K42" s="713"/>
      <c r="L42" s="713"/>
      <c r="M42" s="94"/>
      <c r="N42" s="95"/>
      <c r="O42" s="95"/>
      <c r="P42" s="95"/>
      <c r="Q42" s="96"/>
      <c r="R42" s="266" t="s">
        <v>429</v>
      </c>
      <c r="S42" s="749" t="s">
        <v>475</v>
      </c>
      <c r="T42" s="749"/>
      <c r="U42" s="749"/>
      <c r="V42" s="265" t="s">
        <v>419</v>
      </c>
      <c r="W42" s="749" t="s">
        <v>474</v>
      </c>
      <c r="X42" s="749"/>
      <c r="Y42" s="749"/>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9"/>
      <c r="C43" s="520"/>
      <c r="D43" s="71"/>
      <c r="E43" s="508" t="s">
        <v>593</v>
      </c>
      <c r="F43" s="509"/>
      <c r="G43" s="509"/>
      <c r="H43" s="510"/>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9"/>
      <c r="C44" s="520"/>
      <c r="D44" s="71"/>
      <c r="E44" s="508" t="s">
        <v>594</v>
      </c>
      <c r="F44" s="509"/>
      <c r="G44" s="509"/>
      <c r="H44" s="510"/>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9"/>
      <c r="C45" s="520"/>
      <c r="D45" s="71"/>
      <c r="E45" s="508" t="s">
        <v>595</v>
      </c>
      <c r="F45" s="509"/>
      <c r="G45" s="509"/>
      <c r="H45" s="510"/>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9"/>
      <c r="C46" s="520"/>
      <c r="D46" s="71"/>
      <c r="E46" s="508" t="s">
        <v>596</v>
      </c>
      <c r="F46" s="509"/>
      <c r="G46" s="509"/>
      <c r="H46" s="510"/>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9"/>
      <c r="C47" s="520"/>
      <c r="D47" s="71"/>
      <c r="E47" s="511" t="s">
        <v>597</v>
      </c>
      <c r="F47" s="512"/>
      <c r="G47" s="512"/>
      <c r="H47" s="513"/>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7" t="s">
        <v>472</v>
      </c>
      <c r="C48" s="761"/>
      <c r="D48" s="539" t="s">
        <v>489</v>
      </c>
      <c r="E48" s="540"/>
      <c r="F48" s="540"/>
      <c r="G48" s="540"/>
      <c r="H48" s="541"/>
      <c r="I48" s="152" t="s">
        <v>429</v>
      </c>
      <c r="J48" s="30" t="s">
        <v>201</v>
      </c>
      <c r="K48" s="30"/>
      <c r="L48" s="30"/>
      <c r="M48" s="29"/>
      <c r="N48" s="29"/>
      <c r="O48" s="30"/>
      <c r="P48" s="30"/>
      <c r="Q48" s="31"/>
      <c r="R48" s="32"/>
      <c r="S48" s="33"/>
      <c r="T48" s="33"/>
      <c r="U48" s="33"/>
      <c r="V48" s="33"/>
      <c r="W48" s="33"/>
      <c r="X48" s="33"/>
      <c r="Y48" s="33"/>
      <c r="Z48" s="33"/>
      <c r="AA48" s="33"/>
      <c r="AB48" s="259" t="s">
        <v>110</v>
      </c>
      <c r="AC48" s="595"/>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9"/>
      <c r="C49" s="762"/>
      <c r="D49" s="533"/>
      <c r="E49" s="534"/>
      <c r="F49" s="534"/>
      <c r="G49" s="534"/>
      <c r="H49" s="535"/>
      <c r="I49" s="63" t="s">
        <v>429</v>
      </c>
      <c r="J49" s="37" t="s">
        <v>202</v>
      </c>
      <c r="K49" s="37"/>
      <c r="L49" s="37"/>
      <c r="M49" s="37"/>
      <c r="N49" s="37"/>
      <c r="O49" s="37"/>
      <c r="P49" s="37"/>
      <c r="Q49" s="39"/>
      <c r="R49" s="700" t="s">
        <v>203</v>
      </c>
      <c r="S49" s="479"/>
      <c r="T49" s="470"/>
      <c r="U49" s="470"/>
      <c r="V49" s="156" t="s">
        <v>471</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9"/>
      <c r="C50" s="762"/>
      <c r="D50" s="35"/>
      <c r="E50" s="512" t="s">
        <v>470</v>
      </c>
      <c r="F50" s="531"/>
      <c r="G50" s="531"/>
      <c r="H50" s="53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19"/>
      <c r="C51" s="762"/>
      <c r="D51" s="35"/>
      <c r="E51" s="536"/>
      <c r="F51" s="537"/>
      <c r="G51" s="537"/>
      <c r="H51" s="538"/>
      <c r="I51" s="63" t="s">
        <v>419</v>
      </c>
      <c r="J51" s="484" t="s">
        <v>208</v>
      </c>
      <c r="K51" s="484"/>
      <c r="L51" s="484"/>
      <c r="M51" s="484"/>
      <c r="N51" s="484"/>
      <c r="O51" s="484"/>
      <c r="P51" s="484"/>
      <c r="Q51" s="485"/>
      <c r="R51" s="474" t="s">
        <v>209</v>
      </c>
      <c r="S51" s="459"/>
      <c r="T51" s="459"/>
      <c r="U51" s="459"/>
      <c r="V51" s="470"/>
      <c r="W51" s="470"/>
      <c r="X51" s="49" t="s">
        <v>427</v>
      </c>
      <c r="Y51" s="49"/>
      <c r="Z51" s="49"/>
      <c r="AA51" s="49"/>
      <c r="AB51" s="81"/>
      <c r="AC51" s="462"/>
      <c r="AE51" s="1" t="str">
        <f>+I52</f>
        <v>□</v>
      </c>
      <c r="AH51" s="159" t="s">
        <v>469</v>
      </c>
      <c r="BE51" s="1"/>
      <c r="BG51" s="1"/>
      <c r="BH51" s="1"/>
      <c r="BI51" s="1"/>
      <c r="BJ51" s="1"/>
      <c r="BK51" s="1"/>
      <c r="BL51" s="1"/>
      <c r="BM51" s="1"/>
      <c r="BN51" s="1"/>
    </row>
    <row r="52" spans="2:66" ht="21.75" customHeight="1">
      <c r="B52" s="519"/>
      <c r="C52" s="762"/>
      <c r="D52" s="35"/>
      <c r="E52" s="509" t="s">
        <v>211</v>
      </c>
      <c r="F52" s="591"/>
      <c r="G52" s="591"/>
      <c r="H52" s="748"/>
      <c r="I52" s="63" t="s">
        <v>419</v>
      </c>
      <c r="J52" s="484" t="s">
        <v>212</v>
      </c>
      <c r="K52" s="484"/>
      <c r="L52" s="484"/>
      <c r="M52" s="484"/>
      <c r="N52" s="484"/>
      <c r="O52" s="484"/>
      <c r="P52" s="484"/>
      <c r="Q52" s="485"/>
      <c r="R52" s="474" t="s">
        <v>213</v>
      </c>
      <c r="S52" s="459"/>
      <c r="T52" s="459"/>
      <c r="U52" s="459"/>
      <c r="V52" s="470"/>
      <c r="W52" s="47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19"/>
      <c r="C53" s="762"/>
      <c r="D53" s="35"/>
      <c r="E53" s="512" t="s">
        <v>468</v>
      </c>
      <c r="F53" s="531"/>
      <c r="G53" s="531"/>
      <c r="H53" s="532"/>
      <c r="I53" s="37"/>
      <c r="J53" s="37"/>
      <c r="K53" s="37"/>
      <c r="L53" s="37"/>
      <c r="M53" s="37"/>
      <c r="N53" s="37"/>
      <c r="O53" s="37"/>
      <c r="P53" s="37"/>
      <c r="Q53" s="39"/>
      <c r="R53" s="56"/>
      <c r="S53" s="633" t="s">
        <v>216</v>
      </c>
      <c r="T53" s="633"/>
      <c r="U53" s="633"/>
      <c r="V53" s="633"/>
      <c r="W53" s="633"/>
      <c r="X53" s="633"/>
      <c r="Y53" s="626">
        <f>+V51*2+V52</f>
        <v>0</v>
      </c>
      <c r="Z53" s="626"/>
      <c r="AA53" s="49" t="s">
        <v>427</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19"/>
      <c r="C54" s="762"/>
      <c r="D54" s="35"/>
      <c r="E54" s="533"/>
      <c r="F54" s="534"/>
      <c r="G54" s="534"/>
      <c r="H54" s="535"/>
      <c r="I54" s="37"/>
      <c r="J54" s="37"/>
      <c r="K54" s="37"/>
      <c r="L54" s="37"/>
      <c r="M54" s="37"/>
      <c r="N54" s="37"/>
      <c r="O54" s="37"/>
      <c r="P54" s="37"/>
      <c r="Q54" s="39"/>
      <c r="R54" s="474" t="s">
        <v>219</v>
      </c>
      <c r="S54" s="459"/>
      <c r="T54" s="459"/>
      <c r="U54" s="459"/>
      <c r="V54" s="470"/>
      <c r="W54" s="47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19"/>
      <c r="C55" s="762"/>
      <c r="D55" s="35"/>
      <c r="E55" s="533"/>
      <c r="F55" s="534"/>
      <c r="G55" s="534"/>
      <c r="H55" s="53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19"/>
      <c r="C56" s="762"/>
      <c r="D56" s="35"/>
      <c r="E56" s="533"/>
      <c r="F56" s="534"/>
      <c r="G56" s="534"/>
      <c r="H56" s="53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19"/>
      <c r="C57" s="762"/>
      <c r="D57" s="35"/>
      <c r="E57" s="71"/>
      <c r="F57" s="512" t="s">
        <v>467</v>
      </c>
      <c r="G57" s="531"/>
      <c r="H57" s="532"/>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9"/>
      <c r="C58" s="762"/>
      <c r="D58" s="35"/>
      <c r="E58" s="71"/>
      <c r="F58" s="536"/>
      <c r="G58" s="537"/>
      <c r="H58" s="538"/>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9"/>
      <c r="C59" s="762"/>
      <c r="D59" s="35"/>
      <c r="E59" s="71"/>
      <c r="F59" s="512" t="s">
        <v>461</v>
      </c>
      <c r="G59" s="531"/>
      <c r="H59" s="532"/>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19"/>
      <c r="C60" s="762"/>
      <c r="D60" s="35"/>
      <c r="E60" s="71"/>
      <c r="F60" s="536"/>
      <c r="G60" s="537"/>
      <c r="H60" s="538"/>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19"/>
      <c r="C61" s="762"/>
      <c r="D61" s="35"/>
      <c r="E61" s="71"/>
      <c r="F61" s="512" t="s">
        <v>460</v>
      </c>
      <c r="G61" s="531"/>
      <c r="H61" s="532"/>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21"/>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17" t="s">
        <v>459</v>
      </c>
      <c r="C63" s="518"/>
      <c r="D63" s="539" t="s">
        <v>490</v>
      </c>
      <c r="E63" s="540"/>
      <c r="F63" s="540"/>
      <c r="G63" s="540"/>
      <c r="H63" s="541"/>
      <c r="I63" s="162" t="s">
        <v>419</v>
      </c>
      <c r="J63" s="163" t="s">
        <v>242</v>
      </c>
      <c r="K63" s="163"/>
      <c r="L63" s="163"/>
      <c r="M63" s="163"/>
      <c r="N63" s="163"/>
      <c r="O63" s="163"/>
      <c r="Q63" s="164"/>
      <c r="R63" s="165"/>
      <c r="S63" s="166"/>
      <c r="T63" s="166"/>
      <c r="U63" s="166"/>
      <c r="V63" s="166"/>
      <c r="W63" s="166"/>
      <c r="X63" s="166"/>
      <c r="Y63" s="166"/>
      <c r="Z63" s="166"/>
      <c r="AA63" s="166"/>
      <c r="AB63" s="166"/>
      <c r="AC63" s="63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9"/>
      <c r="C64" s="520"/>
      <c r="D64" s="533"/>
      <c r="E64" s="534"/>
      <c r="F64" s="534"/>
      <c r="G64" s="534"/>
      <c r="H64" s="535"/>
      <c r="I64" s="168" t="s">
        <v>419</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9"/>
      <c r="C65" s="520"/>
      <c r="D65" s="533"/>
      <c r="E65" s="534"/>
      <c r="F65" s="534"/>
      <c r="G65" s="534"/>
      <c r="H65" s="535"/>
      <c r="I65" s="170" t="s">
        <v>419</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19"/>
      <c r="C66" s="520"/>
      <c r="D66" s="579"/>
      <c r="E66" s="171" t="s">
        <v>491</v>
      </c>
      <c r="F66" s="563" t="s">
        <v>492</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9"/>
      <c r="C67" s="520"/>
      <c r="D67" s="579"/>
      <c r="E67" s="511" t="s">
        <v>35</v>
      </c>
      <c r="F67" s="548" t="s">
        <v>493</v>
      </c>
      <c r="G67" s="549"/>
      <c r="H67" s="550"/>
      <c r="I67" s="63" t="s">
        <v>429</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9"/>
      <c r="C68" s="520"/>
      <c r="D68" s="579"/>
      <c r="E68" s="579"/>
      <c r="F68" s="551"/>
      <c r="G68" s="552"/>
      <c r="H68" s="553"/>
      <c r="I68" s="63" t="s">
        <v>429</v>
      </c>
      <c r="J68" s="37" t="s">
        <v>202</v>
      </c>
      <c r="K68" s="37"/>
      <c r="L68" s="37"/>
      <c r="M68" s="37"/>
      <c r="N68" s="37"/>
      <c r="O68" s="37"/>
      <c r="P68" s="37"/>
      <c r="Q68" s="39"/>
      <c r="R68" s="457" t="s">
        <v>249</v>
      </c>
      <c r="S68" s="458"/>
      <c r="T68" s="458"/>
      <c r="U68" s="458"/>
      <c r="V68" s="458"/>
      <c r="W68" s="458"/>
      <c r="X68" s="635" t="s">
        <v>447</v>
      </c>
      <c r="Y68" s="635"/>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9"/>
      <c r="C69" s="520"/>
      <c r="D69" s="579"/>
      <c r="E69" s="579"/>
      <c r="F69" s="551"/>
      <c r="G69" s="552"/>
      <c r="H69" s="553"/>
      <c r="I69" s="63" t="s">
        <v>419</v>
      </c>
      <c r="J69" s="484" t="s">
        <v>208</v>
      </c>
      <c r="K69" s="484"/>
      <c r="L69" s="484"/>
      <c r="M69" s="484"/>
      <c r="N69" s="484"/>
      <c r="O69" s="484"/>
      <c r="P69" s="484"/>
      <c r="Q69" s="485"/>
      <c r="R69" s="457" t="s">
        <v>605</v>
      </c>
      <c r="S69" s="458"/>
      <c r="T69" s="458"/>
      <c r="U69" s="458"/>
      <c r="V69" s="168" t="s">
        <v>419</v>
      </c>
      <c r="W69" s="472" t="s">
        <v>252</v>
      </c>
      <c r="X69" s="472"/>
      <c r="Y69" s="168" t="s">
        <v>419</v>
      </c>
      <c r="Z69" s="473" t="s">
        <v>253</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9"/>
      <c r="C70" s="520"/>
      <c r="D70" s="579"/>
      <c r="E70" s="580"/>
      <c r="F70" s="554"/>
      <c r="G70" s="555"/>
      <c r="H70" s="556"/>
      <c r="I70" s="63" t="s">
        <v>419</v>
      </c>
      <c r="J70" s="484" t="s">
        <v>212</v>
      </c>
      <c r="K70" s="484"/>
      <c r="L70" s="484"/>
      <c r="M70" s="484"/>
      <c r="N70" s="484"/>
      <c r="O70" s="484"/>
      <c r="P70" s="484"/>
      <c r="Q70" s="485"/>
      <c r="R70" s="688" t="s">
        <v>254</v>
      </c>
      <c r="S70" s="682"/>
      <c r="T70" s="682"/>
      <c r="U70" s="682"/>
      <c r="V70" s="682"/>
      <c r="W70" s="682"/>
      <c r="X70" s="476"/>
      <c r="Y70" s="476"/>
      <c r="Z70" s="476"/>
      <c r="AA70" s="88" t="s">
        <v>427</v>
      </c>
      <c r="AB70" s="90"/>
      <c r="AC70" s="468"/>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9"/>
      <c r="C71" s="520"/>
      <c r="D71" s="579"/>
      <c r="E71" s="511" t="s">
        <v>37</v>
      </c>
      <c r="F71" s="548" t="s">
        <v>38</v>
      </c>
      <c r="G71" s="549"/>
      <c r="H71" s="550"/>
      <c r="I71" s="57" t="s">
        <v>419</v>
      </c>
      <c r="J71" s="502" t="s">
        <v>257</v>
      </c>
      <c r="K71" s="502"/>
      <c r="L71" s="502"/>
      <c r="M71" s="502"/>
      <c r="N71" s="502"/>
      <c r="O71" s="502"/>
      <c r="P71" s="502"/>
      <c r="Q71" s="503"/>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9"/>
      <c r="C72" s="520"/>
      <c r="D72" s="579"/>
      <c r="E72" s="580"/>
      <c r="F72" s="554"/>
      <c r="G72" s="555"/>
      <c r="H72" s="556"/>
      <c r="I72" s="66" t="s">
        <v>419</v>
      </c>
      <c r="J72" s="504" t="s">
        <v>258</v>
      </c>
      <c r="K72" s="504"/>
      <c r="L72" s="504"/>
      <c r="M72" s="504"/>
      <c r="N72" s="504"/>
      <c r="O72" s="504"/>
      <c r="P72" s="504"/>
      <c r="Q72" s="505"/>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9"/>
      <c r="C73" s="520"/>
      <c r="D73" s="579"/>
      <c r="E73" s="511" t="s">
        <v>39</v>
      </c>
      <c r="F73" s="548" t="s">
        <v>485</v>
      </c>
      <c r="G73" s="549"/>
      <c r="H73" s="550"/>
      <c r="I73" s="57" t="s">
        <v>429</v>
      </c>
      <c r="J73" s="502" t="s">
        <v>259</v>
      </c>
      <c r="K73" s="502"/>
      <c r="L73" s="502"/>
      <c r="M73" s="502"/>
      <c r="N73" s="502"/>
      <c r="O73" s="502"/>
      <c r="P73" s="502"/>
      <c r="Q73" s="503"/>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9"/>
      <c r="C74" s="520"/>
      <c r="D74" s="579"/>
      <c r="E74" s="579"/>
      <c r="F74" s="551"/>
      <c r="G74" s="552"/>
      <c r="H74" s="553"/>
      <c r="I74" s="63" t="s">
        <v>419</v>
      </c>
      <c r="J74" s="484" t="s">
        <v>257</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9"/>
      <c r="C75" s="520"/>
      <c r="D75" s="579"/>
      <c r="E75" s="580"/>
      <c r="F75" s="554"/>
      <c r="G75" s="555"/>
      <c r="H75" s="556"/>
      <c r="I75" s="66" t="s">
        <v>419</v>
      </c>
      <c r="J75" s="504" t="s">
        <v>258</v>
      </c>
      <c r="K75" s="504"/>
      <c r="L75" s="504"/>
      <c r="M75" s="504"/>
      <c r="N75" s="504"/>
      <c r="O75" s="504"/>
      <c r="P75" s="504"/>
      <c r="Q75" s="505"/>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19"/>
      <c r="C76" s="520"/>
      <c r="D76" s="579"/>
      <c r="E76" s="511" t="s">
        <v>260</v>
      </c>
      <c r="F76" s="548" t="s">
        <v>261</v>
      </c>
      <c r="G76" s="549"/>
      <c r="H76" s="550"/>
      <c r="I76" s="63" t="s">
        <v>419</v>
      </c>
      <c r="J76" s="577" t="s">
        <v>262</v>
      </c>
      <c r="K76" s="577"/>
      <c r="L76" s="577"/>
      <c r="M76" s="577"/>
      <c r="N76" s="577"/>
      <c r="O76" s="577"/>
      <c r="P76" s="577"/>
      <c r="Q76" s="57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9"/>
      <c r="C77" s="520"/>
      <c r="D77" s="579"/>
      <c r="E77" s="579"/>
      <c r="F77" s="551"/>
      <c r="G77" s="552"/>
      <c r="H77" s="553"/>
      <c r="I77" s="63" t="s">
        <v>419</v>
      </c>
      <c r="J77" s="484" t="s">
        <v>257</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9"/>
      <c r="C78" s="520"/>
      <c r="D78" s="579"/>
      <c r="E78" s="579"/>
      <c r="F78" s="551"/>
      <c r="G78" s="552"/>
      <c r="H78" s="553"/>
      <c r="I78" s="63" t="s">
        <v>419</v>
      </c>
      <c r="J78" s="484" t="s">
        <v>264</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19"/>
      <c r="C79" s="520"/>
      <c r="D79" s="579"/>
      <c r="E79" s="580"/>
      <c r="F79" s="554"/>
      <c r="G79" s="555"/>
      <c r="H79" s="556"/>
      <c r="I79" s="66" t="s">
        <v>419</v>
      </c>
      <c r="J79" s="504" t="s">
        <v>258</v>
      </c>
      <c r="K79" s="504"/>
      <c r="L79" s="504"/>
      <c r="M79" s="504"/>
      <c r="N79" s="504"/>
      <c r="O79" s="504"/>
      <c r="P79" s="504"/>
      <c r="Q79" s="505"/>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19"/>
      <c r="C80" s="520"/>
      <c r="D80" s="579"/>
      <c r="E80" s="511" t="s">
        <v>266</v>
      </c>
      <c r="F80" s="548" t="s">
        <v>267</v>
      </c>
      <c r="G80" s="549"/>
      <c r="H80" s="550"/>
      <c r="I80" s="57" t="s">
        <v>429</v>
      </c>
      <c r="J80" s="502" t="s">
        <v>269</v>
      </c>
      <c r="K80" s="502"/>
      <c r="L80" s="502"/>
      <c r="M80" s="502"/>
      <c r="N80" s="502"/>
      <c r="O80" s="502"/>
      <c r="P80" s="502"/>
      <c r="Q80" s="503"/>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9"/>
      <c r="C81" s="520"/>
      <c r="D81" s="579"/>
      <c r="E81" s="579"/>
      <c r="F81" s="551"/>
      <c r="G81" s="552"/>
      <c r="H81" s="553"/>
      <c r="I81" s="63" t="s">
        <v>419</v>
      </c>
      <c r="J81" s="484" t="s">
        <v>257</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9"/>
      <c r="C82" s="520"/>
      <c r="D82" s="579"/>
      <c r="E82" s="579"/>
      <c r="F82" s="551"/>
      <c r="G82" s="552"/>
      <c r="H82" s="553"/>
      <c r="I82" s="63" t="s">
        <v>419</v>
      </c>
      <c r="J82" s="484" t="s">
        <v>264</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80"/>
      <c r="E83" s="580"/>
      <c r="F83" s="554"/>
      <c r="G83" s="555"/>
      <c r="H83" s="556"/>
      <c r="I83" s="66" t="s">
        <v>419</v>
      </c>
      <c r="J83" s="504" t="s">
        <v>258</v>
      </c>
      <c r="K83" s="504"/>
      <c r="L83" s="504"/>
      <c r="M83" s="504"/>
      <c r="N83" s="504"/>
      <c r="O83" s="504"/>
      <c r="P83" s="504"/>
      <c r="Q83" s="505"/>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19" t="s">
        <v>458</v>
      </c>
      <c r="C84" s="520"/>
      <c r="D84" s="657" t="s">
        <v>494</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19"/>
      <c r="C85" s="520"/>
      <c r="D85" s="643"/>
      <c r="E85" s="646"/>
      <c r="F85" s="646"/>
      <c r="G85" s="646"/>
      <c r="H85" s="647"/>
      <c r="I85" s="94"/>
      <c r="J85" s="51"/>
      <c r="K85" s="51"/>
      <c r="L85" s="51"/>
      <c r="M85" s="51"/>
      <c r="N85" s="51"/>
      <c r="O85" s="51"/>
      <c r="P85" s="51"/>
      <c r="Q85" s="52"/>
      <c r="R85" s="40" t="s">
        <v>419</v>
      </c>
      <c r="S85" s="459" t="s">
        <v>457</v>
      </c>
      <c r="T85" s="459"/>
      <c r="U85" s="459"/>
      <c r="V85" s="459"/>
      <c r="W85" s="459"/>
      <c r="X85" s="459"/>
      <c r="Y85" s="459"/>
      <c r="Z85" s="459"/>
      <c r="AA85" s="459"/>
      <c r="AB85" s="460"/>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9"/>
      <c r="C86" s="520"/>
      <c r="D86" s="643"/>
      <c r="E86" s="646"/>
      <c r="F86" s="646"/>
      <c r="G86" s="646"/>
      <c r="H86" s="647"/>
      <c r="I86" s="63" t="s">
        <v>429</v>
      </c>
      <c r="J86" s="37" t="s">
        <v>109</v>
      </c>
      <c r="K86" s="37"/>
      <c r="L86" s="37"/>
      <c r="M86" s="37"/>
      <c r="N86" s="37"/>
      <c r="O86" s="37"/>
      <c r="P86" s="37"/>
      <c r="Q86" s="39"/>
      <c r="R86" s="40" t="s">
        <v>419</v>
      </c>
      <c r="S86" s="458" t="s">
        <v>270</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19"/>
      <c r="C87" s="520"/>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19"/>
      <c r="C88" s="520"/>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19"/>
      <c r="C89" s="520"/>
      <c r="D89" s="728"/>
      <c r="E89" s="171" t="s">
        <v>491</v>
      </c>
      <c r="F89" s="563" t="s">
        <v>492</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9"/>
      <c r="C90" s="520"/>
      <c r="D90" s="728"/>
      <c r="E90" s="511" t="s">
        <v>455</v>
      </c>
      <c r="F90" s="548" t="s">
        <v>454</v>
      </c>
      <c r="G90" s="549"/>
      <c r="H90" s="550"/>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9"/>
      <c r="C91" s="520"/>
      <c r="D91" s="728"/>
      <c r="E91" s="579"/>
      <c r="F91" s="551"/>
      <c r="G91" s="552"/>
      <c r="H91" s="553"/>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9"/>
      <c r="C92" s="520"/>
      <c r="D92" s="728"/>
      <c r="E92" s="579"/>
      <c r="F92" s="554"/>
      <c r="G92" s="555"/>
      <c r="H92" s="556"/>
      <c r="I92" s="63" t="s">
        <v>419</v>
      </c>
      <c r="J92" s="37" t="s">
        <v>187</v>
      </c>
      <c r="K92" s="37"/>
      <c r="L92" s="37"/>
      <c r="M92" s="37"/>
      <c r="N92" s="37"/>
      <c r="O92" s="37"/>
      <c r="P92" s="37"/>
      <c r="Q92" s="39"/>
      <c r="R92" s="157" t="s">
        <v>275</v>
      </c>
      <c r="S92" s="97"/>
      <c r="T92" s="97"/>
      <c r="U92" s="97"/>
      <c r="V92" s="97"/>
      <c r="W92" s="97"/>
      <c r="X92" s="97"/>
      <c r="Y92" s="470"/>
      <c r="Z92" s="470"/>
      <c r="AA92" s="97" t="s">
        <v>427</v>
      </c>
      <c r="AB92" s="99"/>
      <c r="AC92" s="462"/>
      <c r="AE92" s="142" t="str">
        <f>+I93</f>
        <v>□</v>
      </c>
      <c r="AH92" s="113" t="s">
        <v>277</v>
      </c>
      <c r="AJ92" s="45" t="str">
        <f>IF(Y92&gt;0,IF(Y92&lt;300,"③床1100",IF(Y92&lt;650,"②腰800",IF(Y92&gt;=1100,"基準なし","①床1100"))),"■未答")</f>
        <v>■未答</v>
      </c>
      <c r="AV92" s="2"/>
      <c r="BE92" s="1"/>
    </row>
    <row r="93" spans="2:57" ht="19.5" customHeight="1">
      <c r="B93" s="519"/>
      <c r="C93" s="520"/>
      <c r="D93" s="728"/>
      <c r="E93" s="579"/>
      <c r="F93" s="548" t="s">
        <v>453</v>
      </c>
      <c r="G93" s="549"/>
      <c r="H93" s="550"/>
      <c r="I93" s="63" t="s">
        <v>419</v>
      </c>
      <c r="J93" s="37" t="s">
        <v>279</v>
      </c>
      <c r="K93" s="37"/>
      <c r="L93" s="37"/>
      <c r="M93" s="37"/>
      <c r="N93" s="37"/>
      <c r="O93" s="37"/>
      <c r="P93" s="37"/>
      <c r="Q93" s="39"/>
      <c r="R93" s="157" t="s">
        <v>280</v>
      </c>
      <c r="S93" s="97"/>
      <c r="T93" s="97"/>
      <c r="U93" s="97"/>
      <c r="V93" s="97"/>
      <c r="W93" s="97"/>
      <c r="X93" s="97"/>
      <c r="Y93" s="470"/>
      <c r="Z93" s="470"/>
      <c r="AA93" s="97" t="s">
        <v>427</v>
      </c>
      <c r="AB93" s="99"/>
      <c r="AC93" s="462"/>
      <c r="AH93" s="113" t="s">
        <v>281</v>
      </c>
      <c r="AJ93" s="45" t="str">
        <f>IF(Y93&gt;0,IF(Y92&lt;300,"◎不問",IF(Y92&lt;650,IF(Y93&lt;800,"◆未達","●適合"),IF(Y92&gt;=1100,"基準なし","◎不問"))),"■未答")</f>
        <v>■未答</v>
      </c>
      <c r="AV93" s="2"/>
      <c r="BE93" s="1"/>
    </row>
    <row r="94" spans="2:57" ht="19.5" customHeight="1">
      <c r="B94" s="519"/>
      <c r="C94" s="520"/>
      <c r="D94" s="728"/>
      <c r="E94" s="579"/>
      <c r="F94" s="554"/>
      <c r="G94" s="555"/>
      <c r="H94" s="556"/>
      <c r="I94" s="174"/>
      <c r="J94" s="95"/>
      <c r="K94" s="95"/>
      <c r="L94" s="95"/>
      <c r="M94" s="95"/>
      <c r="N94" s="95"/>
      <c r="O94" s="95"/>
      <c r="P94" s="95"/>
      <c r="Q94" s="96"/>
      <c r="R94" s="157" t="s">
        <v>282</v>
      </c>
      <c r="S94" s="97"/>
      <c r="T94" s="97"/>
      <c r="U94" s="97"/>
      <c r="V94" s="97"/>
      <c r="W94" s="97"/>
      <c r="X94" s="97"/>
      <c r="Y94" s="470"/>
      <c r="Z94" s="470"/>
      <c r="AA94" s="97" t="s">
        <v>427</v>
      </c>
      <c r="AB94" s="99"/>
      <c r="AC94" s="462"/>
      <c r="AH94" s="113" t="s">
        <v>283</v>
      </c>
      <c r="AJ94" s="45" t="str">
        <f>IF(Y92&gt;0,IF(Y92&gt;=300,IF(Y92&lt;650,"◎不問",IF(Y92&lt;1100,IF(Y94&lt;1100,"◆未達","●適合"),"基準なし")),IF(Y94&lt;1100,"◆未達","●適合")),"■未答")</f>
        <v>■未答</v>
      </c>
      <c r="AV94" s="2"/>
      <c r="BE94" s="1"/>
    </row>
    <row r="95" spans="2:57" ht="19.5" customHeight="1">
      <c r="B95" s="519"/>
      <c r="C95" s="520"/>
      <c r="D95" s="728"/>
      <c r="E95" s="579"/>
      <c r="F95" s="548" t="s">
        <v>506</v>
      </c>
      <c r="G95" s="549"/>
      <c r="H95" s="550"/>
      <c r="I95" s="186"/>
      <c r="J95" s="95"/>
      <c r="K95" s="95"/>
      <c r="L95" s="95"/>
      <c r="M95" s="95"/>
      <c r="N95" s="95"/>
      <c r="O95" s="95"/>
      <c r="P95" s="95"/>
      <c r="Q95" s="96"/>
      <c r="R95" s="157"/>
      <c r="S95" s="97"/>
      <c r="T95" s="97"/>
      <c r="U95" s="97"/>
      <c r="V95" s="97"/>
      <c r="W95" s="97"/>
      <c r="X95" s="97"/>
      <c r="Y95" s="634"/>
      <c r="Z95" s="634"/>
      <c r="AA95" s="97"/>
      <c r="AB95" s="99"/>
      <c r="AC95" s="462"/>
      <c r="AH95" s="113" t="s">
        <v>285</v>
      </c>
      <c r="AJ95" s="45" t="str">
        <f>IF(Y92&gt;0,IF(Y94&gt;0,IF(Y92+Y93-Y94=0,"●相互OK","▼矛盾"),"■まだ片方"),"■未答")</f>
        <v>■未答</v>
      </c>
      <c r="AV95" s="2"/>
      <c r="BE95" s="1"/>
    </row>
    <row r="96" spans="2:57" ht="19.5" customHeight="1">
      <c r="B96" s="519"/>
      <c r="C96" s="520"/>
      <c r="D96" s="619"/>
      <c r="E96" s="580"/>
      <c r="F96" s="554"/>
      <c r="G96" s="555"/>
      <c r="H96" s="556"/>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19"/>
      <c r="C97" s="520"/>
      <c r="D97" s="512" t="s">
        <v>495</v>
      </c>
      <c r="E97" s="531"/>
      <c r="F97" s="531"/>
      <c r="G97" s="531"/>
      <c r="H97" s="532"/>
      <c r="I97" s="57" t="s">
        <v>429</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9"/>
      <c r="C98" s="520"/>
      <c r="D98" s="533"/>
      <c r="E98" s="534"/>
      <c r="F98" s="534"/>
      <c r="G98" s="534"/>
      <c r="H98" s="535"/>
      <c r="I98" s="63" t="s">
        <v>419</v>
      </c>
      <c r="J98" s="37" t="s">
        <v>187</v>
      </c>
      <c r="K98" s="37"/>
      <c r="L98" s="37"/>
      <c r="M98" s="37"/>
      <c r="N98" s="37"/>
      <c r="O98" s="37"/>
      <c r="P98" s="37"/>
      <c r="Q98" s="39"/>
      <c r="R98" s="474" t="s">
        <v>303</v>
      </c>
      <c r="S98" s="459"/>
      <c r="T98" s="459"/>
      <c r="U98" s="459"/>
      <c r="V98" s="459"/>
      <c r="W98" s="459"/>
      <c r="X98" s="459"/>
      <c r="Y98" s="470"/>
      <c r="Z98" s="47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1"/>
      <c r="C99" s="522"/>
      <c r="D99" s="621"/>
      <c r="E99" s="622"/>
      <c r="F99" s="622"/>
      <c r="G99" s="622"/>
      <c r="H99" s="623"/>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452</v>
      </c>
      <c r="C100" s="752"/>
      <c r="D100" s="581" t="s">
        <v>496</v>
      </c>
      <c r="E100" s="582"/>
      <c r="F100" s="582"/>
      <c r="G100" s="582"/>
      <c r="H100" s="583"/>
      <c r="I100" s="152" t="s">
        <v>429</v>
      </c>
      <c r="J100" s="566" t="s">
        <v>307</v>
      </c>
      <c r="K100" s="566"/>
      <c r="L100" s="566"/>
      <c r="M100" s="566"/>
      <c r="N100" s="566"/>
      <c r="O100" s="566"/>
      <c r="P100" s="566"/>
      <c r="Q100" s="567"/>
      <c r="R100" s="32"/>
      <c r="S100" s="33"/>
      <c r="T100" s="33"/>
      <c r="U100" s="33"/>
      <c r="V100" s="33"/>
      <c r="W100" s="33"/>
      <c r="X100" s="33"/>
      <c r="Y100" s="33"/>
      <c r="Z100" s="33"/>
      <c r="AA100" s="33"/>
      <c r="AB100" s="33"/>
      <c r="AC100" s="595"/>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3"/>
      <c r="C101" s="754"/>
      <c r="D101" s="571"/>
      <c r="E101" s="572"/>
      <c r="F101" s="572"/>
      <c r="G101" s="572"/>
      <c r="H101" s="573"/>
      <c r="I101" s="63" t="s">
        <v>419</v>
      </c>
      <c r="J101" s="484" t="s">
        <v>308</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5"/>
      <c r="C102" s="756"/>
      <c r="D102" s="584"/>
      <c r="E102" s="585"/>
      <c r="F102" s="585"/>
      <c r="G102" s="585"/>
      <c r="H102" s="586"/>
      <c r="I102" s="190" t="s">
        <v>419</v>
      </c>
      <c r="J102" s="639" t="s">
        <v>309</v>
      </c>
      <c r="K102" s="639"/>
      <c r="L102" s="639"/>
      <c r="M102" s="639"/>
      <c r="N102" s="639"/>
      <c r="O102" s="639"/>
      <c r="P102" s="639"/>
      <c r="Q102" s="640"/>
      <c r="R102" s="150"/>
      <c r="S102" s="151"/>
      <c r="T102" s="151"/>
      <c r="U102" s="151"/>
      <c r="V102" s="151"/>
      <c r="W102" s="151"/>
      <c r="X102" s="151"/>
      <c r="Y102" s="151"/>
      <c r="Z102" s="151"/>
      <c r="AA102" s="151"/>
      <c r="AB102" s="151"/>
      <c r="AC102" s="463"/>
      <c r="AE102" s="1" t="str">
        <f t="shared" si="4"/>
        <v>□</v>
      </c>
      <c r="BE102" s="1"/>
    </row>
    <row r="103" spans="2:57" ht="24" customHeight="1" thickBot="1">
      <c r="B103" s="610" t="s">
        <v>451</v>
      </c>
      <c r="C103" s="611"/>
      <c r="D103" s="611"/>
      <c r="E103" s="611"/>
      <c r="F103" s="611"/>
      <c r="G103" s="611"/>
      <c r="H103" s="611"/>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7" t="s">
        <v>450</v>
      </c>
      <c r="C104" s="540"/>
      <c r="D104" s="540" t="s">
        <v>44</v>
      </c>
      <c r="E104" s="540"/>
      <c r="F104" s="540"/>
      <c r="G104" s="540"/>
      <c r="H104" s="541"/>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9"/>
      <c r="C105" s="534"/>
      <c r="D105" s="537"/>
      <c r="E105" s="537"/>
      <c r="F105" s="537"/>
      <c r="G105" s="537"/>
      <c r="H105" s="538"/>
      <c r="I105" s="168" t="s">
        <v>429</v>
      </c>
      <c r="J105" s="484" t="s">
        <v>312</v>
      </c>
      <c r="K105" s="484"/>
      <c r="L105" s="168" t="s">
        <v>419</v>
      </c>
      <c r="M105" s="484" t="s">
        <v>313</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9"/>
      <c r="C106" s="534"/>
      <c r="D106" s="512" t="s">
        <v>497</v>
      </c>
      <c r="E106" s="531"/>
      <c r="F106" s="531"/>
      <c r="G106" s="531"/>
      <c r="H106" s="53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9"/>
      <c r="C107" s="534"/>
      <c r="D107" s="35"/>
      <c r="E107" s="768" t="s">
        <v>498</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9"/>
      <c r="C108" s="534"/>
      <c r="D108" s="533"/>
      <c r="E108" s="512" t="s">
        <v>499</v>
      </c>
      <c r="F108" s="531"/>
      <c r="G108" s="531"/>
      <c r="H108" s="532"/>
      <c r="I108" s="197"/>
      <c r="J108" s="198"/>
      <c r="K108" s="198"/>
      <c r="L108" s="197"/>
      <c r="M108" s="198"/>
      <c r="N108" s="199" t="s">
        <v>419</v>
      </c>
      <c r="O108" s="502" t="s">
        <v>330</v>
      </c>
      <c r="P108" s="502"/>
      <c r="Q108" s="503"/>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9"/>
      <c r="C109" s="534"/>
      <c r="D109" s="533"/>
      <c r="E109" s="533"/>
      <c r="F109" s="534"/>
      <c r="G109" s="534"/>
      <c r="H109" s="535"/>
      <c r="I109" s="168" t="s">
        <v>429</v>
      </c>
      <c r="J109" s="484" t="s">
        <v>331</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9"/>
      <c r="C110" s="534"/>
      <c r="D110" s="533"/>
      <c r="E110" s="536"/>
      <c r="F110" s="537"/>
      <c r="G110" s="537"/>
      <c r="H110" s="538"/>
      <c r="I110" s="170" t="s">
        <v>429</v>
      </c>
      <c r="J110" s="504" t="s">
        <v>332</v>
      </c>
      <c r="K110" s="504"/>
      <c r="L110" s="504"/>
      <c r="M110" s="504"/>
      <c r="N110" s="504"/>
      <c r="O110" s="504"/>
      <c r="P110" s="504"/>
      <c r="Q110" s="505"/>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19"/>
      <c r="C111" s="534"/>
      <c r="D111" s="533"/>
      <c r="E111" s="512" t="s">
        <v>449</v>
      </c>
      <c r="F111" s="531"/>
      <c r="G111" s="531"/>
      <c r="H111" s="532"/>
      <c r="I111" s="197"/>
      <c r="J111" s="198"/>
      <c r="K111" s="198"/>
      <c r="L111" s="197"/>
      <c r="M111" s="198"/>
      <c r="N111" s="199" t="s">
        <v>419</v>
      </c>
      <c r="O111" s="502" t="s">
        <v>330</v>
      </c>
      <c r="P111" s="502"/>
      <c r="Q111" s="503"/>
      <c r="R111" s="200" t="s">
        <v>419</v>
      </c>
      <c r="S111" s="685" t="s">
        <v>333</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9"/>
      <c r="C112" s="534"/>
      <c r="D112" s="533"/>
      <c r="E112" s="533"/>
      <c r="F112" s="534"/>
      <c r="G112" s="534"/>
      <c r="H112" s="535"/>
      <c r="I112" s="168" t="s">
        <v>429</v>
      </c>
      <c r="J112" s="484" t="s">
        <v>335</v>
      </c>
      <c r="K112" s="484"/>
      <c r="L112" s="484"/>
      <c r="M112" s="484"/>
      <c r="N112" s="484"/>
      <c r="O112" s="484"/>
      <c r="P112" s="484"/>
      <c r="Q112" s="485"/>
      <c r="R112" s="40" t="s">
        <v>419</v>
      </c>
      <c r="S112" s="459" t="s">
        <v>337</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9"/>
      <c r="C113" s="534"/>
      <c r="D113" s="533"/>
      <c r="E113" s="533"/>
      <c r="F113" s="537"/>
      <c r="G113" s="537"/>
      <c r="H113" s="538"/>
      <c r="I113" s="170" t="s">
        <v>429</v>
      </c>
      <c r="J113" s="504" t="s">
        <v>338</v>
      </c>
      <c r="K113" s="504"/>
      <c r="L113" s="504"/>
      <c r="M113" s="504"/>
      <c r="N113" s="504"/>
      <c r="O113" s="504"/>
      <c r="P113" s="504"/>
      <c r="Q113" s="505"/>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19"/>
      <c r="C114" s="534"/>
      <c r="D114" s="533"/>
      <c r="E114" s="579"/>
      <c r="F114" s="531" t="s">
        <v>500</v>
      </c>
      <c r="G114" s="531"/>
      <c r="H114" s="53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9"/>
      <c r="C115" s="534"/>
      <c r="D115" s="533"/>
      <c r="E115" s="579"/>
      <c r="F115" s="534"/>
      <c r="G115" s="534"/>
      <c r="H115" s="535"/>
      <c r="I115" s="95"/>
      <c r="J115" s="95"/>
      <c r="K115" s="95"/>
      <c r="L115" s="95"/>
      <c r="M115" s="95"/>
      <c r="N115" s="168" t="s">
        <v>419</v>
      </c>
      <c r="O115" s="484" t="s">
        <v>330</v>
      </c>
      <c r="P115" s="484"/>
      <c r="Q115" s="485"/>
      <c r="R115" s="157"/>
      <c r="S115" s="97"/>
      <c r="T115" s="9" t="s">
        <v>339</v>
      </c>
      <c r="U115" s="97"/>
      <c r="V115" s="97"/>
      <c r="W115" s="97"/>
      <c r="X115" s="470"/>
      <c r="Y115" s="470"/>
      <c r="Z115" s="470"/>
      <c r="AA115" s="97" t="s">
        <v>427</v>
      </c>
      <c r="AB115" s="99"/>
      <c r="AC115" s="467"/>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9"/>
      <c r="C116" s="534"/>
      <c r="D116" s="533"/>
      <c r="E116" s="579"/>
      <c r="F116" s="534"/>
      <c r="G116" s="534"/>
      <c r="H116" s="535"/>
      <c r="I116" s="63" t="s">
        <v>419</v>
      </c>
      <c r="J116" s="484" t="s">
        <v>192</v>
      </c>
      <c r="K116" s="484"/>
      <c r="L116" s="484"/>
      <c r="M116" s="484"/>
      <c r="N116" s="484"/>
      <c r="O116" s="484"/>
      <c r="P116" s="484"/>
      <c r="Q116" s="485"/>
      <c r="R116" s="40" t="s">
        <v>419</v>
      </c>
      <c r="S116" s="459" t="s">
        <v>342</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9"/>
      <c r="C117" s="534"/>
      <c r="D117" s="533"/>
      <c r="E117" s="579"/>
      <c r="F117" s="534"/>
      <c r="G117" s="534"/>
      <c r="H117" s="535"/>
      <c r="I117" s="63" t="s">
        <v>419</v>
      </c>
      <c r="J117" s="484" t="s">
        <v>195</v>
      </c>
      <c r="K117" s="484"/>
      <c r="L117" s="484"/>
      <c r="M117" s="484"/>
      <c r="N117" s="484"/>
      <c r="O117" s="484"/>
      <c r="P117" s="484"/>
      <c r="Q117" s="485"/>
      <c r="R117" s="40" t="s">
        <v>419</v>
      </c>
      <c r="S117" s="459" t="s">
        <v>448</v>
      </c>
      <c r="T117" s="459"/>
      <c r="U117" s="459"/>
      <c r="V117" s="459"/>
      <c r="W117" s="459"/>
      <c r="X117" s="459"/>
      <c r="Y117" s="459"/>
      <c r="Z117" s="459"/>
      <c r="AA117" s="459"/>
      <c r="AB117" s="460"/>
      <c r="AC117" s="467"/>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9"/>
      <c r="C118" s="534"/>
      <c r="D118" s="533"/>
      <c r="E118" s="579"/>
      <c r="F118" s="537"/>
      <c r="G118" s="537"/>
      <c r="H118" s="538"/>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9"/>
      <c r="C119" s="534"/>
      <c r="D119" s="533"/>
      <c r="E119" s="579"/>
      <c r="F119" s="531" t="s">
        <v>501</v>
      </c>
      <c r="G119" s="531"/>
      <c r="H119" s="532"/>
      <c r="I119" s="197"/>
      <c r="J119" s="198"/>
      <c r="K119" s="198"/>
      <c r="L119" s="197"/>
      <c r="M119" s="198"/>
      <c r="N119" s="199" t="s">
        <v>419</v>
      </c>
      <c r="O119" s="502" t="s">
        <v>330</v>
      </c>
      <c r="P119" s="502"/>
      <c r="Q119" s="503"/>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9"/>
      <c r="C120" s="534"/>
      <c r="D120" s="533"/>
      <c r="E120" s="579"/>
      <c r="F120" s="534"/>
      <c r="G120" s="537"/>
      <c r="H120" s="538"/>
      <c r="I120" s="170" t="s">
        <v>429</v>
      </c>
      <c r="J120" s="504" t="s">
        <v>312</v>
      </c>
      <c r="K120" s="504"/>
      <c r="L120" s="170" t="s">
        <v>419</v>
      </c>
      <c r="M120" s="504" t="s">
        <v>313</v>
      </c>
      <c r="N120" s="504"/>
      <c r="O120" s="504"/>
      <c r="P120" s="101"/>
      <c r="Q120" s="102"/>
      <c r="R120" s="157"/>
      <c r="S120" s="97"/>
      <c r="T120" s="97"/>
      <c r="U120" s="97"/>
      <c r="V120" s="634"/>
      <c r="W120" s="634"/>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9"/>
      <c r="C121" s="534"/>
      <c r="D121" s="533"/>
      <c r="E121" s="579"/>
      <c r="F121" s="579" t="s">
        <v>446</v>
      </c>
      <c r="G121" s="531" t="s">
        <v>48</v>
      </c>
      <c r="H121" s="532"/>
      <c r="I121" s="105"/>
      <c r="J121" s="198"/>
      <c r="K121" s="198"/>
      <c r="L121" s="198"/>
      <c r="M121" s="198"/>
      <c r="N121" s="199" t="s">
        <v>419</v>
      </c>
      <c r="O121" s="502" t="s">
        <v>330</v>
      </c>
      <c r="P121" s="502"/>
      <c r="Q121" s="502"/>
      <c r="R121" s="474" t="s">
        <v>209</v>
      </c>
      <c r="S121" s="459"/>
      <c r="T121" s="459"/>
      <c r="U121" s="459"/>
      <c r="V121" s="470"/>
      <c r="W121" s="470"/>
      <c r="X121" s="49" t="s">
        <v>427</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19"/>
      <c r="C122" s="534"/>
      <c r="D122" s="533"/>
      <c r="E122" s="579"/>
      <c r="F122" s="579"/>
      <c r="G122" s="534"/>
      <c r="H122" s="535"/>
      <c r="I122" s="63" t="s">
        <v>419</v>
      </c>
      <c r="J122" s="484" t="s">
        <v>350</v>
      </c>
      <c r="K122" s="484"/>
      <c r="L122" s="484"/>
      <c r="M122" s="484"/>
      <c r="N122" s="484"/>
      <c r="O122" s="484"/>
      <c r="P122" s="484"/>
      <c r="Q122" s="485"/>
      <c r="R122" s="474" t="s">
        <v>213</v>
      </c>
      <c r="S122" s="459"/>
      <c r="T122" s="459"/>
      <c r="U122" s="459"/>
      <c r="V122" s="470"/>
      <c r="W122" s="470"/>
      <c r="X122" s="49" t="s">
        <v>427</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9"/>
      <c r="C123" s="534"/>
      <c r="D123" s="533"/>
      <c r="E123" s="579"/>
      <c r="F123" s="579"/>
      <c r="G123" s="537"/>
      <c r="H123" s="538"/>
      <c r="I123" s="63" t="s">
        <v>419</v>
      </c>
      <c r="J123" s="484" t="s">
        <v>351</v>
      </c>
      <c r="K123" s="484"/>
      <c r="L123" s="484"/>
      <c r="M123" s="484"/>
      <c r="N123" s="484"/>
      <c r="O123" s="484"/>
      <c r="P123" s="484"/>
      <c r="Q123" s="485"/>
      <c r="R123" s="56"/>
      <c r="S123" s="633" t="s">
        <v>216</v>
      </c>
      <c r="T123" s="633"/>
      <c r="U123" s="633"/>
      <c r="V123" s="633"/>
      <c r="W123" s="633"/>
      <c r="X123" s="633"/>
      <c r="Y123" s="626">
        <f>+W121*2+W122</f>
        <v>0</v>
      </c>
      <c r="Z123" s="626"/>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9"/>
      <c r="C124" s="534"/>
      <c r="D124" s="533"/>
      <c r="E124" s="579"/>
      <c r="F124" s="579"/>
      <c r="G124" s="591" t="s">
        <v>428</v>
      </c>
      <c r="H124" s="592"/>
      <c r="I124" s="37"/>
      <c r="J124" s="37"/>
      <c r="K124" s="37"/>
      <c r="L124" s="37"/>
      <c r="M124" s="37"/>
      <c r="N124" s="37"/>
      <c r="O124" s="37"/>
      <c r="P124" s="37"/>
      <c r="Q124" s="86"/>
      <c r="R124" s="542" t="s">
        <v>219</v>
      </c>
      <c r="S124" s="543"/>
      <c r="T124" s="543"/>
      <c r="U124" s="543"/>
      <c r="V124" s="476"/>
      <c r="W124" s="476"/>
      <c r="X124" s="70" t="s">
        <v>427</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9"/>
      <c r="C125" s="534"/>
      <c r="D125" s="533"/>
      <c r="E125" s="579"/>
      <c r="F125" s="579"/>
      <c r="G125" s="531" t="s">
        <v>422</v>
      </c>
      <c r="H125" s="532"/>
      <c r="I125" s="172"/>
      <c r="J125" s="106"/>
      <c r="K125" s="106"/>
      <c r="L125" s="106"/>
      <c r="M125" s="106"/>
      <c r="N125" s="106"/>
      <c r="O125" s="106"/>
      <c r="P125" s="106"/>
      <c r="Q125" s="95"/>
      <c r="R125" s="474" t="s">
        <v>354</v>
      </c>
      <c r="S125" s="459"/>
      <c r="T125" s="459"/>
      <c r="U125" s="459"/>
      <c r="V125" s="168" t="s">
        <v>419</v>
      </c>
      <c r="W125" s="49" t="s">
        <v>421</v>
      </c>
      <c r="X125" s="49"/>
      <c r="Y125" s="168" t="s">
        <v>419</v>
      </c>
      <c r="Z125" s="49" t="s">
        <v>420</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9"/>
      <c r="C126" s="534"/>
      <c r="D126" s="533"/>
      <c r="E126" s="579"/>
      <c r="F126" s="579"/>
      <c r="G126" s="537"/>
      <c r="H126" s="538"/>
      <c r="I126" s="174"/>
      <c r="J126" s="95"/>
      <c r="K126" s="95"/>
      <c r="L126" s="95"/>
      <c r="M126" s="95"/>
      <c r="N126" s="168" t="s">
        <v>419</v>
      </c>
      <c r="O126" s="484" t="s">
        <v>330</v>
      </c>
      <c r="P126" s="484"/>
      <c r="Q126" s="484"/>
      <c r="R126" s="457" t="s">
        <v>357</v>
      </c>
      <c r="S126" s="458"/>
      <c r="T126" s="458"/>
      <c r="U126" s="458"/>
      <c r="V126" s="168" t="s">
        <v>419</v>
      </c>
      <c r="W126" s="97" t="s">
        <v>421</v>
      </c>
      <c r="X126" s="97"/>
      <c r="Y126" s="168" t="s">
        <v>419</v>
      </c>
      <c r="Z126" s="97" t="s">
        <v>420</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9"/>
      <c r="C127" s="534"/>
      <c r="D127" s="533"/>
      <c r="E127" s="579"/>
      <c r="F127" s="579"/>
      <c r="G127" s="531" t="s">
        <v>445</v>
      </c>
      <c r="H127" s="532"/>
      <c r="I127" s="206" t="s">
        <v>419</v>
      </c>
      <c r="J127" s="484" t="s">
        <v>361</v>
      </c>
      <c r="K127" s="484"/>
      <c r="L127" s="484"/>
      <c r="M127" s="484"/>
      <c r="N127" s="484"/>
      <c r="O127" s="484"/>
      <c r="P127" s="484"/>
      <c r="Q127" s="485"/>
      <c r="R127" s="457" t="s">
        <v>605</v>
      </c>
      <c r="S127" s="458"/>
      <c r="T127" s="458"/>
      <c r="U127" s="458"/>
      <c r="V127" s="168" t="s">
        <v>419</v>
      </c>
      <c r="W127" s="472" t="s">
        <v>252</v>
      </c>
      <c r="X127" s="472"/>
      <c r="Y127" s="168" t="s">
        <v>419</v>
      </c>
      <c r="Z127" s="473" t="s">
        <v>253</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9"/>
      <c r="C128" s="534"/>
      <c r="D128" s="533"/>
      <c r="E128" s="579"/>
      <c r="F128" s="579"/>
      <c r="G128" s="534"/>
      <c r="H128" s="535"/>
      <c r="I128" s="206" t="s">
        <v>419</v>
      </c>
      <c r="J128" s="484" t="s">
        <v>362</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9"/>
      <c r="C129" s="534"/>
      <c r="D129" s="533"/>
      <c r="E129" s="580"/>
      <c r="F129" s="580"/>
      <c r="G129" s="537"/>
      <c r="H129" s="53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9"/>
      <c r="C130" s="534"/>
      <c r="D130" s="533"/>
      <c r="E130" s="512" t="s">
        <v>444</v>
      </c>
      <c r="F130" s="531"/>
      <c r="G130" s="531"/>
      <c r="H130" s="53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9"/>
      <c r="C131" s="534"/>
      <c r="D131" s="533"/>
      <c r="E131" s="533"/>
      <c r="F131" s="534"/>
      <c r="G131" s="534"/>
      <c r="H131" s="53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9"/>
      <c r="C132" s="534"/>
      <c r="D132" s="533"/>
      <c r="E132" s="533"/>
      <c r="F132" s="534"/>
      <c r="G132" s="534"/>
      <c r="H132" s="535"/>
      <c r="I132" s="211"/>
      <c r="J132" s="207"/>
      <c r="K132" s="207"/>
      <c r="L132" s="211"/>
      <c r="M132" s="207"/>
      <c r="N132" s="168" t="s">
        <v>419</v>
      </c>
      <c r="O132" s="484" t="s">
        <v>330</v>
      </c>
      <c r="P132" s="484"/>
      <c r="Q132" s="485"/>
      <c r="R132" s="457" t="s">
        <v>605</v>
      </c>
      <c r="S132" s="458"/>
      <c r="T132" s="458"/>
      <c r="U132" s="458"/>
      <c r="V132" s="168" t="s">
        <v>419</v>
      </c>
      <c r="W132" s="472" t="s">
        <v>252</v>
      </c>
      <c r="X132" s="472"/>
      <c r="Y132" s="168" t="s">
        <v>419</v>
      </c>
      <c r="Z132" s="473" t="s">
        <v>253</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9"/>
      <c r="C133" s="534"/>
      <c r="D133" s="533"/>
      <c r="E133" s="533"/>
      <c r="F133" s="534"/>
      <c r="G133" s="534"/>
      <c r="H133" s="535"/>
      <c r="I133" s="168" t="s">
        <v>429</v>
      </c>
      <c r="J133" s="484" t="s">
        <v>363</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9"/>
      <c r="C134" s="534"/>
      <c r="D134" s="533"/>
      <c r="E134" s="533"/>
      <c r="F134" s="537"/>
      <c r="G134" s="537"/>
      <c r="H134" s="538"/>
      <c r="I134" s="170" t="s">
        <v>429</v>
      </c>
      <c r="J134" s="504" t="s">
        <v>365</v>
      </c>
      <c r="K134" s="504"/>
      <c r="L134" s="504"/>
      <c r="M134" s="504"/>
      <c r="N134" s="504"/>
      <c r="O134" s="504"/>
      <c r="P134" s="504"/>
      <c r="Q134" s="505"/>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9"/>
      <c r="C135" s="534"/>
      <c r="D135" s="533"/>
      <c r="E135" s="579"/>
      <c r="F135" s="531" t="s">
        <v>443</v>
      </c>
      <c r="G135" s="531"/>
      <c r="H135" s="532"/>
      <c r="I135" s="106"/>
      <c r="J135" s="106"/>
      <c r="K135" s="106"/>
      <c r="L135" s="106"/>
      <c r="M135" s="106"/>
      <c r="N135" s="106"/>
      <c r="O135" s="106"/>
      <c r="P135" s="106"/>
      <c r="Q135" s="107"/>
      <c r="R135" s="499" t="s">
        <v>366</v>
      </c>
      <c r="S135" s="500"/>
      <c r="T135" s="500"/>
      <c r="U135" s="500"/>
      <c r="V135" s="500"/>
      <c r="W135" s="500"/>
      <c r="X135" s="500"/>
      <c r="Y135" s="500"/>
      <c r="Z135" s="500"/>
      <c r="AA135" s="500"/>
      <c r="AB135" s="501"/>
      <c r="AC135" s="467"/>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9"/>
      <c r="C136" s="534"/>
      <c r="D136" s="533"/>
      <c r="E136" s="579"/>
      <c r="F136" s="534"/>
      <c r="G136" s="534"/>
      <c r="H136" s="535"/>
      <c r="I136" s="168" t="s">
        <v>429</v>
      </c>
      <c r="J136" s="484" t="s">
        <v>367</v>
      </c>
      <c r="K136" s="484"/>
      <c r="L136" s="484"/>
      <c r="M136" s="484"/>
      <c r="N136" s="484"/>
      <c r="O136" s="484"/>
      <c r="P136" s="484"/>
      <c r="Q136" s="485"/>
      <c r="R136" s="494"/>
      <c r="S136" s="478"/>
      <c r="T136" s="478"/>
      <c r="U136" s="478"/>
      <c r="V136" s="478"/>
      <c r="W136" s="478"/>
      <c r="X136" s="478"/>
      <c r="Y136" s="478"/>
      <c r="Z136" s="478"/>
      <c r="AA136" s="478"/>
      <c r="AB136" s="495"/>
      <c r="AC136" s="467"/>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9"/>
      <c r="C137" s="534"/>
      <c r="D137" s="533"/>
      <c r="E137" s="579"/>
      <c r="F137" s="534"/>
      <c r="G137" s="534"/>
      <c r="H137" s="535"/>
      <c r="I137" s="168" t="s">
        <v>429</v>
      </c>
      <c r="J137" s="484" t="s">
        <v>370</v>
      </c>
      <c r="K137" s="484"/>
      <c r="L137" s="484"/>
      <c r="M137" s="484"/>
      <c r="N137" s="484"/>
      <c r="O137" s="484"/>
      <c r="P137" s="484"/>
      <c r="Q137" s="485"/>
      <c r="R137" s="494"/>
      <c r="S137" s="478"/>
      <c r="T137" s="478"/>
      <c r="U137" s="478"/>
      <c r="V137" s="478"/>
      <c r="W137" s="478"/>
      <c r="X137" s="478"/>
      <c r="Y137" s="478"/>
      <c r="Z137" s="478"/>
      <c r="AA137" s="478"/>
      <c r="AB137" s="495"/>
      <c r="AC137" s="467"/>
      <c r="AQ137" s="6"/>
      <c r="AR137" s="9"/>
      <c r="AS137" s="9"/>
      <c r="AT137" s="9"/>
      <c r="AU137" s="9"/>
      <c r="BE137" s="1"/>
      <c r="BG137" s="1"/>
      <c r="BH137" s="1"/>
      <c r="BI137" s="1"/>
      <c r="BJ137" s="1"/>
      <c r="BK137" s="1"/>
      <c r="BL137" s="1"/>
      <c r="BM137" s="1"/>
      <c r="BN137" s="1"/>
    </row>
    <row r="138" spans="2:66" ht="26.25" customHeight="1">
      <c r="B138" s="519"/>
      <c r="C138" s="534"/>
      <c r="D138" s="533"/>
      <c r="E138" s="579"/>
      <c r="F138" s="537"/>
      <c r="G138" s="537"/>
      <c r="H138" s="538"/>
      <c r="I138" s="101"/>
      <c r="J138" s="101"/>
      <c r="K138" s="101"/>
      <c r="L138" s="101"/>
      <c r="M138" s="101"/>
      <c r="N138" s="101"/>
      <c r="O138" s="101"/>
      <c r="P138" s="101"/>
      <c r="Q138" s="102"/>
      <c r="R138" s="496"/>
      <c r="S138" s="497"/>
      <c r="T138" s="497"/>
      <c r="U138" s="497"/>
      <c r="V138" s="497"/>
      <c r="W138" s="497"/>
      <c r="X138" s="497"/>
      <c r="Y138" s="497"/>
      <c r="Z138" s="497"/>
      <c r="AA138" s="497"/>
      <c r="AB138" s="498"/>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9"/>
      <c r="C139" s="534"/>
      <c r="D139" s="533"/>
      <c r="E139" s="579"/>
      <c r="F139" s="531" t="s">
        <v>442</v>
      </c>
      <c r="G139" s="531"/>
      <c r="H139" s="532"/>
      <c r="I139" s="106"/>
      <c r="J139" s="106"/>
      <c r="K139" s="106"/>
      <c r="L139" s="106"/>
      <c r="M139" s="106"/>
      <c r="N139" s="106"/>
      <c r="O139" s="106"/>
      <c r="P139" s="106"/>
      <c r="Q139" s="107"/>
      <c r="R139" s="499" t="s">
        <v>366</v>
      </c>
      <c r="S139" s="500"/>
      <c r="T139" s="500"/>
      <c r="U139" s="500"/>
      <c r="V139" s="500"/>
      <c r="W139" s="500"/>
      <c r="X139" s="500"/>
      <c r="Y139" s="500"/>
      <c r="Z139" s="500"/>
      <c r="AA139" s="500"/>
      <c r="AB139" s="501"/>
      <c r="AC139" s="467"/>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9"/>
      <c r="C140" s="534"/>
      <c r="D140" s="533"/>
      <c r="E140" s="579"/>
      <c r="F140" s="534"/>
      <c r="G140" s="534"/>
      <c r="H140" s="535"/>
      <c r="I140" s="168" t="s">
        <v>429</v>
      </c>
      <c r="J140" s="484" t="s">
        <v>367</v>
      </c>
      <c r="K140" s="484"/>
      <c r="L140" s="484"/>
      <c r="M140" s="484"/>
      <c r="N140" s="484"/>
      <c r="O140" s="484"/>
      <c r="P140" s="484"/>
      <c r="Q140" s="485"/>
      <c r="R140" s="494"/>
      <c r="S140" s="478"/>
      <c r="T140" s="478"/>
      <c r="U140" s="478"/>
      <c r="V140" s="478"/>
      <c r="W140" s="478"/>
      <c r="X140" s="478"/>
      <c r="Y140" s="478"/>
      <c r="Z140" s="478"/>
      <c r="AA140" s="478"/>
      <c r="AB140" s="495"/>
      <c r="AC140" s="467"/>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9"/>
      <c r="C141" s="534"/>
      <c r="D141" s="533"/>
      <c r="E141" s="579"/>
      <c r="F141" s="534"/>
      <c r="G141" s="534"/>
      <c r="H141" s="535"/>
      <c r="I141" s="168" t="s">
        <v>429</v>
      </c>
      <c r="J141" s="484" t="s">
        <v>370</v>
      </c>
      <c r="K141" s="484"/>
      <c r="L141" s="484"/>
      <c r="M141" s="484"/>
      <c r="N141" s="484"/>
      <c r="O141" s="484"/>
      <c r="P141" s="484"/>
      <c r="Q141" s="485"/>
      <c r="R141" s="494"/>
      <c r="S141" s="478"/>
      <c r="T141" s="478"/>
      <c r="U141" s="478"/>
      <c r="V141" s="478"/>
      <c r="W141" s="478"/>
      <c r="X141" s="478"/>
      <c r="Y141" s="478"/>
      <c r="Z141" s="478"/>
      <c r="AA141" s="478"/>
      <c r="AB141" s="495"/>
      <c r="AC141" s="467"/>
      <c r="AR141" s="9"/>
      <c r="AS141" s="9"/>
      <c r="AT141" s="9"/>
      <c r="AU141" s="9"/>
      <c r="BE141" s="1"/>
      <c r="BG141" s="1"/>
      <c r="BH141" s="1"/>
      <c r="BI141" s="1"/>
      <c r="BJ141" s="1"/>
      <c r="BK141" s="1"/>
      <c r="BL141" s="1"/>
      <c r="BM141" s="1"/>
      <c r="BN141" s="1"/>
    </row>
    <row r="142" spans="2:66" ht="19.5" customHeight="1">
      <c r="B142" s="726"/>
      <c r="C142" s="537"/>
      <c r="D142" s="536"/>
      <c r="E142" s="580"/>
      <c r="F142" s="537"/>
      <c r="G142" s="537"/>
      <c r="H142" s="538"/>
      <c r="I142" s="101"/>
      <c r="J142" s="101"/>
      <c r="K142" s="101"/>
      <c r="L142" s="101"/>
      <c r="M142" s="101"/>
      <c r="N142" s="101"/>
      <c r="O142" s="101"/>
      <c r="P142" s="101"/>
      <c r="Q142" s="102"/>
      <c r="R142" s="496"/>
      <c r="S142" s="497"/>
      <c r="T142" s="497"/>
      <c r="U142" s="497"/>
      <c r="V142" s="497"/>
      <c r="W142" s="497"/>
      <c r="X142" s="497"/>
      <c r="Y142" s="497"/>
      <c r="Z142" s="497"/>
      <c r="AA142" s="497"/>
      <c r="AB142" s="498"/>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9" t="s">
        <v>438</v>
      </c>
      <c r="C143" s="520"/>
      <c r="D143" s="643" t="s">
        <v>437</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9"/>
      <c r="C144" s="520"/>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9"/>
      <c r="C145" s="520"/>
      <c r="D145" s="643"/>
      <c r="E145" s="646"/>
      <c r="F145" s="646"/>
      <c r="G145" s="646"/>
      <c r="H145" s="647"/>
      <c r="I145" s="94"/>
      <c r="J145" s="51"/>
      <c r="K145" s="51"/>
      <c r="L145" s="51"/>
      <c r="M145" s="51"/>
      <c r="N145" s="51"/>
      <c r="O145" s="51"/>
      <c r="P145" s="51"/>
      <c r="Q145" s="52"/>
      <c r="R145" s="40" t="s">
        <v>419</v>
      </c>
      <c r="S145" s="459" t="s">
        <v>372</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19"/>
      <c r="C146" s="520"/>
      <c r="D146" s="643"/>
      <c r="E146" s="646"/>
      <c r="F146" s="646"/>
      <c r="G146" s="646"/>
      <c r="H146" s="647"/>
      <c r="I146" s="63" t="s">
        <v>429</v>
      </c>
      <c r="J146" s="37" t="s">
        <v>373</v>
      </c>
      <c r="K146" s="37"/>
      <c r="L146" s="37"/>
      <c r="M146" s="37"/>
      <c r="N146" s="37"/>
      <c r="O146" s="37"/>
      <c r="P146" s="37"/>
      <c r="Q146" s="39"/>
      <c r="R146" s="40" t="s">
        <v>419</v>
      </c>
      <c r="S146" s="458" t="s">
        <v>374</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19"/>
      <c r="C147" s="520"/>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9"/>
      <c r="C148" s="520"/>
      <c r="D148" s="579"/>
      <c r="E148" s="509" t="s">
        <v>54</v>
      </c>
      <c r="F148" s="591"/>
      <c r="G148" s="591"/>
      <c r="H148" s="592"/>
      <c r="I148" s="63" t="s">
        <v>419</v>
      </c>
      <c r="J148" s="37" t="s">
        <v>187</v>
      </c>
      <c r="K148" s="37"/>
      <c r="L148" s="37"/>
      <c r="M148" s="37"/>
      <c r="N148" s="37"/>
      <c r="O148" s="37"/>
      <c r="P148" s="37"/>
      <c r="Q148" s="39"/>
      <c r="R148" s="457" t="s">
        <v>275</v>
      </c>
      <c r="S148" s="458"/>
      <c r="T148" s="458"/>
      <c r="U148" s="458"/>
      <c r="V148" s="458"/>
      <c r="W148" s="458"/>
      <c r="X148" s="458"/>
      <c r="Y148" s="470"/>
      <c r="Z148" s="470"/>
      <c r="AA148" s="97" t="s">
        <v>427</v>
      </c>
      <c r="AB148" s="99"/>
      <c r="AC148" s="693"/>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9"/>
      <c r="C149" s="520"/>
      <c r="D149" s="579"/>
      <c r="E149" s="509"/>
      <c r="F149" s="591"/>
      <c r="G149" s="591"/>
      <c r="H149" s="592"/>
      <c r="I149" s="63" t="s">
        <v>419</v>
      </c>
      <c r="J149" s="37" t="s">
        <v>279</v>
      </c>
      <c r="K149" s="37"/>
      <c r="L149" s="37"/>
      <c r="M149" s="37"/>
      <c r="N149" s="37"/>
      <c r="O149" s="37"/>
      <c r="P149" s="37"/>
      <c r="Q149" s="39"/>
      <c r="R149" s="457" t="s">
        <v>280</v>
      </c>
      <c r="S149" s="458"/>
      <c r="T149" s="458"/>
      <c r="U149" s="458"/>
      <c r="V149" s="458"/>
      <c r="W149" s="458"/>
      <c r="X149" s="458"/>
      <c r="Y149" s="470"/>
      <c r="Z149" s="470"/>
      <c r="AA149" s="97" t="s">
        <v>427</v>
      </c>
      <c r="AB149" s="99"/>
      <c r="AC149" s="693"/>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9"/>
      <c r="C150" s="520"/>
      <c r="D150" s="579"/>
      <c r="E150" s="509"/>
      <c r="F150" s="591"/>
      <c r="G150" s="591"/>
      <c r="H150" s="592"/>
      <c r="I150" s="37"/>
      <c r="J150" s="37"/>
      <c r="K150" s="37"/>
      <c r="L150" s="37"/>
      <c r="M150" s="37"/>
      <c r="N150" s="37"/>
      <c r="O150" s="37"/>
      <c r="P150" s="37"/>
      <c r="Q150" s="39"/>
      <c r="R150" s="157" t="s">
        <v>282</v>
      </c>
      <c r="S150" s="97"/>
      <c r="T150" s="97"/>
      <c r="U150" s="97"/>
      <c r="V150" s="97"/>
      <c r="W150" s="97"/>
      <c r="X150" s="97"/>
      <c r="Y150" s="470"/>
      <c r="Z150" s="470"/>
      <c r="AA150" s="97" t="s">
        <v>427</v>
      </c>
      <c r="AB150" s="99"/>
      <c r="AC150" s="693"/>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9"/>
      <c r="C151" s="520"/>
      <c r="D151" s="579"/>
      <c r="E151" s="509" t="s">
        <v>502</v>
      </c>
      <c r="F151" s="591"/>
      <c r="G151" s="591"/>
      <c r="H151" s="592"/>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9"/>
      <c r="C152" s="520"/>
      <c r="D152" s="579"/>
      <c r="E152" s="509"/>
      <c r="F152" s="591"/>
      <c r="G152" s="591"/>
      <c r="H152" s="592"/>
      <c r="I152" s="94"/>
      <c r="J152" s="95"/>
      <c r="K152" s="95"/>
      <c r="L152" s="37"/>
      <c r="M152" s="37"/>
      <c r="N152" s="37"/>
      <c r="O152" s="37"/>
      <c r="P152" s="37"/>
      <c r="Q152" s="39"/>
      <c r="R152" s="474" t="s">
        <v>303</v>
      </c>
      <c r="S152" s="459"/>
      <c r="T152" s="459"/>
      <c r="U152" s="459"/>
      <c r="V152" s="459"/>
      <c r="W152" s="459"/>
      <c r="X152" s="459"/>
      <c r="Y152" s="470"/>
      <c r="Z152" s="470"/>
      <c r="AA152" s="49" t="s">
        <v>427</v>
      </c>
      <c r="AB152" s="49"/>
      <c r="AC152" s="693"/>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1"/>
      <c r="C153" s="522"/>
      <c r="D153" s="704"/>
      <c r="E153" s="561"/>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7" t="s">
        <v>436</v>
      </c>
      <c r="C154" s="764"/>
      <c r="D154" s="540" t="s">
        <v>55</v>
      </c>
      <c r="E154" s="540"/>
      <c r="F154" s="540"/>
      <c r="G154" s="540"/>
      <c r="H154" s="541"/>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9"/>
      <c r="C155" s="765"/>
      <c r="D155" s="534"/>
      <c r="E155" s="534"/>
      <c r="F155" s="534"/>
      <c r="G155" s="534"/>
      <c r="H155" s="535"/>
      <c r="I155" s="170" t="s">
        <v>429</v>
      </c>
      <c r="J155" s="504" t="s">
        <v>378</v>
      </c>
      <c r="K155" s="504"/>
      <c r="L155" s="170" t="s">
        <v>419</v>
      </c>
      <c r="M155" s="504" t="s">
        <v>379</v>
      </c>
      <c r="N155" s="504"/>
      <c r="O155" s="170" t="s">
        <v>429</v>
      </c>
      <c r="P155" s="504" t="s">
        <v>313</v>
      </c>
      <c r="Q155" s="505"/>
      <c r="R155" s="157"/>
      <c r="S155" s="97"/>
      <c r="T155" s="97"/>
      <c r="U155" s="97"/>
      <c r="V155" s="97"/>
      <c r="W155" s="97"/>
      <c r="X155" s="97"/>
      <c r="Y155" s="97"/>
      <c r="Z155" s="97"/>
      <c r="AA155" s="97"/>
      <c r="AB155" s="97"/>
      <c r="AC155" s="468"/>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6"/>
      <c r="C156" s="762"/>
      <c r="D156" s="512" t="s">
        <v>430</v>
      </c>
      <c r="E156" s="531"/>
      <c r="F156" s="531"/>
      <c r="G156" s="531"/>
      <c r="H156" s="532"/>
      <c r="I156" s="197"/>
      <c r="J156" s="198"/>
      <c r="K156" s="198"/>
      <c r="L156" s="197"/>
      <c r="M156" s="198"/>
      <c r="N156" s="199" t="s">
        <v>419</v>
      </c>
      <c r="O156" s="502" t="s">
        <v>330</v>
      </c>
      <c r="P156" s="502"/>
      <c r="Q156" s="503"/>
      <c r="R156" s="200" t="s">
        <v>419</v>
      </c>
      <c r="S156" s="650" t="s">
        <v>382</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533"/>
      <c r="E157" s="534"/>
      <c r="F157" s="534"/>
      <c r="G157" s="534"/>
      <c r="H157" s="535"/>
      <c r="I157" s="170" t="s">
        <v>429</v>
      </c>
      <c r="J157" s="504" t="s">
        <v>312</v>
      </c>
      <c r="K157" s="504"/>
      <c r="L157" s="170" t="s">
        <v>419</v>
      </c>
      <c r="M157" s="504" t="s">
        <v>313</v>
      </c>
      <c r="N157" s="504"/>
      <c r="O157" s="504"/>
      <c r="P157" s="101"/>
      <c r="Q157" s="102"/>
      <c r="R157" s="40" t="s">
        <v>419</v>
      </c>
      <c r="S157" s="682" t="s">
        <v>383</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512" t="s">
        <v>503</v>
      </c>
      <c r="F158" s="531"/>
      <c r="G158" s="531"/>
      <c r="H158" s="532"/>
      <c r="I158" s="105"/>
      <c r="J158" s="198"/>
      <c r="K158" s="198"/>
      <c r="L158" s="198"/>
      <c r="M158" s="198"/>
      <c r="N158" s="199" t="s">
        <v>419</v>
      </c>
      <c r="O158" s="502" t="s">
        <v>330</v>
      </c>
      <c r="P158" s="502"/>
      <c r="Q158" s="502"/>
      <c r="R158" s="687" t="s">
        <v>209</v>
      </c>
      <c r="S158" s="685"/>
      <c r="T158" s="685"/>
      <c r="U158" s="685"/>
      <c r="V158" s="652"/>
      <c r="W158" s="652"/>
      <c r="X158" s="79" t="s">
        <v>427</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6"/>
      <c r="C159" s="762"/>
      <c r="D159" s="35"/>
      <c r="E159" s="533"/>
      <c r="F159" s="534"/>
      <c r="G159" s="534"/>
      <c r="H159" s="535"/>
      <c r="I159" s="63" t="s">
        <v>419</v>
      </c>
      <c r="J159" s="484" t="s">
        <v>350</v>
      </c>
      <c r="K159" s="484"/>
      <c r="L159" s="484"/>
      <c r="M159" s="484"/>
      <c r="N159" s="484"/>
      <c r="O159" s="484"/>
      <c r="P159" s="484"/>
      <c r="Q159" s="485"/>
      <c r="R159" s="474" t="s">
        <v>213</v>
      </c>
      <c r="S159" s="459"/>
      <c r="T159" s="459"/>
      <c r="U159" s="459"/>
      <c r="V159" s="470"/>
      <c r="W159" s="470"/>
      <c r="X159" s="49" t="s">
        <v>427</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6"/>
      <c r="C160" s="762"/>
      <c r="D160" s="35"/>
      <c r="E160" s="536"/>
      <c r="F160" s="537"/>
      <c r="G160" s="537"/>
      <c r="H160" s="538"/>
      <c r="I160" s="63" t="s">
        <v>419</v>
      </c>
      <c r="J160" s="484" t="s">
        <v>351</v>
      </c>
      <c r="K160" s="484"/>
      <c r="L160" s="484"/>
      <c r="M160" s="484"/>
      <c r="N160" s="484"/>
      <c r="O160" s="484"/>
      <c r="P160" s="484"/>
      <c r="Q160" s="485"/>
      <c r="R160" s="56"/>
      <c r="S160" s="633" t="s">
        <v>216</v>
      </c>
      <c r="T160" s="633"/>
      <c r="U160" s="633"/>
      <c r="V160" s="633"/>
      <c r="W160" s="633"/>
      <c r="X160" s="633"/>
      <c r="Y160" s="626"/>
      <c r="Z160" s="626"/>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09" t="s">
        <v>428</v>
      </c>
      <c r="F161" s="591"/>
      <c r="G161" s="591"/>
      <c r="H161" s="592"/>
      <c r="I161" s="85"/>
      <c r="J161" s="85"/>
      <c r="K161" s="85"/>
      <c r="L161" s="85"/>
      <c r="M161" s="85"/>
      <c r="N161" s="85"/>
      <c r="O161" s="85"/>
      <c r="P161" s="85"/>
      <c r="Q161" s="86"/>
      <c r="R161" s="542" t="s">
        <v>219</v>
      </c>
      <c r="S161" s="543"/>
      <c r="T161" s="543"/>
      <c r="U161" s="543"/>
      <c r="V161" s="476"/>
      <c r="W161" s="476"/>
      <c r="X161" s="70" t="s">
        <v>427</v>
      </c>
      <c r="Y161" s="482">
        <f>IF(V161&gt;30,"&gt;30","")</f>
      </c>
      <c r="Z161" s="482"/>
      <c r="AA161" s="70"/>
      <c r="AB161" s="70"/>
      <c r="AC161" s="468"/>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6"/>
      <c r="C162" s="762"/>
      <c r="D162" s="35"/>
      <c r="E162" s="512" t="s">
        <v>422</v>
      </c>
      <c r="F162" s="531"/>
      <c r="G162" s="531"/>
      <c r="H162" s="532"/>
      <c r="I162" s="172"/>
      <c r="J162" s="106"/>
      <c r="K162" s="106"/>
      <c r="L162" s="106"/>
      <c r="M162" s="106"/>
      <c r="N162" s="199" t="s">
        <v>419</v>
      </c>
      <c r="O162" s="502" t="s">
        <v>330</v>
      </c>
      <c r="P162" s="502"/>
      <c r="Q162" s="502"/>
      <c r="R162" s="687" t="s">
        <v>354</v>
      </c>
      <c r="S162" s="685"/>
      <c r="T162" s="685"/>
      <c r="U162" s="685"/>
      <c r="V162" s="199" t="s">
        <v>419</v>
      </c>
      <c r="W162" s="79" t="s">
        <v>421</v>
      </c>
      <c r="X162" s="79"/>
      <c r="Y162" s="199" t="s">
        <v>419</v>
      </c>
      <c r="Z162" s="79" t="s">
        <v>420</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6"/>
      <c r="C163" s="762"/>
      <c r="D163" s="35"/>
      <c r="E163" s="536"/>
      <c r="F163" s="537"/>
      <c r="G163" s="537"/>
      <c r="H163" s="538"/>
      <c r="I163" s="206" t="s">
        <v>419</v>
      </c>
      <c r="J163" s="484" t="s">
        <v>361</v>
      </c>
      <c r="K163" s="484"/>
      <c r="L163" s="484"/>
      <c r="M163" s="484"/>
      <c r="N163" s="484"/>
      <c r="O163" s="484"/>
      <c r="P163" s="484"/>
      <c r="Q163" s="485"/>
      <c r="R163" s="457" t="s">
        <v>357</v>
      </c>
      <c r="S163" s="458"/>
      <c r="T163" s="458"/>
      <c r="U163" s="458"/>
      <c r="V163" s="168" t="s">
        <v>85</v>
      </c>
      <c r="W163" s="97" t="s">
        <v>163</v>
      </c>
      <c r="X163" s="97"/>
      <c r="Y163" s="168" t="s">
        <v>85</v>
      </c>
      <c r="Z163" s="97" t="s">
        <v>356</v>
      </c>
      <c r="AA163" s="97"/>
      <c r="AB163" s="99"/>
      <c r="AC163" s="467"/>
      <c r="AE163" s="1" t="str">
        <f>+I160</f>
        <v>□</v>
      </c>
      <c r="BE163" s="1"/>
      <c r="BG163" s="1"/>
      <c r="BH163" s="1"/>
      <c r="BI163" s="1"/>
      <c r="BJ163" s="1"/>
      <c r="BK163" s="1"/>
      <c r="BL163" s="1"/>
      <c r="BM163" s="1"/>
      <c r="BN163" s="1"/>
    </row>
    <row r="164" spans="2:66" ht="6" customHeight="1">
      <c r="B164" s="766"/>
      <c r="C164" s="762"/>
      <c r="D164" s="35"/>
      <c r="E164" s="512" t="s">
        <v>418</v>
      </c>
      <c r="F164" s="531"/>
      <c r="G164" s="531"/>
      <c r="H164" s="53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533"/>
      <c r="F165" s="534"/>
      <c r="G165" s="534"/>
      <c r="H165" s="535"/>
      <c r="I165" s="206" t="s">
        <v>85</v>
      </c>
      <c r="J165" s="484" t="s">
        <v>362</v>
      </c>
      <c r="K165" s="484"/>
      <c r="L165" s="484"/>
      <c r="M165" s="484"/>
      <c r="N165" s="484"/>
      <c r="O165" s="484"/>
      <c r="P165" s="484"/>
      <c r="Q165" s="485"/>
      <c r="R165" s="457" t="s">
        <v>605</v>
      </c>
      <c r="S165" s="458"/>
      <c r="T165" s="458"/>
      <c r="U165" s="458"/>
      <c r="V165" s="168" t="s">
        <v>85</v>
      </c>
      <c r="W165" s="472" t="s">
        <v>252</v>
      </c>
      <c r="X165" s="472"/>
      <c r="Y165" s="168" t="s">
        <v>85</v>
      </c>
      <c r="Z165" s="473" t="s">
        <v>253</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6"/>
      <c r="C166" s="762"/>
      <c r="D166" s="71"/>
      <c r="E166" s="536"/>
      <c r="F166" s="537"/>
      <c r="G166" s="537"/>
      <c r="H166" s="538"/>
      <c r="I166" s="218"/>
      <c r="J166" s="504"/>
      <c r="K166" s="504"/>
      <c r="L166" s="504"/>
      <c r="M166" s="504"/>
      <c r="N166" s="504"/>
      <c r="O166" s="504"/>
      <c r="P166" s="504"/>
      <c r="Q166" s="505"/>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6"/>
      <c r="C167" s="762"/>
      <c r="D167" s="657" t="s">
        <v>504</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85</v>
      </c>
      <c r="S168" s="459" t="s">
        <v>386</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6"/>
      <c r="C169" s="762"/>
      <c r="D169" s="643"/>
      <c r="E169" s="646"/>
      <c r="F169" s="646"/>
      <c r="G169" s="646"/>
      <c r="H169" s="647"/>
      <c r="I169" s="63" t="s">
        <v>70</v>
      </c>
      <c r="J169" s="37" t="s">
        <v>109</v>
      </c>
      <c r="K169" s="37"/>
      <c r="L169" s="37"/>
      <c r="M169" s="37"/>
      <c r="N169" s="37"/>
      <c r="O169" s="37"/>
      <c r="P169" s="37"/>
      <c r="Q169" s="39"/>
      <c r="R169" s="40" t="s">
        <v>85</v>
      </c>
      <c r="S169" s="458" t="s">
        <v>270</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09" t="s">
        <v>57</v>
      </c>
      <c r="F171" s="591"/>
      <c r="G171" s="591"/>
      <c r="H171" s="592"/>
      <c r="I171" s="63" t="s">
        <v>85</v>
      </c>
      <c r="J171" s="37" t="s">
        <v>187</v>
      </c>
      <c r="K171" s="37"/>
      <c r="L171" s="37"/>
      <c r="M171" s="37"/>
      <c r="N171" s="37"/>
      <c r="O171" s="37"/>
      <c r="P171" s="37"/>
      <c r="Q171" s="39"/>
      <c r="R171" s="457" t="s">
        <v>275</v>
      </c>
      <c r="S171" s="458"/>
      <c r="T171" s="458"/>
      <c r="U171" s="458"/>
      <c r="V171" s="458"/>
      <c r="W171" s="458"/>
      <c r="X171" s="458"/>
      <c r="Y171" s="470"/>
      <c r="Z171" s="470"/>
      <c r="AA171" s="97" t="s">
        <v>119</v>
      </c>
      <c r="AB171" s="99"/>
      <c r="AC171" s="462"/>
      <c r="AH171" s="113" t="s">
        <v>277</v>
      </c>
      <c r="AJ171" s="45" t="str">
        <f>IF(Y171&gt;0,IF(Y171&lt;650,"腰1100",IF(Y171&gt;=1100,"基準なし","床1100")),"■未答")</f>
        <v>■未答</v>
      </c>
    </row>
    <row r="172" spans="2:47" ht="21.75" customHeight="1">
      <c r="B172" s="766"/>
      <c r="C172" s="762"/>
      <c r="D172" s="71"/>
      <c r="E172" s="509"/>
      <c r="F172" s="591"/>
      <c r="G172" s="591"/>
      <c r="H172" s="592"/>
      <c r="I172" s="63" t="s">
        <v>85</v>
      </c>
      <c r="J172" s="37" t="s">
        <v>279</v>
      </c>
      <c r="K172" s="37"/>
      <c r="L172" s="37"/>
      <c r="M172" s="37"/>
      <c r="N172" s="37"/>
      <c r="O172" s="37"/>
      <c r="P172" s="37"/>
      <c r="Q172" s="39"/>
      <c r="R172" s="457" t="s">
        <v>280</v>
      </c>
      <c r="S172" s="458"/>
      <c r="T172" s="458"/>
      <c r="U172" s="458"/>
      <c r="V172" s="458"/>
      <c r="W172" s="458"/>
      <c r="X172" s="458"/>
      <c r="Y172" s="470"/>
      <c r="Z172" s="47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09"/>
      <c r="F173" s="591"/>
      <c r="G173" s="591"/>
      <c r="H173" s="592"/>
      <c r="I173" s="37"/>
      <c r="J173" s="37"/>
      <c r="K173" s="37"/>
      <c r="L173" s="37"/>
      <c r="M173" s="37"/>
      <c r="N173" s="37"/>
      <c r="O173" s="37"/>
      <c r="P173" s="37"/>
      <c r="Q173" s="39"/>
      <c r="R173" s="157" t="s">
        <v>387</v>
      </c>
      <c r="S173" s="97"/>
      <c r="T173" s="97"/>
      <c r="U173" s="97"/>
      <c r="V173" s="97"/>
      <c r="W173" s="97"/>
      <c r="X173" s="97"/>
      <c r="Y173" s="470"/>
      <c r="Z173" s="47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09" t="s">
        <v>505</v>
      </c>
      <c r="F174" s="591"/>
      <c r="G174" s="591"/>
      <c r="H174" s="592"/>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09"/>
      <c r="F175" s="591"/>
      <c r="G175" s="591"/>
      <c r="H175" s="592"/>
      <c r="I175" s="94"/>
      <c r="J175" s="95"/>
      <c r="K175" s="95"/>
      <c r="L175" s="37"/>
      <c r="M175" s="37"/>
      <c r="N175" s="37"/>
      <c r="O175" s="37"/>
      <c r="P175" s="37"/>
      <c r="Q175" s="39"/>
      <c r="R175" s="474" t="s">
        <v>303</v>
      </c>
      <c r="S175" s="459"/>
      <c r="T175" s="459"/>
      <c r="U175" s="459"/>
      <c r="V175" s="459"/>
      <c r="W175" s="459"/>
      <c r="X175" s="459"/>
      <c r="Y175" s="470"/>
      <c r="Z175" s="47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61"/>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c r="J178" s="663"/>
      <c r="K178" s="663"/>
      <c r="L178" s="663"/>
      <c r="M178" s="663"/>
      <c r="N178" s="663"/>
      <c r="O178" s="663"/>
      <c r="P178" s="663"/>
      <c r="Q178" s="664"/>
      <c r="R178" s="711" t="s">
        <v>6</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7</v>
      </c>
      <c r="D179" s="666"/>
      <c r="E179" s="673" t="s">
        <v>8</v>
      </c>
      <c r="F179" s="674"/>
      <c r="G179" s="674"/>
      <c r="H179" s="675"/>
      <c r="I179" s="680" t="s">
        <v>9</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10</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11</v>
      </c>
      <c r="D181" s="670"/>
      <c r="E181" s="673" t="s">
        <v>12</v>
      </c>
      <c r="F181" s="674"/>
      <c r="G181" s="674"/>
      <c r="H181" s="675"/>
      <c r="I181" s="680" t="s">
        <v>9</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14</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15</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602</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9" t="s">
        <v>603</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鶴　勇樹</cp:lastModifiedBy>
  <cp:lastPrinted>2019-12-10T07:01:52Z</cp:lastPrinted>
  <dcterms:created xsi:type="dcterms:W3CDTF">2011-09-12T03:12:47Z</dcterms:created>
  <dcterms:modified xsi:type="dcterms:W3CDTF">2021-02-08T01:53:32Z</dcterms:modified>
  <cp:category/>
  <cp:version/>
  <cp:contentType/>
  <cp:contentStatus/>
</cp:coreProperties>
</file>