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20" windowWidth="8970" windowHeight="8145" tabRatio="673" activeTab="0"/>
  </bookViews>
  <sheets>
    <sheet name="①" sheetId="1" r:id="rId1"/>
    <sheet name="10月 自・社動態" sheetId="2" r:id="rId2"/>
    <sheet name="③" sheetId="3" r:id="rId3"/>
  </sheets>
  <definedNames>
    <definedName name="_xlnm.Print_Area" localSheetId="2">'③'!$A$2:$O$47</definedName>
  </definedNames>
  <calcPr fullCalcOnLoad="1"/>
</workbook>
</file>

<file path=xl/sharedStrings.xml><?xml version="1.0" encoding="utf-8"?>
<sst xmlns="http://schemas.openxmlformats.org/spreadsheetml/2006/main" count="191" uniqueCount="130">
  <si>
    <t>統    計    速    報</t>
  </si>
  <si>
    <t>１  推 計 人 口</t>
  </si>
  <si>
    <t>単位：人・世帯・％</t>
  </si>
  <si>
    <t>区   分</t>
  </si>
  <si>
    <t>人口・世帯数</t>
  </si>
  <si>
    <t>対前月増減数</t>
  </si>
  <si>
    <t>男</t>
  </si>
  <si>
    <t>女</t>
  </si>
  <si>
    <t>世 帯 数</t>
  </si>
  <si>
    <t xml:space="preserve"> ①人口・世帯数</t>
  </si>
  <si>
    <t>熊 本 市</t>
  </si>
  <si>
    <t>富 合 町</t>
  </si>
  <si>
    <t>嘉 島 町</t>
  </si>
  <si>
    <t>益 城 町</t>
  </si>
  <si>
    <t>植 木 町</t>
  </si>
  <si>
    <t>宇 土 市</t>
  </si>
  <si>
    <t>区　分</t>
  </si>
  <si>
    <t>熊　本　県</t>
  </si>
  <si>
    <t>熊　本　市</t>
  </si>
  <si>
    <t>人   口</t>
  </si>
  <si>
    <t>構成比</t>
  </si>
  <si>
    <t>出生</t>
  </si>
  <si>
    <t>死亡</t>
  </si>
  <si>
    <t>県内</t>
  </si>
  <si>
    <t>県外</t>
  </si>
  <si>
    <t>その他</t>
  </si>
  <si>
    <t>自 然  増 減</t>
  </si>
  <si>
    <t>転   入</t>
  </si>
  <si>
    <t>転   出</t>
  </si>
  <si>
    <t>小計</t>
  </si>
  <si>
    <t>自 然 動 態</t>
  </si>
  <si>
    <t>宇土市</t>
  </si>
  <si>
    <t>城南町</t>
  </si>
  <si>
    <t>社  会  動  態</t>
  </si>
  <si>
    <t>社 会   増 減</t>
  </si>
  <si>
    <t>人　　口</t>
  </si>
  <si>
    <t>対前年同月増減数</t>
  </si>
  <si>
    <t>対前年同月増減率</t>
  </si>
  <si>
    <t>人　口</t>
  </si>
  <si>
    <t>純増加</t>
  </si>
  <si>
    <t>前１ヶ月間の人口動態</t>
  </si>
  <si>
    <t>　推計人口とは、直近の国勢調査の人口・世帯数を基準とし、住民基本台帳及び外国人登録人口に</t>
  </si>
  <si>
    <t>より出生数、死亡数、転入者及び転出者の数を把握し、加減することにより算出したものである。</t>
  </si>
  <si>
    <t>単位：人・％</t>
  </si>
  <si>
    <t>玉 東 町</t>
  </si>
  <si>
    <t>玉東町</t>
  </si>
  <si>
    <t>城 南 町</t>
  </si>
  <si>
    <t>消費者物価指数（総合）の推移</t>
  </si>
  <si>
    <t>（熊本市）</t>
  </si>
  <si>
    <r>
      <t>平成1</t>
    </r>
    <r>
      <rPr>
        <sz val="11"/>
        <rFont val="ＭＳ Ｐゴシック"/>
        <family val="0"/>
      </rPr>
      <t>2</t>
    </r>
    <r>
      <rPr>
        <sz val="11"/>
        <rFont val="ＭＳ Ｐゴシック"/>
        <family val="0"/>
      </rPr>
      <t>年=100</t>
    </r>
  </si>
  <si>
    <t>区　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</si>
  <si>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</si>
  <si>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</si>
  <si>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</si>
  <si>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</si>
  <si>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</si>
  <si>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</si>
  <si>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</si>
  <si>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</si>
  <si>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</si>
  <si>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</si>
  <si>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</si>
  <si>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</si>
  <si>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年平均</t>
  </si>
  <si>
    <t>７</t>
  </si>
  <si>
    <t>８</t>
  </si>
  <si>
    <t>９</t>
  </si>
  <si>
    <t>10</t>
  </si>
  <si>
    <t>11</t>
  </si>
  <si>
    <t>12</t>
  </si>
  <si>
    <r>
      <t>1</t>
    </r>
    <r>
      <rPr>
        <sz val="11"/>
        <rFont val="ＭＳ Ｐゴシック"/>
        <family val="0"/>
      </rPr>
      <t>3</t>
    </r>
  </si>
  <si>
    <r>
      <t>1</t>
    </r>
    <r>
      <rPr>
        <sz val="11"/>
        <rFont val="ＭＳ Ｐゴシック"/>
        <family val="0"/>
      </rPr>
      <t>4</t>
    </r>
  </si>
  <si>
    <r>
      <t>1</t>
    </r>
    <r>
      <rPr>
        <sz val="11"/>
        <rFont val="ＭＳ Ｐゴシック"/>
        <family val="0"/>
      </rPr>
      <t>5</t>
    </r>
  </si>
  <si>
    <t>９</t>
  </si>
  <si>
    <r>
      <t>1</t>
    </r>
    <r>
      <rPr>
        <sz val="11"/>
        <rFont val="ＭＳ Ｐゴシック"/>
        <family val="0"/>
      </rPr>
      <t>3</t>
    </r>
  </si>
  <si>
    <r>
      <t>1</t>
    </r>
    <r>
      <rPr>
        <sz val="11"/>
        <rFont val="ＭＳ Ｐゴシック"/>
        <family val="0"/>
      </rPr>
      <t>4</t>
    </r>
  </si>
  <si>
    <r>
      <t>1</t>
    </r>
    <r>
      <rPr>
        <sz val="11"/>
        <rFont val="ＭＳ Ｐゴシック"/>
        <family val="0"/>
      </rPr>
      <t>5</t>
    </r>
  </si>
  <si>
    <t>前年同月比</t>
  </si>
  <si>
    <t>H６</t>
  </si>
  <si>
    <t>９</t>
  </si>
  <si>
    <r>
      <t>1</t>
    </r>
    <r>
      <rPr>
        <sz val="11"/>
        <rFont val="ＭＳ Ｐゴシック"/>
        <family val="0"/>
      </rPr>
      <t>3</t>
    </r>
  </si>
  <si>
    <r>
      <t>1</t>
    </r>
    <r>
      <rPr>
        <sz val="11"/>
        <rFont val="ＭＳ Ｐゴシック"/>
        <family val="0"/>
      </rPr>
      <t>4</t>
    </r>
  </si>
  <si>
    <r>
      <t>1</t>
    </r>
    <r>
      <rPr>
        <sz val="11"/>
        <rFont val="ＭＳ Ｐゴシック"/>
        <family val="0"/>
      </rPr>
      <t>5</t>
    </r>
  </si>
  <si>
    <t>表３　消費者物価地域差指数（持家の帰属家賃を除く総合）</t>
  </si>
  <si>
    <t>全国＝100</t>
  </si>
  <si>
    <t>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</si>
  <si>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</si>
  <si>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</si>
  <si>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</si>
  <si>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</si>
  <si>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</si>
  <si>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</si>
  <si>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</si>
  <si>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</si>
  <si>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１2年</t>
  </si>
  <si>
    <t>１３年</t>
  </si>
  <si>
    <t>総　合</t>
  </si>
  <si>
    <t>順　位</t>
  </si>
  <si>
    <t>１4年</t>
  </si>
  <si>
    <r>
      <t>1</t>
    </r>
    <r>
      <rPr>
        <sz val="11"/>
        <rFont val="ＭＳ Ｐゴシック"/>
        <family val="0"/>
      </rPr>
      <t>6</t>
    </r>
  </si>
  <si>
    <t>菊 陽 町</t>
  </si>
  <si>
    <t>菊陽町</t>
  </si>
  <si>
    <t>合志町</t>
  </si>
  <si>
    <t>合 志 町</t>
  </si>
  <si>
    <t>西合志町</t>
  </si>
  <si>
    <t>横島町</t>
  </si>
  <si>
    <t>横 島 町</t>
  </si>
  <si>
    <t>天 水 町</t>
  </si>
  <si>
    <t>天水町</t>
  </si>
  <si>
    <t>合計</t>
  </si>
  <si>
    <r>
      <t>1</t>
    </r>
    <r>
      <rPr>
        <sz val="11"/>
        <rFont val="ＭＳ Ｐゴシック"/>
        <family val="0"/>
      </rPr>
      <t>7</t>
    </r>
  </si>
  <si>
    <r>
      <t>1</t>
    </r>
    <r>
      <rPr>
        <sz val="11"/>
        <rFont val="ＭＳ Ｐゴシック"/>
        <family val="0"/>
      </rPr>
      <t>7</t>
    </r>
  </si>
  <si>
    <t>１5年</t>
  </si>
  <si>
    <t>企画広報部統計課</t>
  </si>
  <si>
    <t>指数</t>
  </si>
  <si>
    <t>前月比</t>
  </si>
  <si>
    <t>http://www.pref.kumamoto.jp/construction/section/indx.asp?sec_code=19&amp;sec_seq=7</t>
  </si>
  <si>
    <r>
      <t>１）熊本市の人口と世帯数</t>
    </r>
    <r>
      <rPr>
        <b/>
        <sz val="11"/>
        <rFont val="ＭＳ Ｐゴシック"/>
        <family val="0"/>
      </rPr>
      <t>（平成17年10月1日現在）</t>
    </r>
  </si>
  <si>
    <r>
      <t>２）熊本県の人口と世帯数</t>
    </r>
    <r>
      <rPr>
        <b/>
        <sz val="11"/>
        <rFont val="ＭＳ Ｐゴシック"/>
        <family val="0"/>
      </rPr>
      <t>（平成17年10月1日現在）</t>
    </r>
  </si>
  <si>
    <r>
      <t>３）熊本市及び周辺市町村の人口・世帯数</t>
    </r>
    <r>
      <rPr>
        <b/>
        <sz val="11"/>
        <rFont val="ＭＳ Ｐゴシック"/>
        <family val="0"/>
      </rPr>
      <t>（平成17年10月1日現在）</t>
    </r>
  </si>
  <si>
    <r>
      <t xml:space="preserve"> ②熊本県人口に占める構成比</t>
    </r>
    <r>
      <rPr>
        <sz val="11"/>
        <rFont val="ＭＳ Ｐゴシック"/>
        <family val="0"/>
      </rPr>
      <t>（平成1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>年</t>
    </r>
    <r>
      <rPr>
        <sz val="11"/>
        <rFont val="ＭＳ Ｐゴシック"/>
        <family val="0"/>
      </rPr>
      <t>10</t>
    </r>
    <r>
      <rPr>
        <sz val="11"/>
        <rFont val="ＭＳ Ｐゴシック"/>
        <family val="0"/>
      </rPr>
      <t>月1日現在）</t>
    </r>
  </si>
  <si>
    <t>自然動態・社会動態（平成17年10月1日現在）</t>
  </si>
  <si>
    <t>（第361号）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</si>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</sst>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▲ &quot;#,##0"/>
    <numFmt numFmtId="179" formatCode="#,##0;&quot;△ &quot;#,##0"/>
    <numFmt numFmtId="180" formatCode="0;&quot;△ &quot;0"/>
    <numFmt numFmtId="181" formatCode="0;[Red]0"/>
    <numFmt numFmtId="182" formatCode="#,##0.0_);[Red]\(#,##0.0\)"/>
    <numFmt numFmtId="183" formatCode="#,##0_);[Red]\(#,##0\)"/>
    <numFmt numFmtId="184" formatCode="#,##0.0_ "/>
    <numFmt numFmtId="185" formatCode="0.0_);[Red]\(0.0\)"/>
    <numFmt numFmtId="186" formatCode="0.0;&quot;△ &quot;0.0"/>
    <numFmt numFmtId="187" formatCode="#,##0.0;&quot;△ &quot;#,##0.0"/>
    <numFmt numFmtId="188" formatCode="#,##0.0_);\(#,##0.0\)"/>
    <numFmt numFmtId="189" formatCode="0.0_ "/>
    <numFmt numFmtId="190" formatCode="#,##0.0;&quot;▲ &quot;#,##0.0"/>
    <numFmt numFmtId="191" formatCode="#,##0_ ;[Red]\-#,##0\ "/>
    <numFmt numFmtId="192" formatCode="#,##0.00;&quot;△ &quot;#,##0.00"/>
    <numFmt numFmtId="193" formatCode="0.00;&quot;△ &quot;0.00"/>
  </numFmts>
  <fonts count="41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10"/>
      <name val="ＭＳ 明朝"/>
      <family val="1"/>
    </font>
    <font>
      <sz val="11"/>
      <name val="ＭＳ 明朝"/>
      <family val="1"/>
    </font>
    <font>
      <b/>
      <i/>
      <sz val="16"/>
      <name val="ＭＳ Ｐゴシック"/>
      <family val="3"/>
    </font>
    <font>
      <b/>
      <sz val="10"/>
      <name val="ＭＳ 明朝"/>
      <family val="1"/>
    </font>
    <font>
      <b/>
      <i/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1"/>
      <color indexed="18"/>
      <name val="ＭＳ Ｐ明朝"/>
      <family val="1"/>
    </font>
    <font>
      <b/>
      <sz val="11"/>
      <color indexed="62"/>
      <name val="ＭＳ Ｐゴシック"/>
      <family val="3"/>
    </font>
    <font>
      <sz val="11"/>
      <color indexed="18"/>
      <name val="ＭＳ Ｐゴシック"/>
      <family val="3"/>
    </font>
    <font>
      <sz val="10"/>
      <color indexed="18"/>
      <name val="ＭＳ 明朝"/>
      <family val="1"/>
    </font>
    <font>
      <sz val="11"/>
      <color indexed="18"/>
      <name val="ＭＳ 明朝"/>
      <family val="1"/>
    </font>
    <font>
      <b/>
      <sz val="11"/>
      <color indexed="18"/>
      <name val="ＭＳ Ｐゴシック"/>
      <family val="3"/>
    </font>
    <font>
      <b/>
      <sz val="16"/>
      <color indexed="18"/>
      <name val="ＭＳ Ｐゴシック"/>
      <family val="3"/>
    </font>
    <font>
      <sz val="10"/>
      <color indexed="18"/>
      <name val="ＭＳ Ｐゴシック"/>
      <family val="3"/>
    </font>
    <font>
      <sz val="11"/>
      <color indexed="10"/>
      <name val="ＭＳ Ｐ明朝"/>
      <family val="1"/>
    </font>
    <font>
      <i/>
      <sz val="11"/>
      <name val="ＭＳ Ｐゴシック"/>
      <family val="3"/>
    </font>
    <font>
      <sz val="16"/>
      <name val="ＭＳ Ｐゴシック"/>
      <family val="3"/>
    </font>
    <font>
      <sz val="11"/>
      <color indexed="42"/>
      <name val="ＭＳ Ｐゴシック"/>
      <family val="3"/>
    </font>
    <font>
      <sz val="6"/>
      <name val="ＭＳ Ｐゴシック"/>
      <family val="3"/>
    </font>
    <font>
      <sz val="8"/>
      <color indexed="18"/>
      <name val="ＭＳ 明朝"/>
      <family val="1"/>
    </font>
    <font>
      <sz val="10.5"/>
      <name val="ＭＳ Ｐゴシック"/>
      <family val="3"/>
    </font>
    <font>
      <b/>
      <i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b/>
      <i/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8"/>
      <color indexed="18"/>
      <name val="ＭＳ 明朝"/>
      <family val="1"/>
    </font>
    <font>
      <b/>
      <sz val="10"/>
      <color indexed="18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thin"/>
      <right style="medium"/>
      <top>
        <color indexed="63"/>
      </top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/>
    </xf>
    <xf numFmtId="0" fontId="0" fillId="0" borderId="3" xfId="0" applyBorder="1" applyAlignment="1">
      <alignment/>
    </xf>
    <xf numFmtId="0" fontId="6" fillId="0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179" fontId="4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8" fontId="4" fillId="0" borderId="11" xfId="0" applyNumberFormat="1" applyFont="1" applyBorder="1" applyAlignment="1">
      <alignment/>
    </xf>
    <xf numFmtId="177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/>
    </xf>
    <xf numFmtId="0" fontId="1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6" fillId="0" borderId="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7" fillId="0" borderId="15" xfId="0" applyFont="1" applyBorder="1" applyAlignment="1">
      <alignment/>
    </xf>
    <xf numFmtId="0" fontId="17" fillId="0" borderId="1" xfId="0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18" xfId="0" applyFont="1" applyBorder="1" applyAlignment="1">
      <alignment/>
    </xf>
    <xf numFmtId="0" fontId="16" fillId="0" borderId="18" xfId="0" applyFont="1" applyBorder="1" applyAlignment="1">
      <alignment/>
    </xf>
    <xf numFmtId="0" fontId="17" fillId="0" borderId="19" xfId="0" applyFont="1" applyBorder="1" applyAlignment="1">
      <alignment/>
    </xf>
    <xf numFmtId="0" fontId="17" fillId="0" borderId="18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Border="1" applyAlignment="1">
      <alignment horizontal="distributed" vertical="center"/>
    </xf>
    <xf numFmtId="177" fontId="13" fillId="0" borderId="0" xfId="0" applyNumberFormat="1" applyFont="1" applyBorder="1" applyAlignment="1">
      <alignment vertical="center"/>
    </xf>
    <xf numFmtId="0" fontId="20" fillId="0" borderId="0" xfId="0" applyFont="1" applyAlignment="1">
      <alignment horizontal="right"/>
    </xf>
    <xf numFmtId="0" fontId="16" fillId="0" borderId="0" xfId="0" applyFont="1" applyAlignment="1">
      <alignment/>
    </xf>
    <xf numFmtId="0" fontId="6" fillId="0" borderId="10" xfId="0" applyFont="1" applyFill="1" applyBorder="1" applyAlignment="1">
      <alignment/>
    </xf>
    <xf numFmtId="177" fontId="21" fillId="0" borderId="0" xfId="0" applyNumberFormat="1" applyFont="1" applyBorder="1" applyAlignment="1">
      <alignment vertical="center"/>
    </xf>
    <xf numFmtId="0" fontId="4" fillId="4" borderId="20" xfId="0" applyFont="1" applyFill="1" applyBorder="1" applyAlignment="1">
      <alignment/>
    </xf>
    <xf numFmtId="0" fontId="6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/>
    </xf>
    <xf numFmtId="0" fontId="22" fillId="0" borderId="0" xfId="0" applyFont="1" applyAlignment="1">
      <alignment/>
    </xf>
    <xf numFmtId="178" fontId="4" fillId="0" borderId="11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17" fillId="0" borderId="23" xfId="0" applyFont="1" applyBorder="1" applyAlignment="1">
      <alignment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177" fontId="13" fillId="0" borderId="2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9" xfId="0" applyFont="1" applyFill="1" applyBorder="1" applyAlignment="1">
      <alignment/>
    </xf>
    <xf numFmtId="0" fontId="23" fillId="0" borderId="0" xfId="0" applyFont="1" applyAlignment="1">
      <alignment/>
    </xf>
    <xf numFmtId="179" fontId="4" fillId="0" borderId="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0" fontId="0" fillId="0" borderId="3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4" fillId="2" borderId="3" xfId="0" applyFont="1" applyFill="1" applyBorder="1" applyAlignment="1">
      <alignment/>
    </xf>
    <xf numFmtId="0" fontId="16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16" fillId="0" borderId="29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178" fontId="10" fillId="0" borderId="11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30" xfId="0" applyFill="1" applyBorder="1" applyAlignment="1">
      <alignment/>
    </xf>
    <xf numFmtId="0" fontId="16" fillId="0" borderId="0" xfId="0" applyFont="1" applyFill="1" applyBorder="1" applyAlignment="1">
      <alignment horizontal="distributed" vertical="center"/>
    </xf>
    <xf numFmtId="177" fontId="13" fillId="0" borderId="2" xfId="0" applyNumberFormat="1" applyFont="1" applyFill="1" applyBorder="1" applyAlignment="1">
      <alignment vertical="center"/>
    </xf>
    <xf numFmtId="177" fontId="21" fillId="0" borderId="0" xfId="0" applyNumberFormat="1" applyFont="1" applyFill="1" applyBorder="1" applyAlignment="1">
      <alignment vertical="center"/>
    </xf>
    <xf numFmtId="177" fontId="1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/>
    </xf>
    <xf numFmtId="177" fontId="29" fillId="5" borderId="11" xfId="0" applyNumberFormat="1" applyFont="1" applyFill="1" applyBorder="1" applyAlignment="1">
      <alignment vertical="center"/>
    </xf>
    <xf numFmtId="178" fontId="28" fillId="5" borderId="31" xfId="0" applyNumberFormat="1" applyFont="1" applyFill="1" applyBorder="1" applyAlignment="1">
      <alignment/>
    </xf>
    <xf numFmtId="178" fontId="28" fillId="5" borderId="11" xfId="0" applyNumberFormat="1" applyFont="1" applyFill="1" applyBorder="1" applyAlignment="1">
      <alignment/>
    </xf>
    <xf numFmtId="0" fontId="9" fillId="5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177" fontId="10" fillId="0" borderId="11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178" fontId="10" fillId="0" borderId="31" xfId="0" applyNumberFormat="1" applyFont="1" applyFill="1" applyBorder="1" applyAlignment="1">
      <alignment/>
    </xf>
    <xf numFmtId="178" fontId="11" fillId="0" borderId="32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178" fontId="11" fillId="0" borderId="12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78" fontId="10" fillId="0" borderId="1" xfId="0" applyNumberFormat="1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16" fillId="0" borderId="34" xfId="0" applyFont="1" applyFill="1" applyBorder="1" applyAlignment="1">
      <alignment horizontal="distributed" vertical="center"/>
    </xf>
    <xf numFmtId="0" fontId="16" fillId="0" borderId="34" xfId="0" applyFont="1" applyBorder="1" applyAlignment="1">
      <alignment horizontal="distributed" vertical="center"/>
    </xf>
    <xf numFmtId="58" fontId="31" fillId="0" borderId="0" xfId="0" applyNumberFormat="1" applyFont="1" applyAlignment="1">
      <alignment horizontal="center"/>
    </xf>
    <xf numFmtId="179" fontId="21" fillId="0" borderId="0" xfId="0" applyNumberFormat="1" applyFont="1" applyFill="1" applyBorder="1" applyAlignment="1">
      <alignment vertical="center"/>
    </xf>
    <xf numFmtId="179" fontId="21" fillId="0" borderId="2" xfId="0" applyNumberFormat="1" applyFont="1" applyFill="1" applyBorder="1" applyAlignment="1">
      <alignment vertical="center"/>
    </xf>
    <xf numFmtId="179" fontId="21" fillId="0" borderId="30" xfId="0" applyNumberFormat="1" applyFont="1" applyFill="1" applyBorder="1" applyAlignment="1">
      <alignment vertical="center"/>
    </xf>
    <xf numFmtId="177" fontId="21" fillId="0" borderId="2" xfId="0" applyNumberFormat="1" applyFont="1" applyFill="1" applyBorder="1" applyAlignment="1">
      <alignment vertical="center"/>
    </xf>
    <xf numFmtId="177" fontId="21" fillId="0" borderId="1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2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35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35" xfId="0" applyFont="1" applyBorder="1" applyAlignment="1">
      <alignment/>
    </xf>
    <xf numFmtId="0" fontId="0" fillId="0" borderId="35" xfId="0" applyFont="1" applyBorder="1" applyAlignment="1" applyProtection="1">
      <alignment horizontal="centerContinuous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49" fontId="0" fillId="0" borderId="4" xfId="0" applyNumberFormat="1" applyFont="1" applyBorder="1" applyAlignment="1" applyProtection="1">
      <alignment horizontal="center" vertical="center"/>
      <protection/>
    </xf>
    <xf numFmtId="189" fontId="0" fillId="0" borderId="2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 applyProtection="1">
      <alignment vertical="center"/>
      <protection/>
    </xf>
    <xf numFmtId="189" fontId="0" fillId="0" borderId="39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>
      <alignment vertical="center"/>
    </xf>
    <xf numFmtId="189" fontId="0" fillId="0" borderId="39" xfId="0" applyNumberFormat="1" applyFont="1" applyBorder="1" applyAlignment="1">
      <alignment vertical="center"/>
    </xf>
    <xf numFmtId="49" fontId="0" fillId="0" borderId="40" xfId="0" applyNumberFormat="1" applyFont="1" applyBorder="1" applyAlignment="1" applyProtection="1">
      <alignment horizontal="center" vertical="center"/>
      <protection/>
    </xf>
    <xf numFmtId="189" fontId="0" fillId="0" borderId="41" xfId="0" applyNumberFormat="1" applyFont="1" applyBorder="1" applyAlignment="1" applyProtection="1">
      <alignment vertical="center"/>
      <protection/>
    </xf>
    <xf numFmtId="189" fontId="0" fillId="0" borderId="35" xfId="0" applyNumberFormat="1" applyFont="1" applyBorder="1" applyAlignment="1" applyProtection="1">
      <alignment vertical="center"/>
      <protection/>
    </xf>
    <xf numFmtId="189" fontId="0" fillId="0" borderId="35" xfId="0" applyNumberFormat="1" applyFont="1" applyBorder="1" applyAlignment="1">
      <alignment vertical="center"/>
    </xf>
    <xf numFmtId="189" fontId="0" fillId="0" borderId="42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Alignment="1">
      <alignment vertical="top"/>
    </xf>
    <xf numFmtId="49" fontId="0" fillId="0" borderId="24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185" fontId="0" fillId="0" borderId="24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9" fontId="30" fillId="0" borderId="30" xfId="0" applyNumberFormat="1" applyFont="1" applyFill="1" applyBorder="1" applyAlignment="1">
      <alignment vertical="center"/>
    </xf>
    <xf numFmtId="177" fontId="33" fillId="6" borderId="0" xfId="0" applyNumberFormat="1" applyFont="1" applyFill="1" applyBorder="1" applyAlignment="1">
      <alignment vertical="center"/>
    </xf>
    <xf numFmtId="178" fontId="33" fillId="6" borderId="31" xfId="0" applyNumberFormat="1" applyFont="1" applyFill="1" applyBorder="1" applyAlignment="1">
      <alignment/>
    </xf>
    <xf numFmtId="178" fontId="33" fillId="6" borderId="11" xfId="0" applyNumberFormat="1" applyFont="1" applyFill="1" applyBorder="1" applyAlignment="1">
      <alignment/>
    </xf>
    <xf numFmtId="178" fontId="34" fillId="6" borderId="11" xfId="0" applyNumberFormat="1" applyFont="1" applyFill="1" applyBorder="1" applyAlignment="1">
      <alignment/>
    </xf>
    <xf numFmtId="178" fontId="35" fillId="6" borderId="11" xfId="0" applyNumberFormat="1" applyFont="1" applyFill="1" applyBorder="1" applyAlignment="1">
      <alignment/>
    </xf>
    <xf numFmtId="0" fontId="0" fillId="6" borderId="0" xfId="0" applyFill="1" applyAlignment="1">
      <alignment/>
    </xf>
    <xf numFmtId="0" fontId="19" fillId="6" borderId="0" xfId="0" applyFont="1" applyFill="1" applyAlignment="1">
      <alignment horizontal="center"/>
    </xf>
    <xf numFmtId="0" fontId="15" fillId="6" borderId="0" xfId="0" applyFont="1" applyFill="1" applyAlignment="1">
      <alignment/>
    </xf>
    <xf numFmtId="0" fontId="0" fillId="0" borderId="43" xfId="0" applyBorder="1" applyAlignment="1">
      <alignment horizontal="center" vertical="distributed" textRotation="255"/>
    </xf>
    <xf numFmtId="189" fontId="0" fillId="0" borderId="44" xfId="0" applyNumberFormat="1" applyFont="1" applyBorder="1" applyAlignment="1">
      <alignment vertical="center"/>
    </xf>
    <xf numFmtId="189" fontId="0" fillId="0" borderId="45" xfId="0" applyNumberFormat="1" applyFont="1" applyBorder="1" applyAlignment="1">
      <alignment vertical="center"/>
    </xf>
    <xf numFmtId="0" fontId="36" fillId="0" borderId="34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distributed" textRotation="255"/>
    </xf>
    <xf numFmtId="189" fontId="0" fillId="0" borderId="47" xfId="0" applyNumberFormat="1" applyFont="1" applyBorder="1" applyAlignment="1">
      <alignment vertical="center"/>
    </xf>
    <xf numFmtId="189" fontId="0" fillId="0" borderId="34" xfId="0" applyNumberFormat="1" applyFont="1" applyBorder="1" applyAlignment="1">
      <alignment vertical="center"/>
    </xf>
    <xf numFmtId="179" fontId="21" fillId="0" borderId="0" xfId="0" applyNumberFormat="1" applyFont="1" applyFill="1" applyBorder="1" applyAlignment="1">
      <alignment horizontal="center" vertical="center"/>
    </xf>
    <xf numFmtId="187" fontId="2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43" xfId="0" applyBorder="1" applyAlignment="1">
      <alignment horizontal="center" vertical="distributed" textRotation="255"/>
    </xf>
    <xf numFmtId="0" fontId="32" fillId="0" borderId="0" xfId="0" applyFont="1" applyBorder="1" applyAlignment="1">
      <alignment vertical="top" wrapText="1"/>
    </xf>
    <xf numFmtId="0" fontId="16" fillId="0" borderId="48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183" fontId="21" fillId="0" borderId="30" xfId="0" applyNumberFormat="1" applyFont="1" applyFill="1" applyBorder="1" applyAlignment="1">
      <alignment horizontal="center"/>
    </xf>
    <xf numFmtId="183" fontId="21" fillId="0" borderId="0" xfId="0" applyNumberFormat="1" applyFont="1" applyFill="1" applyBorder="1" applyAlignment="1">
      <alignment horizontal="center"/>
    </xf>
    <xf numFmtId="182" fontId="21" fillId="0" borderId="30" xfId="0" applyNumberFormat="1" applyFont="1" applyFill="1" applyBorder="1" applyAlignment="1">
      <alignment horizontal="center"/>
    </xf>
    <xf numFmtId="182" fontId="21" fillId="0" borderId="0" xfId="0" applyNumberFormat="1" applyFont="1" applyFill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6" xfId="0" applyBorder="1" applyAlignment="1">
      <alignment horizontal="center" vertical="distributed" textRotation="255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59" xfId="0" applyBorder="1" applyAlignment="1">
      <alignment horizontal="center" vertical="distributed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">
      <selection activeCell="J12" sqref="J12"/>
    </sheetView>
  </sheetViews>
  <sheetFormatPr defaultColWidth="9.00390625" defaultRowHeight="13.5"/>
  <cols>
    <col min="1" max="1" width="1.875" style="0" customWidth="1"/>
    <col min="2" max="2" width="0.875" style="0" customWidth="1"/>
    <col min="3" max="3" width="13.375" style="0" customWidth="1"/>
    <col min="4" max="10" width="11.625" style="0" customWidth="1"/>
  </cols>
  <sheetData>
    <row r="1" spans="1:7" ht="18.75">
      <c r="A1" s="32"/>
      <c r="B1" s="32"/>
      <c r="C1" s="32"/>
      <c r="D1" s="32"/>
      <c r="E1" s="164"/>
      <c r="F1" s="165" t="s">
        <v>0</v>
      </c>
      <c r="G1" s="166"/>
    </row>
    <row r="2" spans="1:9" ht="13.5">
      <c r="A2" s="32"/>
      <c r="B2" s="32"/>
      <c r="C2" s="32"/>
      <c r="D2" s="32"/>
      <c r="E2" s="32"/>
      <c r="F2" s="32"/>
      <c r="I2" s="121">
        <v>39118</v>
      </c>
    </row>
    <row r="3" spans="1:8" ht="13.5">
      <c r="A3" s="32"/>
      <c r="B3" s="32"/>
      <c r="C3" s="32"/>
      <c r="D3" s="32"/>
      <c r="F3" s="1" t="s">
        <v>122</v>
      </c>
      <c r="H3" s="55" t="s">
        <v>113</v>
      </c>
    </row>
    <row r="4" spans="2:7" ht="13.5">
      <c r="B4" s="51"/>
      <c r="C4" s="51" t="s">
        <v>1</v>
      </c>
      <c r="E4" s="32"/>
      <c r="F4" s="32"/>
      <c r="G4" s="32"/>
    </row>
    <row r="5" spans="1:8" ht="13.5">
      <c r="A5" s="32"/>
      <c r="B5" s="32"/>
      <c r="C5" s="56" t="s">
        <v>41</v>
      </c>
      <c r="E5" s="32"/>
      <c r="F5" s="32"/>
      <c r="G5" s="32"/>
      <c r="H5" s="93"/>
    </row>
    <row r="6" spans="1:7" ht="13.5">
      <c r="A6" s="32"/>
      <c r="B6" s="32"/>
      <c r="C6" s="56" t="s">
        <v>42</v>
      </c>
      <c r="E6" s="32"/>
      <c r="F6" s="32"/>
      <c r="G6" s="32"/>
    </row>
    <row r="7" ht="10.5" customHeight="1"/>
    <row r="8" spans="2:9" ht="13.5">
      <c r="B8" s="32"/>
      <c r="C8" s="51" t="s">
        <v>117</v>
      </c>
      <c r="E8" s="32"/>
      <c r="F8" s="32"/>
      <c r="G8" s="32"/>
      <c r="I8" s="93"/>
    </row>
    <row r="9" spans="2:7" ht="13.5">
      <c r="B9" s="32"/>
      <c r="D9" s="33" t="s">
        <v>2</v>
      </c>
      <c r="E9" s="32"/>
      <c r="F9" s="32"/>
      <c r="G9" s="34"/>
    </row>
    <row r="10" spans="4:8" s="2" customFormat="1" ht="18" customHeight="1">
      <c r="D10" s="86" t="s">
        <v>3</v>
      </c>
      <c r="E10" s="68" t="s">
        <v>4</v>
      </c>
      <c r="F10" s="68" t="s">
        <v>5</v>
      </c>
      <c r="G10" s="92" t="s">
        <v>36</v>
      </c>
      <c r="H10" s="92" t="s">
        <v>37</v>
      </c>
    </row>
    <row r="11" spans="2:5" s="3" customFormat="1" ht="9" customHeight="1">
      <c r="B11" s="52"/>
      <c r="E11" s="66"/>
    </row>
    <row r="12" spans="2:8" s="3" customFormat="1" ht="12.75" customHeight="1">
      <c r="B12" s="52"/>
      <c r="D12" s="40" t="s">
        <v>8</v>
      </c>
      <c r="E12" s="123">
        <f>'10月 自・社動態'!B8</f>
        <v>270530</v>
      </c>
      <c r="F12" s="174" t="s">
        <v>129</v>
      </c>
      <c r="G12" s="174" t="s">
        <v>129</v>
      </c>
      <c r="H12" s="174" t="s">
        <v>129</v>
      </c>
    </row>
    <row r="13" spans="2:8" s="3" customFormat="1" ht="9" customHeight="1">
      <c r="B13" s="52"/>
      <c r="E13" s="95"/>
      <c r="F13" s="177"/>
      <c r="G13" s="177"/>
      <c r="H13" s="177"/>
    </row>
    <row r="14" spans="2:8" s="3" customFormat="1" ht="11.25" customHeight="1">
      <c r="B14" s="52"/>
      <c r="D14" s="40" t="s">
        <v>35</v>
      </c>
      <c r="E14" s="123">
        <f>SUM(E15:E16)</f>
        <v>669603</v>
      </c>
      <c r="F14" s="174" t="s">
        <v>129</v>
      </c>
      <c r="G14" s="174" t="s">
        <v>129</v>
      </c>
      <c r="H14" s="174" t="s">
        <v>129</v>
      </c>
    </row>
    <row r="15" spans="2:8" s="3" customFormat="1" ht="11.25" customHeight="1">
      <c r="B15" s="52"/>
      <c r="D15" s="40" t="s">
        <v>6</v>
      </c>
      <c r="E15" s="123">
        <f>'10月 自・社動態'!D8</f>
        <v>316048</v>
      </c>
      <c r="F15" s="174" t="s">
        <v>129</v>
      </c>
      <c r="G15" s="174" t="s">
        <v>129</v>
      </c>
      <c r="H15" s="174" t="s">
        <v>129</v>
      </c>
    </row>
    <row r="16" spans="2:8" s="3" customFormat="1" ht="12.75" customHeight="1">
      <c r="B16" s="52"/>
      <c r="D16" s="40" t="s">
        <v>7</v>
      </c>
      <c r="E16" s="123">
        <f>'10月 自・社動態'!E8</f>
        <v>353555</v>
      </c>
      <c r="F16" s="174" t="s">
        <v>129</v>
      </c>
      <c r="G16" s="174" t="s">
        <v>129</v>
      </c>
      <c r="H16" s="174" t="s">
        <v>129</v>
      </c>
    </row>
    <row r="17" spans="2:8" s="3" customFormat="1" ht="9" customHeight="1">
      <c r="B17" s="43"/>
      <c r="D17" s="42"/>
      <c r="E17" s="41"/>
      <c r="F17" s="42"/>
      <c r="G17" s="42"/>
      <c r="H17" s="42"/>
    </row>
    <row r="18" ht="10.5" customHeight="1"/>
    <row r="19" ht="13.5">
      <c r="C19" s="31" t="s">
        <v>118</v>
      </c>
    </row>
    <row r="20" spans="2:7" ht="13.5">
      <c r="B20" s="32"/>
      <c r="D20" s="33" t="s">
        <v>2</v>
      </c>
      <c r="E20" s="32"/>
      <c r="F20" s="32"/>
      <c r="G20" s="34"/>
    </row>
    <row r="21" spans="4:8" ht="18" customHeight="1">
      <c r="D21" s="44" t="s">
        <v>3</v>
      </c>
      <c r="E21" s="44" t="s">
        <v>4</v>
      </c>
      <c r="F21" s="45" t="s">
        <v>5</v>
      </c>
      <c r="G21" s="92" t="s">
        <v>36</v>
      </c>
      <c r="H21" s="92" t="s">
        <v>37</v>
      </c>
    </row>
    <row r="22" spans="2:8" ht="9" customHeight="1">
      <c r="B22" s="46"/>
      <c r="D22" s="37"/>
      <c r="E22" s="67"/>
      <c r="F22" s="43"/>
      <c r="G22" s="43"/>
      <c r="H22" s="43"/>
    </row>
    <row r="23" spans="2:8" ht="12.75" customHeight="1">
      <c r="B23" s="46"/>
      <c r="D23" s="40" t="s">
        <v>8</v>
      </c>
      <c r="E23" s="158">
        <v>667533</v>
      </c>
      <c r="F23" s="174" t="s">
        <v>123</v>
      </c>
      <c r="G23" s="174" t="s">
        <v>123</v>
      </c>
      <c r="H23" s="175" t="s">
        <v>123</v>
      </c>
    </row>
    <row r="24" spans="2:8" ht="9" customHeight="1">
      <c r="B24" s="46"/>
      <c r="E24" s="96"/>
      <c r="F24" s="176"/>
      <c r="G24" s="176"/>
      <c r="H24" s="176"/>
    </row>
    <row r="25" spans="2:8" ht="11.25" customHeight="1">
      <c r="B25" s="46"/>
      <c r="D25" s="40" t="s">
        <v>35</v>
      </c>
      <c r="E25" s="124">
        <f>SUM(E26:E27)</f>
        <v>1842233</v>
      </c>
      <c r="F25" s="174" t="s">
        <v>125</v>
      </c>
      <c r="G25" s="174" t="s">
        <v>125</v>
      </c>
      <c r="H25" s="175" t="s">
        <v>128</v>
      </c>
    </row>
    <row r="26" spans="2:8" ht="11.25" customHeight="1">
      <c r="B26" s="46"/>
      <c r="D26" s="40" t="s">
        <v>6</v>
      </c>
      <c r="E26" s="158">
        <v>866916</v>
      </c>
      <c r="F26" s="174" t="s">
        <v>126</v>
      </c>
      <c r="G26" s="174" t="s">
        <v>127</v>
      </c>
      <c r="H26" s="175" t="s">
        <v>127</v>
      </c>
    </row>
    <row r="27" spans="2:8" ht="12.75" customHeight="1">
      <c r="B27" s="46"/>
      <c r="D27" s="40" t="s">
        <v>7</v>
      </c>
      <c r="E27" s="158">
        <v>975317</v>
      </c>
      <c r="F27" s="174" t="s">
        <v>124</v>
      </c>
      <c r="G27" s="174" t="s">
        <v>124</v>
      </c>
      <c r="H27" s="175" t="s">
        <v>124</v>
      </c>
    </row>
    <row r="28" spans="2:8" ht="9" customHeight="1">
      <c r="B28" s="46"/>
      <c r="D28" s="48"/>
      <c r="E28" s="49"/>
      <c r="F28" s="50"/>
      <c r="G28" s="50"/>
      <c r="H28" s="50"/>
    </row>
    <row r="29" ht="10.5" customHeight="1"/>
    <row r="30" spans="2:7" ht="13.5">
      <c r="B30" s="32"/>
      <c r="C30" s="51" t="s">
        <v>119</v>
      </c>
      <c r="E30" s="32"/>
      <c r="F30" s="32"/>
      <c r="G30" s="32"/>
    </row>
    <row r="31" spans="2:7" ht="13.5">
      <c r="B31" s="32"/>
      <c r="D31" s="32" t="s">
        <v>9</v>
      </c>
      <c r="E31" s="32"/>
      <c r="F31" s="32"/>
      <c r="G31" s="32"/>
    </row>
    <row r="32" spans="2:7" ht="13.5">
      <c r="B32" s="32"/>
      <c r="D32" s="33" t="s">
        <v>2</v>
      </c>
      <c r="E32" s="32"/>
      <c r="F32" s="32"/>
      <c r="G32" s="34"/>
    </row>
    <row r="33" spans="4:9" ht="18" customHeight="1">
      <c r="D33" s="86" t="s">
        <v>3</v>
      </c>
      <c r="E33" s="36" t="s">
        <v>8</v>
      </c>
      <c r="F33" s="68" t="s">
        <v>35</v>
      </c>
      <c r="G33" s="35" t="s">
        <v>6</v>
      </c>
      <c r="H33" s="69" t="s">
        <v>7</v>
      </c>
      <c r="I33" s="6"/>
    </row>
    <row r="34" spans="2:8" ht="9" customHeight="1">
      <c r="B34" s="32"/>
      <c r="D34" s="43"/>
      <c r="E34" s="38"/>
      <c r="F34" s="39"/>
      <c r="G34" s="39"/>
      <c r="H34" s="39"/>
    </row>
    <row r="35" spans="2:8" ht="12.75" customHeight="1">
      <c r="B35" s="32"/>
      <c r="D35" s="53" t="s">
        <v>10</v>
      </c>
      <c r="E35" s="123">
        <f>'10月 自・社動態'!B8</f>
        <v>270530</v>
      </c>
      <c r="F35" s="99">
        <f>'10月 自・社動態'!C8</f>
        <v>669603</v>
      </c>
      <c r="G35" s="122">
        <f>'10月 自・社動態'!D8</f>
        <v>316048</v>
      </c>
      <c r="H35" s="122">
        <f>'10月 自・社動態'!E8</f>
        <v>353555</v>
      </c>
    </row>
    <row r="36" spans="2:8" ht="9" customHeight="1">
      <c r="B36" s="32"/>
      <c r="D36" s="53"/>
      <c r="E36" s="70"/>
      <c r="F36" s="58"/>
      <c r="G36" s="54"/>
      <c r="H36" s="54"/>
    </row>
    <row r="37" spans="2:8" ht="12.75" customHeight="1">
      <c r="B37" s="32"/>
      <c r="D37" s="120" t="s">
        <v>31</v>
      </c>
      <c r="E37" s="125">
        <f>'10月 自・社動態'!B20</f>
        <v>12336</v>
      </c>
      <c r="F37" s="99">
        <f>'10月 自・社動態'!C20</f>
        <v>38023</v>
      </c>
      <c r="G37" s="99">
        <f>'10月 自・社動態'!D20</f>
        <v>18120</v>
      </c>
      <c r="H37" s="99">
        <f>'10月 自・社動態'!E20</f>
        <v>19903</v>
      </c>
    </row>
    <row r="38" spans="2:8" ht="12.75" customHeight="1">
      <c r="B38" s="32"/>
      <c r="D38" s="120" t="s">
        <v>32</v>
      </c>
      <c r="E38" s="125">
        <f>'10月 自・社動態'!B19</f>
        <v>6022</v>
      </c>
      <c r="F38" s="99">
        <f>'10月 自・社動態'!C19</f>
        <v>19641</v>
      </c>
      <c r="G38" s="99">
        <f>'10月 自・社動態'!D19</f>
        <v>9266</v>
      </c>
      <c r="H38" s="99">
        <f>'10月 自・社動態'!E19</f>
        <v>10375</v>
      </c>
    </row>
    <row r="39" spans="2:8" ht="12.75" customHeight="1">
      <c r="B39" s="32"/>
      <c r="D39" s="120" t="s">
        <v>11</v>
      </c>
      <c r="E39" s="125">
        <f>'10月 自・社動態'!B21</f>
        <v>2317</v>
      </c>
      <c r="F39" s="99">
        <f>'10月 自・社動態'!C21</f>
        <v>7962</v>
      </c>
      <c r="G39" s="99">
        <f>'10月 自・社動態'!D21</f>
        <v>3725</v>
      </c>
      <c r="H39" s="99">
        <f>'10月 自・社動態'!E21</f>
        <v>4237</v>
      </c>
    </row>
    <row r="40" spans="2:8" ht="12.75" customHeight="1">
      <c r="B40" s="32"/>
      <c r="D40" s="53" t="s">
        <v>45</v>
      </c>
      <c r="E40" s="125">
        <f>'10月 自・社動態'!B10</f>
        <v>1778</v>
      </c>
      <c r="F40" s="99">
        <f>'10月 自・社動態'!C10</f>
        <v>5626</v>
      </c>
      <c r="G40" s="99">
        <f>'10月 自・社動態'!D10</f>
        <v>2632</v>
      </c>
      <c r="H40" s="99">
        <f>'10月 自・社動態'!E10</f>
        <v>2994</v>
      </c>
    </row>
    <row r="41" spans="2:8" ht="12.75" customHeight="1">
      <c r="B41" s="32"/>
      <c r="D41" s="53" t="s">
        <v>14</v>
      </c>
      <c r="E41" s="125">
        <f>'10月 自・社動態'!B11</f>
        <v>9736</v>
      </c>
      <c r="F41" s="99">
        <f>'10月 自・社動態'!C11</f>
        <v>30772</v>
      </c>
      <c r="G41" s="99">
        <f>'10月 自・社動態'!D11</f>
        <v>14653</v>
      </c>
      <c r="H41" s="99">
        <f>'10月 自・社動態'!E11</f>
        <v>16119</v>
      </c>
    </row>
    <row r="42" spans="2:8" ht="12.75" customHeight="1">
      <c r="B42" s="32"/>
      <c r="D42" s="119" t="s">
        <v>101</v>
      </c>
      <c r="E42" s="125">
        <f>'10月 自・社動態'!B16</f>
        <v>11358</v>
      </c>
      <c r="F42" s="99">
        <f>'10月 自・社動態'!C16</f>
        <v>32434</v>
      </c>
      <c r="G42" s="99">
        <f>'10月 自・社動態'!D16</f>
        <v>15714</v>
      </c>
      <c r="H42" s="99">
        <f>'10月 自・社動態'!E16</f>
        <v>16720</v>
      </c>
    </row>
    <row r="43" spans="2:8" ht="12.75" customHeight="1">
      <c r="B43" s="32"/>
      <c r="D43" s="53" t="s">
        <v>102</v>
      </c>
      <c r="E43" s="125">
        <f>'10月 自・社動態'!B15</f>
        <v>7684</v>
      </c>
      <c r="F43" s="99">
        <f>'10月 自・社動態'!C15</f>
        <v>22571</v>
      </c>
      <c r="G43" s="99">
        <f>'10月 自・社動態'!D15</f>
        <v>10953</v>
      </c>
      <c r="H43" s="99">
        <f>'10月 自・社動態'!E15</f>
        <v>11618</v>
      </c>
    </row>
    <row r="44" spans="2:8" ht="12.75" customHeight="1">
      <c r="B44" s="32"/>
      <c r="D44" s="53" t="s">
        <v>104</v>
      </c>
      <c r="E44" s="125">
        <f>'10月 自・社動態'!B14</f>
        <v>9752</v>
      </c>
      <c r="F44" s="99">
        <f>'10月 自・社動態'!C14</f>
        <v>29076</v>
      </c>
      <c r="G44" s="99">
        <f>'10月 自・社動態'!D14</f>
        <v>13758</v>
      </c>
      <c r="H44" s="99">
        <f>'10月 自・社動態'!E14</f>
        <v>15318</v>
      </c>
    </row>
    <row r="45" spans="2:8" ht="12.75" customHeight="1">
      <c r="B45" s="32"/>
      <c r="D45" s="53" t="s">
        <v>105</v>
      </c>
      <c r="E45" s="125">
        <f>'10月 自・社動態'!B12</f>
        <v>1436</v>
      </c>
      <c r="F45" s="99">
        <f>'10月 自・社動態'!C12</f>
        <v>5487</v>
      </c>
      <c r="G45" s="99">
        <f>'10月 自・社動態'!D12</f>
        <v>2593</v>
      </c>
      <c r="H45" s="99">
        <f>'10月 自・社動態'!E12</f>
        <v>2894</v>
      </c>
    </row>
    <row r="46" spans="2:8" ht="12.75" customHeight="1">
      <c r="B46" s="32"/>
      <c r="D46" s="53" t="s">
        <v>108</v>
      </c>
      <c r="E46" s="125">
        <f>'10月 自・社動態'!B13</f>
        <v>1893</v>
      </c>
      <c r="F46" s="99">
        <f>'10月 自・社動態'!C13</f>
        <v>6843</v>
      </c>
      <c r="G46" s="99">
        <f>'10月 自・社動態'!D13</f>
        <v>3279</v>
      </c>
      <c r="H46" s="99">
        <f>'10月 自・社動態'!E13</f>
        <v>3564</v>
      </c>
    </row>
    <row r="47" spans="2:8" ht="12.75" customHeight="1">
      <c r="B47" s="32"/>
      <c r="D47" s="120" t="s">
        <v>12</v>
      </c>
      <c r="E47" s="125">
        <f>'10月 自・社動態'!B18</f>
        <v>2731</v>
      </c>
      <c r="F47" s="99">
        <f>'10月 自・社動態'!C18</f>
        <v>8492</v>
      </c>
      <c r="G47" s="99">
        <f>'10月 自・社動態'!D18</f>
        <v>4069</v>
      </c>
      <c r="H47" s="99">
        <f>'10月 自・社動態'!E18</f>
        <v>4423</v>
      </c>
    </row>
    <row r="48" spans="2:8" ht="12.75" customHeight="1">
      <c r="B48" s="32"/>
      <c r="D48" s="120" t="s">
        <v>13</v>
      </c>
      <c r="E48" s="125">
        <f>'10月 自・社動態'!B17</f>
        <v>10549</v>
      </c>
      <c r="F48" s="99">
        <f>'10月 自・社動態'!C17</f>
        <v>32782</v>
      </c>
      <c r="G48" s="99">
        <f>'10月 自・社動態'!D17</f>
        <v>15565</v>
      </c>
      <c r="H48" s="99">
        <f>'10月 自・社動態'!E17</f>
        <v>17217</v>
      </c>
    </row>
    <row r="49" spans="2:8" ht="12.75" customHeight="1">
      <c r="B49" s="32"/>
      <c r="D49" s="170"/>
      <c r="E49" s="125"/>
      <c r="F49" s="99"/>
      <c r="G49" s="99"/>
      <c r="H49" s="99"/>
    </row>
    <row r="50" spans="2:8" ht="9" customHeight="1">
      <c r="B50" s="32"/>
      <c r="D50" s="97"/>
      <c r="E50" s="98"/>
      <c r="F50" s="99"/>
      <c r="G50" s="100"/>
      <c r="H50" s="100"/>
    </row>
    <row r="51" spans="2:8" ht="12.75" customHeight="1">
      <c r="B51" s="32"/>
      <c r="D51" s="127" t="s">
        <v>109</v>
      </c>
      <c r="E51" s="125">
        <f>SUM(E35:E48)</f>
        <v>348122</v>
      </c>
      <c r="F51" s="99">
        <f>SUM(F35:F48)</f>
        <v>909312</v>
      </c>
      <c r="G51" s="99">
        <f>SUM(G35:G48)</f>
        <v>430375</v>
      </c>
      <c r="H51" s="126">
        <f>SUM(H35:H48)</f>
        <v>478937</v>
      </c>
    </row>
    <row r="52" spans="1:7" ht="7.5" customHeight="1">
      <c r="A52" s="6"/>
      <c r="B52" s="6"/>
      <c r="C52" s="6"/>
      <c r="D52" s="81"/>
      <c r="E52" s="81"/>
      <c r="F52" s="81"/>
      <c r="G52" s="81"/>
    </row>
    <row r="53" spans="1:9" ht="7.5" customHeight="1">
      <c r="A53" s="6"/>
      <c r="B53" s="6"/>
      <c r="C53" s="179"/>
      <c r="D53" s="179"/>
      <c r="E53" s="179"/>
      <c r="F53" s="179"/>
      <c r="G53" s="179"/>
      <c r="H53" s="179"/>
      <c r="I53" s="179"/>
    </row>
    <row r="54" spans="1:9" ht="10.5" customHeight="1">
      <c r="A54" s="6"/>
      <c r="B54" s="6"/>
      <c r="C54" s="179"/>
      <c r="D54" s="179"/>
      <c r="E54" s="179"/>
      <c r="F54" s="179"/>
      <c r="G54" s="179"/>
      <c r="H54" s="179"/>
      <c r="I54" s="179"/>
    </row>
    <row r="55" spans="4:11" ht="13.5">
      <c r="D55" s="32" t="s">
        <v>120</v>
      </c>
      <c r="K55" s="8"/>
    </row>
    <row r="56" spans="4:11" ht="13.5">
      <c r="D56" s="33" t="s">
        <v>43</v>
      </c>
      <c r="K56" s="8"/>
    </row>
    <row r="57" spans="4:8" ht="13.5">
      <c r="D57" s="91" t="s">
        <v>16</v>
      </c>
      <c r="E57" s="180" t="s">
        <v>17</v>
      </c>
      <c r="F57" s="181"/>
      <c r="G57" s="180" t="s">
        <v>18</v>
      </c>
      <c r="H57" s="181"/>
    </row>
    <row r="58" spans="4:8" ht="4.5" customHeight="1">
      <c r="D58" s="32"/>
      <c r="E58" s="89"/>
      <c r="F58" s="90"/>
      <c r="G58" s="90"/>
      <c r="H58" s="90"/>
    </row>
    <row r="59" spans="4:8" ht="13.5">
      <c r="D59" s="53" t="s">
        <v>19</v>
      </c>
      <c r="E59" s="182">
        <f>E25</f>
        <v>1842233</v>
      </c>
      <c r="F59" s="183"/>
      <c r="G59" s="183">
        <f>F35</f>
        <v>669603</v>
      </c>
      <c r="H59" s="183"/>
    </row>
    <row r="60" spans="4:8" ht="13.5">
      <c r="D60" s="53" t="s">
        <v>20</v>
      </c>
      <c r="E60" s="184">
        <v>100</v>
      </c>
      <c r="F60" s="185"/>
      <c r="G60" s="185">
        <f>G59*E60/E59</f>
        <v>36.34735671329305</v>
      </c>
      <c r="H60" s="185"/>
    </row>
    <row r="61" spans="4:8" ht="9" customHeight="1">
      <c r="D61" s="47"/>
      <c r="E61" s="87"/>
      <c r="F61" s="88"/>
      <c r="G61" s="88"/>
      <c r="H61" s="88"/>
    </row>
  </sheetData>
  <mergeCells count="7">
    <mergeCell ref="C53:I54"/>
    <mergeCell ref="E57:F57"/>
    <mergeCell ref="E59:F59"/>
    <mergeCell ref="E60:F60"/>
    <mergeCell ref="G59:H59"/>
    <mergeCell ref="G60:H60"/>
    <mergeCell ref="G57:H57"/>
  </mergeCells>
  <printOptions/>
  <pageMargins left="0.7874015748031497" right="0.3937007874015748" top="0.7874015748031497" bottom="0.551181102362204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40"/>
  <sheetViews>
    <sheetView workbookViewId="0" topLeftCell="A1">
      <selection activeCell="J12" sqref="J12"/>
    </sheetView>
  </sheetViews>
  <sheetFormatPr defaultColWidth="9.00390625" defaultRowHeight="13.5"/>
  <cols>
    <col min="1" max="1" width="10.625" style="0" customWidth="1"/>
    <col min="2" max="2" width="10.625" style="71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6" ht="18.75">
      <c r="A2" s="9" t="s">
        <v>121</v>
      </c>
      <c r="B2" s="73"/>
      <c r="C2" s="9"/>
      <c r="D2" s="9"/>
      <c r="E2" s="9"/>
      <c r="F2" s="9"/>
    </row>
    <row r="3" spans="1:19" ht="13.5">
      <c r="A3" s="81"/>
      <c r="B3" s="82"/>
      <c r="C3" s="85"/>
      <c r="D3" s="10"/>
      <c r="E3" s="83"/>
      <c r="F3" s="84"/>
      <c r="G3" s="84"/>
      <c r="H3" s="84"/>
      <c r="I3" s="84"/>
      <c r="J3" s="81" t="s">
        <v>40</v>
      </c>
      <c r="K3" s="84"/>
      <c r="L3" s="84"/>
      <c r="M3" s="84"/>
      <c r="N3" s="84"/>
      <c r="O3" s="84"/>
      <c r="P3" s="84"/>
      <c r="Q3" s="84"/>
      <c r="R3" s="84"/>
      <c r="S3" s="6"/>
    </row>
    <row r="4" spans="1:19" ht="13.5">
      <c r="A4" s="189" t="s">
        <v>3</v>
      </c>
      <c r="B4" s="78"/>
      <c r="C4" s="79"/>
      <c r="D4" s="80"/>
      <c r="E4" s="64"/>
      <c r="F4" s="59"/>
      <c r="G4" s="186" t="s">
        <v>30</v>
      </c>
      <c r="H4" s="187"/>
      <c r="I4" s="188"/>
      <c r="J4" s="186" t="s">
        <v>33</v>
      </c>
      <c r="K4" s="187"/>
      <c r="L4" s="187"/>
      <c r="M4" s="187"/>
      <c r="N4" s="187"/>
      <c r="O4" s="187"/>
      <c r="P4" s="187"/>
      <c r="Q4" s="187"/>
      <c r="R4" s="188"/>
      <c r="S4" s="6"/>
    </row>
    <row r="5" spans="1:19" ht="13.5" customHeight="1">
      <c r="A5" s="189"/>
      <c r="B5" s="11" t="s">
        <v>8</v>
      </c>
      <c r="C5" s="12" t="s">
        <v>38</v>
      </c>
      <c r="D5" s="13" t="s">
        <v>6</v>
      </c>
      <c r="E5" s="7" t="s">
        <v>7</v>
      </c>
      <c r="F5" s="60" t="s">
        <v>39</v>
      </c>
      <c r="G5" s="197" t="s">
        <v>21</v>
      </c>
      <c r="H5" s="191" t="s">
        <v>22</v>
      </c>
      <c r="I5" s="193" t="s">
        <v>26</v>
      </c>
      <c r="J5" s="199" t="s">
        <v>27</v>
      </c>
      <c r="K5" s="187"/>
      <c r="L5" s="187"/>
      <c r="M5" s="188"/>
      <c r="N5" s="191" t="s">
        <v>28</v>
      </c>
      <c r="O5" s="187"/>
      <c r="P5" s="187"/>
      <c r="Q5" s="187"/>
      <c r="R5" s="195" t="s">
        <v>34</v>
      </c>
      <c r="S5" s="6"/>
    </row>
    <row r="6" spans="1:19" ht="14.25" thickBot="1">
      <c r="A6" s="190"/>
      <c r="B6" s="72"/>
      <c r="C6" s="17"/>
      <c r="D6" s="18"/>
      <c r="E6" s="19"/>
      <c r="F6" s="61"/>
      <c r="G6" s="198"/>
      <c r="H6" s="192"/>
      <c r="I6" s="194"/>
      <c r="J6" s="14" t="s">
        <v>29</v>
      </c>
      <c r="K6" s="15" t="s">
        <v>23</v>
      </c>
      <c r="L6" s="15" t="s">
        <v>24</v>
      </c>
      <c r="M6" s="15" t="s">
        <v>25</v>
      </c>
      <c r="N6" s="14" t="s">
        <v>29</v>
      </c>
      <c r="O6" s="15" t="s">
        <v>23</v>
      </c>
      <c r="P6" s="15" t="s">
        <v>24</v>
      </c>
      <c r="Q6" s="16" t="s">
        <v>25</v>
      </c>
      <c r="R6" s="196"/>
      <c r="S6" s="6"/>
    </row>
    <row r="7" spans="1:19" ht="14.25" thickTop="1">
      <c r="A7" s="4"/>
      <c r="B7" s="57"/>
      <c r="C7" s="57"/>
      <c r="D7" s="20"/>
      <c r="E7" s="20"/>
      <c r="F7" s="118"/>
      <c r="G7" s="4"/>
      <c r="H7" s="4"/>
      <c r="I7" s="102"/>
      <c r="J7" s="102"/>
      <c r="K7" s="4"/>
      <c r="L7" s="4"/>
      <c r="M7" s="4"/>
      <c r="N7" s="102"/>
      <c r="O7" s="4"/>
      <c r="P7" s="4"/>
      <c r="Q7" s="4"/>
      <c r="R7" s="102"/>
      <c r="S7" s="6"/>
    </row>
    <row r="8" spans="1:19" ht="13.5">
      <c r="A8" s="65" t="s">
        <v>10</v>
      </c>
      <c r="B8" s="74">
        <v>270530</v>
      </c>
      <c r="C8" s="159">
        <f>SUM(D8:E8)</f>
        <v>669603</v>
      </c>
      <c r="D8" s="22">
        <v>316048</v>
      </c>
      <c r="E8" s="22">
        <v>353555</v>
      </c>
      <c r="F8" s="160">
        <f>SUM(I8+R8)</f>
        <v>246</v>
      </c>
      <c r="G8" s="63">
        <v>555</v>
      </c>
      <c r="H8" s="63">
        <v>354</v>
      </c>
      <c r="I8" s="161">
        <f>G8-H8</f>
        <v>201</v>
      </c>
      <c r="J8" s="162">
        <f>SUM(K8+L8+M8)</f>
        <v>1869</v>
      </c>
      <c r="K8" s="63">
        <v>656</v>
      </c>
      <c r="L8" s="63">
        <v>1082</v>
      </c>
      <c r="M8" s="63">
        <v>131</v>
      </c>
      <c r="N8" s="162">
        <f>SUM(O8:Q8)</f>
        <v>1824</v>
      </c>
      <c r="O8" s="63">
        <v>642</v>
      </c>
      <c r="P8" s="63">
        <v>1133</v>
      </c>
      <c r="Q8" s="63">
        <v>49</v>
      </c>
      <c r="R8" s="161">
        <f>SUM(J8-N8)</f>
        <v>45</v>
      </c>
      <c r="S8" s="30"/>
    </row>
    <row r="9" spans="1:19" ht="13.5">
      <c r="A9" s="23"/>
      <c r="B9" s="76"/>
      <c r="C9" s="109"/>
      <c r="D9" s="26"/>
      <c r="E9" s="26"/>
      <c r="F9" s="112"/>
      <c r="G9" s="24"/>
      <c r="H9" s="24"/>
      <c r="I9" s="94"/>
      <c r="J9" s="63"/>
      <c r="K9" s="24"/>
      <c r="L9" s="24"/>
      <c r="M9" s="24"/>
      <c r="N9" s="63"/>
      <c r="O9" s="24"/>
      <c r="P9" s="24"/>
      <c r="Q9" s="24"/>
      <c r="R9" s="94"/>
      <c r="S9" s="21"/>
    </row>
    <row r="10" spans="1:19" ht="13.5">
      <c r="A10" s="23" t="s">
        <v>44</v>
      </c>
      <c r="B10" s="75">
        <v>1778</v>
      </c>
      <c r="C10" s="159">
        <f>SUM(D10:E10)</f>
        <v>5626</v>
      </c>
      <c r="D10" s="25">
        <v>2632</v>
      </c>
      <c r="E10" s="25">
        <v>2994</v>
      </c>
      <c r="F10" s="160">
        <f>SUM(I10+R10)</f>
        <v>-1</v>
      </c>
      <c r="G10" s="24">
        <v>2</v>
      </c>
      <c r="H10" s="24">
        <v>3</v>
      </c>
      <c r="I10" s="161">
        <f aca="true" t="shared" si="0" ref="I10:I15">G10-H10</f>
        <v>-1</v>
      </c>
      <c r="J10" s="163">
        <f>SUM(K10+L10+M10)</f>
        <v>17</v>
      </c>
      <c r="K10" s="24">
        <v>14</v>
      </c>
      <c r="L10" s="24">
        <v>3</v>
      </c>
      <c r="M10" s="24">
        <v>0</v>
      </c>
      <c r="N10" s="163">
        <f>SUM(O10:Q10)</f>
        <v>17</v>
      </c>
      <c r="O10" s="24">
        <v>8</v>
      </c>
      <c r="P10" s="24">
        <v>8</v>
      </c>
      <c r="Q10" s="24">
        <v>1</v>
      </c>
      <c r="R10" s="161">
        <f>SUM(J10-N10)</f>
        <v>0</v>
      </c>
      <c r="S10" s="21"/>
    </row>
    <row r="11" spans="1:21" ht="13.5">
      <c r="A11" s="23" t="s">
        <v>14</v>
      </c>
      <c r="B11" s="75">
        <v>9736</v>
      </c>
      <c r="C11" s="159">
        <f>SUM(D11:E11)</f>
        <v>30772</v>
      </c>
      <c r="D11" s="25">
        <v>14653</v>
      </c>
      <c r="E11" s="25">
        <v>16119</v>
      </c>
      <c r="F11" s="160">
        <f>SUM(I11+R11)</f>
        <v>-11</v>
      </c>
      <c r="G11" s="24">
        <v>20</v>
      </c>
      <c r="H11" s="24">
        <v>21</v>
      </c>
      <c r="I11" s="161">
        <f t="shared" si="0"/>
        <v>-1</v>
      </c>
      <c r="J11" s="163">
        <f aca="true" t="shared" si="1" ref="J11:J20">SUM(K11+L11+M11)</f>
        <v>82</v>
      </c>
      <c r="K11" s="24">
        <v>56</v>
      </c>
      <c r="L11" s="24">
        <v>24</v>
      </c>
      <c r="M11" s="24">
        <v>2</v>
      </c>
      <c r="N11" s="163">
        <f aca="true" t="shared" si="2" ref="N11:N21">SUM(O11:Q11)</f>
        <v>92</v>
      </c>
      <c r="O11" s="24">
        <v>65</v>
      </c>
      <c r="P11" s="24">
        <v>18</v>
      </c>
      <c r="Q11" s="24">
        <v>9</v>
      </c>
      <c r="R11" s="161">
        <f aca="true" t="shared" si="3" ref="R11:R21">SUM(J11-N11)</f>
        <v>-10</v>
      </c>
      <c r="S11" s="21"/>
      <c r="U11" s="101"/>
    </row>
    <row r="12" spans="1:19" ht="13.5">
      <c r="A12" s="23" t="s">
        <v>106</v>
      </c>
      <c r="B12" s="75">
        <v>1436</v>
      </c>
      <c r="C12" s="159">
        <f aca="true" t="shared" si="4" ref="C12:C21">SUM(D12:E12)</f>
        <v>5487</v>
      </c>
      <c r="D12" s="25">
        <v>2593</v>
      </c>
      <c r="E12" s="25">
        <v>2894</v>
      </c>
      <c r="F12" s="160">
        <f>SUM(I12+R12)</f>
        <v>5</v>
      </c>
      <c r="G12" s="24">
        <v>1</v>
      </c>
      <c r="H12" s="24">
        <v>3</v>
      </c>
      <c r="I12" s="161">
        <f t="shared" si="0"/>
        <v>-2</v>
      </c>
      <c r="J12" s="163">
        <f t="shared" si="1"/>
        <v>23</v>
      </c>
      <c r="K12" s="24">
        <v>6</v>
      </c>
      <c r="L12" s="24">
        <v>1</v>
      </c>
      <c r="M12" s="24">
        <v>16</v>
      </c>
      <c r="N12" s="163">
        <f t="shared" si="2"/>
        <v>16</v>
      </c>
      <c r="O12" s="24">
        <v>11</v>
      </c>
      <c r="P12" s="24">
        <v>2</v>
      </c>
      <c r="Q12" s="24">
        <v>3</v>
      </c>
      <c r="R12" s="161">
        <f t="shared" si="3"/>
        <v>7</v>
      </c>
      <c r="S12" s="21"/>
    </row>
    <row r="13" spans="1:19" ht="13.5">
      <c r="A13" s="23" t="s">
        <v>107</v>
      </c>
      <c r="B13" s="75">
        <v>1893</v>
      </c>
      <c r="C13" s="159">
        <f t="shared" si="4"/>
        <v>6843</v>
      </c>
      <c r="D13" s="25">
        <v>3279</v>
      </c>
      <c r="E13" s="25">
        <v>3564</v>
      </c>
      <c r="F13" s="160">
        <f>SUM(I13+R13)</f>
        <v>2</v>
      </c>
      <c r="G13" s="24">
        <v>6</v>
      </c>
      <c r="H13" s="24">
        <v>7</v>
      </c>
      <c r="I13" s="161">
        <f t="shared" si="0"/>
        <v>-1</v>
      </c>
      <c r="J13" s="163">
        <f t="shared" si="1"/>
        <v>14</v>
      </c>
      <c r="K13" s="24">
        <v>14</v>
      </c>
      <c r="L13" s="24">
        <v>0</v>
      </c>
      <c r="M13" s="24">
        <v>0</v>
      </c>
      <c r="N13" s="163">
        <f t="shared" si="2"/>
        <v>11</v>
      </c>
      <c r="O13" s="24">
        <v>7</v>
      </c>
      <c r="P13" s="24">
        <v>4</v>
      </c>
      <c r="Q13" s="24">
        <v>0</v>
      </c>
      <c r="R13" s="161">
        <f t="shared" si="3"/>
        <v>3</v>
      </c>
      <c r="S13" s="21"/>
    </row>
    <row r="14" spans="1:19" ht="13.5">
      <c r="A14" s="23" t="s">
        <v>104</v>
      </c>
      <c r="B14" s="75">
        <v>9752</v>
      </c>
      <c r="C14" s="159">
        <f t="shared" si="4"/>
        <v>29076</v>
      </c>
      <c r="D14" s="25">
        <v>13758</v>
      </c>
      <c r="E14" s="25">
        <v>15318</v>
      </c>
      <c r="F14" s="160">
        <f>SUM(I14+R14)</f>
        <v>0</v>
      </c>
      <c r="G14" s="24">
        <v>33</v>
      </c>
      <c r="H14" s="24">
        <v>21</v>
      </c>
      <c r="I14" s="161">
        <f t="shared" si="0"/>
        <v>12</v>
      </c>
      <c r="J14" s="163">
        <f>SUM(K14+L14+M14)</f>
        <v>107</v>
      </c>
      <c r="K14" s="24">
        <v>83</v>
      </c>
      <c r="L14" s="24">
        <v>24</v>
      </c>
      <c r="M14" s="24">
        <v>0</v>
      </c>
      <c r="N14" s="163">
        <f t="shared" si="2"/>
        <v>119</v>
      </c>
      <c r="O14" s="24">
        <v>91</v>
      </c>
      <c r="P14" s="24">
        <v>27</v>
      </c>
      <c r="Q14" s="24">
        <v>1</v>
      </c>
      <c r="R14" s="161">
        <f t="shared" si="3"/>
        <v>-12</v>
      </c>
      <c r="S14" s="21"/>
    </row>
    <row r="15" spans="1:19" ht="13.5">
      <c r="A15" s="23" t="s">
        <v>103</v>
      </c>
      <c r="B15" s="75">
        <v>7684</v>
      </c>
      <c r="C15" s="159">
        <f t="shared" si="4"/>
        <v>22571</v>
      </c>
      <c r="D15" s="25">
        <v>10953</v>
      </c>
      <c r="E15" s="25">
        <v>11618</v>
      </c>
      <c r="F15" s="160">
        <f aca="true" t="shared" si="5" ref="F15:F21">SUM(I15+R15)</f>
        <v>13</v>
      </c>
      <c r="G15" s="24">
        <v>19</v>
      </c>
      <c r="H15" s="24">
        <v>15</v>
      </c>
      <c r="I15" s="161">
        <f t="shared" si="0"/>
        <v>4</v>
      </c>
      <c r="J15" s="163">
        <f t="shared" si="1"/>
        <v>125</v>
      </c>
      <c r="K15" s="24">
        <v>94</v>
      </c>
      <c r="L15" s="24">
        <v>27</v>
      </c>
      <c r="M15" s="24">
        <v>4</v>
      </c>
      <c r="N15" s="163">
        <f t="shared" si="2"/>
        <v>116</v>
      </c>
      <c r="O15" s="24">
        <v>66</v>
      </c>
      <c r="P15" s="24">
        <v>50</v>
      </c>
      <c r="Q15" s="24">
        <v>0</v>
      </c>
      <c r="R15" s="161">
        <f t="shared" si="3"/>
        <v>9</v>
      </c>
      <c r="S15" s="21"/>
    </row>
    <row r="16" spans="1:18" ht="13.5">
      <c r="A16" s="102" t="s">
        <v>100</v>
      </c>
      <c r="B16" s="103">
        <v>11358</v>
      </c>
      <c r="C16" s="159">
        <f t="shared" si="4"/>
        <v>32434</v>
      </c>
      <c r="D16" s="103">
        <v>15714</v>
      </c>
      <c r="E16" s="103">
        <v>16720</v>
      </c>
      <c r="F16" s="160">
        <f t="shared" si="5"/>
        <v>44</v>
      </c>
      <c r="G16" s="104">
        <v>31</v>
      </c>
      <c r="H16" s="104">
        <v>9</v>
      </c>
      <c r="I16" s="161">
        <f aca="true" t="shared" si="6" ref="I16:I21">G16-H16</f>
        <v>22</v>
      </c>
      <c r="J16" s="163">
        <f>SUM(K16+L16+M16)</f>
        <v>161</v>
      </c>
      <c r="K16" s="104">
        <v>111</v>
      </c>
      <c r="L16" s="104">
        <v>44</v>
      </c>
      <c r="M16" s="104">
        <v>6</v>
      </c>
      <c r="N16" s="163">
        <f>SUM(O16:Q16)</f>
        <v>139</v>
      </c>
      <c r="O16" s="104">
        <v>92</v>
      </c>
      <c r="P16" s="104">
        <v>45</v>
      </c>
      <c r="Q16" s="104">
        <v>2</v>
      </c>
      <c r="R16" s="161">
        <f t="shared" si="3"/>
        <v>22</v>
      </c>
    </row>
    <row r="17" spans="1:19" ht="13.5">
      <c r="A17" s="23" t="s">
        <v>13</v>
      </c>
      <c r="B17" s="75">
        <v>10549</v>
      </c>
      <c r="C17" s="159">
        <f t="shared" si="4"/>
        <v>32782</v>
      </c>
      <c r="D17" s="25">
        <v>15565</v>
      </c>
      <c r="E17" s="25">
        <v>17217</v>
      </c>
      <c r="F17" s="160">
        <f t="shared" si="5"/>
        <v>-4</v>
      </c>
      <c r="G17" s="24">
        <v>27</v>
      </c>
      <c r="H17" s="24">
        <v>25</v>
      </c>
      <c r="I17" s="161">
        <f t="shared" si="6"/>
        <v>2</v>
      </c>
      <c r="J17" s="163">
        <f>SUM(K17+L17+M17)</f>
        <v>88</v>
      </c>
      <c r="K17" s="24">
        <v>70</v>
      </c>
      <c r="L17" s="24">
        <v>16</v>
      </c>
      <c r="M17" s="24">
        <v>2</v>
      </c>
      <c r="N17" s="163">
        <f t="shared" si="2"/>
        <v>94</v>
      </c>
      <c r="O17" s="24">
        <v>69</v>
      </c>
      <c r="P17" s="24">
        <v>25</v>
      </c>
      <c r="Q17" s="24">
        <v>0</v>
      </c>
      <c r="R17" s="161">
        <f t="shared" si="3"/>
        <v>-6</v>
      </c>
      <c r="S17" s="21"/>
    </row>
    <row r="18" spans="1:19" ht="13.5">
      <c r="A18" s="23" t="s">
        <v>12</v>
      </c>
      <c r="B18" s="75">
        <v>2731</v>
      </c>
      <c r="C18" s="159">
        <f t="shared" si="4"/>
        <v>8492</v>
      </c>
      <c r="D18" s="25">
        <v>4069</v>
      </c>
      <c r="E18" s="25">
        <v>4423</v>
      </c>
      <c r="F18" s="160">
        <f t="shared" si="5"/>
        <v>8</v>
      </c>
      <c r="G18" s="24">
        <v>12</v>
      </c>
      <c r="H18" s="24">
        <v>6</v>
      </c>
      <c r="I18" s="161">
        <f t="shared" si="6"/>
        <v>6</v>
      </c>
      <c r="J18" s="163">
        <f t="shared" si="1"/>
        <v>21</v>
      </c>
      <c r="K18" s="24">
        <v>10</v>
      </c>
      <c r="L18" s="24">
        <v>10</v>
      </c>
      <c r="M18" s="24">
        <v>1</v>
      </c>
      <c r="N18" s="163">
        <f t="shared" si="2"/>
        <v>19</v>
      </c>
      <c r="O18" s="24">
        <v>13</v>
      </c>
      <c r="P18" s="24">
        <v>6</v>
      </c>
      <c r="Q18" s="24">
        <v>0</v>
      </c>
      <c r="R18" s="161">
        <f t="shared" si="3"/>
        <v>2</v>
      </c>
      <c r="S18" s="21"/>
    </row>
    <row r="19" spans="1:19" ht="13.5">
      <c r="A19" s="23" t="s">
        <v>46</v>
      </c>
      <c r="B19" s="75">
        <v>6022</v>
      </c>
      <c r="C19" s="159">
        <f>SUM(D19:E19)</f>
        <v>19641</v>
      </c>
      <c r="D19" s="25">
        <v>9266</v>
      </c>
      <c r="E19" s="25">
        <v>10375</v>
      </c>
      <c r="F19" s="160">
        <f t="shared" si="5"/>
        <v>2</v>
      </c>
      <c r="G19" s="24">
        <v>4</v>
      </c>
      <c r="H19" s="24">
        <v>15</v>
      </c>
      <c r="I19" s="161">
        <f t="shared" si="6"/>
        <v>-11</v>
      </c>
      <c r="J19" s="163">
        <f t="shared" si="1"/>
        <v>55</v>
      </c>
      <c r="K19" s="24">
        <v>39</v>
      </c>
      <c r="L19" s="24">
        <v>14</v>
      </c>
      <c r="M19" s="24">
        <v>2</v>
      </c>
      <c r="N19" s="163">
        <f t="shared" si="2"/>
        <v>42</v>
      </c>
      <c r="O19" s="24">
        <v>34</v>
      </c>
      <c r="P19" s="24">
        <v>8</v>
      </c>
      <c r="Q19" s="24">
        <v>0</v>
      </c>
      <c r="R19" s="161">
        <f t="shared" si="3"/>
        <v>13</v>
      </c>
      <c r="S19" s="21"/>
    </row>
    <row r="20" spans="1:19" ht="13.5">
      <c r="A20" s="23" t="s">
        <v>15</v>
      </c>
      <c r="B20" s="75">
        <v>12336</v>
      </c>
      <c r="C20" s="159">
        <f t="shared" si="4"/>
        <v>38023</v>
      </c>
      <c r="D20" s="25">
        <v>18120</v>
      </c>
      <c r="E20" s="25">
        <v>19903</v>
      </c>
      <c r="F20" s="160">
        <f t="shared" si="5"/>
        <v>-17</v>
      </c>
      <c r="G20" s="24">
        <v>29</v>
      </c>
      <c r="H20" s="24">
        <v>25</v>
      </c>
      <c r="I20" s="161">
        <f t="shared" si="6"/>
        <v>4</v>
      </c>
      <c r="J20" s="163">
        <f t="shared" si="1"/>
        <v>107</v>
      </c>
      <c r="K20" s="24">
        <v>68</v>
      </c>
      <c r="L20" s="24">
        <v>35</v>
      </c>
      <c r="M20" s="24">
        <v>4</v>
      </c>
      <c r="N20" s="163">
        <f t="shared" si="2"/>
        <v>128</v>
      </c>
      <c r="O20" s="24">
        <v>85</v>
      </c>
      <c r="P20" s="24">
        <v>23</v>
      </c>
      <c r="Q20" s="24">
        <v>20</v>
      </c>
      <c r="R20" s="161">
        <f t="shared" si="3"/>
        <v>-21</v>
      </c>
      <c r="S20" s="21"/>
    </row>
    <row r="21" spans="1:19" ht="13.5" customHeight="1">
      <c r="A21" s="23" t="s">
        <v>11</v>
      </c>
      <c r="B21" s="75">
        <v>2317</v>
      </c>
      <c r="C21" s="159">
        <f t="shared" si="4"/>
        <v>7962</v>
      </c>
      <c r="D21" s="25">
        <v>3725</v>
      </c>
      <c r="E21" s="25">
        <v>4237</v>
      </c>
      <c r="F21" s="160">
        <f t="shared" si="5"/>
        <v>3</v>
      </c>
      <c r="G21" s="24">
        <v>0</v>
      </c>
      <c r="H21" s="24">
        <v>2</v>
      </c>
      <c r="I21" s="161">
        <f t="shared" si="6"/>
        <v>-2</v>
      </c>
      <c r="J21" s="163">
        <f>SUM(K21+L21+M21)</f>
        <v>15</v>
      </c>
      <c r="K21" s="24">
        <v>11</v>
      </c>
      <c r="L21" s="24">
        <v>3</v>
      </c>
      <c r="M21" s="24">
        <v>1</v>
      </c>
      <c r="N21" s="163">
        <f t="shared" si="2"/>
        <v>10</v>
      </c>
      <c r="O21" s="24">
        <v>6</v>
      </c>
      <c r="P21" s="24">
        <v>3</v>
      </c>
      <c r="Q21" s="24">
        <v>1</v>
      </c>
      <c r="R21" s="161">
        <f t="shared" si="3"/>
        <v>5</v>
      </c>
      <c r="S21" s="21"/>
    </row>
    <row r="22" spans="1:19" ht="13.5">
      <c r="A22" s="23"/>
      <c r="B22" s="75"/>
      <c r="C22" s="110"/>
      <c r="D22" s="25"/>
      <c r="E22" s="25"/>
      <c r="F22" s="112"/>
      <c r="G22" s="24"/>
      <c r="H22" s="24"/>
      <c r="I22" s="94"/>
      <c r="J22" s="63"/>
      <c r="K22" s="24"/>
      <c r="L22" s="24"/>
      <c r="M22" s="24"/>
      <c r="N22" s="63"/>
      <c r="O22" s="24"/>
      <c r="P22" s="24"/>
      <c r="Q22" s="24"/>
      <c r="R22" s="94"/>
      <c r="S22" s="21"/>
    </row>
    <row r="23" spans="1:19" ht="13.5">
      <c r="A23" s="108" t="s">
        <v>109</v>
      </c>
      <c r="B23" s="105">
        <f aca="true" t="shared" si="7" ref="B23:R23">SUM(B8:B21)</f>
        <v>348122</v>
      </c>
      <c r="C23" s="105">
        <f t="shared" si="7"/>
        <v>909312</v>
      </c>
      <c r="D23" s="105">
        <f t="shared" si="7"/>
        <v>430375</v>
      </c>
      <c r="E23" s="105">
        <f t="shared" si="7"/>
        <v>478937</v>
      </c>
      <c r="F23" s="106">
        <f t="shared" si="7"/>
        <v>290</v>
      </c>
      <c r="G23" s="107">
        <f t="shared" si="7"/>
        <v>739</v>
      </c>
      <c r="H23" s="107">
        <f t="shared" si="7"/>
        <v>506</v>
      </c>
      <c r="I23" s="107">
        <f t="shared" si="7"/>
        <v>233</v>
      </c>
      <c r="J23" s="107">
        <f t="shared" si="7"/>
        <v>2684</v>
      </c>
      <c r="K23" s="107">
        <f t="shared" si="7"/>
        <v>1232</v>
      </c>
      <c r="L23" s="107">
        <f t="shared" si="7"/>
        <v>1283</v>
      </c>
      <c r="M23" s="107">
        <f t="shared" si="7"/>
        <v>169</v>
      </c>
      <c r="N23" s="107">
        <f t="shared" si="7"/>
        <v>2627</v>
      </c>
      <c r="O23" s="107">
        <f t="shared" si="7"/>
        <v>1189</v>
      </c>
      <c r="P23" s="107">
        <f t="shared" si="7"/>
        <v>1352</v>
      </c>
      <c r="Q23" s="107">
        <f t="shared" si="7"/>
        <v>86</v>
      </c>
      <c r="R23" s="107">
        <f t="shared" si="7"/>
        <v>57</v>
      </c>
      <c r="S23" s="21"/>
    </row>
    <row r="24" spans="1:19" ht="13.5">
      <c r="A24" s="5"/>
      <c r="B24" s="77"/>
      <c r="C24" s="111"/>
      <c r="D24" s="29"/>
      <c r="E24" s="29"/>
      <c r="F24" s="113"/>
      <c r="G24" s="27"/>
      <c r="H24" s="27"/>
      <c r="I24" s="115"/>
      <c r="J24" s="114"/>
      <c r="K24" s="28"/>
      <c r="L24" s="28"/>
      <c r="M24" s="28"/>
      <c r="N24" s="116"/>
      <c r="O24" s="28"/>
      <c r="P24" s="28"/>
      <c r="Q24" s="28"/>
      <c r="R24" s="117"/>
      <c r="S24" s="21"/>
    </row>
    <row r="25" ht="13.5">
      <c r="R25" s="62"/>
    </row>
    <row r="26" ht="13.5">
      <c r="R26" s="62"/>
    </row>
    <row r="27" ht="13.5">
      <c r="R27" s="62"/>
    </row>
    <row r="28" ht="13.5">
      <c r="R28" s="62"/>
    </row>
    <row r="29" ht="13.5">
      <c r="R29" s="62"/>
    </row>
    <row r="30" ht="13.5">
      <c r="R30" s="62"/>
    </row>
    <row r="31" ht="13.5">
      <c r="R31" s="62"/>
    </row>
    <row r="32" ht="13.5">
      <c r="R32" s="62"/>
    </row>
    <row r="33" ht="13.5">
      <c r="R33" s="62"/>
    </row>
    <row r="34" ht="13.5">
      <c r="R34" s="62"/>
    </row>
    <row r="35" ht="13.5">
      <c r="R35" s="62"/>
    </row>
    <row r="36" ht="13.5">
      <c r="R36" s="62"/>
    </row>
    <row r="37" ht="13.5">
      <c r="R37" s="62"/>
    </row>
    <row r="38" ht="13.5">
      <c r="R38" s="62"/>
    </row>
    <row r="39" ht="13.5">
      <c r="R39" s="62"/>
    </row>
    <row r="40" ht="13.5">
      <c r="R40" s="62"/>
    </row>
  </sheetData>
  <mergeCells count="9"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J12" sqref="J12"/>
    </sheetView>
  </sheetViews>
  <sheetFormatPr defaultColWidth="9.00390625" defaultRowHeight="13.5"/>
  <cols>
    <col min="1" max="2" width="4.625" style="0" customWidth="1"/>
    <col min="3" max="15" width="6.125" style="0" customWidth="1"/>
    <col min="16" max="16" width="6.625" style="0" customWidth="1"/>
  </cols>
  <sheetData>
    <row r="1" spans="2:15" ht="21" customHeight="1">
      <c r="B1" s="128"/>
      <c r="C1" s="129"/>
      <c r="D1" s="128"/>
      <c r="E1" s="128"/>
      <c r="F1" s="130"/>
      <c r="G1" s="128"/>
      <c r="H1" s="128"/>
      <c r="I1" s="128"/>
      <c r="J1" s="128"/>
      <c r="K1" s="128"/>
      <c r="L1" s="128"/>
      <c r="M1" s="128"/>
      <c r="N1" s="128"/>
      <c r="O1" s="128"/>
    </row>
    <row r="2" spans="2:15" ht="21" customHeight="1">
      <c r="B2" s="131"/>
      <c r="C2" s="131"/>
      <c r="D2" s="131"/>
      <c r="E2" s="131"/>
      <c r="F2" s="130" t="s">
        <v>47</v>
      </c>
      <c r="G2" s="128"/>
      <c r="H2" s="128"/>
      <c r="I2" s="128"/>
      <c r="J2" s="128"/>
      <c r="K2" s="131"/>
      <c r="L2" s="131"/>
      <c r="M2" s="131"/>
      <c r="N2" s="131"/>
      <c r="O2" s="131"/>
    </row>
    <row r="3" spans="2:15" ht="21" customHeight="1">
      <c r="B3" s="131"/>
      <c r="C3" s="131"/>
      <c r="D3" s="131"/>
      <c r="E3" s="131"/>
      <c r="F3" s="131"/>
      <c r="G3" s="131"/>
      <c r="H3" s="132" t="s">
        <v>48</v>
      </c>
      <c r="I3" s="131"/>
      <c r="J3" s="131"/>
      <c r="K3" s="131"/>
      <c r="L3" s="131"/>
      <c r="M3" s="131"/>
      <c r="N3" s="131"/>
      <c r="O3" s="131"/>
    </row>
    <row r="4" spans="2:15" ht="21" customHeight="1" thickBot="1">
      <c r="B4" s="133"/>
      <c r="C4" s="134"/>
      <c r="D4" s="134"/>
      <c r="E4" s="135"/>
      <c r="F4" s="136"/>
      <c r="G4" s="136"/>
      <c r="H4" s="136"/>
      <c r="I4" s="136"/>
      <c r="J4" s="136"/>
      <c r="K4" s="136"/>
      <c r="L4" s="136"/>
      <c r="M4" s="136" t="s">
        <v>49</v>
      </c>
      <c r="N4" s="137"/>
      <c r="O4" s="134"/>
    </row>
    <row r="5" spans="1:15" ht="18" customHeight="1" thickBot="1">
      <c r="A5" s="200" t="s">
        <v>50</v>
      </c>
      <c r="B5" s="201"/>
      <c r="C5" s="138" t="s">
        <v>51</v>
      </c>
      <c r="D5" s="139" t="s">
        <v>52</v>
      </c>
      <c r="E5" s="139" t="s">
        <v>53</v>
      </c>
      <c r="F5" s="139" t="s">
        <v>54</v>
      </c>
      <c r="G5" s="139" t="s">
        <v>55</v>
      </c>
      <c r="H5" s="139" t="s">
        <v>56</v>
      </c>
      <c r="I5" s="139" t="s">
        <v>57</v>
      </c>
      <c r="J5" s="139" t="s">
        <v>58</v>
      </c>
      <c r="K5" s="139" t="s">
        <v>59</v>
      </c>
      <c r="L5" s="139" t="s">
        <v>60</v>
      </c>
      <c r="M5" s="139" t="s">
        <v>61</v>
      </c>
      <c r="N5" s="139" t="s">
        <v>62</v>
      </c>
      <c r="O5" s="140" t="s">
        <v>63</v>
      </c>
    </row>
    <row r="6" spans="1:15" ht="18" customHeight="1">
      <c r="A6" s="202" t="s">
        <v>114</v>
      </c>
      <c r="B6" s="141" t="s">
        <v>64</v>
      </c>
      <c r="C6" s="142">
        <v>97.9</v>
      </c>
      <c r="D6" s="143">
        <v>98</v>
      </c>
      <c r="E6" s="143">
        <v>97.8</v>
      </c>
      <c r="F6" s="143">
        <v>98</v>
      </c>
      <c r="G6" s="143">
        <v>98.6</v>
      </c>
      <c r="H6" s="143">
        <v>98.3</v>
      </c>
      <c r="I6" s="143">
        <v>98.3</v>
      </c>
      <c r="J6" s="143">
        <v>98.1</v>
      </c>
      <c r="K6" s="143">
        <v>98.8</v>
      </c>
      <c r="L6" s="143">
        <v>98.4</v>
      </c>
      <c r="M6" s="143">
        <v>98.1</v>
      </c>
      <c r="N6" s="143">
        <v>98.1</v>
      </c>
      <c r="O6" s="144">
        <v>98.2</v>
      </c>
    </row>
    <row r="7" spans="1:15" ht="18" customHeight="1">
      <c r="A7" s="202"/>
      <c r="B7" s="141" t="s">
        <v>65</v>
      </c>
      <c r="C7" s="142">
        <v>98</v>
      </c>
      <c r="D7" s="143">
        <v>97.7</v>
      </c>
      <c r="E7" s="143">
        <v>97.9</v>
      </c>
      <c r="F7" s="143">
        <v>98.9</v>
      </c>
      <c r="G7" s="143">
        <v>98.8</v>
      </c>
      <c r="H7" s="143">
        <v>98.4</v>
      </c>
      <c r="I7" s="143">
        <v>98.9</v>
      </c>
      <c r="J7" s="143">
        <v>98.6</v>
      </c>
      <c r="K7" s="143">
        <v>99.2</v>
      </c>
      <c r="L7" s="143">
        <v>99.1</v>
      </c>
      <c r="M7" s="143">
        <v>98.6</v>
      </c>
      <c r="N7" s="143">
        <v>98.9</v>
      </c>
      <c r="O7" s="144">
        <v>98.6</v>
      </c>
    </row>
    <row r="8" spans="1:15" ht="18" customHeight="1">
      <c r="A8" s="202"/>
      <c r="B8" s="141" t="s">
        <v>66</v>
      </c>
      <c r="C8" s="142">
        <v>98</v>
      </c>
      <c r="D8" s="143">
        <v>97.7</v>
      </c>
      <c r="E8" s="143">
        <v>97.7</v>
      </c>
      <c r="F8" s="143">
        <v>100.2</v>
      </c>
      <c r="G8" s="143">
        <v>100.3</v>
      </c>
      <c r="H8" s="143">
        <v>100.1</v>
      </c>
      <c r="I8" s="143">
        <v>100.3</v>
      </c>
      <c r="J8" s="143">
        <v>100.4</v>
      </c>
      <c r="K8" s="143">
        <v>101.9</v>
      </c>
      <c r="L8" s="143">
        <v>101.8</v>
      </c>
      <c r="M8" s="143">
        <v>101.5</v>
      </c>
      <c r="N8" s="143">
        <v>100.7</v>
      </c>
      <c r="O8" s="144">
        <v>100.1</v>
      </c>
    </row>
    <row r="9" spans="1:15" ht="15.75" customHeight="1">
      <c r="A9" s="202"/>
      <c r="B9" s="141" t="s">
        <v>67</v>
      </c>
      <c r="C9" s="142">
        <v>100.3</v>
      </c>
      <c r="D9" s="143">
        <v>99.9</v>
      </c>
      <c r="E9" s="143">
        <v>100.5</v>
      </c>
      <c r="F9" s="143">
        <v>100.7</v>
      </c>
      <c r="G9" s="143">
        <v>101.4</v>
      </c>
      <c r="H9" s="143">
        <v>100.3</v>
      </c>
      <c r="I9" s="143">
        <v>99.9</v>
      </c>
      <c r="J9" s="143">
        <v>100.1</v>
      </c>
      <c r="K9" s="143">
        <v>101.2</v>
      </c>
      <c r="L9" s="143">
        <v>101.8</v>
      </c>
      <c r="M9" s="143">
        <v>101.3</v>
      </c>
      <c r="N9" s="143">
        <v>100.8</v>
      </c>
      <c r="O9" s="144">
        <v>100.7</v>
      </c>
    </row>
    <row r="10" spans="1:15" ht="18" customHeight="1">
      <c r="A10" s="202"/>
      <c r="B10" s="141" t="s">
        <v>68</v>
      </c>
      <c r="C10" s="142">
        <v>100.4</v>
      </c>
      <c r="D10" s="143">
        <v>100.2</v>
      </c>
      <c r="E10" s="143">
        <v>100.2</v>
      </c>
      <c r="F10" s="143">
        <v>100.7</v>
      </c>
      <c r="G10" s="143">
        <v>101</v>
      </c>
      <c r="H10" s="143">
        <v>100.6</v>
      </c>
      <c r="I10" s="143">
        <v>100.7</v>
      </c>
      <c r="J10" s="143">
        <v>100.7</v>
      </c>
      <c r="K10" s="143">
        <v>101.3</v>
      </c>
      <c r="L10" s="143">
        <v>101.8</v>
      </c>
      <c r="M10" s="143">
        <v>100.8</v>
      </c>
      <c r="N10" s="143">
        <v>100.2</v>
      </c>
      <c r="O10" s="144">
        <v>100.7</v>
      </c>
    </row>
    <row r="11" spans="1:15" s="6" customFormat="1" ht="18" customHeight="1">
      <c r="A11" s="202"/>
      <c r="B11" s="141" t="s">
        <v>69</v>
      </c>
      <c r="C11" s="142">
        <v>100</v>
      </c>
      <c r="D11" s="143">
        <v>99.8</v>
      </c>
      <c r="E11" s="143">
        <v>100.2</v>
      </c>
      <c r="F11" s="143">
        <v>100.3</v>
      </c>
      <c r="G11" s="143">
        <v>100.2</v>
      </c>
      <c r="H11" s="145">
        <v>100.3</v>
      </c>
      <c r="I11" s="145">
        <v>99.8</v>
      </c>
      <c r="J11" s="145">
        <v>100.1</v>
      </c>
      <c r="K11" s="145">
        <v>100.3</v>
      </c>
      <c r="L11" s="145">
        <v>99.8</v>
      </c>
      <c r="M11" s="145">
        <v>99.7</v>
      </c>
      <c r="N11" s="145">
        <v>99.6</v>
      </c>
      <c r="O11" s="146">
        <v>100</v>
      </c>
    </row>
    <row r="12" spans="1:15" ht="18" customHeight="1">
      <c r="A12" s="202"/>
      <c r="B12" s="141" t="s">
        <v>70</v>
      </c>
      <c r="C12" s="142">
        <v>99.5</v>
      </c>
      <c r="D12" s="143">
        <v>99.3</v>
      </c>
      <c r="E12" s="143">
        <v>99.1</v>
      </c>
      <c r="F12" s="143">
        <v>99</v>
      </c>
      <c r="G12" s="143">
        <v>99.5</v>
      </c>
      <c r="H12" s="145">
        <v>99</v>
      </c>
      <c r="I12" s="145">
        <v>98.8</v>
      </c>
      <c r="J12" s="145">
        <v>99.1</v>
      </c>
      <c r="K12" s="145">
        <v>98.8</v>
      </c>
      <c r="L12" s="145">
        <v>98.9</v>
      </c>
      <c r="M12" s="145">
        <v>98.5</v>
      </c>
      <c r="N12" s="145">
        <v>98.8</v>
      </c>
      <c r="O12" s="146">
        <v>99</v>
      </c>
    </row>
    <row r="13" spans="1:15" ht="18" customHeight="1">
      <c r="A13" s="202"/>
      <c r="B13" s="141" t="s">
        <v>71</v>
      </c>
      <c r="C13" s="142">
        <v>98.6</v>
      </c>
      <c r="D13" s="143">
        <v>98.2</v>
      </c>
      <c r="E13" s="143">
        <v>98.2</v>
      </c>
      <c r="F13" s="143">
        <v>98.7</v>
      </c>
      <c r="G13" s="143">
        <v>99.3</v>
      </c>
      <c r="H13" s="145">
        <v>98.9</v>
      </c>
      <c r="I13" s="145">
        <v>98.3</v>
      </c>
      <c r="J13" s="145">
        <v>98.6</v>
      </c>
      <c r="K13" s="145">
        <v>98.8</v>
      </c>
      <c r="L13" s="145">
        <v>98.7</v>
      </c>
      <c r="M13" s="145">
        <v>98.2</v>
      </c>
      <c r="N13" s="145">
        <v>97.9</v>
      </c>
      <c r="O13" s="146">
        <v>98.5</v>
      </c>
    </row>
    <row r="14" spans="1:15" ht="18" customHeight="1">
      <c r="A14" s="202"/>
      <c r="B14" s="141" t="s">
        <v>72</v>
      </c>
      <c r="C14" s="142">
        <v>97.1</v>
      </c>
      <c r="D14" s="143">
        <v>96.9</v>
      </c>
      <c r="E14" s="143">
        <v>97.5</v>
      </c>
      <c r="F14" s="143">
        <v>98.3</v>
      </c>
      <c r="G14" s="143">
        <v>98.4</v>
      </c>
      <c r="H14" s="145">
        <v>98.3</v>
      </c>
      <c r="I14" s="145">
        <v>98</v>
      </c>
      <c r="J14" s="145">
        <v>98</v>
      </c>
      <c r="K14" s="145">
        <v>98.4</v>
      </c>
      <c r="L14" s="145">
        <v>98.3</v>
      </c>
      <c r="M14" s="145">
        <v>97.8</v>
      </c>
      <c r="N14" s="145">
        <v>97.9</v>
      </c>
      <c r="O14" s="146">
        <v>97.9</v>
      </c>
    </row>
    <row r="15" spans="1:15" ht="18" customHeight="1">
      <c r="A15" s="171"/>
      <c r="B15" s="141" t="s">
        <v>99</v>
      </c>
      <c r="C15" s="142">
        <v>97.4</v>
      </c>
      <c r="D15" s="143">
        <v>97.4</v>
      </c>
      <c r="E15" s="143">
        <v>97.4</v>
      </c>
      <c r="F15" s="143">
        <v>97.6</v>
      </c>
      <c r="G15" s="143">
        <v>97.6</v>
      </c>
      <c r="H15" s="145">
        <v>97.8</v>
      </c>
      <c r="I15" s="145">
        <v>97.9</v>
      </c>
      <c r="J15" s="145">
        <v>97.7</v>
      </c>
      <c r="K15" s="145">
        <v>98.3</v>
      </c>
      <c r="L15" s="145">
        <v>98.9</v>
      </c>
      <c r="M15" s="145">
        <v>98.4</v>
      </c>
      <c r="N15" s="145">
        <v>97.8</v>
      </c>
      <c r="O15" s="146">
        <v>97.9</v>
      </c>
    </row>
    <row r="16" spans="1:15" ht="18" customHeight="1" thickBot="1">
      <c r="A16" s="167"/>
      <c r="B16" s="147" t="s">
        <v>110</v>
      </c>
      <c r="C16" s="148">
        <v>97.1</v>
      </c>
      <c r="D16" s="149">
        <v>97</v>
      </c>
      <c r="E16" s="149">
        <v>97.4</v>
      </c>
      <c r="F16" s="149">
        <v>97.5</v>
      </c>
      <c r="G16" s="149">
        <v>97.9</v>
      </c>
      <c r="H16" s="150">
        <v>97.4</v>
      </c>
      <c r="I16" s="150">
        <v>97.1</v>
      </c>
      <c r="J16" s="150">
        <v>97.1</v>
      </c>
      <c r="K16" s="150">
        <v>97.3</v>
      </c>
      <c r="L16" s="150"/>
      <c r="M16" s="150"/>
      <c r="N16" s="150"/>
      <c r="O16" s="151"/>
    </row>
    <row r="17" spans="1:15" ht="18" customHeight="1">
      <c r="A17" s="202" t="s">
        <v>115</v>
      </c>
      <c r="B17" s="141" t="s">
        <v>64</v>
      </c>
      <c r="C17" s="142">
        <v>0</v>
      </c>
      <c r="D17" s="143">
        <v>0.1</v>
      </c>
      <c r="E17" s="143">
        <v>-0.2</v>
      </c>
      <c r="F17" s="143">
        <v>0.2</v>
      </c>
      <c r="G17" s="143">
        <v>0.6</v>
      </c>
      <c r="H17" s="143">
        <v>-0.3</v>
      </c>
      <c r="I17" s="143">
        <v>0</v>
      </c>
      <c r="J17" s="143">
        <v>-0.2</v>
      </c>
      <c r="K17" s="143">
        <v>0.7</v>
      </c>
      <c r="L17" s="143">
        <v>-0.4</v>
      </c>
      <c r="M17" s="143">
        <v>-0.3</v>
      </c>
      <c r="N17" s="143">
        <v>0</v>
      </c>
      <c r="O17" s="203"/>
    </row>
    <row r="18" spans="1:15" ht="18" customHeight="1">
      <c r="A18" s="202"/>
      <c r="B18" s="141" t="s">
        <v>65</v>
      </c>
      <c r="C18" s="142">
        <v>-0.1</v>
      </c>
      <c r="D18" s="143">
        <v>-0.3</v>
      </c>
      <c r="E18" s="143">
        <v>0.2</v>
      </c>
      <c r="F18" s="143">
        <v>1</v>
      </c>
      <c r="G18" s="143">
        <v>-0.1</v>
      </c>
      <c r="H18" s="143">
        <v>-0.4</v>
      </c>
      <c r="I18" s="143">
        <v>0.5</v>
      </c>
      <c r="J18" s="143">
        <v>-0.3</v>
      </c>
      <c r="K18" s="143">
        <v>0.6</v>
      </c>
      <c r="L18" s="143">
        <v>-0.1</v>
      </c>
      <c r="M18" s="143">
        <v>-0.5</v>
      </c>
      <c r="N18" s="143">
        <v>0.3</v>
      </c>
      <c r="O18" s="203"/>
    </row>
    <row r="19" spans="1:15" ht="18" customHeight="1">
      <c r="A19" s="202"/>
      <c r="B19" s="141" t="s">
        <v>73</v>
      </c>
      <c r="C19" s="142">
        <v>-0.9</v>
      </c>
      <c r="D19" s="143">
        <v>-0.3</v>
      </c>
      <c r="E19" s="143">
        <v>0</v>
      </c>
      <c r="F19" s="143">
        <v>2.5</v>
      </c>
      <c r="G19" s="143">
        <v>0.1</v>
      </c>
      <c r="H19" s="143">
        <v>-0.2</v>
      </c>
      <c r="I19" s="143">
        <v>0.2</v>
      </c>
      <c r="J19" s="143">
        <v>0.1</v>
      </c>
      <c r="K19" s="143">
        <v>1.5</v>
      </c>
      <c r="L19" s="143">
        <v>-0.1</v>
      </c>
      <c r="M19" s="143">
        <v>-0.3</v>
      </c>
      <c r="N19" s="143">
        <v>-0.8</v>
      </c>
      <c r="O19" s="203"/>
    </row>
    <row r="20" spans="1:15" ht="18" customHeight="1">
      <c r="A20" s="202"/>
      <c r="B20" s="141" t="s">
        <v>67</v>
      </c>
      <c r="C20" s="142">
        <v>-0.4</v>
      </c>
      <c r="D20" s="143">
        <v>-0.4</v>
      </c>
      <c r="E20" s="143">
        <v>0.6</v>
      </c>
      <c r="F20" s="143">
        <v>0.2</v>
      </c>
      <c r="G20" s="143">
        <v>0.7</v>
      </c>
      <c r="H20" s="143">
        <v>-1.1</v>
      </c>
      <c r="I20" s="143">
        <v>-0.4</v>
      </c>
      <c r="J20" s="143">
        <v>0.2</v>
      </c>
      <c r="K20" s="143">
        <v>1.1</v>
      </c>
      <c r="L20" s="143">
        <v>0.6</v>
      </c>
      <c r="M20" s="143">
        <v>-0.5</v>
      </c>
      <c r="N20" s="143">
        <v>-0.5</v>
      </c>
      <c r="O20" s="203"/>
    </row>
    <row r="21" spans="1:15" ht="18" customHeight="1">
      <c r="A21" s="202"/>
      <c r="B21" s="141" t="s">
        <v>68</v>
      </c>
      <c r="C21" s="142">
        <v>-0.4</v>
      </c>
      <c r="D21" s="143">
        <v>-0.2</v>
      </c>
      <c r="E21" s="143">
        <v>0</v>
      </c>
      <c r="F21" s="143">
        <v>0.5</v>
      </c>
      <c r="G21" s="143">
        <v>0.3</v>
      </c>
      <c r="H21" s="143">
        <v>-0.4</v>
      </c>
      <c r="I21" s="143">
        <v>0.1</v>
      </c>
      <c r="J21" s="143">
        <v>0</v>
      </c>
      <c r="K21" s="143">
        <v>0.6</v>
      </c>
      <c r="L21" s="143">
        <v>0.5</v>
      </c>
      <c r="M21" s="143">
        <v>-1</v>
      </c>
      <c r="N21" s="143">
        <v>-0.6</v>
      </c>
      <c r="O21" s="203"/>
    </row>
    <row r="22" spans="1:15" ht="18" customHeight="1">
      <c r="A22" s="202"/>
      <c r="B22" s="141" t="s">
        <v>69</v>
      </c>
      <c r="C22" s="142">
        <v>-0.5</v>
      </c>
      <c r="D22" s="143">
        <v>-0.2</v>
      </c>
      <c r="E22" s="143">
        <v>0.4</v>
      </c>
      <c r="F22" s="143">
        <v>0.1</v>
      </c>
      <c r="G22" s="143">
        <v>-0.1</v>
      </c>
      <c r="H22" s="145">
        <v>0.1</v>
      </c>
      <c r="I22" s="145">
        <v>-0.5</v>
      </c>
      <c r="J22" s="145">
        <v>0.3</v>
      </c>
      <c r="K22" s="145">
        <v>0.2</v>
      </c>
      <c r="L22" s="145">
        <v>-0.5</v>
      </c>
      <c r="M22" s="145">
        <v>-0.1</v>
      </c>
      <c r="N22" s="145">
        <v>-0.1</v>
      </c>
      <c r="O22" s="203"/>
    </row>
    <row r="23" spans="1:15" ht="18" customHeight="1">
      <c r="A23" s="202"/>
      <c r="B23" s="141" t="s">
        <v>74</v>
      </c>
      <c r="C23" s="142">
        <v>-0.1</v>
      </c>
      <c r="D23" s="143">
        <v>-0.2</v>
      </c>
      <c r="E23" s="143">
        <v>-0.2</v>
      </c>
      <c r="F23" s="143">
        <v>-0.1</v>
      </c>
      <c r="G23" s="143">
        <v>0.5</v>
      </c>
      <c r="H23" s="145">
        <v>-0.5</v>
      </c>
      <c r="I23" s="145">
        <v>-0.2</v>
      </c>
      <c r="J23" s="145">
        <v>0.3</v>
      </c>
      <c r="K23" s="145">
        <v>-0.3</v>
      </c>
      <c r="L23" s="145">
        <v>0.1</v>
      </c>
      <c r="M23" s="145">
        <v>-0.4</v>
      </c>
      <c r="N23" s="145">
        <v>0.3</v>
      </c>
      <c r="O23" s="203"/>
    </row>
    <row r="24" spans="1:15" ht="18" customHeight="1">
      <c r="A24" s="202"/>
      <c r="B24" s="141" t="s">
        <v>75</v>
      </c>
      <c r="C24" s="142">
        <v>-0.2</v>
      </c>
      <c r="D24" s="143">
        <v>-0.4</v>
      </c>
      <c r="E24" s="143">
        <v>0</v>
      </c>
      <c r="F24" s="143">
        <v>0.5</v>
      </c>
      <c r="G24" s="143">
        <v>0.6</v>
      </c>
      <c r="H24" s="145">
        <v>-0.4</v>
      </c>
      <c r="I24" s="145">
        <v>-0.6</v>
      </c>
      <c r="J24" s="145">
        <v>0.3</v>
      </c>
      <c r="K24" s="145">
        <v>0.2</v>
      </c>
      <c r="L24" s="145">
        <v>-0.1</v>
      </c>
      <c r="M24" s="145">
        <v>-0.5</v>
      </c>
      <c r="N24" s="145">
        <v>-0.3</v>
      </c>
      <c r="O24" s="203"/>
    </row>
    <row r="25" spans="1:15" ht="18" customHeight="1">
      <c r="A25" s="202"/>
      <c r="B25" s="141" t="s">
        <v>76</v>
      </c>
      <c r="C25" s="142">
        <v>-0.8</v>
      </c>
      <c r="D25" s="143">
        <v>-0.2</v>
      </c>
      <c r="E25" s="143">
        <v>0.6</v>
      </c>
      <c r="F25" s="143">
        <v>0.8</v>
      </c>
      <c r="G25" s="143">
        <v>0.1</v>
      </c>
      <c r="H25" s="145">
        <v>-0.1</v>
      </c>
      <c r="I25" s="145">
        <v>-0.3</v>
      </c>
      <c r="J25" s="145">
        <v>0</v>
      </c>
      <c r="K25" s="145">
        <v>0.4</v>
      </c>
      <c r="L25" s="145">
        <v>-0.1</v>
      </c>
      <c r="M25" s="145">
        <v>-0.5</v>
      </c>
      <c r="N25" s="145">
        <v>0.1</v>
      </c>
      <c r="O25" s="203"/>
    </row>
    <row r="26" spans="1:15" ht="18" customHeight="1">
      <c r="A26" s="171"/>
      <c r="B26" s="141" t="s">
        <v>99</v>
      </c>
      <c r="C26" s="142">
        <v>-0.5</v>
      </c>
      <c r="D26" s="143">
        <v>0</v>
      </c>
      <c r="E26" s="143">
        <v>0</v>
      </c>
      <c r="F26" s="143">
        <v>0.2</v>
      </c>
      <c r="G26" s="143">
        <v>0</v>
      </c>
      <c r="H26" s="145">
        <v>0.2</v>
      </c>
      <c r="I26" s="145">
        <v>-0.1</v>
      </c>
      <c r="J26" s="145">
        <v>-0.2</v>
      </c>
      <c r="K26" s="145">
        <v>0.6</v>
      </c>
      <c r="L26" s="145">
        <v>0.6</v>
      </c>
      <c r="M26" s="145">
        <v>-0.5</v>
      </c>
      <c r="N26" s="145">
        <v>-0.6</v>
      </c>
      <c r="O26" s="203"/>
    </row>
    <row r="27" spans="1:15" ht="18" customHeight="1" thickBot="1">
      <c r="A27" s="167"/>
      <c r="B27" s="147" t="s">
        <v>110</v>
      </c>
      <c r="C27" s="148">
        <v>-0.7</v>
      </c>
      <c r="D27" s="149">
        <v>-0.1</v>
      </c>
      <c r="E27" s="149">
        <v>0.4</v>
      </c>
      <c r="F27" s="149">
        <v>0.1</v>
      </c>
      <c r="G27" s="149">
        <v>0.4</v>
      </c>
      <c r="H27" s="150">
        <v>-0.5</v>
      </c>
      <c r="I27" s="150">
        <v>-0.3</v>
      </c>
      <c r="J27" s="150">
        <v>0</v>
      </c>
      <c r="K27" s="150">
        <v>0.2</v>
      </c>
      <c r="L27" s="150"/>
      <c r="M27" s="150"/>
      <c r="N27" s="169"/>
      <c r="O27" s="204"/>
    </row>
    <row r="28" spans="1:15" ht="18" customHeight="1">
      <c r="A28" s="206" t="s">
        <v>77</v>
      </c>
      <c r="B28" s="141" t="s">
        <v>78</v>
      </c>
      <c r="C28" s="142">
        <v>1.2</v>
      </c>
      <c r="D28" s="143">
        <v>0.9</v>
      </c>
      <c r="E28" s="143">
        <v>1</v>
      </c>
      <c r="F28" s="143">
        <v>1</v>
      </c>
      <c r="G28" s="143">
        <v>1</v>
      </c>
      <c r="H28" s="143">
        <v>1</v>
      </c>
      <c r="I28" s="143">
        <v>-0.5</v>
      </c>
      <c r="J28" s="143">
        <v>-0.3</v>
      </c>
      <c r="K28" s="143">
        <v>0.3</v>
      </c>
      <c r="L28" s="143">
        <v>0.3</v>
      </c>
      <c r="M28" s="143">
        <v>1.1</v>
      </c>
      <c r="N28" s="143">
        <v>0.2</v>
      </c>
      <c r="O28" s="144">
        <v>0.6</v>
      </c>
    </row>
    <row r="29" spans="1:15" ht="18" customHeight="1">
      <c r="A29" s="202"/>
      <c r="B29" s="141" t="s">
        <v>64</v>
      </c>
      <c r="C29" s="142">
        <v>0.4</v>
      </c>
      <c r="D29" s="143">
        <v>0.8</v>
      </c>
      <c r="E29" s="143">
        <v>-0.1</v>
      </c>
      <c r="F29" s="143">
        <v>-0.5</v>
      </c>
      <c r="G29" s="143">
        <v>-0.1</v>
      </c>
      <c r="H29" s="143">
        <v>-0.1</v>
      </c>
      <c r="I29" s="143">
        <v>0.2</v>
      </c>
      <c r="J29" s="143">
        <v>-0.4</v>
      </c>
      <c r="K29" s="143">
        <v>-0.5</v>
      </c>
      <c r="L29" s="143">
        <v>-0.3</v>
      </c>
      <c r="M29" s="143">
        <v>-0.3</v>
      </c>
      <c r="N29" s="143">
        <v>0.3</v>
      </c>
      <c r="O29" s="144">
        <v>0</v>
      </c>
    </row>
    <row r="30" spans="1:15" ht="18" customHeight="1">
      <c r="A30" s="202"/>
      <c r="B30" s="141" t="s">
        <v>65</v>
      </c>
      <c r="C30" s="142">
        <v>0.1</v>
      </c>
      <c r="D30" s="143">
        <v>-0.3</v>
      </c>
      <c r="E30" s="143">
        <v>0.1</v>
      </c>
      <c r="F30" s="143">
        <v>0.9</v>
      </c>
      <c r="G30" s="143">
        <v>0.2</v>
      </c>
      <c r="H30" s="143">
        <v>0.1</v>
      </c>
      <c r="I30" s="143">
        <v>0.6</v>
      </c>
      <c r="J30" s="143">
        <v>0.5</v>
      </c>
      <c r="K30" s="143">
        <v>0.4</v>
      </c>
      <c r="L30" s="143">
        <v>0.7</v>
      </c>
      <c r="M30" s="143">
        <v>0.5</v>
      </c>
      <c r="N30" s="143">
        <v>0.8</v>
      </c>
      <c r="O30" s="144">
        <v>0.4</v>
      </c>
    </row>
    <row r="31" spans="1:15" ht="18" customHeight="1">
      <c r="A31" s="202"/>
      <c r="B31" s="141" t="s">
        <v>79</v>
      </c>
      <c r="C31" s="142">
        <v>0</v>
      </c>
      <c r="D31" s="143">
        <v>0</v>
      </c>
      <c r="E31" s="143">
        <v>-0.2</v>
      </c>
      <c r="F31" s="143">
        <v>1.3</v>
      </c>
      <c r="G31" s="143">
        <v>1.5</v>
      </c>
      <c r="H31" s="143">
        <v>1.7</v>
      </c>
      <c r="I31" s="143">
        <v>1.4</v>
      </c>
      <c r="J31" s="143">
        <v>1.8</v>
      </c>
      <c r="K31" s="143">
        <v>2.7</v>
      </c>
      <c r="L31" s="143">
        <v>2.7</v>
      </c>
      <c r="M31" s="143">
        <v>2.9</v>
      </c>
      <c r="N31" s="143">
        <v>1.8</v>
      </c>
      <c r="O31" s="144">
        <v>1.5</v>
      </c>
    </row>
    <row r="32" spans="1:15" ht="18" customHeight="1">
      <c r="A32" s="202"/>
      <c r="B32" s="141" t="s">
        <v>67</v>
      </c>
      <c r="C32" s="142">
        <v>2.3</v>
      </c>
      <c r="D32" s="143">
        <v>2.2</v>
      </c>
      <c r="E32" s="143">
        <v>2.8</v>
      </c>
      <c r="F32" s="143">
        <v>0.5</v>
      </c>
      <c r="G32" s="143">
        <v>1.1</v>
      </c>
      <c r="H32" s="143">
        <v>0.2</v>
      </c>
      <c r="I32" s="143">
        <v>-0.4</v>
      </c>
      <c r="J32" s="143">
        <v>-0.3</v>
      </c>
      <c r="K32" s="143">
        <v>-0.7</v>
      </c>
      <c r="L32" s="143">
        <v>0</v>
      </c>
      <c r="M32" s="143">
        <v>-0.2</v>
      </c>
      <c r="N32" s="143">
        <v>0.1</v>
      </c>
      <c r="O32" s="144">
        <v>0.6</v>
      </c>
    </row>
    <row r="33" spans="1:15" ht="18" customHeight="1">
      <c r="A33" s="202"/>
      <c r="B33" s="141" t="s">
        <v>68</v>
      </c>
      <c r="C33" s="142">
        <v>0.1</v>
      </c>
      <c r="D33" s="143">
        <v>0.3</v>
      </c>
      <c r="E33" s="143">
        <v>-0.3</v>
      </c>
      <c r="F33" s="143">
        <v>0</v>
      </c>
      <c r="G33" s="143">
        <v>-0.4</v>
      </c>
      <c r="H33" s="143">
        <v>0.3</v>
      </c>
      <c r="I33" s="143">
        <v>0.8</v>
      </c>
      <c r="J33" s="143">
        <v>0.6</v>
      </c>
      <c r="K33" s="143">
        <v>0.1</v>
      </c>
      <c r="L33" s="143">
        <v>0</v>
      </c>
      <c r="M33" s="143">
        <v>-0.5</v>
      </c>
      <c r="N33" s="143">
        <v>-0.6</v>
      </c>
      <c r="O33" s="144">
        <v>0</v>
      </c>
    </row>
    <row r="34" spans="1:15" ht="18" customHeight="1">
      <c r="A34" s="202"/>
      <c r="B34" s="141" t="s">
        <v>69</v>
      </c>
      <c r="C34" s="142">
        <v>-0.7</v>
      </c>
      <c r="D34" s="143">
        <v>-0.6</v>
      </c>
      <c r="E34" s="143">
        <v>0</v>
      </c>
      <c r="F34" s="143">
        <v>-0.3</v>
      </c>
      <c r="G34" s="143">
        <v>-0.7</v>
      </c>
      <c r="H34" s="145">
        <v>-0.2</v>
      </c>
      <c r="I34" s="145">
        <v>-0.9</v>
      </c>
      <c r="J34" s="145">
        <v>-0.7</v>
      </c>
      <c r="K34" s="145">
        <v>-0.8</v>
      </c>
      <c r="L34" s="145">
        <v>-1.7</v>
      </c>
      <c r="M34" s="145">
        <v>-1</v>
      </c>
      <c r="N34" s="145">
        <v>-0.4</v>
      </c>
      <c r="O34" s="146">
        <v>-0.7</v>
      </c>
    </row>
    <row r="35" spans="1:15" ht="18" customHeight="1">
      <c r="A35" s="202"/>
      <c r="B35" s="141" t="s">
        <v>80</v>
      </c>
      <c r="C35" s="142">
        <v>-0.5</v>
      </c>
      <c r="D35" s="143">
        <v>-0.5</v>
      </c>
      <c r="E35" s="143">
        <v>-1.1</v>
      </c>
      <c r="F35" s="143">
        <v>-1.3</v>
      </c>
      <c r="G35" s="143">
        <v>-0.7</v>
      </c>
      <c r="H35" s="145">
        <v>-1.3</v>
      </c>
      <c r="I35" s="145">
        <v>-1</v>
      </c>
      <c r="J35" s="145">
        <v>-1</v>
      </c>
      <c r="K35" s="145">
        <v>-1.5</v>
      </c>
      <c r="L35" s="145">
        <v>-0.9</v>
      </c>
      <c r="M35" s="145">
        <v>-1.2</v>
      </c>
      <c r="N35" s="145">
        <v>-0.8</v>
      </c>
      <c r="O35" s="146">
        <v>-1</v>
      </c>
    </row>
    <row r="36" spans="1:15" ht="18" customHeight="1">
      <c r="A36" s="202"/>
      <c r="B36" s="141" t="s">
        <v>81</v>
      </c>
      <c r="C36" s="142">
        <v>-0.9</v>
      </c>
      <c r="D36" s="143">
        <v>-1.1</v>
      </c>
      <c r="E36" s="143">
        <v>-0.9</v>
      </c>
      <c r="F36" s="143">
        <v>-0.3</v>
      </c>
      <c r="G36" s="143">
        <v>-0.2</v>
      </c>
      <c r="H36" s="145">
        <v>-0.1</v>
      </c>
      <c r="I36" s="145">
        <v>-0.5</v>
      </c>
      <c r="J36" s="145">
        <v>-0.5</v>
      </c>
      <c r="K36" s="145">
        <v>0</v>
      </c>
      <c r="L36" s="145">
        <v>-0.2</v>
      </c>
      <c r="M36" s="145">
        <v>-0.3</v>
      </c>
      <c r="N36" s="145">
        <v>-0.9</v>
      </c>
      <c r="O36" s="146">
        <v>-0.5</v>
      </c>
    </row>
    <row r="37" spans="1:15" ht="18" customHeight="1">
      <c r="A37" s="202"/>
      <c r="B37" s="141" t="s">
        <v>82</v>
      </c>
      <c r="C37" s="142">
        <v>-1.5</v>
      </c>
      <c r="D37" s="143">
        <v>-1.3</v>
      </c>
      <c r="E37" s="143">
        <v>-0.7</v>
      </c>
      <c r="F37" s="143">
        <v>-0.4</v>
      </c>
      <c r="G37" s="143">
        <v>-0.9</v>
      </c>
      <c r="H37" s="145">
        <v>-0.6</v>
      </c>
      <c r="I37" s="145">
        <v>-0.3</v>
      </c>
      <c r="J37" s="145">
        <v>-0.6</v>
      </c>
      <c r="K37" s="145">
        <v>-0.4</v>
      </c>
      <c r="L37" s="145">
        <v>-0.4</v>
      </c>
      <c r="M37" s="145">
        <v>-0.4</v>
      </c>
      <c r="N37" s="145">
        <v>0</v>
      </c>
      <c r="O37" s="146">
        <v>-0.6</v>
      </c>
    </row>
    <row r="38" spans="1:15" ht="18" customHeight="1">
      <c r="A38" s="202"/>
      <c r="B38" s="141" t="s">
        <v>99</v>
      </c>
      <c r="C38" s="142">
        <v>0.3</v>
      </c>
      <c r="D38" s="143">
        <v>0.5</v>
      </c>
      <c r="E38" s="143">
        <v>-0.1</v>
      </c>
      <c r="F38" s="143">
        <v>-0.7</v>
      </c>
      <c r="G38" s="143">
        <v>-0.8</v>
      </c>
      <c r="H38" s="145">
        <v>-0.5</v>
      </c>
      <c r="I38" s="145">
        <v>-0.1</v>
      </c>
      <c r="J38" s="145">
        <v>-0.3</v>
      </c>
      <c r="K38" s="145">
        <v>-0.1</v>
      </c>
      <c r="L38" s="145">
        <v>0.6</v>
      </c>
      <c r="M38" s="145">
        <v>0.6</v>
      </c>
      <c r="N38" s="173">
        <v>-0.1</v>
      </c>
      <c r="O38" s="172">
        <v>0</v>
      </c>
    </row>
    <row r="39" spans="1:15" ht="18" customHeight="1" thickBot="1">
      <c r="A39" s="178"/>
      <c r="B39" s="147" t="s">
        <v>111</v>
      </c>
      <c r="C39" s="148">
        <v>-0.3</v>
      </c>
      <c r="D39" s="149">
        <v>-0.4</v>
      </c>
      <c r="E39" s="149">
        <v>0</v>
      </c>
      <c r="F39" s="149">
        <v>-0.1</v>
      </c>
      <c r="G39" s="149">
        <v>0.3</v>
      </c>
      <c r="H39" s="150">
        <v>-0.4</v>
      </c>
      <c r="I39" s="150">
        <v>-0.8</v>
      </c>
      <c r="J39" s="150">
        <v>-0.6</v>
      </c>
      <c r="K39" s="150">
        <v>-1</v>
      </c>
      <c r="L39" s="150"/>
      <c r="M39" s="150"/>
      <c r="N39" s="169"/>
      <c r="O39" s="168"/>
    </row>
    <row r="40" spans="2:15" ht="18" customHeight="1">
      <c r="B40" s="152"/>
      <c r="C40" s="143"/>
      <c r="D40" s="143"/>
      <c r="E40" s="143"/>
      <c r="F40" s="143"/>
      <c r="G40" s="143"/>
      <c r="H40" s="145"/>
      <c r="I40" s="145"/>
      <c r="J40" s="145"/>
      <c r="K40" s="145"/>
      <c r="L40" s="145"/>
      <c r="M40" s="145"/>
      <c r="N40" s="145"/>
      <c r="O40" s="145"/>
    </row>
    <row r="41" ht="18" customHeight="1"/>
    <row r="42" ht="18" customHeight="1"/>
    <row r="43" spans="1:10" ht="18" customHeight="1">
      <c r="A43" s="153" t="s">
        <v>83</v>
      </c>
      <c r="J43" t="s">
        <v>84</v>
      </c>
    </row>
    <row r="44" spans="1:15" ht="18" customHeight="1">
      <c r="A44" s="205" t="s">
        <v>85</v>
      </c>
      <c r="B44" s="205"/>
      <c r="C44" s="154" t="s">
        <v>86</v>
      </c>
      <c r="D44" s="154" t="s">
        <v>87</v>
      </c>
      <c r="E44" s="154" t="s">
        <v>88</v>
      </c>
      <c r="F44" s="154" t="s">
        <v>89</v>
      </c>
      <c r="G44" s="154" t="s">
        <v>90</v>
      </c>
      <c r="H44" s="154" t="s">
        <v>91</v>
      </c>
      <c r="I44" s="154" t="s">
        <v>92</v>
      </c>
      <c r="J44" s="154" t="s">
        <v>93</v>
      </c>
      <c r="K44" s="154" t="s">
        <v>94</v>
      </c>
      <c r="L44" s="154" t="s">
        <v>95</v>
      </c>
      <c r="M44" s="154" t="s">
        <v>98</v>
      </c>
      <c r="N44" s="154" t="s">
        <v>112</v>
      </c>
      <c r="O44" s="155"/>
    </row>
    <row r="45" spans="1:14" ht="18" customHeight="1">
      <c r="A45" s="205" t="s">
        <v>96</v>
      </c>
      <c r="B45" s="205"/>
      <c r="C45" s="156">
        <v>98.8</v>
      </c>
      <c r="D45" s="156">
        <v>99.3</v>
      </c>
      <c r="E45" s="156">
        <v>99.5</v>
      </c>
      <c r="F45" s="156">
        <v>99.1</v>
      </c>
      <c r="G45" s="156">
        <v>100</v>
      </c>
      <c r="H45" s="156">
        <v>99.5</v>
      </c>
      <c r="I45" s="156">
        <v>99.3</v>
      </c>
      <c r="J45" s="156">
        <v>99.7</v>
      </c>
      <c r="K45" s="156">
        <v>100</v>
      </c>
      <c r="L45" s="156">
        <v>99.8</v>
      </c>
      <c r="M45" s="156">
        <v>100.3</v>
      </c>
      <c r="N45" s="156">
        <v>100.6</v>
      </c>
    </row>
    <row r="46" spans="1:14" ht="18" customHeight="1">
      <c r="A46" s="205" t="s">
        <v>97</v>
      </c>
      <c r="B46" s="205"/>
      <c r="C46" s="157">
        <v>37</v>
      </c>
      <c r="D46" s="157">
        <v>31</v>
      </c>
      <c r="E46" s="157">
        <v>31</v>
      </c>
      <c r="F46" s="157">
        <v>33</v>
      </c>
      <c r="G46" s="157">
        <v>29</v>
      </c>
      <c r="H46" s="157">
        <v>31</v>
      </c>
      <c r="I46" s="157">
        <v>34</v>
      </c>
      <c r="J46" s="157">
        <v>31</v>
      </c>
      <c r="K46" s="157">
        <v>37</v>
      </c>
      <c r="L46" s="157">
        <v>39</v>
      </c>
      <c r="M46" s="157">
        <v>36</v>
      </c>
      <c r="N46" s="157">
        <v>34</v>
      </c>
    </row>
    <row r="47" ht="18" customHeight="1"/>
    <row r="48" ht="13.5">
      <c r="A48" t="s">
        <v>116</v>
      </c>
    </row>
  </sheetData>
  <mergeCells count="8">
    <mergeCell ref="A44:B44"/>
    <mergeCell ref="A45:B45"/>
    <mergeCell ref="A46:B46"/>
    <mergeCell ref="A28:A39"/>
    <mergeCell ref="A5:B5"/>
    <mergeCell ref="A6:A14"/>
    <mergeCell ref="A17:A25"/>
    <mergeCell ref="O17:O27"/>
  </mergeCells>
  <printOptions/>
  <pageMargins left="0.76" right="0.25" top="0.55" bottom="0.76" header="0.29" footer="0.51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熊本市統計課</dc:creator>
  <cp:keywords/>
  <dc:description/>
  <cp:lastModifiedBy>熊本市職員</cp:lastModifiedBy>
  <cp:lastPrinted>2007-02-02T05:19:31Z</cp:lastPrinted>
  <dcterms:created xsi:type="dcterms:W3CDTF">2000-08-14T09:08:04Z</dcterms:created>
  <dcterms:modified xsi:type="dcterms:W3CDTF">2007-02-02T05:19:35Z</dcterms:modified>
  <cp:category/>
  <cp:version/>
  <cp:contentType/>
  <cp:contentStatus/>
</cp:coreProperties>
</file>