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3月 自・社動態" sheetId="3" r:id="rId3"/>
    <sheet name="4月 自・社動態" sheetId="4" r:id="rId4"/>
    <sheet name="③" sheetId="5" r:id="rId5"/>
  </sheets>
  <definedNames>
    <definedName name="_xlnm.Print_Area" localSheetId="1">'②'!$A$1:$O$38</definedName>
    <definedName name="_xlnm.Print_Area" localSheetId="4">'③'!$A$2:$O$49</definedName>
  </definedNames>
  <calcPr fullCalcOnLoad="1"/>
</workbook>
</file>

<file path=xl/sharedStrings.xml><?xml version="1.0" encoding="utf-8"?>
<sst xmlns="http://schemas.openxmlformats.org/spreadsheetml/2006/main" count="282" uniqueCount="147">
  <si>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</si>
  <si>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</si>
  <si>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</si>
  <si>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</si>
  <si>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</si>
  <si>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</si>
  <si>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</si>
  <si>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</si>
  <si>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</si>
  <si>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</si>
  <si>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</si>
  <si>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</si>
  <si>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</si>
  <si>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</si>
  <si>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</si>
  <si>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</si>
  <si>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</si>
  <si>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</si>
  <si>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</si>
  <si>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</si>
  <si>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</si>
  <si>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</si>
  <si>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</si>
  <si>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</si>
  <si>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</si>
  <si>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</si>
  <si>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</si>
  <si>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</si>
  <si>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</si>
  <si>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</si>
  <si>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</si>
  <si>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</si>
  <si>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</si>
  <si>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</si>
  <si>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</si>
  <si>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</si>
  <si>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</si>
  <si>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</si>
  <si>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</si>
  <si>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</si>
  <si>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</si>
  <si>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</si>
  <si>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</si>
  <si>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</si>
  <si>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</si>
  <si>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</si>
  <si>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</si>
  <si>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</si>
  <si>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</si>
  <si>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</si>
  <si>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</si>
  <si>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</si>
  <si>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</si>
  <si>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</si>
  <si>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</si>
  <si>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</si>
  <si>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</si>
  <si>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</si>
  <si>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</si>
  <si>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</si>
  <si>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</si>
  <si>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</si>
  <si>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</si>
  <si>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</si>
  <si>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</si>
  <si>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</si>
  <si>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</si>
  <si>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</si>
  <si>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</si>
  <si>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</si>
  <si>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</si>
  <si>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</si>
  <si>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</si>
  <si>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</si>
  <si>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</si>
  <si>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</si>
  <si>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</si>
  <si>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</si>
  <si>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</si>
  <si>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</si>
  <si>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</si>
  <si>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</si>
  <si>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</si>
  <si>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</si>
  <si>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</si>
  <si>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</si>
  <si>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</si>
  <si>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</si>
  <si>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</si>
  <si>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熊本市及び周辺市町村計</t>
  </si>
  <si>
    <t>１5年</t>
  </si>
  <si>
    <t>指数</t>
  </si>
  <si>
    <t>玉名市</t>
  </si>
  <si>
    <t>１6年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</si>
  <si>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</si>
  <si>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</si>
  <si>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</si>
  <si>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</si>
  <si>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</si>
  <si>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</si>
  <si>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</si>
  <si>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</si>
  <si>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19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</si>
  <si>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</si>
  <si>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</si>
  <si>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</si>
  <si>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</si>
  <si>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</si>
  <si>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</si>
  <si>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</si>
  <si>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</si>
  <si>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</si>
  <si>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</si>
  <si>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</si>
  <si>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</si>
  <si>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</si>
  <si>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</si>
  <si>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</si>
  <si>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</si>
  <si>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</si>
  <si>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</si>
  <si>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20年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</si>
  <si>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</si>
  <si>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</si>
  <si>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</si>
  <si>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</si>
  <si>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</si>
  <si>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</si>
  <si>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-</t>
  </si>
  <si>
    <t>-</t>
  </si>
  <si>
    <t>-</t>
  </si>
  <si>
    <t>-</t>
  </si>
  <si>
    <t>-</t>
  </si>
  <si>
    <t xml:space="preserve"> 　県外とは国内の県外移動で、他は国外移動及び職権入力（住所設定・消除）です。</t>
  </si>
  <si>
    <t>22</t>
  </si>
  <si>
    <r>
      <t>2</t>
    </r>
    <r>
      <rPr>
        <sz val="11"/>
        <rFont val="ＭＳ Ｐゴシック"/>
        <family val="3"/>
      </rPr>
      <t>3</t>
    </r>
  </si>
  <si>
    <t>21年</t>
  </si>
  <si>
    <t>自然動態・社会動態（平成23年3月1日現在）</t>
  </si>
  <si>
    <r>
      <t>統計速報</t>
    </r>
    <r>
      <rPr>
        <b/>
        <sz val="11"/>
        <color indexed="18"/>
        <rFont val="ＭＳ Ｐゴシック"/>
        <family val="3"/>
      </rPr>
      <t>（平成23年4月1日現在の推計人口）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</si>
  <si>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（平成23年4月1日現在）</t>
    </r>
  </si>
  <si>
    <r>
      <t>２）熊本県の人口と世帯数</t>
    </r>
    <r>
      <rPr>
        <b/>
        <sz val="11"/>
        <rFont val="ＭＳ Ｐゴシック"/>
        <family val="3"/>
      </rPr>
      <t>（平成23年4月1日現在）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</si>
  <si>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（平成23年4月1日現在）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</si>
  <si>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</si>
  <si>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自然動態・社会動態（平成23年4月1日現在）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</si>
  <si>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</si>
  <si>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</si>
  <si>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（第 427-1 号）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</si>
</sst>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0" fontId="4" fillId="0" borderId="54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179" fontId="22" fillId="0" borderId="0" xfId="0" applyNumberFormat="1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26" fillId="0" borderId="2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H2" sqref="H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54" t="s">
        <v>138</v>
      </c>
      <c r="D1" s="254"/>
      <c r="E1" s="254"/>
      <c r="F1" s="254"/>
      <c r="G1" s="254"/>
      <c r="H1" s="254"/>
    </row>
    <row r="2" spans="1:8" ht="13.5">
      <c r="A2" s="31"/>
      <c r="B2" s="31"/>
      <c r="C2" s="216"/>
      <c r="D2" s="31"/>
      <c r="E2" s="31"/>
      <c r="F2" s="1" t="s">
        <v>146</v>
      </c>
      <c r="H2" s="208">
        <v>40876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110</v>
      </c>
      <c r="E5" s="31"/>
      <c r="F5" s="31"/>
      <c r="G5" s="31"/>
      <c r="H5" s="92"/>
    </row>
    <row r="6" spans="1:7" ht="13.5">
      <c r="A6" s="31"/>
      <c r="B6" s="31"/>
      <c r="C6" s="56" t="s">
        <v>111</v>
      </c>
      <c r="E6" s="31"/>
      <c r="F6" s="31"/>
      <c r="G6" s="31"/>
    </row>
    <row r="7" ht="10.5" customHeight="1"/>
    <row r="8" spans="2:9" ht="13.5">
      <c r="B8" s="31"/>
      <c r="C8" s="260" t="s">
        <v>139</v>
      </c>
      <c r="D8" s="260"/>
      <c r="E8" s="260"/>
      <c r="F8" s="260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43</v>
      </c>
      <c r="H10" s="243" t="s">
        <v>44</v>
      </c>
      <c r="K10" s="93" t="s">
        <v>107</v>
      </c>
      <c r="L10" s="93" t="s">
        <v>108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'4月 自・社動態'!B8</f>
        <v>303115</v>
      </c>
      <c r="F12" s="143">
        <f>E12-K12</f>
        <v>123</v>
      </c>
      <c r="G12" s="228" t="s">
        <v>128</v>
      </c>
      <c r="H12" s="229" t="s">
        <v>128</v>
      </c>
      <c r="K12" s="146">
        <f>'3月 自・社動態'!B8</f>
        <v>302992</v>
      </c>
      <c r="L12" s="231" t="s">
        <v>130</v>
      </c>
    </row>
    <row r="13" spans="2:12" s="3" customFormat="1" ht="9" customHeight="1">
      <c r="B13" s="52"/>
      <c r="E13" s="105"/>
      <c r="G13" s="230"/>
      <c r="H13" s="230"/>
      <c r="K13" s="95"/>
      <c r="L13" s="232"/>
    </row>
    <row r="14" spans="2:12" s="3" customFormat="1" ht="11.25" customHeight="1">
      <c r="B14" s="52"/>
      <c r="D14" s="39" t="s">
        <v>42</v>
      </c>
      <c r="E14" s="145">
        <f>SUM(E15:E16)</f>
        <v>733012</v>
      </c>
      <c r="F14" s="143">
        <f>E14-K14</f>
        <v>-1642</v>
      </c>
      <c r="G14" s="228" t="s">
        <v>128</v>
      </c>
      <c r="H14" s="229" t="s">
        <v>128</v>
      </c>
      <c r="K14" s="146">
        <f>K15+K16</f>
        <v>734654</v>
      </c>
      <c r="L14" s="231" t="s">
        <v>130</v>
      </c>
    </row>
    <row r="15" spans="2:12" s="3" customFormat="1" ht="11.25" customHeight="1">
      <c r="B15" s="52"/>
      <c r="D15" s="39" t="s">
        <v>5</v>
      </c>
      <c r="E15" s="145">
        <f>'4月 自・社動態'!D8</f>
        <v>343281</v>
      </c>
      <c r="F15" s="143">
        <f>E15-K15</f>
        <v>-1124</v>
      </c>
      <c r="G15" s="228" t="s">
        <v>128</v>
      </c>
      <c r="H15" s="229" t="s">
        <v>128</v>
      </c>
      <c r="K15" s="146">
        <f>'3月 自・社動態'!D8</f>
        <v>344405</v>
      </c>
      <c r="L15" s="231" t="s">
        <v>130</v>
      </c>
    </row>
    <row r="16" spans="2:12" s="3" customFormat="1" ht="12.75" customHeight="1">
      <c r="B16" s="52"/>
      <c r="D16" s="39" t="s">
        <v>6</v>
      </c>
      <c r="E16" s="145">
        <f>'4月 自・社動態'!E8</f>
        <v>389731</v>
      </c>
      <c r="F16" s="143">
        <f>E16-K16</f>
        <v>-518</v>
      </c>
      <c r="G16" s="228" t="s">
        <v>128</v>
      </c>
      <c r="H16" s="229" t="s">
        <v>128</v>
      </c>
      <c r="K16" s="146">
        <f>'3月 自・社動態'!E8</f>
        <v>390249</v>
      </c>
      <c r="L16" s="231" t="s">
        <v>130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33"/>
    </row>
    <row r="18" ht="10.5" customHeight="1">
      <c r="L18" s="234"/>
    </row>
    <row r="19" spans="3:12" ht="13.5">
      <c r="C19" s="261" t="s">
        <v>140</v>
      </c>
      <c r="D19" s="261"/>
      <c r="E19" s="261"/>
      <c r="F19" s="261"/>
      <c r="L19" s="234"/>
    </row>
    <row r="20" spans="2:12" ht="14.25" thickBot="1">
      <c r="B20" s="31"/>
      <c r="D20" s="32" t="s">
        <v>1</v>
      </c>
      <c r="E20" s="31"/>
      <c r="F20" s="31"/>
      <c r="G20" s="33"/>
      <c r="L20" s="234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43</v>
      </c>
      <c r="H21" s="243" t="s">
        <v>44</v>
      </c>
      <c r="K21" s="93" t="s">
        <v>107</v>
      </c>
      <c r="L21" s="93" t="s">
        <v>108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35"/>
    </row>
    <row r="23" spans="2:12" ht="12.75" customHeight="1">
      <c r="B23" s="46"/>
      <c r="D23" s="39" t="s">
        <v>7</v>
      </c>
      <c r="E23" s="175">
        <v>689108</v>
      </c>
      <c r="F23" s="143">
        <f>E23-K23</f>
        <v>-147</v>
      </c>
      <c r="G23" s="228" t="s">
        <v>129</v>
      </c>
      <c r="H23" s="228" t="s">
        <v>129</v>
      </c>
      <c r="K23" s="175">
        <v>689255</v>
      </c>
      <c r="L23" s="231" t="s">
        <v>130</v>
      </c>
    </row>
    <row r="24" spans="2:12" ht="9" customHeight="1">
      <c r="B24" s="46"/>
      <c r="E24" s="106"/>
      <c r="G24" s="230"/>
      <c r="H24" s="230"/>
      <c r="K24" s="106"/>
      <c r="L24" s="236"/>
    </row>
    <row r="25" spans="2:12" ht="11.25" customHeight="1">
      <c r="B25" s="46"/>
      <c r="D25" s="39" t="s">
        <v>42</v>
      </c>
      <c r="E25" s="147">
        <f>SUM(E26:E27)</f>
        <v>1810842</v>
      </c>
      <c r="F25" s="143">
        <f>E25-K25</f>
        <v>-4545</v>
      </c>
      <c r="G25" s="228" t="s">
        <v>129</v>
      </c>
      <c r="H25" s="228" t="s">
        <v>129</v>
      </c>
      <c r="K25" s="147">
        <f>SUM(K26:K27)</f>
        <v>1815387</v>
      </c>
      <c r="L25" s="231" t="s">
        <v>130</v>
      </c>
    </row>
    <row r="26" spans="2:12" ht="11.25" customHeight="1">
      <c r="B26" s="46"/>
      <c r="D26" s="39" t="s">
        <v>5</v>
      </c>
      <c r="E26" s="175">
        <v>850106</v>
      </c>
      <c r="F26" s="143">
        <f>E26-K26</f>
        <v>-2712</v>
      </c>
      <c r="G26" s="228" t="s">
        <v>129</v>
      </c>
      <c r="H26" s="228" t="s">
        <v>129</v>
      </c>
      <c r="K26" s="175">
        <v>852818</v>
      </c>
      <c r="L26" s="231" t="s">
        <v>130</v>
      </c>
    </row>
    <row r="27" spans="2:12" ht="12.75" customHeight="1">
      <c r="B27" s="46"/>
      <c r="D27" s="39" t="s">
        <v>6</v>
      </c>
      <c r="E27" s="175">
        <v>960736</v>
      </c>
      <c r="F27" s="143">
        <f>E27-K27</f>
        <v>-1833</v>
      </c>
      <c r="G27" s="228" t="s">
        <v>129</v>
      </c>
      <c r="H27" s="228" t="s">
        <v>129</v>
      </c>
      <c r="K27" s="175">
        <v>962569</v>
      </c>
      <c r="L27" s="231" t="s">
        <v>130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60" t="s">
        <v>141</v>
      </c>
      <c r="D30" s="260"/>
      <c r="E30" s="260"/>
      <c r="F30" s="260"/>
      <c r="G30" s="260"/>
      <c r="H30" s="260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42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'4月 自・社動態'!B8</f>
        <v>303115</v>
      </c>
      <c r="F35" s="109">
        <f>'4月 自・社動態'!C8</f>
        <v>733012</v>
      </c>
      <c r="G35" s="143">
        <f>'4月 自・社動態'!D8</f>
        <v>343281</v>
      </c>
      <c r="H35" s="143">
        <f>'4月 自・社動態'!E8</f>
        <v>389731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37</v>
      </c>
      <c r="E37" s="148">
        <f>'4月 自・社動態'!B16</f>
        <v>12839</v>
      </c>
      <c r="F37" s="109">
        <f>'4月 自・社動態'!C16</f>
        <v>37670</v>
      </c>
      <c r="G37" s="109">
        <f>'4月 自・社動態'!D16</f>
        <v>17963</v>
      </c>
      <c r="H37" s="109">
        <f>'4月 自・社動態'!E16</f>
        <v>19707</v>
      </c>
    </row>
    <row r="38" spans="2:8" ht="12.75" customHeight="1">
      <c r="B38" s="31"/>
      <c r="D38" s="53" t="s">
        <v>55</v>
      </c>
      <c r="E38" s="148">
        <f>'4月 自・社動態'!B10</f>
        <v>1825</v>
      </c>
      <c r="F38" s="109">
        <f>'4月 自・社動態'!C10</f>
        <v>5524</v>
      </c>
      <c r="G38" s="109">
        <f>'4月 自・社動態'!D10</f>
        <v>2578</v>
      </c>
      <c r="H38" s="109">
        <f>'4月 自・社動態'!E10</f>
        <v>2946</v>
      </c>
    </row>
    <row r="39" spans="2:8" ht="12.75" customHeight="1">
      <c r="B39" s="31"/>
      <c r="D39" s="141" t="s">
        <v>87</v>
      </c>
      <c r="E39" s="148">
        <f>'4月 自・社動態'!B13</f>
        <v>14363</v>
      </c>
      <c r="F39" s="109">
        <f>'4月 自・社動態'!C13</f>
        <v>38044</v>
      </c>
      <c r="G39" s="109">
        <f>'4月 自・社動態'!D13</f>
        <v>18702</v>
      </c>
      <c r="H39" s="109">
        <f>'4月 自・社動態'!E13</f>
        <v>19342</v>
      </c>
    </row>
    <row r="40" spans="2:8" ht="12.75" customHeight="1">
      <c r="B40" s="31"/>
      <c r="D40" s="53" t="s">
        <v>99</v>
      </c>
      <c r="E40" s="148">
        <f>'4月 自・社動態'!B12</f>
        <v>19071</v>
      </c>
      <c r="F40" s="109">
        <f>'4月 自・社動態'!C12</f>
        <v>55353</v>
      </c>
      <c r="G40" s="109">
        <f>'4月 自・社動態'!D12</f>
        <v>26625</v>
      </c>
      <c r="H40" s="109">
        <f>'4月 自・社動態'!E12</f>
        <v>28728</v>
      </c>
    </row>
    <row r="41" spans="2:8" ht="12.75" customHeight="1">
      <c r="B41" s="31"/>
      <c r="C41" s="188"/>
      <c r="D41" s="53" t="s">
        <v>92</v>
      </c>
      <c r="E41" s="148">
        <f>'4月 自・社動態'!B11</f>
        <v>24406</v>
      </c>
      <c r="F41" s="109">
        <f>'4月 自・社動態'!C11</f>
        <v>69217</v>
      </c>
      <c r="G41" s="109">
        <f>'4月 自・社動態'!D11</f>
        <v>32469</v>
      </c>
      <c r="H41" s="109">
        <f>'4月 自・社動態'!E11</f>
        <v>36748</v>
      </c>
    </row>
    <row r="42" spans="2:8" ht="12.75" customHeight="1">
      <c r="B42" s="31"/>
      <c r="C42" s="188"/>
      <c r="D42" s="142" t="s">
        <v>10</v>
      </c>
      <c r="E42" s="148">
        <f>'4月 自・社動態'!B15</f>
        <v>2964</v>
      </c>
      <c r="F42" s="109">
        <f>'4月 自・社動態'!C15</f>
        <v>8703</v>
      </c>
      <c r="G42" s="109">
        <f>'4月 自・社動態'!D15</f>
        <v>4123</v>
      </c>
      <c r="H42" s="109">
        <f>'4月 自・社動態'!E15</f>
        <v>4580</v>
      </c>
    </row>
    <row r="43" spans="2:8" ht="12.75" customHeight="1">
      <c r="B43" s="31"/>
      <c r="D43" s="142" t="s">
        <v>11</v>
      </c>
      <c r="E43" s="148">
        <f>'4月 自・社動態'!B14</f>
        <v>11063</v>
      </c>
      <c r="F43" s="109">
        <f>'4月 自・社動態'!C14</f>
        <v>32812</v>
      </c>
      <c r="G43" s="109">
        <f>'4月 自・社動態'!D14</f>
        <v>15565</v>
      </c>
      <c r="H43" s="109">
        <f>'4月 自・社動態'!E14</f>
        <v>17247</v>
      </c>
    </row>
    <row r="44" spans="2:5" ht="12.75" customHeight="1">
      <c r="B44" s="31"/>
      <c r="E44" s="66"/>
    </row>
    <row r="45" spans="2:8" ht="12.75" customHeight="1">
      <c r="B45" s="31"/>
      <c r="D45" s="185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88</v>
      </c>
      <c r="E47" s="148">
        <f>SUM(E35:E43)</f>
        <v>389646</v>
      </c>
      <c r="F47" s="109">
        <f>SUM(F35:F43)</f>
        <v>980335</v>
      </c>
      <c r="G47" s="109">
        <f>SUM(G35:G43)</f>
        <v>461306</v>
      </c>
      <c r="H47" s="149">
        <f>SUM(H35:H43)</f>
        <v>519029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55"/>
      <c r="D49" s="255"/>
      <c r="E49" s="255"/>
      <c r="F49" s="255"/>
      <c r="G49" s="255"/>
      <c r="H49" s="255"/>
      <c r="I49" s="255"/>
    </row>
    <row r="50" spans="1:9" ht="10.5" customHeight="1">
      <c r="A50" s="7"/>
      <c r="B50" s="7"/>
      <c r="C50" s="255"/>
      <c r="D50" s="255"/>
      <c r="E50" s="255"/>
      <c r="F50" s="255"/>
      <c r="G50" s="255"/>
      <c r="H50" s="255"/>
      <c r="I50" s="255"/>
    </row>
    <row r="51" spans="4:13" ht="13.5">
      <c r="D51" s="262" t="s">
        <v>142</v>
      </c>
      <c r="E51" s="262"/>
      <c r="F51" s="262"/>
      <c r="G51" s="262"/>
      <c r="H51" s="262"/>
      <c r="K51" s="9"/>
      <c r="L51" s="9"/>
      <c r="M51" s="9"/>
    </row>
    <row r="52" spans="4:13" ht="13.5">
      <c r="D52" s="32" t="s">
        <v>50</v>
      </c>
      <c r="K52" s="9"/>
      <c r="L52" s="9"/>
      <c r="M52" s="9"/>
    </row>
    <row r="53" spans="4:8" ht="13.5">
      <c r="D53" s="90" t="s">
        <v>25</v>
      </c>
      <c r="E53" s="256" t="s">
        <v>26</v>
      </c>
      <c r="F53" s="257"/>
      <c r="G53" s="256" t="s">
        <v>27</v>
      </c>
      <c r="H53" s="265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28</v>
      </c>
      <c r="E55" s="258">
        <f>E25</f>
        <v>1810842</v>
      </c>
      <c r="F55" s="259"/>
      <c r="G55" s="259">
        <f>F35</f>
        <v>733012</v>
      </c>
      <c r="H55" s="259"/>
    </row>
    <row r="56" spans="4:8" ht="13.5">
      <c r="D56" s="53" t="s">
        <v>29</v>
      </c>
      <c r="E56" s="263">
        <v>100</v>
      </c>
      <c r="F56" s="264"/>
      <c r="G56" s="264">
        <f>G55*E56/E55</f>
        <v>40.47906995751148</v>
      </c>
      <c r="H56" s="264"/>
    </row>
    <row r="57" spans="4:8" ht="9" customHeight="1">
      <c r="D57" s="47"/>
      <c r="E57" s="85"/>
      <c r="F57" s="86"/>
      <c r="G57" s="86"/>
      <c r="H57" s="86"/>
    </row>
  </sheetData>
  <mergeCells count="12">
    <mergeCell ref="E56:F56"/>
    <mergeCell ref="G55:H55"/>
    <mergeCell ref="G56:H56"/>
    <mergeCell ref="G53:H53"/>
    <mergeCell ref="C1:H1"/>
    <mergeCell ref="C49:I50"/>
    <mergeCell ref="E53:F53"/>
    <mergeCell ref="E55:F55"/>
    <mergeCell ref="C8:F8"/>
    <mergeCell ref="C19:F19"/>
    <mergeCell ref="C30:H30"/>
    <mergeCell ref="D51:H51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Q14" sqref="Q14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17"/>
    </row>
    <row r="3" spans="2:16" ht="13.5">
      <c r="B3" s="31" t="s">
        <v>56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39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75" t="s">
        <v>2</v>
      </c>
      <c r="C5" s="275"/>
      <c r="D5" s="276"/>
      <c r="E5" s="279" t="s">
        <v>4</v>
      </c>
      <c r="F5" s="275"/>
      <c r="G5" s="275"/>
      <c r="H5" s="276"/>
      <c r="I5" s="267" t="s">
        <v>13</v>
      </c>
      <c r="J5" s="268"/>
      <c r="K5" s="268"/>
      <c r="L5" s="181"/>
      <c r="M5" s="97" t="s">
        <v>54</v>
      </c>
      <c r="N5" s="97" t="s">
        <v>51</v>
      </c>
      <c r="O5" s="97" t="s">
        <v>52</v>
      </c>
      <c r="P5" s="39"/>
    </row>
    <row r="6" spans="2:16" ht="15" customHeight="1" thickBot="1">
      <c r="B6" s="277"/>
      <c r="C6" s="277"/>
      <c r="D6" s="278"/>
      <c r="E6" s="280"/>
      <c r="F6" s="277"/>
      <c r="G6" s="277"/>
      <c r="H6" s="278"/>
      <c r="I6" s="267" t="s">
        <v>14</v>
      </c>
      <c r="J6" s="269"/>
      <c r="K6" s="120" t="s">
        <v>15</v>
      </c>
      <c r="L6" s="182"/>
      <c r="M6" s="113"/>
      <c r="N6" s="113"/>
      <c r="O6" s="98" t="s">
        <v>53</v>
      </c>
      <c r="P6" s="39"/>
    </row>
    <row r="7" spans="2:16" s="3" customFormat="1" ht="15" customHeight="1" thickTop="1">
      <c r="B7" s="122"/>
      <c r="C7" s="112"/>
      <c r="D7" s="112"/>
      <c r="E7" s="270"/>
      <c r="F7" s="271"/>
      <c r="G7" s="271"/>
      <c r="H7" s="271"/>
      <c r="I7" s="271"/>
      <c r="J7" s="271"/>
      <c r="K7" s="271"/>
      <c r="L7" s="179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248">
        <f>M8-N8</f>
        <v>123</v>
      </c>
      <c r="F8" s="266"/>
      <c r="G8" s="266"/>
      <c r="H8" s="40"/>
      <c r="I8" s="266" t="s">
        <v>131</v>
      </c>
      <c r="J8" s="266"/>
      <c r="K8" s="229" t="s">
        <v>131</v>
      </c>
      <c r="L8" s="144"/>
      <c r="M8" s="184">
        <f>'4月 自・社動態'!B8</f>
        <v>303115</v>
      </c>
      <c r="N8" s="184">
        <f>'3月 自・社動態'!B8</f>
        <v>302992</v>
      </c>
      <c r="O8" s="238" t="s">
        <v>130</v>
      </c>
      <c r="P8" s="59"/>
    </row>
    <row r="9" spans="2:16" s="3" customFormat="1" ht="28.5" customHeight="1">
      <c r="B9" s="111"/>
      <c r="C9" s="107" t="s">
        <v>89</v>
      </c>
      <c r="D9" s="124"/>
      <c r="E9" s="248">
        <f>M9-N9</f>
        <v>292</v>
      </c>
      <c r="F9" s="266"/>
      <c r="G9" s="266"/>
      <c r="H9" s="5"/>
      <c r="I9" s="266" t="s">
        <v>131</v>
      </c>
      <c r="J9" s="266"/>
      <c r="K9" s="229" t="s">
        <v>131</v>
      </c>
      <c r="L9" s="144"/>
      <c r="M9" s="184">
        <f>'4月 自・社動態'!B19</f>
        <v>389646</v>
      </c>
      <c r="N9" s="184">
        <f>'3月 自・社動態'!B19</f>
        <v>389354</v>
      </c>
      <c r="O9" s="238" t="s">
        <v>130</v>
      </c>
      <c r="P9" s="59"/>
    </row>
    <row r="10" spans="2:16" s="3" customFormat="1" ht="12.75" customHeight="1" thickBot="1">
      <c r="B10" s="121"/>
      <c r="C10" s="125"/>
      <c r="D10" s="126"/>
      <c r="E10" s="281"/>
      <c r="F10" s="282"/>
      <c r="G10" s="282"/>
      <c r="H10" s="282"/>
      <c r="I10" s="282"/>
      <c r="J10" s="282"/>
      <c r="K10" s="282"/>
      <c r="L10" s="183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86</v>
      </c>
    </row>
    <row r="15" ht="13.5">
      <c r="C15" s="31" t="s">
        <v>57</v>
      </c>
    </row>
    <row r="16" ht="14.25" thickBot="1">
      <c r="C16" s="32" t="s">
        <v>38</v>
      </c>
    </row>
    <row r="17" spans="2:16" ht="13.5" customHeight="1">
      <c r="B17" s="249" t="s">
        <v>2</v>
      </c>
      <c r="C17" s="249"/>
      <c r="D17" s="250"/>
      <c r="E17" s="253" t="s">
        <v>4</v>
      </c>
      <c r="F17" s="249"/>
      <c r="G17" s="249"/>
      <c r="H17" s="250"/>
      <c r="I17" s="245" t="s">
        <v>13</v>
      </c>
      <c r="J17" s="246"/>
      <c r="K17" s="246"/>
      <c r="L17" s="178"/>
      <c r="M17" s="97" t="s">
        <v>54</v>
      </c>
      <c r="N17" s="97" t="s">
        <v>51</v>
      </c>
      <c r="O17" s="97" t="s">
        <v>52</v>
      </c>
      <c r="P17" s="4"/>
    </row>
    <row r="18" spans="2:16" ht="19.5" customHeight="1" thickBot="1">
      <c r="B18" s="251"/>
      <c r="C18" s="251"/>
      <c r="D18" s="252"/>
      <c r="E18" s="244"/>
      <c r="F18" s="251"/>
      <c r="G18" s="251"/>
      <c r="H18" s="252"/>
      <c r="I18" s="245" t="s">
        <v>14</v>
      </c>
      <c r="J18" s="247"/>
      <c r="K18" s="114" t="s">
        <v>15</v>
      </c>
      <c r="L18" s="178"/>
      <c r="M18" s="113"/>
      <c r="N18" s="113"/>
      <c r="O18" s="98" t="s">
        <v>53</v>
      </c>
      <c r="P18" s="4"/>
    </row>
    <row r="19" spans="2:16" ht="19.5" customHeight="1" thickTop="1">
      <c r="B19" s="115"/>
      <c r="C19" s="112"/>
      <c r="D19" s="116"/>
      <c r="E19" s="283"/>
      <c r="F19" s="284"/>
      <c r="G19" s="284"/>
      <c r="H19" s="284"/>
      <c r="I19" s="284"/>
      <c r="J19" s="284"/>
      <c r="K19" s="284"/>
      <c r="L19" s="180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74">
        <f>M20-N20</f>
        <v>-1642</v>
      </c>
      <c r="F20" s="266"/>
      <c r="G20" s="266"/>
      <c r="H20" s="58"/>
      <c r="I20" s="266" t="s">
        <v>132</v>
      </c>
      <c r="J20" s="266"/>
      <c r="K20" s="229" t="s">
        <v>132</v>
      </c>
      <c r="L20" s="144"/>
      <c r="M20" s="184">
        <f>'4月 自・社動態'!C8</f>
        <v>733012</v>
      </c>
      <c r="N20" s="184">
        <f>'3月 自・社動態'!C8</f>
        <v>734654</v>
      </c>
      <c r="O20" s="237" t="s">
        <v>130</v>
      </c>
      <c r="P20" s="3"/>
    </row>
    <row r="21" spans="2:16" ht="29.25" customHeight="1">
      <c r="B21" s="115"/>
      <c r="C21" s="107" t="s">
        <v>89</v>
      </c>
      <c r="D21" s="117"/>
      <c r="E21" s="274">
        <f>M21-N21</f>
        <v>-1793</v>
      </c>
      <c r="F21" s="266"/>
      <c r="G21" s="266"/>
      <c r="H21" s="58"/>
      <c r="I21" s="266" t="s">
        <v>132</v>
      </c>
      <c r="J21" s="266"/>
      <c r="K21" s="229" t="s">
        <v>132</v>
      </c>
      <c r="L21" s="144"/>
      <c r="M21" s="184">
        <f>'4月 自・社動態'!C19</f>
        <v>980335</v>
      </c>
      <c r="N21" s="184">
        <f>'3月 自・社動態'!C19</f>
        <v>982128</v>
      </c>
      <c r="O21" s="237" t="s">
        <v>130</v>
      </c>
      <c r="P21" s="3"/>
    </row>
    <row r="22" spans="2:16" ht="15" customHeight="1" thickBot="1">
      <c r="B22" s="290"/>
      <c r="C22" s="290"/>
      <c r="D22" s="118"/>
      <c r="E22" s="291"/>
      <c r="F22" s="292"/>
      <c r="G22" s="292"/>
      <c r="H22" s="292"/>
      <c r="I22" s="292"/>
      <c r="J22" s="292"/>
      <c r="K22" s="292"/>
      <c r="L22" s="177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49</v>
      </c>
      <c r="D27" s="31"/>
      <c r="R27" s="31"/>
      <c r="AG27" s="101"/>
    </row>
    <row r="28" spans="2:33" ht="13.5" customHeight="1">
      <c r="B28" s="32" t="s">
        <v>16</v>
      </c>
      <c r="D28" s="31"/>
      <c r="R28" s="31"/>
      <c r="AG28" s="101"/>
    </row>
    <row r="29" spans="2:16" ht="19.5" customHeight="1">
      <c r="B29" s="269" t="s">
        <v>2</v>
      </c>
      <c r="C29" s="288"/>
      <c r="D29" s="267"/>
      <c r="E29" s="279" t="s">
        <v>14</v>
      </c>
      <c r="F29" s="285"/>
      <c r="G29" s="267" t="s">
        <v>17</v>
      </c>
      <c r="H29" s="268"/>
      <c r="I29" s="268"/>
      <c r="J29" s="289"/>
      <c r="K29" s="267" t="s">
        <v>18</v>
      </c>
      <c r="L29" s="268"/>
      <c r="M29" s="268"/>
      <c r="N29" s="268"/>
      <c r="O29" s="268"/>
      <c r="P29" s="39"/>
    </row>
    <row r="30" spans="2:16" ht="19.5" customHeight="1">
      <c r="B30" s="269"/>
      <c r="C30" s="288"/>
      <c r="D30" s="267"/>
      <c r="E30" s="286"/>
      <c r="F30" s="287"/>
      <c r="G30" s="119" t="s">
        <v>20</v>
      </c>
      <c r="H30" s="119" t="s">
        <v>21</v>
      </c>
      <c r="I30" s="267" t="s">
        <v>19</v>
      </c>
      <c r="J30" s="289"/>
      <c r="K30" s="120" t="s">
        <v>23</v>
      </c>
      <c r="L30" s="191"/>
      <c r="M30" s="119" t="s">
        <v>24</v>
      </c>
      <c r="N30" s="268" t="s">
        <v>22</v>
      </c>
      <c r="O30" s="268"/>
      <c r="P30" s="39"/>
    </row>
    <row r="31" spans="2:16" ht="12" customHeight="1">
      <c r="B31" s="111"/>
      <c r="C31" s="112"/>
      <c r="D31" s="127"/>
      <c r="E31" s="239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74">
        <f>SUM(I32+N32)</f>
        <v>-1642</v>
      </c>
      <c r="F32" s="266"/>
      <c r="G32" s="207">
        <f>'4月 自・社動態'!G8</f>
        <v>588</v>
      </c>
      <c r="H32" s="207">
        <f>'4月 自・社動態'!H8</f>
        <v>526</v>
      </c>
      <c r="I32" s="266">
        <f>SUM(G32-H32)</f>
        <v>62</v>
      </c>
      <c r="J32" s="266"/>
      <c r="K32" s="143">
        <f>'4月 自・社動態'!J8</f>
        <v>5437</v>
      </c>
      <c r="L32" s="143"/>
      <c r="M32" s="143">
        <f>'4月 自・社動態'!N8</f>
        <v>7141</v>
      </c>
      <c r="N32" s="266">
        <f>SUM(K32-M32)</f>
        <v>-1704</v>
      </c>
      <c r="O32" s="266"/>
      <c r="P32" s="58"/>
    </row>
    <row r="33" spans="2:16" ht="32.25" customHeight="1">
      <c r="B33" s="111"/>
      <c r="C33" s="107" t="s">
        <v>89</v>
      </c>
      <c r="D33" s="124"/>
      <c r="E33" s="274">
        <f>SUM(I33+N33)</f>
        <v>-1793</v>
      </c>
      <c r="F33" s="266"/>
      <c r="G33" s="143">
        <f>'4月 自・社動態'!G19</f>
        <v>796</v>
      </c>
      <c r="H33" s="143">
        <f>'4月 自・社動態'!H19</f>
        <v>753</v>
      </c>
      <c r="I33" s="266">
        <f>SUM(G33-H33)</f>
        <v>43</v>
      </c>
      <c r="J33" s="266"/>
      <c r="K33" s="143">
        <f>'4月 自・社動態'!J19</f>
        <v>7404</v>
      </c>
      <c r="L33" s="143"/>
      <c r="M33" s="143">
        <f>'4月 自・社動態'!N19</f>
        <v>9240</v>
      </c>
      <c r="N33" s="266">
        <f>SUM(K33-M33)</f>
        <v>-1836</v>
      </c>
      <c r="O33" s="266"/>
      <c r="P33" s="58"/>
    </row>
    <row r="34" spans="2:16" ht="12" customHeight="1">
      <c r="B34" s="121"/>
      <c r="C34" s="128"/>
      <c r="D34" s="129"/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83"/>
    </row>
    <row r="35" ht="12.75" customHeight="1"/>
    <row r="36" ht="12.75" customHeight="1"/>
    <row r="37" ht="12.75" customHeight="1"/>
    <row r="38" ht="12.75" customHeight="1">
      <c r="C38" s="31" t="s">
        <v>48</v>
      </c>
    </row>
    <row r="49" ht="13.5">
      <c r="D49" s="31"/>
    </row>
  </sheetData>
  <mergeCells count="34">
    <mergeCell ref="G29:J29"/>
    <mergeCell ref="I30:J30"/>
    <mergeCell ref="B22:C22"/>
    <mergeCell ref="E21:G21"/>
    <mergeCell ref="E22:K22"/>
    <mergeCell ref="I21:J21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  <mergeCell ref="E8:G8"/>
    <mergeCell ref="E9:G9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22" sqref="A22:IV25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137</v>
      </c>
      <c r="B2" s="293"/>
      <c r="C2" s="293"/>
      <c r="D2" s="293"/>
      <c r="E2" s="293"/>
      <c r="F2" s="293"/>
      <c r="G2" s="293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47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296" t="s">
        <v>2</v>
      </c>
      <c r="B4" s="204"/>
      <c r="C4" s="77"/>
      <c r="D4" s="78"/>
      <c r="E4" s="66"/>
      <c r="F4" s="61"/>
      <c r="G4" s="294" t="s">
        <v>36</v>
      </c>
      <c r="H4" s="295"/>
      <c r="I4" s="304"/>
      <c r="J4" s="294" t="s">
        <v>40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296"/>
      <c r="B5" s="11" t="s">
        <v>7</v>
      </c>
      <c r="C5" s="12" t="s">
        <v>45</v>
      </c>
      <c r="D5" s="13" t="s">
        <v>5</v>
      </c>
      <c r="E5" s="8" t="s">
        <v>6</v>
      </c>
      <c r="F5" s="62" t="s">
        <v>46</v>
      </c>
      <c r="G5" s="298" t="s">
        <v>30</v>
      </c>
      <c r="H5" s="298" t="s">
        <v>31</v>
      </c>
      <c r="I5" s="300" t="s">
        <v>104</v>
      </c>
      <c r="J5" s="294" t="s">
        <v>105</v>
      </c>
      <c r="K5" s="295"/>
      <c r="L5" s="295"/>
      <c r="M5" s="304"/>
      <c r="N5" s="294" t="s">
        <v>106</v>
      </c>
      <c r="O5" s="295"/>
      <c r="P5" s="295"/>
      <c r="Q5" s="304"/>
      <c r="R5" s="302" t="s">
        <v>41</v>
      </c>
      <c r="S5" s="7"/>
    </row>
    <row r="6" spans="1:19" ht="14.25" thickBot="1">
      <c r="A6" s="297"/>
      <c r="B6" s="205"/>
      <c r="C6" s="17"/>
      <c r="D6" s="18"/>
      <c r="E6" s="19"/>
      <c r="F6" s="63"/>
      <c r="G6" s="299"/>
      <c r="H6" s="299"/>
      <c r="I6" s="301"/>
      <c r="J6" s="14" t="s">
        <v>35</v>
      </c>
      <c r="K6" s="15" t="s">
        <v>32</v>
      </c>
      <c r="L6" s="15" t="s">
        <v>33</v>
      </c>
      <c r="M6" s="15" t="s">
        <v>34</v>
      </c>
      <c r="N6" s="14" t="s">
        <v>35</v>
      </c>
      <c r="O6" s="15" t="s">
        <v>32</v>
      </c>
      <c r="P6" s="15" t="s">
        <v>33</v>
      </c>
      <c r="Q6" s="16" t="s">
        <v>34</v>
      </c>
      <c r="R6" s="303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302992</v>
      </c>
      <c r="C8" s="194">
        <f>SUM(D8:E8)</f>
        <v>734654</v>
      </c>
      <c r="D8" s="22">
        <v>344405</v>
      </c>
      <c r="E8" s="22">
        <v>390249</v>
      </c>
      <c r="F8" s="211">
        <f>SUM(I8+R8)</f>
        <v>-132</v>
      </c>
      <c r="G8" s="65">
        <v>536</v>
      </c>
      <c r="H8" s="65">
        <v>565</v>
      </c>
      <c r="I8" s="213">
        <f>G8-H8</f>
        <v>-29</v>
      </c>
      <c r="J8" s="176">
        <f>SUM(K8+L8+M8)</f>
        <v>1412</v>
      </c>
      <c r="K8" s="65">
        <v>565</v>
      </c>
      <c r="L8" s="65">
        <v>787</v>
      </c>
      <c r="M8" s="65">
        <v>60</v>
      </c>
      <c r="N8" s="176">
        <f>SUM(O8:Q8)</f>
        <v>1515</v>
      </c>
      <c r="O8" s="65">
        <v>567</v>
      </c>
      <c r="P8" s="65">
        <v>863</v>
      </c>
      <c r="Q8" s="65">
        <v>85</v>
      </c>
      <c r="R8" s="213">
        <f>SUM(J8-N8)</f>
        <v>-103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112</v>
      </c>
      <c r="B10" s="75">
        <v>1822</v>
      </c>
      <c r="C10" s="194">
        <f aca="true" t="shared" si="0" ref="C10:C16">SUM(D10:E10)</f>
        <v>5530</v>
      </c>
      <c r="D10" s="25">
        <v>2585</v>
      </c>
      <c r="E10" s="25">
        <v>2945</v>
      </c>
      <c r="F10" s="211">
        <f aca="true" t="shared" si="1" ref="F10:F16">SUM(I10+R10)</f>
        <v>-8</v>
      </c>
      <c r="G10" s="24">
        <v>5</v>
      </c>
      <c r="H10" s="24">
        <v>8</v>
      </c>
      <c r="I10" s="213">
        <f aca="true" t="shared" si="2" ref="I10:I16">G10-H10</f>
        <v>-3</v>
      </c>
      <c r="J10" s="176">
        <f aca="true" t="shared" si="3" ref="J10:J16">SUM(K10+L10+M10)</f>
        <v>9</v>
      </c>
      <c r="K10" s="24">
        <v>8</v>
      </c>
      <c r="L10" s="24">
        <v>1</v>
      </c>
      <c r="M10" s="24">
        <v>0</v>
      </c>
      <c r="N10" s="176">
        <f aca="true" t="shared" si="4" ref="N10:N16">SUM(O10:Q10)</f>
        <v>14</v>
      </c>
      <c r="O10" s="24">
        <v>14</v>
      </c>
      <c r="P10" s="24">
        <v>0</v>
      </c>
      <c r="Q10" s="24">
        <v>0</v>
      </c>
      <c r="R10" s="213">
        <f aca="true" t="shared" si="5" ref="R10:R16">SUM(J10-N10)</f>
        <v>-5</v>
      </c>
      <c r="S10" s="21"/>
    </row>
    <row r="11" spans="1:21" ht="13.5">
      <c r="A11" s="23" t="s">
        <v>113</v>
      </c>
      <c r="B11" s="75">
        <v>24394</v>
      </c>
      <c r="C11" s="194">
        <f t="shared" si="0"/>
        <v>69408</v>
      </c>
      <c r="D11" s="25">
        <v>32578</v>
      </c>
      <c r="E11" s="25">
        <v>36830</v>
      </c>
      <c r="F11" s="211">
        <f t="shared" si="1"/>
        <v>-17</v>
      </c>
      <c r="G11" s="24">
        <v>52</v>
      </c>
      <c r="H11" s="24">
        <v>72</v>
      </c>
      <c r="I11" s="213">
        <f t="shared" si="2"/>
        <v>-20</v>
      </c>
      <c r="J11" s="176">
        <f t="shared" si="3"/>
        <v>118</v>
      </c>
      <c r="K11" s="24">
        <v>81</v>
      </c>
      <c r="L11" s="24">
        <v>33</v>
      </c>
      <c r="M11" s="24">
        <v>4</v>
      </c>
      <c r="N11" s="176">
        <f t="shared" si="4"/>
        <v>115</v>
      </c>
      <c r="O11" s="24">
        <v>58</v>
      </c>
      <c r="P11" s="24">
        <v>54</v>
      </c>
      <c r="Q11" s="24">
        <v>3</v>
      </c>
      <c r="R11" s="213">
        <f t="shared" si="5"/>
        <v>3</v>
      </c>
      <c r="S11" s="21"/>
      <c r="U11" s="111"/>
    </row>
    <row r="12" spans="1:19" ht="13.5">
      <c r="A12" s="23" t="s">
        <v>114</v>
      </c>
      <c r="B12" s="75">
        <v>19005</v>
      </c>
      <c r="C12" s="194">
        <f t="shared" si="0"/>
        <v>55250</v>
      </c>
      <c r="D12" s="25">
        <v>26595</v>
      </c>
      <c r="E12" s="25">
        <v>28655</v>
      </c>
      <c r="F12" s="211">
        <f t="shared" si="1"/>
        <v>26</v>
      </c>
      <c r="G12" s="24">
        <v>45</v>
      </c>
      <c r="H12" s="24">
        <v>36</v>
      </c>
      <c r="I12" s="213">
        <f t="shared" si="2"/>
        <v>9</v>
      </c>
      <c r="J12" s="176">
        <f t="shared" si="3"/>
        <v>161</v>
      </c>
      <c r="K12" s="24">
        <v>119</v>
      </c>
      <c r="L12" s="24">
        <v>38</v>
      </c>
      <c r="M12" s="24">
        <v>4</v>
      </c>
      <c r="N12" s="176">
        <f t="shared" si="4"/>
        <v>144</v>
      </c>
      <c r="O12" s="24">
        <v>102</v>
      </c>
      <c r="P12" s="24">
        <v>39</v>
      </c>
      <c r="Q12" s="24">
        <v>3</v>
      </c>
      <c r="R12" s="213">
        <f t="shared" si="5"/>
        <v>17</v>
      </c>
      <c r="S12" s="21"/>
    </row>
    <row r="13" spans="1:18" ht="13.5">
      <c r="A13" s="130" t="s">
        <v>115</v>
      </c>
      <c r="B13" s="131">
        <v>14287</v>
      </c>
      <c r="C13" s="194">
        <f t="shared" si="0"/>
        <v>37977</v>
      </c>
      <c r="D13" s="131">
        <v>18665</v>
      </c>
      <c r="E13" s="131">
        <v>19312</v>
      </c>
      <c r="F13" s="211">
        <f t="shared" si="1"/>
        <v>43</v>
      </c>
      <c r="G13" s="132">
        <v>45</v>
      </c>
      <c r="H13" s="132">
        <v>19</v>
      </c>
      <c r="I13" s="213">
        <f t="shared" si="2"/>
        <v>26</v>
      </c>
      <c r="J13" s="176">
        <f t="shared" si="3"/>
        <v>143</v>
      </c>
      <c r="K13" s="132">
        <v>97</v>
      </c>
      <c r="L13" s="132">
        <v>44</v>
      </c>
      <c r="M13" s="132">
        <v>2</v>
      </c>
      <c r="N13" s="176">
        <f t="shared" si="4"/>
        <v>126</v>
      </c>
      <c r="O13" s="132">
        <v>78</v>
      </c>
      <c r="P13" s="132">
        <v>40</v>
      </c>
      <c r="Q13" s="132">
        <v>8</v>
      </c>
      <c r="R13" s="213">
        <f t="shared" si="5"/>
        <v>17</v>
      </c>
    </row>
    <row r="14" spans="1:19" ht="13.5">
      <c r="A14" s="192" t="s">
        <v>11</v>
      </c>
      <c r="B14" s="75">
        <v>11058</v>
      </c>
      <c r="C14" s="194">
        <f t="shared" si="0"/>
        <v>32866</v>
      </c>
      <c r="D14" s="25">
        <v>15608</v>
      </c>
      <c r="E14" s="25">
        <v>17258</v>
      </c>
      <c r="F14" s="211">
        <f t="shared" si="1"/>
        <v>39</v>
      </c>
      <c r="G14" s="24">
        <v>28</v>
      </c>
      <c r="H14" s="24">
        <v>24</v>
      </c>
      <c r="I14" s="213">
        <f t="shared" si="2"/>
        <v>4</v>
      </c>
      <c r="J14" s="176">
        <f t="shared" si="3"/>
        <v>103</v>
      </c>
      <c r="K14" s="24">
        <v>82</v>
      </c>
      <c r="L14" s="24">
        <v>21</v>
      </c>
      <c r="M14" s="24">
        <v>0</v>
      </c>
      <c r="N14" s="176">
        <f t="shared" si="4"/>
        <v>68</v>
      </c>
      <c r="O14" s="24">
        <v>51</v>
      </c>
      <c r="P14" s="24">
        <v>15</v>
      </c>
      <c r="Q14" s="24">
        <v>2</v>
      </c>
      <c r="R14" s="213">
        <f t="shared" si="5"/>
        <v>35</v>
      </c>
      <c r="S14" s="21"/>
    </row>
    <row r="15" spans="1:19" ht="13.5">
      <c r="A15" s="192" t="s">
        <v>10</v>
      </c>
      <c r="B15" s="75">
        <v>2969</v>
      </c>
      <c r="C15" s="194">
        <f t="shared" si="0"/>
        <v>8714</v>
      </c>
      <c r="D15" s="25">
        <v>4136</v>
      </c>
      <c r="E15" s="25">
        <v>4578</v>
      </c>
      <c r="F15" s="211">
        <f t="shared" si="1"/>
        <v>20</v>
      </c>
      <c r="G15" s="24">
        <v>7</v>
      </c>
      <c r="H15" s="24">
        <v>10</v>
      </c>
      <c r="I15" s="213">
        <f t="shared" si="2"/>
        <v>-3</v>
      </c>
      <c r="J15" s="176">
        <f t="shared" si="3"/>
        <v>51</v>
      </c>
      <c r="K15" s="24">
        <v>31</v>
      </c>
      <c r="L15" s="24">
        <v>20</v>
      </c>
      <c r="M15" s="24">
        <v>0</v>
      </c>
      <c r="N15" s="176">
        <f t="shared" si="4"/>
        <v>28</v>
      </c>
      <c r="O15" s="24">
        <v>17</v>
      </c>
      <c r="P15" s="24">
        <v>10</v>
      </c>
      <c r="Q15" s="24">
        <v>1</v>
      </c>
      <c r="R15" s="213">
        <f t="shared" si="5"/>
        <v>23</v>
      </c>
      <c r="S15" s="21"/>
    </row>
    <row r="16" spans="1:19" ht="13.5">
      <c r="A16" s="23" t="s">
        <v>12</v>
      </c>
      <c r="B16" s="75">
        <v>12827</v>
      </c>
      <c r="C16" s="194">
        <f t="shared" si="0"/>
        <v>37729</v>
      </c>
      <c r="D16" s="25">
        <v>18010</v>
      </c>
      <c r="E16" s="25">
        <v>19719</v>
      </c>
      <c r="F16" s="211">
        <f t="shared" si="1"/>
        <v>2</v>
      </c>
      <c r="G16" s="24">
        <v>24</v>
      </c>
      <c r="H16" s="24">
        <v>27</v>
      </c>
      <c r="I16" s="213">
        <f t="shared" si="2"/>
        <v>-3</v>
      </c>
      <c r="J16" s="176">
        <f t="shared" si="3"/>
        <v>96</v>
      </c>
      <c r="K16" s="24">
        <v>66</v>
      </c>
      <c r="L16" s="24">
        <v>26</v>
      </c>
      <c r="M16" s="24">
        <v>4</v>
      </c>
      <c r="N16" s="176">
        <f t="shared" si="4"/>
        <v>91</v>
      </c>
      <c r="O16" s="24">
        <v>59</v>
      </c>
      <c r="P16" s="24">
        <v>30</v>
      </c>
      <c r="Q16" s="24">
        <v>2</v>
      </c>
      <c r="R16" s="213">
        <f t="shared" si="5"/>
        <v>5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116</v>
      </c>
      <c r="B19" s="197">
        <f aca="true" t="shared" si="6" ref="B19:R19">SUM(B8:B17)</f>
        <v>389354</v>
      </c>
      <c r="C19" s="197">
        <f t="shared" si="6"/>
        <v>982128</v>
      </c>
      <c r="D19" s="197">
        <f t="shared" si="6"/>
        <v>462582</v>
      </c>
      <c r="E19" s="197">
        <f t="shared" si="6"/>
        <v>519546</v>
      </c>
      <c r="F19" s="198">
        <f t="shared" si="6"/>
        <v>-27</v>
      </c>
      <c r="G19" s="199">
        <f t="shared" si="6"/>
        <v>742</v>
      </c>
      <c r="H19" s="199">
        <f t="shared" si="6"/>
        <v>761</v>
      </c>
      <c r="I19" s="199">
        <f t="shared" si="6"/>
        <v>-19</v>
      </c>
      <c r="J19" s="199">
        <f t="shared" si="6"/>
        <v>2093</v>
      </c>
      <c r="K19" s="199">
        <f t="shared" si="6"/>
        <v>1049</v>
      </c>
      <c r="L19" s="199">
        <f t="shared" si="6"/>
        <v>970</v>
      </c>
      <c r="M19" s="199">
        <f t="shared" si="6"/>
        <v>74</v>
      </c>
      <c r="N19" s="199">
        <f t="shared" si="6"/>
        <v>2101</v>
      </c>
      <c r="O19" s="199">
        <f t="shared" si="6"/>
        <v>946</v>
      </c>
      <c r="P19" s="199">
        <f t="shared" si="6"/>
        <v>1051</v>
      </c>
      <c r="Q19" s="199">
        <f t="shared" si="6"/>
        <v>104</v>
      </c>
      <c r="R19" s="199">
        <f t="shared" si="6"/>
        <v>-8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 customHeight="1">
      <c r="B21" s="21"/>
      <c r="R21" s="64"/>
    </row>
    <row r="22" spans="1:18" ht="13.5">
      <c r="A22" s="189" t="s">
        <v>144</v>
      </c>
      <c r="B22" s="21"/>
      <c r="R22" s="64"/>
    </row>
    <row r="23" spans="1:18" ht="13.5">
      <c r="A23" s="189" t="s">
        <v>145</v>
      </c>
      <c r="B23" s="21"/>
      <c r="R23" s="64"/>
    </row>
    <row r="24" spans="1:18" ht="13.5">
      <c r="A24" s="190" t="s">
        <v>133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9"/>
  <sheetViews>
    <sheetView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143</v>
      </c>
      <c r="B2" s="292"/>
      <c r="C2" s="292"/>
      <c r="D2" s="292"/>
      <c r="E2" s="292"/>
      <c r="F2" s="292"/>
      <c r="G2" s="292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47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05" t="s">
        <v>2</v>
      </c>
      <c r="B4" s="204"/>
      <c r="C4" s="77"/>
      <c r="D4" s="78"/>
      <c r="E4" s="66"/>
      <c r="F4" s="61"/>
      <c r="G4" s="294" t="s">
        <v>36</v>
      </c>
      <c r="H4" s="295"/>
      <c r="I4" s="304"/>
      <c r="J4" s="294" t="s">
        <v>40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305"/>
      <c r="B5" s="11" t="s">
        <v>7</v>
      </c>
      <c r="C5" s="12" t="s">
        <v>45</v>
      </c>
      <c r="D5" s="13" t="s">
        <v>5</v>
      </c>
      <c r="E5" s="8" t="s">
        <v>6</v>
      </c>
      <c r="F5" s="62" t="s">
        <v>46</v>
      </c>
      <c r="G5" s="311" t="s">
        <v>30</v>
      </c>
      <c r="H5" s="307" t="s">
        <v>31</v>
      </c>
      <c r="I5" s="300" t="s">
        <v>104</v>
      </c>
      <c r="J5" s="312" t="s">
        <v>105</v>
      </c>
      <c r="K5" s="295"/>
      <c r="L5" s="295"/>
      <c r="M5" s="304"/>
      <c r="N5" s="307" t="s">
        <v>106</v>
      </c>
      <c r="O5" s="295"/>
      <c r="P5" s="295"/>
      <c r="Q5" s="295"/>
      <c r="R5" s="309" t="s">
        <v>41</v>
      </c>
      <c r="S5" s="7"/>
    </row>
    <row r="6" spans="1:19" ht="14.25" thickBot="1">
      <c r="A6" s="306"/>
      <c r="B6" s="205"/>
      <c r="C6" s="17"/>
      <c r="D6" s="18"/>
      <c r="E6" s="19"/>
      <c r="F6" s="63"/>
      <c r="G6" s="297"/>
      <c r="H6" s="308"/>
      <c r="I6" s="301"/>
      <c r="J6" s="14" t="s">
        <v>35</v>
      </c>
      <c r="K6" s="15" t="s">
        <v>32</v>
      </c>
      <c r="L6" s="15" t="s">
        <v>33</v>
      </c>
      <c r="M6" s="15" t="s">
        <v>34</v>
      </c>
      <c r="N6" s="14" t="s">
        <v>35</v>
      </c>
      <c r="O6" s="15" t="s">
        <v>32</v>
      </c>
      <c r="P6" s="15" t="s">
        <v>33</v>
      </c>
      <c r="Q6" s="16" t="s">
        <v>34</v>
      </c>
      <c r="R6" s="310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303115</v>
      </c>
      <c r="C8" s="194">
        <f>SUM(D8:E8)</f>
        <v>733012</v>
      </c>
      <c r="D8" s="22">
        <v>343281</v>
      </c>
      <c r="E8" s="22">
        <v>389731</v>
      </c>
      <c r="F8" s="211">
        <f>SUM(I8+R8)</f>
        <v>-1642</v>
      </c>
      <c r="G8" s="65">
        <v>588</v>
      </c>
      <c r="H8" s="65">
        <v>526</v>
      </c>
      <c r="I8" s="213">
        <f>G8-H8</f>
        <v>62</v>
      </c>
      <c r="J8" s="176">
        <f>SUM(K8+L8+M8)</f>
        <v>5437</v>
      </c>
      <c r="K8" s="65">
        <v>1936</v>
      </c>
      <c r="L8" s="65">
        <v>3307</v>
      </c>
      <c r="M8" s="65">
        <v>194</v>
      </c>
      <c r="N8" s="176">
        <f>SUM(O8:Q8)</f>
        <v>7141</v>
      </c>
      <c r="O8" s="65">
        <v>1648</v>
      </c>
      <c r="P8" s="65">
        <v>5359</v>
      </c>
      <c r="Q8" s="65">
        <v>134</v>
      </c>
      <c r="R8" s="213">
        <f>SUM(J8-N8)</f>
        <v>-1704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112</v>
      </c>
      <c r="B10" s="75">
        <v>1825</v>
      </c>
      <c r="C10" s="194">
        <f aca="true" t="shared" si="0" ref="C10:C16">SUM(D10:E10)</f>
        <v>5524</v>
      </c>
      <c r="D10" s="25">
        <v>2578</v>
      </c>
      <c r="E10" s="25">
        <v>2946</v>
      </c>
      <c r="F10" s="211">
        <f aca="true" t="shared" si="1" ref="F10:F16">SUM(I10+R10)</f>
        <v>-6</v>
      </c>
      <c r="G10" s="24">
        <v>7</v>
      </c>
      <c r="H10" s="24">
        <v>11</v>
      </c>
      <c r="I10" s="213">
        <f aca="true" t="shared" si="2" ref="I10:I16">G10-H10</f>
        <v>-4</v>
      </c>
      <c r="J10" s="176">
        <f aca="true" t="shared" si="3" ref="J10:J16">SUM(K10+L10+M10)</f>
        <v>33</v>
      </c>
      <c r="K10" s="24">
        <v>21</v>
      </c>
      <c r="L10" s="24">
        <v>12</v>
      </c>
      <c r="M10" s="24">
        <v>0</v>
      </c>
      <c r="N10" s="176">
        <f aca="true" t="shared" si="4" ref="N10:N16">SUM(O10:Q10)</f>
        <v>35</v>
      </c>
      <c r="O10" s="24">
        <v>19</v>
      </c>
      <c r="P10" s="24">
        <v>15</v>
      </c>
      <c r="Q10" s="24">
        <v>1</v>
      </c>
      <c r="R10" s="213">
        <f aca="true" t="shared" si="5" ref="R10:R16">SUM(J10-N10)</f>
        <v>-2</v>
      </c>
      <c r="S10" s="21"/>
    </row>
    <row r="11" spans="1:21" ht="13.5">
      <c r="A11" s="23" t="s">
        <v>113</v>
      </c>
      <c r="B11" s="75">
        <v>24406</v>
      </c>
      <c r="C11" s="194">
        <f t="shared" si="0"/>
        <v>69217</v>
      </c>
      <c r="D11" s="25">
        <v>32469</v>
      </c>
      <c r="E11" s="25">
        <v>36748</v>
      </c>
      <c r="F11" s="211">
        <f t="shared" si="1"/>
        <v>-191</v>
      </c>
      <c r="G11" s="24">
        <v>53</v>
      </c>
      <c r="H11" s="24">
        <v>69</v>
      </c>
      <c r="I11" s="213">
        <f t="shared" si="2"/>
        <v>-16</v>
      </c>
      <c r="J11" s="176">
        <f t="shared" si="3"/>
        <v>396</v>
      </c>
      <c r="K11" s="24">
        <v>215</v>
      </c>
      <c r="L11" s="24">
        <v>178</v>
      </c>
      <c r="M11" s="24">
        <v>3</v>
      </c>
      <c r="N11" s="176">
        <f t="shared" si="4"/>
        <v>571</v>
      </c>
      <c r="O11" s="24">
        <v>214</v>
      </c>
      <c r="P11" s="24">
        <v>349</v>
      </c>
      <c r="Q11" s="24">
        <v>8</v>
      </c>
      <c r="R11" s="213">
        <f t="shared" si="5"/>
        <v>-175</v>
      </c>
      <c r="S11" s="21"/>
      <c r="U11" s="111"/>
    </row>
    <row r="12" spans="1:19" ht="13.5">
      <c r="A12" s="23" t="s">
        <v>114</v>
      </c>
      <c r="B12" s="75">
        <v>19071</v>
      </c>
      <c r="C12" s="194">
        <f t="shared" si="0"/>
        <v>55353</v>
      </c>
      <c r="D12" s="25">
        <v>26625</v>
      </c>
      <c r="E12" s="25">
        <v>28728</v>
      </c>
      <c r="F12" s="211">
        <f t="shared" si="1"/>
        <v>103</v>
      </c>
      <c r="G12" s="24">
        <v>54</v>
      </c>
      <c r="H12" s="24">
        <v>33</v>
      </c>
      <c r="I12" s="213">
        <f t="shared" si="2"/>
        <v>21</v>
      </c>
      <c r="J12" s="176">
        <f t="shared" si="3"/>
        <v>562</v>
      </c>
      <c r="K12" s="24">
        <v>344</v>
      </c>
      <c r="L12" s="24">
        <v>198</v>
      </c>
      <c r="M12" s="24">
        <v>20</v>
      </c>
      <c r="N12" s="176">
        <f t="shared" si="4"/>
        <v>480</v>
      </c>
      <c r="O12" s="24">
        <v>220</v>
      </c>
      <c r="P12" s="24">
        <v>249</v>
      </c>
      <c r="Q12" s="24">
        <v>11</v>
      </c>
      <c r="R12" s="213">
        <f t="shared" si="5"/>
        <v>82</v>
      </c>
      <c r="S12" s="21"/>
    </row>
    <row r="13" spans="1:18" ht="13.5">
      <c r="A13" s="130" t="s">
        <v>115</v>
      </c>
      <c r="B13" s="131">
        <v>14363</v>
      </c>
      <c r="C13" s="194">
        <f t="shared" si="0"/>
        <v>38044</v>
      </c>
      <c r="D13" s="131">
        <v>18702</v>
      </c>
      <c r="E13" s="131">
        <v>19342</v>
      </c>
      <c r="F13" s="211">
        <f t="shared" si="1"/>
        <v>67</v>
      </c>
      <c r="G13" s="132">
        <v>37</v>
      </c>
      <c r="H13" s="132">
        <v>23</v>
      </c>
      <c r="I13" s="213">
        <f t="shared" si="2"/>
        <v>14</v>
      </c>
      <c r="J13" s="176">
        <f t="shared" si="3"/>
        <v>443</v>
      </c>
      <c r="K13" s="132">
        <v>245</v>
      </c>
      <c r="L13" s="132">
        <v>195</v>
      </c>
      <c r="M13" s="132">
        <v>3</v>
      </c>
      <c r="N13" s="176">
        <f t="shared" si="4"/>
        <v>390</v>
      </c>
      <c r="O13" s="132">
        <v>183</v>
      </c>
      <c r="P13" s="132">
        <v>190</v>
      </c>
      <c r="Q13" s="132">
        <v>17</v>
      </c>
      <c r="R13" s="213">
        <f t="shared" si="5"/>
        <v>53</v>
      </c>
    </row>
    <row r="14" spans="1:19" ht="13.5">
      <c r="A14" s="192" t="s">
        <v>11</v>
      </c>
      <c r="B14" s="75">
        <v>11063</v>
      </c>
      <c r="C14" s="194">
        <f t="shared" si="0"/>
        <v>32812</v>
      </c>
      <c r="D14" s="25">
        <v>15565</v>
      </c>
      <c r="E14" s="25">
        <v>17247</v>
      </c>
      <c r="F14" s="211">
        <f t="shared" si="1"/>
        <v>-54</v>
      </c>
      <c r="G14" s="24">
        <v>21</v>
      </c>
      <c r="H14" s="24">
        <v>33</v>
      </c>
      <c r="I14" s="213">
        <f t="shared" si="2"/>
        <v>-12</v>
      </c>
      <c r="J14" s="176">
        <f t="shared" si="3"/>
        <v>219</v>
      </c>
      <c r="K14" s="24">
        <v>156</v>
      </c>
      <c r="L14" s="24">
        <v>62</v>
      </c>
      <c r="M14" s="24">
        <v>1</v>
      </c>
      <c r="N14" s="176">
        <f t="shared" si="4"/>
        <v>261</v>
      </c>
      <c r="O14" s="24">
        <v>123</v>
      </c>
      <c r="P14" s="24">
        <v>134</v>
      </c>
      <c r="Q14" s="24">
        <v>4</v>
      </c>
      <c r="R14" s="213">
        <f t="shared" si="5"/>
        <v>-42</v>
      </c>
      <c r="S14" s="21"/>
    </row>
    <row r="15" spans="1:19" ht="13.5">
      <c r="A15" s="192" t="s">
        <v>10</v>
      </c>
      <c r="B15" s="75">
        <v>2964</v>
      </c>
      <c r="C15" s="194">
        <f t="shared" si="0"/>
        <v>8703</v>
      </c>
      <c r="D15" s="25">
        <v>4123</v>
      </c>
      <c r="E15" s="25">
        <v>4580</v>
      </c>
      <c r="F15" s="211">
        <f t="shared" si="1"/>
        <v>-11</v>
      </c>
      <c r="G15" s="24">
        <v>14</v>
      </c>
      <c r="H15" s="24">
        <v>14</v>
      </c>
      <c r="I15" s="213">
        <f t="shared" si="2"/>
        <v>0</v>
      </c>
      <c r="J15" s="176">
        <f t="shared" si="3"/>
        <v>59</v>
      </c>
      <c r="K15" s="24">
        <v>40</v>
      </c>
      <c r="L15" s="24">
        <v>18</v>
      </c>
      <c r="M15" s="24">
        <v>1</v>
      </c>
      <c r="N15" s="176">
        <f t="shared" si="4"/>
        <v>70</v>
      </c>
      <c r="O15" s="24">
        <v>40</v>
      </c>
      <c r="P15" s="24">
        <v>30</v>
      </c>
      <c r="Q15" s="24">
        <v>0</v>
      </c>
      <c r="R15" s="213">
        <f t="shared" si="5"/>
        <v>-11</v>
      </c>
      <c r="S15" s="21"/>
    </row>
    <row r="16" spans="1:19" ht="13.5">
      <c r="A16" s="23" t="s">
        <v>12</v>
      </c>
      <c r="B16" s="75">
        <v>12839</v>
      </c>
      <c r="C16" s="194">
        <f t="shared" si="0"/>
        <v>37670</v>
      </c>
      <c r="D16" s="25">
        <v>17963</v>
      </c>
      <c r="E16" s="25">
        <v>19707</v>
      </c>
      <c r="F16" s="211">
        <f t="shared" si="1"/>
        <v>-59</v>
      </c>
      <c r="G16" s="24">
        <v>22</v>
      </c>
      <c r="H16" s="24">
        <v>44</v>
      </c>
      <c r="I16" s="213">
        <f t="shared" si="2"/>
        <v>-22</v>
      </c>
      <c r="J16" s="176">
        <f t="shared" si="3"/>
        <v>255</v>
      </c>
      <c r="K16" s="24">
        <v>161</v>
      </c>
      <c r="L16" s="24">
        <v>90</v>
      </c>
      <c r="M16" s="24">
        <v>4</v>
      </c>
      <c r="N16" s="176">
        <f t="shared" si="4"/>
        <v>292</v>
      </c>
      <c r="O16" s="24">
        <v>153</v>
      </c>
      <c r="P16" s="24">
        <v>132</v>
      </c>
      <c r="Q16" s="24">
        <v>7</v>
      </c>
      <c r="R16" s="213">
        <f t="shared" si="5"/>
        <v>-37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116</v>
      </c>
      <c r="B19" s="197">
        <f aca="true" t="shared" si="6" ref="B19:R19">SUM(B8:B17)</f>
        <v>389646</v>
      </c>
      <c r="C19" s="197">
        <f t="shared" si="6"/>
        <v>980335</v>
      </c>
      <c r="D19" s="197">
        <f t="shared" si="6"/>
        <v>461306</v>
      </c>
      <c r="E19" s="197">
        <f t="shared" si="6"/>
        <v>519029</v>
      </c>
      <c r="F19" s="198">
        <f t="shared" si="6"/>
        <v>-1793</v>
      </c>
      <c r="G19" s="199">
        <f t="shared" si="6"/>
        <v>796</v>
      </c>
      <c r="H19" s="199">
        <f t="shared" si="6"/>
        <v>753</v>
      </c>
      <c r="I19" s="199">
        <f t="shared" si="6"/>
        <v>43</v>
      </c>
      <c r="J19" s="199">
        <f t="shared" si="6"/>
        <v>7404</v>
      </c>
      <c r="K19" s="199">
        <f t="shared" si="6"/>
        <v>3118</v>
      </c>
      <c r="L19" s="199">
        <f t="shared" si="6"/>
        <v>4060</v>
      </c>
      <c r="M19" s="199">
        <f t="shared" si="6"/>
        <v>226</v>
      </c>
      <c r="N19" s="199">
        <f t="shared" si="6"/>
        <v>9240</v>
      </c>
      <c r="O19" s="199">
        <f t="shared" si="6"/>
        <v>2600</v>
      </c>
      <c r="P19" s="199">
        <f t="shared" si="6"/>
        <v>6458</v>
      </c>
      <c r="Q19" s="199">
        <f t="shared" si="6"/>
        <v>182</v>
      </c>
      <c r="R19" s="199">
        <f t="shared" si="6"/>
        <v>-1836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89" t="s">
        <v>144</v>
      </c>
      <c r="B22" s="21"/>
      <c r="R22" s="64"/>
    </row>
    <row r="23" spans="1:18" ht="13.5">
      <c r="A23" s="189" t="s">
        <v>145</v>
      </c>
      <c r="B23" s="21"/>
      <c r="R23" s="64"/>
    </row>
    <row r="24" spans="1:18" ht="13.5">
      <c r="A24" s="190" t="s">
        <v>133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49" ht="13.5">
      <c r="D49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C2" sqref="C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4"/>
      <c r="F2" s="153" t="s">
        <v>58</v>
      </c>
      <c r="G2" s="151"/>
      <c r="H2" s="151"/>
      <c r="I2" s="151"/>
      <c r="J2" s="151"/>
      <c r="K2" s="154"/>
      <c r="L2" s="154"/>
      <c r="M2" s="154"/>
      <c r="N2" s="154"/>
      <c r="O2" s="154"/>
    </row>
    <row r="3" spans="2:15" ht="21" customHeight="1">
      <c r="B3" s="154"/>
      <c r="C3" s="154"/>
      <c r="D3" s="154"/>
      <c r="E3" s="154"/>
      <c r="F3" s="154"/>
      <c r="G3" s="154"/>
      <c r="H3" s="155" t="s">
        <v>59</v>
      </c>
      <c r="I3" s="154"/>
      <c r="J3" s="154"/>
      <c r="K3" s="154"/>
      <c r="L3" s="154"/>
      <c r="M3" s="154"/>
      <c r="N3" s="154"/>
      <c r="O3" s="154"/>
    </row>
    <row r="4" spans="2:15" ht="21" customHeight="1" thickBot="1">
      <c r="B4" s="156"/>
      <c r="C4" s="157"/>
      <c r="D4" s="157"/>
      <c r="E4" s="158"/>
      <c r="F4" s="159"/>
      <c r="G4" s="159"/>
      <c r="H4" s="159"/>
      <c r="I4" s="159"/>
      <c r="J4" s="159"/>
      <c r="K4" s="159"/>
      <c r="L4" s="159"/>
      <c r="N4" s="160"/>
      <c r="O4" s="227" t="s">
        <v>122</v>
      </c>
    </row>
    <row r="5" spans="1:15" ht="18" customHeight="1" thickBot="1">
      <c r="A5" s="313" t="s">
        <v>60</v>
      </c>
      <c r="B5" s="314"/>
      <c r="C5" s="161" t="s">
        <v>61</v>
      </c>
      <c r="D5" s="162" t="s">
        <v>62</v>
      </c>
      <c r="E5" s="162" t="s">
        <v>63</v>
      </c>
      <c r="F5" s="162" t="s">
        <v>64</v>
      </c>
      <c r="G5" s="162" t="s">
        <v>65</v>
      </c>
      <c r="H5" s="162" t="s">
        <v>66</v>
      </c>
      <c r="I5" s="162" t="s">
        <v>67</v>
      </c>
      <c r="J5" s="162" t="s">
        <v>68</v>
      </c>
      <c r="K5" s="162" t="s">
        <v>69</v>
      </c>
      <c r="L5" s="162" t="s">
        <v>70</v>
      </c>
      <c r="M5" s="162" t="s">
        <v>71</v>
      </c>
      <c r="N5" s="162" t="s">
        <v>72</v>
      </c>
      <c r="O5" s="163" t="s">
        <v>73</v>
      </c>
    </row>
    <row r="6" spans="1:15" ht="18" customHeight="1">
      <c r="A6" s="315" t="s">
        <v>91</v>
      </c>
      <c r="B6" s="164" t="s">
        <v>74</v>
      </c>
      <c r="C6" s="165">
        <v>103.2</v>
      </c>
      <c r="D6" s="166">
        <v>103</v>
      </c>
      <c r="E6" s="166">
        <v>103</v>
      </c>
      <c r="F6" s="166">
        <v>103.5</v>
      </c>
      <c r="G6" s="166">
        <v>103.8</v>
      </c>
      <c r="H6" s="166">
        <v>103.4</v>
      </c>
      <c r="I6" s="166">
        <v>103.5</v>
      </c>
      <c r="J6" s="166">
        <v>103.5</v>
      </c>
      <c r="K6" s="166">
        <v>104.1</v>
      </c>
      <c r="L6" s="166">
        <v>104.6</v>
      </c>
      <c r="M6" s="166">
        <v>103.6</v>
      </c>
      <c r="N6" s="166">
        <v>103</v>
      </c>
      <c r="O6" s="167">
        <v>103.5</v>
      </c>
    </row>
    <row r="7" spans="1:15" ht="18" customHeight="1">
      <c r="A7" s="315"/>
      <c r="B7" s="164" t="s">
        <v>75</v>
      </c>
      <c r="C7" s="165">
        <v>102.8</v>
      </c>
      <c r="D7" s="166">
        <v>102.6</v>
      </c>
      <c r="E7" s="166">
        <v>103</v>
      </c>
      <c r="F7" s="166">
        <v>103.1</v>
      </c>
      <c r="G7" s="166">
        <v>103</v>
      </c>
      <c r="H7" s="166">
        <v>103.1</v>
      </c>
      <c r="I7" s="166">
        <v>102.6</v>
      </c>
      <c r="J7" s="166">
        <v>102.9</v>
      </c>
      <c r="K7" s="166">
        <v>103.1</v>
      </c>
      <c r="L7" s="166">
        <v>102.6</v>
      </c>
      <c r="M7" s="166">
        <v>102.5</v>
      </c>
      <c r="N7" s="166">
        <v>102.4</v>
      </c>
      <c r="O7" s="167">
        <v>102.8</v>
      </c>
    </row>
    <row r="8" spans="1:15" ht="15.75" customHeight="1">
      <c r="A8" s="315"/>
      <c r="B8" s="164" t="s">
        <v>94</v>
      </c>
      <c r="C8" s="165">
        <v>102.3</v>
      </c>
      <c r="D8" s="166">
        <v>102.1</v>
      </c>
      <c r="E8" s="166">
        <v>101.8</v>
      </c>
      <c r="F8" s="166">
        <v>101.7</v>
      </c>
      <c r="G8" s="166">
        <v>102.3</v>
      </c>
      <c r="H8" s="166">
        <v>101.7</v>
      </c>
      <c r="I8" s="166">
        <v>101.5</v>
      </c>
      <c r="J8" s="166">
        <v>101.8</v>
      </c>
      <c r="K8" s="166">
        <v>101.5</v>
      </c>
      <c r="L8" s="166">
        <v>101.6</v>
      </c>
      <c r="M8" s="166">
        <v>101.2</v>
      </c>
      <c r="N8" s="166">
        <v>101.5</v>
      </c>
      <c r="O8" s="167">
        <v>101.7</v>
      </c>
    </row>
    <row r="9" spans="1:15" ht="18" customHeight="1">
      <c r="A9" s="315"/>
      <c r="B9" s="164" t="s">
        <v>95</v>
      </c>
      <c r="C9" s="165">
        <v>101.3</v>
      </c>
      <c r="D9" s="166">
        <v>100.9</v>
      </c>
      <c r="E9" s="166">
        <v>100.9</v>
      </c>
      <c r="F9" s="166">
        <v>101.4</v>
      </c>
      <c r="G9" s="166">
        <v>102.1</v>
      </c>
      <c r="H9" s="168">
        <v>101.6</v>
      </c>
      <c r="I9" s="168">
        <v>101</v>
      </c>
      <c r="J9" s="168">
        <v>101.3</v>
      </c>
      <c r="K9" s="168">
        <v>101.5</v>
      </c>
      <c r="L9" s="168">
        <v>101.4</v>
      </c>
      <c r="M9" s="168">
        <v>100.9</v>
      </c>
      <c r="N9" s="168">
        <v>100.6</v>
      </c>
      <c r="O9" s="169">
        <v>101.2</v>
      </c>
    </row>
    <row r="10" spans="1:15" s="7" customFormat="1" ht="18" customHeight="1">
      <c r="A10" s="315"/>
      <c r="B10" s="164" t="s">
        <v>96</v>
      </c>
      <c r="C10" s="165">
        <v>99.8</v>
      </c>
      <c r="D10" s="166">
        <v>99.6</v>
      </c>
      <c r="E10" s="166">
        <v>100.2</v>
      </c>
      <c r="F10" s="166">
        <v>101.1</v>
      </c>
      <c r="G10" s="166">
        <v>101</v>
      </c>
      <c r="H10" s="168">
        <v>100.7</v>
      </c>
      <c r="I10" s="168">
        <v>100.7</v>
      </c>
      <c r="J10" s="168">
        <v>101.1</v>
      </c>
      <c r="K10" s="168">
        <v>101</v>
      </c>
      <c r="L10" s="168">
        <v>100.5</v>
      </c>
      <c r="M10" s="168">
        <v>100.6</v>
      </c>
      <c r="N10" s="168">
        <v>100.6</v>
      </c>
      <c r="O10" s="169">
        <v>100.6</v>
      </c>
    </row>
    <row r="11" spans="1:15" ht="18" customHeight="1">
      <c r="A11" s="315"/>
      <c r="B11" s="164" t="s">
        <v>97</v>
      </c>
      <c r="C11" s="165">
        <v>100.1</v>
      </c>
      <c r="D11" s="166">
        <v>100.1</v>
      </c>
      <c r="E11" s="166">
        <v>100.1</v>
      </c>
      <c r="F11" s="166">
        <v>100.3</v>
      </c>
      <c r="G11" s="166">
        <v>100.3</v>
      </c>
      <c r="H11" s="168">
        <v>100.5</v>
      </c>
      <c r="I11" s="168">
        <v>100.6</v>
      </c>
      <c r="J11" s="168">
        <v>100.4</v>
      </c>
      <c r="K11" s="168">
        <v>101</v>
      </c>
      <c r="L11" s="168">
        <v>101.6</v>
      </c>
      <c r="M11" s="168">
        <v>101.1</v>
      </c>
      <c r="N11" s="168">
        <v>100.5</v>
      </c>
      <c r="O11" s="169">
        <v>100.6</v>
      </c>
    </row>
    <row r="12" spans="1:15" ht="18" customHeight="1">
      <c r="A12" s="315"/>
      <c r="B12" s="164" t="s">
        <v>98</v>
      </c>
      <c r="C12" s="165">
        <v>100.3</v>
      </c>
      <c r="D12" s="166">
        <v>100.1</v>
      </c>
      <c r="E12" s="166">
        <v>100.6</v>
      </c>
      <c r="F12" s="166">
        <v>100.5</v>
      </c>
      <c r="G12" s="166">
        <v>100.5</v>
      </c>
      <c r="H12" s="168">
        <v>99.9</v>
      </c>
      <c r="I12" s="168">
        <v>99.7</v>
      </c>
      <c r="J12" s="168">
        <v>99.6</v>
      </c>
      <c r="K12" s="168">
        <v>100</v>
      </c>
      <c r="L12" s="168">
        <v>99.8</v>
      </c>
      <c r="M12" s="168">
        <v>99.3</v>
      </c>
      <c r="N12" s="168">
        <v>99.7</v>
      </c>
      <c r="O12" s="169">
        <v>100</v>
      </c>
    </row>
    <row r="13" spans="1:15" ht="18" customHeight="1">
      <c r="A13" s="315"/>
      <c r="B13" s="164" t="s">
        <v>117</v>
      </c>
      <c r="C13" s="165">
        <v>99.6</v>
      </c>
      <c r="D13" s="166">
        <v>99.2</v>
      </c>
      <c r="E13" s="166">
        <v>99.3</v>
      </c>
      <c r="F13" s="166">
        <v>99.6</v>
      </c>
      <c r="G13" s="166">
        <v>99.9</v>
      </c>
      <c r="H13" s="168">
        <v>100.1</v>
      </c>
      <c r="I13" s="168">
        <v>99.8</v>
      </c>
      <c r="J13" s="168">
        <v>100.5</v>
      </c>
      <c r="K13" s="168">
        <v>100.8</v>
      </c>
      <c r="L13" s="168">
        <v>100.7</v>
      </c>
      <c r="M13" s="168">
        <v>100.1</v>
      </c>
      <c r="N13" s="168">
        <v>100.1</v>
      </c>
      <c r="O13" s="169">
        <v>100</v>
      </c>
    </row>
    <row r="14" spans="1:15" ht="18" customHeight="1">
      <c r="A14" s="315"/>
      <c r="B14" s="164" t="s">
        <v>102</v>
      </c>
      <c r="C14" s="165">
        <v>99.8</v>
      </c>
      <c r="D14" s="166">
        <v>99.1</v>
      </c>
      <c r="E14" s="166">
        <v>99.7</v>
      </c>
      <c r="F14" s="166">
        <v>99.8</v>
      </c>
      <c r="G14" s="166">
        <v>99.9</v>
      </c>
      <c r="H14" s="168">
        <v>99.7</v>
      </c>
      <c r="I14" s="168">
        <v>99.5</v>
      </c>
      <c r="J14" s="168">
        <v>100.2</v>
      </c>
      <c r="K14" s="168">
        <v>100.4</v>
      </c>
      <c r="L14" s="168">
        <v>100.4</v>
      </c>
      <c r="M14" s="168">
        <v>100.3</v>
      </c>
      <c r="N14" s="168">
        <v>100.3</v>
      </c>
      <c r="O14" s="169">
        <v>99.9</v>
      </c>
    </row>
    <row r="15" spans="1:15" ht="18" customHeight="1">
      <c r="A15" s="315"/>
      <c r="B15" s="164" t="s">
        <v>123</v>
      </c>
      <c r="C15" s="165">
        <v>100</v>
      </c>
      <c r="D15" s="166">
        <v>100</v>
      </c>
      <c r="E15" s="166">
        <v>100.3</v>
      </c>
      <c r="F15" s="166">
        <v>100.1</v>
      </c>
      <c r="G15" s="166">
        <v>101</v>
      </c>
      <c r="H15" s="168">
        <v>101.4</v>
      </c>
      <c r="I15" s="168">
        <v>101.5</v>
      </c>
      <c r="J15" s="168">
        <v>101.8</v>
      </c>
      <c r="K15" s="168">
        <v>102.2</v>
      </c>
      <c r="L15" s="168">
        <v>102.3</v>
      </c>
      <c r="M15" s="168">
        <v>101.4</v>
      </c>
      <c r="N15" s="168">
        <v>101.1</v>
      </c>
      <c r="O15" s="169">
        <v>101.1</v>
      </c>
    </row>
    <row r="16" spans="1:15" ht="18" customHeight="1">
      <c r="A16" s="223"/>
      <c r="B16" s="164" t="s">
        <v>124</v>
      </c>
      <c r="C16" s="165">
        <v>100.6</v>
      </c>
      <c r="D16" s="166">
        <v>100.2</v>
      </c>
      <c r="E16" s="166">
        <v>100.6</v>
      </c>
      <c r="F16" s="166">
        <v>100.8</v>
      </c>
      <c r="G16" s="166">
        <v>100.5</v>
      </c>
      <c r="H16" s="168">
        <v>100.4</v>
      </c>
      <c r="I16" s="168">
        <v>100.2</v>
      </c>
      <c r="J16" s="168">
        <v>100.4</v>
      </c>
      <c r="K16" s="168">
        <v>100.6</v>
      </c>
      <c r="L16" s="168">
        <v>100.4</v>
      </c>
      <c r="M16" s="168">
        <v>100.3</v>
      </c>
      <c r="N16" s="168">
        <v>100.1</v>
      </c>
      <c r="O16" s="169">
        <v>100.4</v>
      </c>
    </row>
    <row r="17" spans="1:15" ht="18" customHeight="1">
      <c r="A17" s="223"/>
      <c r="B17" s="164" t="s">
        <v>134</v>
      </c>
      <c r="C17" s="165">
        <v>99.9</v>
      </c>
      <c r="D17" s="166">
        <v>99.5</v>
      </c>
      <c r="E17" s="166">
        <v>100.1</v>
      </c>
      <c r="F17" s="166">
        <v>100.1</v>
      </c>
      <c r="G17" s="166">
        <v>99.9</v>
      </c>
      <c r="H17" s="168">
        <v>99.9</v>
      </c>
      <c r="I17" s="168">
        <v>99.8</v>
      </c>
      <c r="J17" s="168">
        <v>100.1</v>
      </c>
      <c r="K17" s="168">
        <v>100.5</v>
      </c>
      <c r="L17" s="168">
        <v>100.7</v>
      </c>
      <c r="M17" s="168">
        <v>100.3</v>
      </c>
      <c r="N17" s="168">
        <v>99.8</v>
      </c>
      <c r="O17" s="169">
        <v>100.1</v>
      </c>
    </row>
    <row r="18" spans="1:15" ht="18" customHeight="1" thickBot="1">
      <c r="A18" s="222"/>
      <c r="B18" s="170" t="s">
        <v>135</v>
      </c>
      <c r="C18" s="200">
        <v>99.6</v>
      </c>
      <c r="D18" s="201">
        <v>99.4</v>
      </c>
      <c r="E18" s="201"/>
      <c r="F18" s="201"/>
      <c r="G18" s="201"/>
      <c r="H18" s="202"/>
      <c r="I18" s="202"/>
      <c r="J18" s="202"/>
      <c r="K18" s="202"/>
      <c r="L18" s="202"/>
      <c r="M18" s="202"/>
      <c r="N18" s="202"/>
      <c r="O18" s="224"/>
    </row>
    <row r="19" spans="1:15" ht="18" customHeight="1">
      <c r="A19" s="315" t="s">
        <v>100</v>
      </c>
      <c r="B19" s="164" t="s">
        <v>74</v>
      </c>
      <c r="C19" s="165">
        <v>-0.4</v>
      </c>
      <c r="D19" s="166">
        <v>-0.2</v>
      </c>
      <c r="E19" s="166">
        <v>0</v>
      </c>
      <c r="F19" s="166">
        <v>0.5</v>
      </c>
      <c r="G19" s="166">
        <v>0.3</v>
      </c>
      <c r="H19" s="166">
        <v>-0.4</v>
      </c>
      <c r="I19" s="166">
        <v>0.1</v>
      </c>
      <c r="J19" s="166">
        <v>0</v>
      </c>
      <c r="K19" s="166">
        <v>0.6</v>
      </c>
      <c r="L19" s="166">
        <v>0.5</v>
      </c>
      <c r="M19" s="166">
        <v>-1</v>
      </c>
      <c r="N19" s="166">
        <v>-0.6</v>
      </c>
      <c r="O19" s="316"/>
    </row>
    <row r="20" spans="1:15" ht="18" customHeight="1">
      <c r="A20" s="315"/>
      <c r="B20" s="164" t="s">
        <v>75</v>
      </c>
      <c r="C20" s="165">
        <v>-0.5</v>
      </c>
      <c r="D20" s="166">
        <v>-0.2</v>
      </c>
      <c r="E20" s="166">
        <v>0.4</v>
      </c>
      <c r="F20" s="166">
        <v>0.1</v>
      </c>
      <c r="G20" s="166">
        <v>-0.1</v>
      </c>
      <c r="H20" s="166">
        <v>0.1</v>
      </c>
      <c r="I20" s="166">
        <v>-0.5</v>
      </c>
      <c r="J20" s="166">
        <v>0.3</v>
      </c>
      <c r="K20" s="166">
        <v>0.2</v>
      </c>
      <c r="L20" s="166">
        <v>-0.5</v>
      </c>
      <c r="M20" s="166">
        <v>-0.1</v>
      </c>
      <c r="N20" s="166">
        <v>-0.1</v>
      </c>
      <c r="O20" s="317"/>
    </row>
    <row r="21" spans="1:15" ht="18" customHeight="1">
      <c r="A21" s="315"/>
      <c r="B21" s="164" t="s">
        <v>94</v>
      </c>
      <c r="C21" s="165">
        <v>-0.1</v>
      </c>
      <c r="D21" s="166">
        <v>-0.2</v>
      </c>
      <c r="E21" s="166">
        <v>-0.2</v>
      </c>
      <c r="F21" s="166">
        <v>-0.1</v>
      </c>
      <c r="G21" s="166">
        <v>0.5</v>
      </c>
      <c r="H21" s="166">
        <v>-0.5</v>
      </c>
      <c r="I21" s="166">
        <v>-0.2</v>
      </c>
      <c r="J21" s="166">
        <v>0.3</v>
      </c>
      <c r="K21" s="166">
        <v>-0.3</v>
      </c>
      <c r="L21" s="166">
        <v>0.1</v>
      </c>
      <c r="M21" s="166">
        <v>-0.4</v>
      </c>
      <c r="N21" s="166">
        <v>0.3</v>
      </c>
      <c r="O21" s="317"/>
    </row>
    <row r="22" spans="1:15" ht="18" customHeight="1">
      <c r="A22" s="315"/>
      <c r="B22" s="164" t="s">
        <v>95</v>
      </c>
      <c r="C22" s="165">
        <v>-0.2</v>
      </c>
      <c r="D22" s="166">
        <v>-0.4</v>
      </c>
      <c r="E22" s="166">
        <v>0</v>
      </c>
      <c r="F22" s="166">
        <v>0.5</v>
      </c>
      <c r="G22" s="166">
        <v>0.6</v>
      </c>
      <c r="H22" s="168">
        <v>-0.4</v>
      </c>
      <c r="I22" s="168">
        <v>-0.6</v>
      </c>
      <c r="J22" s="168">
        <v>0.3</v>
      </c>
      <c r="K22" s="168">
        <v>0.2</v>
      </c>
      <c r="L22" s="168">
        <v>-0.1</v>
      </c>
      <c r="M22" s="168">
        <v>-0.5</v>
      </c>
      <c r="N22" s="168">
        <v>-0.3</v>
      </c>
      <c r="O22" s="317"/>
    </row>
    <row r="23" spans="1:15" ht="18" customHeight="1">
      <c r="A23" s="315"/>
      <c r="B23" s="164" t="s">
        <v>96</v>
      </c>
      <c r="C23" s="165">
        <v>-0.8</v>
      </c>
      <c r="D23" s="166">
        <v>-0.2</v>
      </c>
      <c r="E23" s="166">
        <v>0.6</v>
      </c>
      <c r="F23" s="166">
        <v>0.8</v>
      </c>
      <c r="G23" s="166">
        <v>0.1</v>
      </c>
      <c r="H23" s="168">
        <v>-0.1</v>
      </c>
      <c r="I23" s="168">
        <v>-0.3</v>
      </c>
      <c r="J23" s="168">
        <v>0</v>
      </c>
      <c r="K23" s="168">
        <v>0.4</v>
      </c>
      <c r="L23" s="168">
        <v>-0.1</v>
      </c>
      <c r="M23" s="168">
        <v>-0.5</v>
      </c>
      <c r="N23" s="168">
        <v>0.1</v>
      </c>
      <c r="O23" s="317"/>
    </row>
    <row r="24" spans="1:15" ht="18" customHeight="1">
      <c r="A24" s="315"/>
      <c r="B24" s="164" t="s">
        <v>97</v>
      </c>
      <c r="C24" s="165">
        <v>-0.5</v>
      </c>
      <c r="D24" s="166">
        <v>0</v>
      </c>
      <c r="E24" s="166">
        <v>0</v>
      </c>
      <c r="F24" s="166">
        <v>0.2</v>
      </c>
      <c r="G24" s="166">
        <v>0</v>
      </c>
      <c r="H24" s="168">
        <v>0.2</v>
      </c>
      <c r="I24" s="168">
        <v>-0.1</v>
      </c>
      <c r="J24" s="168">
        <v>-0.2</v>
      </c>
      <c r="K24" s="168">
        <v>0.6</v>
      </c>
      <c r="L24" s="168">
        <v>0.6</v>
      </c>
      <c r="M24" s="168">
        <v>-0.5</v>
      </c>
      <c r="N24" s="168">
        <v>-0.6</v>
      </c>
      <c r="O24" s="317"/>
    </row>
    <row r="25" spans="1:15" ht="18" customHeight="1">
      <c r="A25" s="315"/>
      <c r="B25" s="164" t="s">
        <v>98</v>
      </c>
      <c r="C25" s="165">
        <v>-0.7</v>
      </c>
      <c r="D25" s="166">
        <v>-0.2</v>
      </c>
      <c r="E25" s="166">
        <v>0.5</v>
      </c>
      <c r="F25" s="166">
        <v>-0.1</v>
      </c>
      <c r="G25" s="166">
        <v>0</v>
      </c>
      <c r="H25" s="168">
        <v>-0.6</v>
      </c>
      <c r="I25" s="168">
        <v>-0.2</v>
      </c>
      <c r="J25" s="168">
        <v>-0.1</v>
      </c>
      <c r="K25" s="168">
        <v>0.4</v>
      </c>
      <c r="L25" s="168">
        <v>-0.2</v>
      </c>
      <c r="M25" s="168">
        <v>-0.5</v>
      </c>
      <c r="N25" s="168">
        <v>0.4</v>
      </c>
      <c r="O25" s="317"/>
    </row>
    <row r="26" spans="1:15" ht="18" customHeight="1">
      <c r="A26" s="315"/>
      <c r="B26" s="164" t="s">
        <v>117</v>
      </c>
      <c r="C26" s="165">
        <v>-0.1</v>
      </c>
      <c r="D26" s="166">
        <v>-0.4</v>
      </c>
      <c r="E26" s="166">
        <v>0.1</v>
      </c>
      <c r="F26" s="166">
        <v>0.3</v>
      </c>
      <c r="G26" s="166">
        <v>0.3</v>
      </c>
      <c r="H26" s="168">
        <v>0.2</v>
      </c>
      <c r="I26" s="168">
        <v>-0.3</v>
      </c>
      <c r="J26" s="168">
        <v>0.7</v>
      </c>
      <c r="K26" s="168">
        <v>0.3</v>
      </c>
      <c r="L26" s="168">
        <v>-0.1</v>
      </c>
      <c r="M26" s="168">
        <v>-0.6</v>
      </c>
      <c r="N26" s="168">
        <v>0</v>
      </c>
      <c r="O26" s="317"/>
    </row>
    <row r="27" spans="1:15" ht="18" customHeight="1">
      <c r="A27" s="315"/>
      <c r="B27" s="164" t="s">
        <v>102</v>
      </c>
      <c r="C27" s="165">
        <v>-0.3</v>
      </c>
      <c r="D27" s="166">
        <v>-0.7</v>
      </c>
      <c r="E27" s="166">
        <v>0.6</v>
      </c>
      <c r="F27" s="166">
        <v>0.1</v>
      </c>
      <c r="G27" s="166">
        <v>0.1</v>
      </c>
      <c r="H27" s="168">
        <v>-0.2</v>
      </c>
      <c r="I27" s="168">
        <v>-0.2</v>
      </c>
      <c r="J27" s="168">
        <v>0.7</v>
      </c>
      <c r="K27" s="168">
        <v>0.2</v>
      </c>
      <c r="L27" s="168">
        <v>0</v>
      </c>
      <c r="M27" s="168">
        <v>-0.1</v>
      </c>
      <c r="N27" s="187">
        <v>0</v>
      </c>
      <c r="O27" s="317"/>
    </row>
    <row r="28" spans="1:15" ht="18" customHeight="1">
      <c r="A28" s="315"/>
      <c r="B28" s="164" t="s">
        <v>118</v>
      </c>
      <c r="C28" s="165">
        <v>-0.3</v>
      </c>
      <c r="D28" s="166">
        <v>0</v>
      </c>
      <c r="E28" s="166">
        <v>0.3</v>
      </c>
      <c r="F28" s="166">
        <v>-0.2</v>
      </c>
      <c r="G28" s="166">
        <v>0.9</v>
      </c>
      <c r="H28" s="168">
        <v>0.4</v>
      </c>
      <c r="I28" s="168">
        <v>0.1</v>
      </c>
      <c r="J28" s="168">
        <v>0.3</v>
      </c>
      <c r="K28" s="168">
        <v>0.4</v>
      </c>
      <c r="L28" s="168">
        <v>0.1</v>
      </c>
      <c r="M28" s="168">
        <v>-0.9</v>
      </c>
      <c r="N28" s="187">
        <v>-0.3</v>
      </c>
      <c r="O28" s="317"/>
    </row>
    <row r="29" spans="1:15" ht="18" customHeight="1">
      <c r="A29" s="223"/>
      <c r="B29" s="164" t="s">
        <v>125</v>
      </c>
      <c r="C29" s="165">
        <v>-0.5</v>
      </c>
      <c r="D29" s="166">
        <v>-0.4</v>
      </c>
      <c r="E29" s="166">
        <v>0.4</v>
      </c>
      <c r="F29" s="166">
        <v>0.2</v>
      </c>
      <c r="G29" s="166">
        <v>-0.3</v>
      </c>
      <c r="H29" s="168">
        <v>-0.1</v>
      </c>
      <c r="I29" s="168">
        <v>-0.2</v>
      </c>
      <c r="J29" s="168">
        <v>0.2</v>
      </c>
      <c r="K29" s="168">
        <v>0.2</v>
      </c>
      <c r="L29" s="168">
        <v>-0.2</v>
      </c>
      <c r="M29" s="168">
        <v>-0.1</v>
      </c>
      <c r="N29" s="168">
        <v>-0.2</v>
      </c>
      <c r="O29" s="317"/>
    </row>
    <row r="30" spans="1:15" ht="18" customHeight="1">
      <c r="A30" s="223"/>
      <c r="B30" s="164" t="s">
        <v>134</v>
      </c>
      <c r="C30" s="165">
        <v>-0.2</v>
      </c>
      <c r="D30" s="166">
        <v>-0.4</v>
      </c>
      <c r="E30" s="166">
        <v>0.6</v>
      </c>
      <c r="F30" s="166">
        <v>0</v>
      </c>
      <c r="G30" s="166">
        <v>-0.2</v>
      </c>
      <c r="H30" s="168">
        <v>0</v>
      </c>
      <c r="I30" s="168">
        <v>-0.1</v>
      </c>
      <c r="J30" s="168">
        <v>0.3</v>
      </c>
      <c r="K30" s="168">
        <v>0.4</v>
      </c>
      <c r="L30" s="168">
        <v>0.2</v>
      </c>
      <c r="M30" s="168">
        <v>-0.4</v>
      </c>
      <c r="N30" s="168">
        <v>-0.5</v>
      </c>
      <c r="O30" s="317"/>
    </row>
    <row r="31" spans="1:15" ht="18" customHeight="1" thickBot="1">
      <c r="A31" s="222"/>
      <c r="B31" s="170" t="s">
        <v>135</v>
      </c>
      <c r="C31" s="200">
        <v>-0.2</v>
      </c>
      <c r="D31" s="201">
        <v>-0.2</v>
      </c>
      <c r="E31" s="201"/>
      <c r="F31" s="201"/>
      <c r="G31" s="201"/>
      <c r="H31" s="202"/>
      <c r="I31" s="202"/>
      <c r="J31" s="202"/>
      <c r="K31" s="202"/>
      <c r="L31" s="202"/>
      <c r="M31" s="202"/>
      <c r="N31" s="202"/>
      <c r="O31" s="318"/>
    </row>
    <row r="32" spans="1:15" ht="18" customHeight="1">
      <c r="A32" s="315" t="s">
        <v>101</v>
      </c>
      <c r="B32" s="164" t="s">
        <v>74</v>
      </c>
      <c r="C32" s="165">
        <v>0.1</v>
      </c>
      <c r="D32" s="166">
        <v>0.3</v>
      </c>
      <c r="E32" s="166">
        <v>-0.3</v>
      </c>
      <c r="F32" s="166">
        <v>0</v>
      </c>
      <c r="G32" s="166">
        <v>-0.4</v>
      </c>
      <c r="H32" s="166">
        <v>0.3</v>
      </c>
      <c r="I32" s="166">
        <v>0.8</v>
      </c>
      <c r="J32" s="166">
        <v>0.6</v>
      </c>
      <c r="K32" s="166">
        <v>0.1</v>
      </c>
      <c r="L32" s="166">
        <v>0</v>
      </c>
      <c r="M32" s="166">
        <v>-0.5</v>
      </c>
      <c r="N32" s="166">
        <v>-0.6</v>
      </c>
      <c r="O32" s="167">
        <v>0</v>
      </c>
    </row>
    <row r="33" spans="1:15" ht="18" customHeight="1">
      <c r="A33" s="315"/>
      <c r="B33" s="164" t="s">
        <v>75</v>
      </c>
      <c r="C33" s="165">
        <v>-0.7</v>
      </c>
      <c r="D33" s="166">
        <v>-0.6</v>
      </c>
      <c r="E33" s="166">
        <v>0</v>
      </c>
      <c r="F33" s="166">
        <v>-0.3</v>
      </c>
      <c r="G33" s="166">
        <v>-0.7</v>
      </c>
      <c r="H33" s="166">
        <v>-0.2</v>
      </c>
      <c r="I33" s="166">
        <v>-0.9</v>
      </c>
      <c r="J33" s="166">
        <v>-0.7</v>
      </c>
      <c r="K33" s="166">
        <v>-0.8</v>
      </c>
      <c r="L33" s="166">
        <v>-1.7</v>
      </c>
      <c r="M33" s="166">
        <v>-1</v>
      </c>
      <c r="N33" s="166">
        <v>-0.4</v>
      </c>
      <c r="O33" s="167">
        <v>-0.7</v>
      </c>
    </row>
    <row r="34" spans="1:15" ht="18" customHeight="1">
      <c r="A34" s="315"/>
      <c r="B34" s="164" t="s">
        <v>94</v>
      </c>
      <c r="C34" s="165">
        <v>-0.5</v>
      </c>
      <c r="D34" s="166">
        <v>-0.5</v>
      </c>
      <c r="E34" s="166">
        <v>-1.1</v>
      </c>
      <c r="F34" s="166">
        <v>-1.3</v>
      </c>
      <c r="G34" s="166">
        <v>-0.7</v>
      </c>
      <c r="H34" s="166">
        <v>-1.3</v>
      </c>
      <c r="I34" s="166">
        <v>-1</v>
      </c>
      <c r="J34" s="166">
        <v>-1</v>
      </c>
      <c r="K34" s="166">
        <v>-1.5</v>
      </c>
      <c r="L34" s="166">
        <v>-0.9</v>
      </c>
      <c r="M34" s="166">
        <v>-1.2</v>
      </c>
      <c r="N34" s="166">
        <v>-0.8</v>
      </c>
      <c r="O34" s="167">
        <v>-1</v>
      </c>
    </row>
    <row r="35" spans="1:15" ht="18" customHeight="1">
      <c r="A35" s="315"/>
      <c r="B35" s="164" t="s">
        <v>95</v>
      </c>
      <c r="C35" s="165">
        <v>-0.9</v>
      </c>
      <c r="D35" s="166">
        <v>-1.1</v>
      </c>
      <c r="E35" s="166">
        <v>-0.9</v>
      </c>
      <c r="F35" s="166">
        <v>-0.3</v>
      </c>
      <c r="G35" s="166">
        <v>-0.2</v>
      </c>
      <c r="H35" s="168">
        <v>-0.1</v>
      </c>
      <c r="I35" s="168">
        <v>-0.5</v>
      </c>
      <c r="J35" s="168">
        <v>-0.5</v>
      </c>
      <c r="K35" s="168">
        <v>0</v>
      </c>
      <c r="L35" s="168">
        <v>-0.2</v>
      </c>
      <c r="M35" s="168">
        <v>-0.3</v>
      </c>
      <c r="N35" s="168">
        <v>-0.9</v>
      </c>
      <c r="O35" s="169">
        <v>-0.5</v>
      </c>
    </row>
    <row r="36" spans="1:15" ht="18" customHeight="1">
      <c r="A36" s="315"/>
      <c r="B36" s="164" t="s">
        <v>96</v>
      </c>
      <c r="C36" s="165">
        <v>-1.5</v>
      </c>
      <c r="D36" s="166">
        <v>-1.3</v>
      </c>
      <c r="E36" s="166">
        <v>-0.7</v>
      </c>
      <c r="F36" s="166">
        <v>-0.4</v>
      </c>
      <c r="G36" s="166">
        <v>-0.9</v>
      </c>
      <c r="H36" s="168">
        <v>-0.6</v>
      </c>
      <c r="I36" s="168">
        <v>-0.3</v>
      </c>
      <c r="J36" s="168">
        <v>-0.6</v>
      </c>
      <c r="K36" s="168">
        <v>-0.4</v>
      </c>
      <c r="L36" s="168">
        <v>-0.4</v>
      </c>
      <c r="M36" s="168">
        <v>-0.4</v>
      </c>
      <c r="N36" s="168">
        <v>0</v>
      </c>
      <c r="O36" s="169">
        <v>-0.6</v>
      </c>
    </row>
    <row r="37" spans="1:15" ht="18" customHeight="1">
      <c r="A37" s="315"/>
      <c r="B37" s="164" t="s">
        <v>97</v>
      </c>
      <c r="C37" s="165">
        <v>0.3</v>
      </c>
      <c r="D37" s="166">
        <v>0.5</v>
      </c>
      <c r="E37" s="166">
        <v>-0.1</v>
      </c>
      <c r="F37" s="166">
        <v>-0.7</v>
      </c>
      <c r="G37" s="166">
        <v>-0.8</v>
      </c>
      <c r="H37" s="168">
        <v>-0.5</v>
      </c>
      <c r="I37" s="168">
        <v>-0.1</v>
      </c>
      <c r="J37" s="168">
        <v>-0.3</v>
      </c>
      <c r="K37" s="168">
        <v>-0.1</v>
      </c>
      <c r="L37" s="168">
        <v>0.6</v>
      </c>
      <c r="M37" s="168">
        <v>0.6</v>
      </c>
      <c r="N37" s="168">
        <v>-0.1</v>
      </c>
      <c r="O37" s="169">
        <v>0</v>
      </c>
    </row>
    <row r="38" spans="1:15" ht="18" customHeight="1">
      <c r="A38" s="315"/>
      <c r="B38" s="164" t="s">
        <v>98</v>
      </c>
      <c r="C38" s="165">
        <v>-0.3</v>
      </c>
      <c r="D38" s="166">
        <v>-0.4</v>
      </c>
      <c r="E38" s="166">
        <v>0</v>
      </c>
      <c r="F38" s="166">
        <v>-0.1</v>
      </c>
      <c r="G38" s="166">
        <v>0.3</v>
      </c>
      <c r="H38" s="168">
        <v>-0.4</v>
      </c>
      <c r="I38" s="168">
        <v>-0.8</v>
      </c>
      <c r="J38" s="168">
        <v>-0.6</v>
      </c>
      <c r="K38" s="168">
        <v>-1</v>
      </c>
      <c r="L38" s="168">
        <v>-1.6</v>
      </c>
      <c r="M38" s="168">
        <v>-1.4</v>
      </c>
      <c r="N38" s="168">
        <v>-0.4</v>
      </c>
      <c r="O38" s="169">
        <v>-0.6</v>
      </c>
    </row>
    <row r="39" spans="1:15" ht="18" customHeight="1">
      <c r="A39" s="315"/>
      <c r="B39" s="164" t="s">
        <v>117</v>
      </c>
      <c r="C39" s="165">
        <v>-0.7</v>
      </c>
      <c r="D39" s="166">
        <v>-0.9</v>
      </c>
      <c r="E39" s="166">
        <v>-1.3</v>
      </c>
      <c r="F39" s="166">
        <v>-0.9</v>
      </c>
      <c r="G39" s="166">
        <v>-0.6</v>
      </c>
      <c r="H39" s="168">
        <v>0.2</v>
      </c>
      <c r="I39" s="168">
        <v>0.1</v>
      </c>
      <c r="J39" s="168">
        <v>0.9</v>
      </c>
      <c r="K39" s="168">
        <v>0.8</v>
      </c>
      <c r="L39" s="168">
        <v>0.9</v>
      </c>
      <c r="M39" s="168">
        <v>0.8</v>
      </c>
      <c r="N39" s="187">
        <v>0.4</v>
      </c>
      <c r="O39" s="186">
        <v>0</v>
      </c>
    </row>
    <row r="40" spans="1:15" ht="18" customHeight="1">
      <c r="A40" s="315"/>
      <c r="B40" s="164" t="s">
        <v>102</v>
      </c>
      <c r="C40" s="165">
        <v>0.2</v>
      </c>
      <c r="D40" s="166">
        <v>-0.1</v>
      </c>
      <c r="E40" s="166">
        <v>0.4</v>
      </c>
      <c r="F40" s="166">
        <v>0.2</v>
      </c>
      <c r="G40" s="166">
        <v>0</v>
      </c>
      <c r="H40" s="168">
        <v>-0.4</v>
      </c>
      <c r="I40" s="168">
        <v>-0.3</v>
      </c>
      <c r="J40" s="168">
        <v>-0.3</v>
      </c>
      <c r="K40" s="168">
        <v>-0.4</v>
      </c>
      <c r="L40" s="168">
        <v>-0.3</v>
      </c>
      <c r="M40" s="168">
        <v>0.2</v>
      </c>
      <c r="N40" s="187">
        <v>0.2</v>
      </c>
      <c r="O40" s="186">
        <v>-0.1</v>
      </c>
    </row>
    <row r="41" spans="1:15" ht="18" customHeight="1">
      <c r="A41" s="315"/>
      <c r="B41" s="164" t="s">
        <v>126</v>
      </c>
      <c r="C41" s="165">
        <v>0.2</v>
      </c>
      <c r="D41" s="166">
        <v>0.9</v>
      </c>
      <c r="E41" s="166">
        <v>0.6</v>
      </c>
      <c r="F41" s="166">
        <v>0.3</v>
      </c>
      <c r="G41" s="166">
        <v>1.1</v>
      </c>
      <c r="H41" s="168">
        <v>1.7</v>
      </c>
      <c r="I41" s="168">
        <v>2</v>
      </c>
      <c r="J41" s="168">
        <v>1.6</v>
      </c>
      <c r="K41" s="168">
        <v>1.8</v>
      </c>
      <c r="L41" s="168">
        <v>1.9</v>
      </c>
      <c r="M41" s="168">
        <v>1.1</v>
      </c>
      <c r="N41" s="187">
        <v>0.8</v>
      </c>
      <c r="O41" s="186">
        <v>1.2</v>
      </c>
    </row>
    <row r="42" spans="1:15" ht="18" customHeight="1">
      <c r="A42" s="223"/>
      <c r="B42" s="164" t="s">
        <v>127</v>
      </c>
      <c r="C42" s="165">
        <v>0.6</v>
      </c>
      <c r="D42" s="166">
        <v>0.2</v>
      </c>
      <c r="E42" s="166">
        <v>0.3</v>
      </c>
      <c r="F42" s="166">
        <v>0.7</v>
      </c>
      <c r="G42" s="166">
        <v>-0.5</v>
      </c>
      <c r="H42" s="168">
        <v>-1</v>
      </c>
      <c r="I42" s="168">
        <v>-1.3</v>
      </c>
      <c r="J42" s="168">
        <v>-1.4</v>
      </c>
      <c r="K42" s="168">
        <v>-1.6</v>
      </c>
      <c r="L42" s="168">
        <v>-1.9</v>
      </c>
      <c r="M42" s="168">
        <v>-1.1</v>
      </c>
      <c r="N42" s="187">
        <v>-1</v>
      </c>
      <c r="O42" s="186">
        <v>-0.7</v>
      </c>
    </row>
    <row r="43" spans="1:15" ht="18" customHeight="1">
      <c r="A43" s="240"/>
      <c r="B43" s="164" t="s">
        <v>134</v>
      </c>
      <c r="C43" s="166">
        <v>-0.7</v>
      </c>
      <c r="D43" s="166">
        <v>-0.7</v>
      </c>
      <c r="E43" s="166">
        <v>-0.5</v>
      </c>
      <c r="F43" s="166">
        <v>-0.7</v>
      </c>
      <c r="G43" s="166">
        <v>-0.6</v>
      </c>
      <c r="H43" s="168">
        <v>-0.5</v>
      </c>
      <c r="I43" s="168">
        <v>-0.4</v>
      </c>
      <c r="J43" s="168">
        <v>-0.3</v>
      </c>
      <c r="K43" s="168">
        <v>-0.1</v>
      </c>
      <c r="L43" s="168">
        <v>0.3</v>
      </c>
      <c r="M43" s="168">
        <v>0</v>
      </c>
      <c r="N43" s="187">
        <v>-0.3</v>
      </c>
      <c r="O43" s="186">
        <v>-0.3</v>
      </c>
    </row>
    <row r="44" spans="1:15" ht="18" customHeight="1" thickBot="1">
      <c r="A44" s="225"/>
      <c r="B44" s="170" t="s">
        <v>135</v>
      </c>
      <c r="C44" s="201">
        <v>-0.3</v>
      </c>
      <c r="D44" s="201">
        <v>-0.1</v>
      </c>
      <c r="E44" s="201"/>
      <c r="F44" s="201"/>
      <c r="G44" s="201"/>
      <c r="H44" s="202"/>
      <c r="I44" s="202"/>
      <c r="J44" s="202"/>
      <c r="K44" s="202"/>
      <c r="L44" s="202"/>
      <c r="M44" s="202"/>
      <c r="N44" s="202"/>
      <c r="O44" s="224"/>
    </row>
    <row r="45" spans="1:15" ht="18" customHeight="1">
      <c r="A45" s="241"/>
      <c r="B45" s="242"/>
      <c r="C45" s="166"/>
      <c r="D45" s="166"/>
      <c r="E45" s="166"/>
      <c r="F45" s="166"/>
      <c r="G45" s="166"/>
      <c r="H45" s="168"/>
      <c r="I45" s="168"/>
      <c r="J45" s="168"/>
      <c r="K45" s="168"/>
      <c r="L45" s="168"/>
      <c r="M45" s="168"/>
      <c r="N45" s="168"/>
      <c r="O45" s="168"/>
    </row>
    <row r="46" spans="1:15" ht="18" customHeight="1">
      <c r="A46" s="171" t="s">
        <v>119</v>
      </c>
      <c r="O46" s="226" t="s">
        <v>76</v>
      </c>
    </row>
    <row r="47" spans="1:15" ht="18" customHeight="1">
      <c r="A47" s="319" t="s">
        <v>77</v>
      </c>
      <c r="B47" s="319"/>
      <c r="C47" s="172" t="s">
        <v>78</v>
      </c>
      <c r="D47" s="172" t="s">
        <v>79</v>
      </c>
      <c r="E47" s="172" t="s">
        <v>80</v>
      </c>
      <c r="F47" s="172" t="s">
        <v>81</v>
      </c>
      <c r="G47" s="172" t="s">
        <v>82</v>
      </c>
      <c r="H47" s="172" t="s">
        <v>85</v>
      </c>
      <c r="I47" s="172" t="s">
        <v>90</v>
      </c>
      <c r="J47" s="172" t="s">
        <v>93</v>
      </c>
      <c r="K47" s="172" t="s">
        <v>103</v>
      </c>
      <c r="L47" s="172" t="s">
        <v>109</v>
      </c>
      <c r="M47" s="172" t="s">
        <v>120</v>
      </c>
      <c r="N47" s="172" t="s">
        <v>121</v>
      </c>
      <c r="O47" s="172" t="s">
        <v>136</v>
      </c>
    </row>
    <row r="48" spans="1:15" ht="18" customHeight="1">
      <c r="A48" s="319" t="s">
        <v>83</v>
      </c>
      <c r="B48" s="319"/>
      <c r="C48" s="173">
        <v>99.5</v>
      </c>
      <c r="D48" s="173">
        <v>99.3</v>
      </c>
      <c r="E48" s="173">
        <v>99.7</v>
      </c>
      <c r="F48" s="173">
        <v>100</v>
      </c>
      <c r="G48" s="173">
        <v>99.8</v>
      </c>
      <c r="H48" s="173">
        <v>100.3</v>
      </c>
      <c r="I48" s="173">
        <v>100.6</v>
      </c>
      <c r="J48" s="173">
        <v>100</v>
      </c>
      <c r="K48" s="173">
        <v>99.4</v>
      </c>
      <c r="L48" s="173">
        <v>99.4</v>
      </c>
      <c r="M48" s="173">
        <v>99.6</v>
      </c>
      <c r="N48" s="173">
        <v>99.7</v>
      </c>
      <c r="O48" s="173">
        <v>100.2</v>
      </c>
    </row>
    <row r="49" spans="1:15" ht="18" customHeight="1">
      <c r="A49" s="319" t="s">
        <v>84</v>
      </c>
      <c r="B49" s="319"/>
      <c r="C49" s="174">
        <v>31</v>
      </c>
      <c r="D49" s="174">
        <v>34</v>
      </c>
      <c r="E49" s="174">
        <v>31</v>
      </c>
      <c r="F49" s="174">
        <v>37</v>
      </c>
      <c r="G49" s="174">
        <v>39</v>
      </c>
      <c r="H49" s="174">
        <v>36</v>
      </c>
      <c r="I49" s="174">
        <v>34</v>
      </c>
      <c r="J49" s="174">
        <v>37</v>
      </c>
      <c r="K49" s="174">
        <v>37</v>
      </c>
      <c r="L49" s="174">
        <v>36</v>
      </c>
      <c r="M49" s="174">
        <v>37</v>
      </c>
      <c r="N49" s="174">
        <v>38</v>
      </c>
      <c r="O49" s="174">
        <v>37</v>
      </c>
    </row>
  </sheetData>
  <mergeCells count="8">
    <mergeCell ref="A47:B47"/>
    <mergeCell ref="A48:B48"/>
    <mergeCell ref="A49:B49"/>
    <mergeCell ref="A32:A41"/>
    <mergeCell ref="A5:B5"/>
    <mergeCell ref="A6:A15"/>
    <mergeCell ref="A19:A28"/>
    <mergeCell ref="O19:O31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2011-11-27T23:39:32Z</cp:lastPrinted>
  <dcterms:created xsi:type="dcterms:W3CDTF">2000-08-14T09:08:04Z</dcterms:created>
  <dcterms:modified xsi:type="dcterms:W3CDTF">2011-11-27T23:39:33Z</dcterms:modified>
  <cp:category/>
  <cp:version/>
  <cp:contentType/>
  <cp:contentStatus/>
</cp:coreProperties>
</file>