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年度\200_土木工事の技術基準及び積算基準等に関すること\210_共通\213_通知文発送\2302XX_熊本市「土木工事における週休２日試行工事」実施要領の改定について【交替制】（通知）\org2\要領\"/>
    </mc:Choice>
  </mc:AlternateContent>
  <xr:revisionPtr revIDLastSave="0" documentId="13_ncr:1_{5649DDEA-BA71-45A0-8BC5-4A279AE5DB1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別紙１(記入例）" sheetId="5" r:id="rId1"/>
    <sheet name="Sheet2" sheetId="2" r:id="rId2"/>
    <sheet name="Sheet3" sheetId="3" r:id="rId3"/>
  </sheets>
  <definedNames>
    <definedName name="_xlnm.Print_Area" localSheetId="0">'別紙１(記入例）'!$B$1:$AP$96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89" i="5" l="1"/>
  <c r="AO88" i="5"/>
  <c r="AO86" i="5"/>
  <c r="AO85" i="5"/>
  <c r="AO82" i="5"/>
  <c r="AO81" i="5"/>
  <c r="AO79" i="5"/>
  <c r="AO78" i="5"/>
  <c r="AO75" i="5"/>
  <c r="AO74" i="5"/>
  <c r="AO72" i="5"/>
  <c r="AO71" i="5"/>
  <c r="AO68" i="5"/>
  <c r="AO67" i="5"/>
  <c r="AO65" i="5"/>
  <c r="AO64" i="5"/>
  <c r="AO61" i="5"/>
  <c r="AO60" i="5"/>
  <c r="AO58" i="5"/>
  <c r="AO57" i="5"/>
  <c r="AO54" i="5"/>
  <c r="AO53" i="5"/>
  <c r="AO51" i="5"/>
  <c r="AO50" i="5"/>
  <c r="AO47" i="5"/>
  <c r="AO46" i="5"/>
  <c r="AO44" i="5"/>
  <c r="AO43" i="5"/>
  <c r="AO40" i="5"/>
  <c r="AO39" i="5"/>
  <c r="AO37" i="5"/>
  <c r="AO36" i="5"/>
  <c r="AO33" i="5"/>
  <c r="AO32" i="5"/>
  <c r="AO30" i="5"/>
  <c r="AO29" i="5"/>
  <c r="AO26" i="5"/>
  <c r="AO25" i="5"/>
  <c r="AO23" i="5"/>
  <c r="AO22" i="5"/>
  <c r="AO19" i="5"/>
  <c r="AO18" i="5"/>
  <c r="AO16" i="5"/>
  <c r="AO15" i="5"/>
  <c r="AH90" i="5"/>
  <c r="AH89" i="5"/>
  <c r="D86" i="5"/>
  <c r="E86" i="5" s="1"/>
  <c r="F86" i="5" s="1"/>
  <c r="G86" i="5" s="1"/>
  <c r="H86" i="5" s="1"/>
  <c r="I86" i="5" s="1"/>
  <c r="J86" i="5" s="1"/>
  <c r="K86" i="5" s="1"/>
  <c r="L86" i="5" s="1"/>
  <c r="M86" i="5" s="1"/>
  <c r="N86" i="5" s="1"/>
  <c r="O86" i="5" s="1"/>
  <c r="P86" i="5" s="1"/>
  <c r="Q86" i="5" s="1"/>
  <c r="R86" i="5" s="1"/>
  <c r="S86" i="5" s="1"/>
  <c r="T86" i="5" s="1"/>
  <c r="U86" i="5" s="1"/>
  <c r="V86" i="5" s="1"/>
  <c r="W86" i="5" s="1"/>
  <c r="X86" i="5" s="1"/>
  <c r="Y86" i="5" s="1"/>
  <c r="Z86" i="5" s="1"/>
  <c r="AA86" i="5" s="1"/>
  <c r="AB86" i="5" s="1"/>
  <c r="AC86" i="5" s="1"/>
  <c r="AD86" i="5" s="1"/>
  <c r="AE86" i="5" s="1"/>
  <c r="AF86" i="5" s="1"/>
  <c r="AH83" i="5"/>
  <c r="AH82" i="5"/>
  <c r="D79" i="5"/>
  <c r="E79" i="5" s="1"/>
  <c r="F79" i="5" s="1"/>
  <c r="G79" i="5" s="1"/>
  <c r="H79" i="5" s="1"/>
  <c r="I79" i="5" s="1"/>
  <c r="J79" i="5" s="1"/>
  <c r="K79" i="5" s="1"/>
  <c r="L79" i="5" s="1"/>
  <c r="M79" i="5" s="1"/>
  <c r="N79" i="5" s="1"/>
  <c r="O79" i="5" s="1"/>
  <c r="P79" i="5" s="1"/>
  <c r="Q79" i="5" s="1"/>
  <c r="R79" i="5" s="1"/>
  <c r="S79" i="5" s="1"/>
  <c r="T79" i="5" s="1"/>
  <c r="U79" i="5" s="1"/>
  <c r="V79" i="5" s="1"/>
  <c r="W79" i="5" s="1"/>
  <c r="X79" i="5" s="1"/>
  <c r="Y79" i="5" s="1"/>
  <c r="Z79" i="5" s="1"/>
  <c r="AA79" i="5" s="1"/>
  <c r="AB79" i="5" s="1"/>
  <c r="AC79" i="5" s="1"/>
  <c r="AD79" i="5" s="1"/>
  <c r="AE79" i="5" s="1"/>
  <c r="AF79" i="5" s="1"/>
  <c r="AG79" i="5" s="1"/>
  <c r="AH76" i="5"/>
  <c r="AH75" i="5"/>
  <c r="D72" i="5"/>
  <c r="E72" i="5" s="1"/>
  <c r="F72" i="5" s="1"/>
  <c r="G72" i="5" s="1"/>
  <c r="H72" i="5" s="1"/>
  <c r="I72" i="5" s="1"/>
  <c r="J72" i="5" s="1"/>
  <c r="K72" i="5" s="1"/>
  <c r="L72" i="5" s="1"/>
  <c r="M72" i="5" s="1"/>
  <c r="N72" i="5" s="1"/>
  <c r="O72" i="5" s="1"/>
  <c r="P72" i="5" s="1"/>
  <c r="Q72" i="5" s="1"/>
  <c r="R72" i="5" s="1"/>
  <c r="S72" i="5" s="1"/>
  <c r="T72" i="5" s="1"/>
  <c r="U72" i="5" s="1"/>
  <c r="V72" i="5" s="1"/>
  <c r="W72" i="5" s="1"/>
  <c r="X72" i="5" s="1"/>
  <c r="Y72" i="5" s="1"/>
  <c r="Z72" i="5" s="1"/>
  <c r="AA72" i="5" s="1"/>
  <c r="AB72" i="5" s="1"/>
  <c r="AC72" i="5" s="1"/>
  <c r="AD72" i="5" s="1"/>
  <c r="AE72" i="5" s="1"/>
  <c r="AF72" i="5" s="1"/>
  <c r="AG72" i="5" s="1"/>
  <c r="AH69" i="5"/>
  <c r="AH68" i="5"/>
  <c r="D65" i="5"/>
  <c r="E65" i="5" s="1"/>
  <c r="F65" i="5" s="1"/>
  <c r="G65" i="5" s="1"/>
  <c r="H65" i="5" s="1"/>
  <c r="I65" i="5" s="1"/>
  <c r="J65" i="5" s="1"/>
  <c r="K65" i="5" s="1"/>
  <c r="L65" i="5" s="1"/>
  <c r="M65" i="5" s="1"/>
  <c r="N65" i="5" s="1"/>
  <c r="O65" i="5" s="1"/>
  <c r="P65" i="5" s="1"/>
  <c r="Q65" i="5" s="1"/>
  <c r="R65" i="5" s="1"/>
  <c r="S65" i="5" s="1"/>
  <c r="T65" i="5" s="1"/>
  <c r="U65" i="5" s="1"/>
  <c r="V65" i="5" s="1"/>
  <c r="W65" i="5" s="1"/>
  <c r="X65" i="5" s="1"/>
  <c r="Y65" i="5" s="1"/>
  <c r="Z65" i="5" s="1"/>
  <c r="AA65" i="5" s="1"/>
  <c r="AB65" i="5" s="1"/>
  <c r="AC65" i="5" s="1"/>
  <c r="AD65" i="5" s="1"/>
  <c r="AE65" i="5" s="1"/>
  <c r="AF65" i="5" s="1"/>
  <c r="AH62" i="5"/>
  <c r="AH61" i="5"/>
  <c r="D58" i="5"/>
  <c r="E58" i="5" s="1"/>
  <c r="F58" i="5" s="1"/>
  <c r="G58" i="5" s="1"/>
  <c r="H58" i="5" s="1"/>
  <c r="I58" i="5" s="1"/>
  <c r="J58" i="5" s="1"/>
  <c r="K58" i="5" s="1"/>
  <c r="L58" i="5" s="1"/>
  <c r="M58" i="5" s="1"/>
  <c r="N58" i="5" s="1"/>
  <c r="O58" i="5" s="1"/>
  <c r="P58" i="5" s="1"/>
  <c r="Q58" i="5" s="1"/>
  <c r="R58" i="5" s="1"/>
  <c r="S58" i="5" s="1"/>
  <c r="T58" i="5" s="1"/>
  <c r="U58" i="5" s="1"/>
  <c r="V58" i="5" s="1"/>
  <c r="W58" i="5" s="1"/>
  <c r="X58" i="5" s="1"/>
  <c r="Y58" i="5" s="1"/>
  <c r="Z58" i="5" s="1"/>
  <c r="AA58" i="5" s="1"/>
  <c r="AB58" i="5" s="1"/>
  <c r="AC58" i="5" s="1"/>
  <c r="AD58" i="5" s="1"/>
  <c r="AE58" i="5" s="1"/>
  <c r="AF58" i="5" s="1"/>
  <c r="AG58" i="5" s="1"/>
  <c r="AH55" i="5"/>
  <c r="AH54" i="5"/>
  <c r="D51" i="5"/>
  <c r="E51" i="5" s="1"/>
  <c r="F51" i="5" s="1"/>
  <c r="G51" i="5" s="1"/>
  <c r="H51" i="5" s="1"/>
  <c r="I51" i="5" s="1"/>
  <c r="J51" i="5" s="1"/>
  <c r="K51" i="5" s="1"/>
  <c r="L51" i="5" s="1"/>
  <c r="M51" i="5" s="1"/>
  <c r="N51" i="5" s="1"/>
  <c r="O51" i="5" s="1"/>
  <c r="P51" i="5" s="1"/>
  <c r="Q51" i="5" s="1"/>
  <c r="R51" i="5" s="1"/>
  <c r="S51" i="5" s="1"/>
  <c r="T51" i="5" s="1"/>
  <c r="U51" i="5" s="1"/>
  <c r="V51" i="5" s="1"/>
  <c r="W51" i="5" s="1"/>
  <c r="X51" i="5" s="1"/>
  <c r="Y51" i="5" s="1"/>
  <c r="Z51" i="5" s="1"/>
  <c r="AA51" i="5" s="1"/>
  <c r="AB51" i="5" s="1"/>
  <c r="AC51" i="5" s="1"/>
  <c r="AD51" i="5" s="1"/>
  <c r="AE51" i="5" s="1"/>
  <c r="AF51" i="5" s="1"/>
  <c r="AH48" i="5"/>
  <c r="AH47" i="5"/>
  <c r="D44" i="5"/>
  <c r="E44" i="5" s="1"/>
  <c r="F44" i="5" s="1"/>
  <c r="G44" i="5" s="1"/>
  <c r="H44" i="5" s="1"/>
  <c r="I44" i="5" s="1"/>
  <c r="J44" i="5" s="1"/>
  <c r="K44" i="5" s="1"/>
  <c r="L44" i="5" s="1"/>
  <c r="M44" i="5" s="1"/>
  <c r="N44" i="5" s="1"/>
  <c r="O44" i="5" s="1"/>
  <c r="P44" i="5" s="1"/>
  <c r="Q44" i="5" s="1"/>
  <c r="R44" i="5" s="1"/>
  <c r="S44" i="5" s="1"/>
  <c r="T44" i="5" s="1"/>
  <c r="U44" i="5" s="1"/>
  <c r="V44" i="5" s="1"/>
  <c r="W44" i="5" s="1"/>
  <c r="X44" i="5" s="1"/>
  <c r="Y44" i="5" s="1"/>
  <c r="Z44" i="5" s="1"/>
  <c r="AA44" i="5" s="1"/>
  <c r="AB44" i="5" s="1"/>
  <c r="AC44" i="5" s="1"/>
  <c r="AD44" i="5" s="1"/>
  <c r="AE44" i="5" s="1"/>
  <c r="AF44" i="5" s="1"/>
  <c r="AG44" i="5" s="1"/>
  <c r="AH41" i="5"/>
  <c r="AH40" i="5"/>
  <c r="D37" i="5"/>
  <c r="E37" i="5" s="1"/>
  <c r="F37" i="5" s="1"/>
  <c r="G37" i="5" s="1"/>
  <c r="H37" i="5" s="1"/>
  <c r="I37" i="5" s="1"/>
  <c r="J37" i="5" s="1"/>
  <c r="K37" i="5" s="1"/>
  <c r="L37" i="5" s="1"/>
  <c r="M37" i="5" s="1"/>
  <c r="N37" i="5" s="1"/>
  <c r="O37" i="5" s="1"/>
  <c r="P37" i="5" s="1"/>
  <c r="Q37" i="5" s="1"/>
  <c r="R37" i="5" s="1"/>
  <c r="S37" i="5" s="1"/>
  <c r="T37" i="5" s="1"/>
  <c r="U37" i="5" s="1"/>
  <c r="V37" i="5" s="1"/>
  <c r="W37" i="5" s="1"/>
  <c r="X37" i="5" s="1"/>
  <c r="Y37" i="5" s="1"/>
  <c r="Z37" i="5" s="1"/>
  <c r="AA37" i="5" s="1"/>
  <c r="AB37" i="5" s="1"/>
  <c r="AC37" i="5" s="1"/>
  <c r="AD37" i="5" s="1"/>
  <c r="AE37" i="5" s="1"/>
  <c r="AH34" i="5"/>
  <c r="AH33" i="5"/>
  <c r="D30" i="5"/>
  <c r="E30" i="5" s="1"/>
  <c r="F30" i="5" s="1"/>
  <c r="G30" i="5" s="1"/>
  <c r="H30" i="5" s="1"/>
  <c r="I30" i="5" s="1"/>
  <c r="J30" i="5" s="1"/>
  <c r="K30" i="5" s="1"/>
  <c r="L30" i="5" s="1"/>
  <c r="M30" i="5" s="1"/>
  <c r="N30" i="5" s="1"/>
  <c r="O30" i="5" s="1"/>
  <c r="P30" i="5" s="1"/>
  <c r="Q30" i="5" s="1"/>
  <c r="R30" i="5" s="1"/>
  <c r="S30" i="5" s="1"/>
  <c r="T30" i="5" s="1"/>
  <c r="U30" i="5" s="1"/>
  <c r="V30" i="5" s="1"/>
  <c r="W30" i="5" s="1"/>
  <c r="X30" i="5" s="1"/>
  <c r="Y30" i="5" s="1"/>
  <c r="Z30" i="5" s="1"/>
  <c r="AA30" i="5" s="1"/>
  <c r="AB30" i="5" s="1"/>
  <c r="AC30" i="5" s="1"/>
  <c r="AD30" i="5" s="1"/>
  <c r="AE30" i="5" s="1"/>
  <c r="AF30" i="5" s="1"/>
  <c r="AG30" i="5" s="1"/>
  <c r="AH27" i="5"/>
  <c r="AH26" i="5"/>
  <c r="D23" i="5"/>
  <c r="E23" i="5" s="1"/>
  <c r="F23" i="5" s="1"/>
  <c r="G23" i="5" s="1"/>
  <c r="H23" i="5" s="1"/>
  <c r="I23" i="5" s="1"/>
  <c r="J23" i="5" s="1"/>
  <c r="K23" i="5" s="1"/>
  <c r="L23" i="5" s="1"/>
  <c r="M23" i="5" s="1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AB23" i="5" s="1"/>
  <c r="AC23" i="5" s="1"/>
  <c r="AD23" i="5" s="1"/>
  <c r="AE23" i="5" s="1"/>
  <c r="AF23" i="5" s="1"/>
  <c r="AG23" i="5" s="1"/>
  <c r="AH20" i="5"/>
  <c r="AH19" i="5"/>
  <c r="D16" i="5"/>
  <c r="E16" i="5" s="1"/>
  <c r="F16" i="5" s="1"/>
  <c r="G16" i="5" s="1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AB16" i="5" s="1"/>
  <c r="AC16" i="5" s="1"/>
  <c r="AD16" i="5" s="1"/>
  <c r="AE16" i="5" s="1"/>
  <c r="AF16" i="5" s="1"/>
  <c r="AH13" i="5"/>
  <c r="AI13" i="5" s="1"/>
  <c r="AO12" i="5"/>
  <c r="AH12" i="5"/>
  <c r="AO11" i="5"/>
  <c r="AO9" i="5"/>
  <c r="D9" i="5"/>
  <c r="E9" i="5" s="1"/>
  <c r="F9" i="5" s="1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U9" i="5" s="1"/>
  <c r="V9" i="5" s="1"/>
  <c r="W9" i="5" s="1"/>
  <c r="X9" i="5" s="1"/>
  <c r="Y9" i="5" s="1"/>
  <c r="Z9" i="5" s="1"/>
  <c r="AA9" i="5" s="1"/>
  <c r="AB9" i="5" s="1"/>
  <c r="AC9" i="5" s="1"/>
  <c r="AD9" i="5" s="1"/>
  <c r="AE9" i="5" s="1"/>
  <c r="AF9" i="5" s="1"/>
  <c r="AG9" i="5" s="1"/>
  <c r="AO8" i="5"/>
  <c r="AO87" i="5" l="1"/>
  <c r="AP87" i="5" s="1"/>
  <c r="AO90" i="5"/>
  <c r="AP90" i="5" s="1"/>
  <c r="AO80" i="5"/>
  <c r="AP80" i="5" s="1"/>
  <c r="AO83" i="5"/>
  <c r="AP83" i="5" s="1"/>
  <c r="AO73" i="5"/>
  <c r="AP73" i="5" s="1"/>
  <c r="AO76" i="5"/>
  <c r="AP76" i="5" s="1"/>
  <c r="AO66" i="5"/>
  <c r="AP66" i="5" s="1"/>
  <c r="AO69" i="5"/>
  <c r="AP69" i="5" s="1"/>
  <c r="AO59" i="5"/>
  <c r="AP59" i="5" s="1"/>
  <c r="AO62" i="5"/>
  <c r="AP62" i="5" s="1"/>
  <c r="AO52" i="5"/>
  <c r="AP52" i="5" s="1"/>
  <c r="AO55" i="5"/>
  <c r="AP55" i="5" s="1"/>
  <c r="AO45" i="5"/>
  <c r="AP45" i="5" s="1"/>
  <c r="AO48" i="5"/>
  <c r="AP48" i="5" s="1"/>
  <c r="AO31" i="5"/>
  <c r="AP31" i="5" s="1"/>
  <c r="AO34" i="5"/>
  <c r="AP34" i="5" s="1"/>
  <c r="AO38" i="5"/>
  <c r="AP38" i="5" s="1"/>
  <c r="AO41" i="5"/>
  <c r="AP41" i="5" s="1"/>
  <c r="AO24" i="5"/>
  <c r="AP24" i="5" s="1"/>
  <c r="AO27" i="5"/>
  <c r="AP27" i="5" s="1"/>
  <c r="AO17" i="5"/>
  <c r="AP17" i="5" s="1"/>
  <c r="AO20" i="5"/>
  <c r="AP20" i="5" s="1"/>
  <c r="AO10" i="5"/>
  <c r="AP10" i="5" s="1"/>
  <c r="AK12" i="5"/>
  <c r="AK13" i="5" s="1"/>
  <c r="AI12" i="5"/>
  <c r="AI19" i="5" s="1"/>
  <c r="AI26" i="5" s="1"/>
  <c r="AI33" i="5" s="1"/>
  <c r="AI40" i="5" s="1"/>
  <c r="AI47" i="5" s="1"/>
  <c r="AI54" i="5" s="1"/>
  <c r="AI61" i="5" s="1"/>
  <c r="AI68" i="5" s="1"/>
  <c r="AI75" i="5" s="1"/>
  <c r="AI82" i="5" s="1"/>
  <c r="AI89" i="5" s="1"/>
  <c r="AO13" i="5"/>
  <c r="AP13" i="5" s="1"/>
  <c r="AK19" i="5"/>
  <c r="AI20" i="5"/>
  <c r="AI27" i="5" s="1"/>
  <c r="AI34" i="5" s="1"/>
  <c r="AI41" i="5" s="1"/>
  <c r="AI48" i="5" s="1"/>
  <c r="AI55" i="5" s="1"/>
  <c r="AI62" i="5" s="1"/>
  <c r="AI69" i="5" s="1"/>
  <c r="AI76" i="5" s="1"/>
  <c r="AI83" i="5" s="1"/>
  <c r="AI90" i="5" s="1"/>
  <c r="C93" i="5" s="1"/>
  <c r="AK26" i="5"/>
  <c r="AK33" i="5"/>
  <c r="AK40" i="5"/>
  <c r="AK47" i="5"/>
  <c r="AK54" i="5"/>
  <c r="AK61" i="5"/>
  <c r="AK68" i="5"/>
  <c r="AK75" i="5"/>
  <c r="AK82" i="5"/>
  <c r="AK89" i="5"/>
  <c r="AK20" i="5" l="1"/>
  <c r="AK27" i="5" s="1"/>
  <c r="AK34" i="5" s="1"/>
  <c r="AK41" i="5" s="1"/>
  <c r="AK48" i="5" s="1"/>
  <c r="AK55" i="5" s="1"/>
  <c r="AK62" i="5" s="1"/>
  <c r="AK69" i="5" s="1"/>
  <c r="AK76" i="5" s="1"/>
  <c r="AK83" i="5" s="1"/>
  <c r="AK90" i="5" s="1"/>
  <c r="H93" i="5" s="1"/>
  <c r="M93" i="5" s="1"/>
  <c r="R93" i="5" s="1"/>
</calcChain>
</file>

<file path=xl/sharedStrings.xml><?xml version="1.0" encoding="utf-8"?>
<sst xmlns="http://schemas.openxmlformats.org/spreadsheetml/2006/main" count="887" uniqueCount="60">
  <si>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</si>
  <si>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</si>
  <si>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</si>
  <si>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</si>
  <si>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</si>
  <si>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</si>
  <si>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</si>
  <si>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</si>
  <si>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</si>
  <si>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</si>
  <si>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</si>
  <si>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</si>
  <si>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行事</t>
    <rPh sb="0" eb="2">
      <t>ギョウジ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</si>
  <si>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</si>
  <si>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</si>
  <si>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</si>
  <si>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</si>
  <si>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●</t>
  </si>
  <si>
    <t>海の日</t>
    <rPh sb="0" eb="1">
      <t>ウミ</t>
    </rPh>
    <rPh sb="2" eb="3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</si>
  <si>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</si>
  <si>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</si>
  <si>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</si>
  <si>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完成届日</t>
    <rPh sb="0" eb="2">
      <t>カンセイ</t>
    </rPh>
    <rPh sb="2" eb="3">
      <t>トド</t>
    </rPh>
    <rPh sb="3" eb="4">
      <t>ビ</t>
    </rPh>
    <phoneticPr fontId="1"/>
  </si>
  <si>
    <t>夏季休暇</t>
    <rPh sb="0" eb="2">
      <t>カキ</t>
    </rPh>
    <rPh sb="2" eb="4">
      <t>キュウカ</t>
    </rPh>
    <phoneticPr fontId="1"/>
  </si>
  <si>
    <t>○</t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</si>
  <si>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</si>
  <si>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</si>
  <si>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</si>
  <si>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（下段累計）
対象期間</t>
    <rPh sb="1" eb="3">
      <t>ゲダン</t>
    </rPh>
    <rPh sb="3" eb="5">
      <t>ルイケイ</t>
    </rPh>
    <rPh sb="7" eb="9">
      <t>タイショウ</t>
    </rPh>
    <rPh sb="9" eb="11">
      <t>キカン</t>
    </rPh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</si>
  <si>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</si>
  <si>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÷</t>
    <phoneticPr fontId="1"/>
  </si>
  <si>
    <t>＝</t>
    <phoneticPr fontId="1"/>
  </si>
  <si>
    <t>現場閉所累計</t>
    <rPh sb="0" eb="2">
      <t>ゲンバ</t>
    </rPh>
    <rPh sb="2" eb="4">
      <t>ヘイショ</t>
    </rPh>
    <rPh sb="4" eb="5">
      <t>ルイ</t>
    </rPh>
    <rPh sb="5" eb="6">
      <t>ケイ</t>
    </rPh>
    <phoneticPr fontId="1"/>
  </si>
  <si>
    <t>昭和の日</t>
    <rPh sb="0" eb="2">
      <t>ショウワ</t>
    </rPh>
    <rPh sb="3" eb="4">
      <t>ヒ</t>
    </rPh>
    <phoneticPr fontId="1"/>
  </si>
  <si>
    <t>●</t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</si>
  <si>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</si>
  <si>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</si>
  <si>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</si>
  <si>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</si>
  <si>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元旦</t>
    <rPh sb="0" eb="2">
      <t>ガンタン</t>
    </rPh>
    <phoneticPr fontId="1"/>
  </si>
  <si>
    <t>天皇誕生日</t>
    <rPh sb="0" eb="2">
      <t>テンノウ</t>
    </rPh>
    <rPh sb="2" eb="5">
      <t>タンジョウビ</t>
    </rPh>
    <phoneticPr fontId="1"/>
  </si>
  <si>
    <t>工期末日</t>
    <rPh sb="0" eb="2">
      <t>コウキ</t>
    </rPh>
    <rPh sb="2" eb="3">
      <t>マツ</t>
    </rPh>
    <rPh sb="3" eb="4">
      <t>ヒ</t>
    </rPh>
    <phoneticPr fontId="1"/>
  </si>
  <si>
    <t>対象期間</t>
    <rPh sb="0" eb="2">
      <t>タイショウ</t>
    </rPh>
    <rPh sb="2" eb="4">
      <t>キカン</t>
    </rPh>
    <phoneticPr fontId="1"/>
  </si>
  <si>
    <t>休日（現場閉所）取得計画実績表</t>
    <rPh sb="0" eb="2">
      <t>キュウジツ</t>
    </rPh>
    <rPh sb="3" eb="5">
      <t>ゲンバ</t>
    </rPh>
    <rPh sb="5" eb="7">
      <t>ヘイショ</t>
    </rPh>
    <rPh sb="8" eb="10">
      <t>シュトク</t>
    </rPh>
    <rPh sb="10" eb="12">
      <t>ケイカク</t>
    </rPh>
    <rPh sb="12" eb="14">
      <t>ジッセキ</t>
    </rPh>
    <rPh sb="14" eb="15">
      <t>ヒョウ</t>
    </rPh>
    <phoneticPr fontId="1"/>
  </si>
  <si>
    <t>礼正殿の儀の日</t>
    <rPh sb="6" eb="7">
      <t>ヒ</t>
    </rPh>
    <phoneticPr fontId="1"/>
  </si>
  <si>
    <t>／</t>
    <phoneticPr fontId="1"/>
  </si>
  <si>
    <t>スポーツの日</t>
    <rPh sb="5" eb="6">
      <t>ヒ</t>
    </rPh>
    <phoneticPr fontId="1"/>
  </si>
  <si>
    <t xml:space="preserve">／ </t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</si>
  <si>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</si>
  <si>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　現場閉所累計</t>
    <rPh sb="1" eb="3">
      <t>ゲンバ</t>
    </rPh>
    <rPh sb="3" eb="5">
      <t>ヘイショ</t>
    </rPh>
    <rPh sb="5" eb="7">
      <t>ルイケイ</t>
    </rPh>
    <phoneticPr fontId="1"/>
  </si>
  <si>
    <t>⇒</t>
    <phoneticPr fontId="1"/>
  </si>
  <si>
    <t>（記入例）</t>
  </si>
  <si>
    <t>別紙２</t>
    <rPh sb="0" eb="2">
      <t>ベッシ</t>
    </rPh>
    <phoneticPr fontId="1"/>
  </si>
  <si>
    <t>閉所日数</t>
    <rPh sb="0" eb="2">
      <t>ヘイショ</t>
    </rPh>
    <rPh sb="2" eb="4">
      <t>ニッスウ</t>
    </rPh>
    <phoneticPr fontId="1"/>
  </si>
  <si>
    <t>期   間：令和〇年（２０〇〇年）１０月４日～令和〇年（２０〇〇年）９月３０日</t>
    <rPh sb="0" eb="1">
      <t>キ</t>
    </rPh>
    <rPh sb="4" eb="5">
      <t>アイダ</t>
    </rPh>
    <rPh sb="6" eb="7">
      <t>レイ</t>
    </rPh>
    <rPh sb="7" eb="8">
      <t>カズ</t>
    </rPh>
    <rPh sb="9" eb="10">
      <t>トシ</t>
    </rPh>
    <rPh sb="15" eb="16">
      <t>ネン</t>
    </rPh>
    <rPh sb="19" eb="20">
      <t>ガツ</t>
    </rPh>
    <rPh sb="21" eb="22">
      <t>ニチ</t>
    </rPh>
    <rPh sb="23" eb="24">
      <t>レイ</t>
    </rPh>
    <rPh sb="24" eb="25">
      <t>カズ</t>
    </rPh>
    <rPh sb="26" eb="27">
      <t>ネン</t>
    </rPh>
    <rPh sb="32" eb="33">
      <t>ネン</t>
    </rPh>
    <rPh sb="35" eb="36">
      <t>ガツ</t>
    </rPh>
    <rPh sb="38" eb="39">
      <t>ニチ</t>
    </rPh>
    <phoneticPr fontId="1"/>
  </si>
  <si>
    <t>○</t>
  </si>
  <si>
    <t>※現場閉所率は工期全体（通期）の週休２日と併せて月単位の週休２日の確認も行うこと</t>
    <rPh sb="7" eb="11">
      <t>コウキゼンタイ</t>
    </rPh>
    <rPh sb="16" eb="18">
      <t>シュウキュウ</t>
    </rPh>
    <rPh sb="19" eb="20">
      <t>ニチ</t>
    </rPh>
    <rPh sb="25" eb="27">
      <t>タンイ</t>
    </rPh>
    <rPh sb="28" eb="30">
      <t>シュウキュウ</t>
    </rPh>
    <rPh sb="31" eb="32">
      <t>ニチ</t>
    </rPh>
    <phoneticPr fontId="1"/>
  </si>
  <si>
    <t>月単位の確認</t>
    <rPh sb="0" eb="3">
      <t>ツキタンイ</t>
    </rPh>
    <rPh sb="4" eb="6">
      <t>カクニン</t>
    </rPh>
    <phoneticPr fontId="1"/>
  </si>
  <si>
    <t>始期日</t>
    <phoneticPr fontId="1"/>
  </si>
  <si>
    <t>契約日</t>
    <rPh sb="0" eb="3">
      <t>ケイヤクヒ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</si>
</sst>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_);[Red]\(0\)"/>
    <numFmt numFmtId="178" formatCode="0_ "/>
    <numFmt numFmtId="179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vertical="center" textRotation="255" shrinkToFit="1"/>
    </xf>
    <xf numFmtId="0" fontId="3" fillId="0" borderId="1" xfId="0" applyFont="1" applyBorder="1" applyAlignment="1">
      <alignment vertical="top" textRotation="255" shrinkToFit="1"/>
    </xf>
    <xf numFmtId="0" fontId="3" fillId="6" borderId="1" xfId="0" applyFont="1" applyFill="1" applyBorder="1" applyAlignment="1">
      <alignment vertical="center" textRotation="255" shrinkToFit="1"/>
    </xf>
    <xf numFmtId="0" fontId="3" fillId="2" borderId="1" xfId="0" applyFont="1" applyFill="1" applyBorder="1" applyAlignment="1">
      <alignment vertical="center" textRotation="255" shrinkToFit="1"/>
    </xf>
    <xf numFmtId="0" fontId="3" fillId="4" borderId="1" xfId="0" applyFont="1" applyFill="1" applyBorder="1" applyAlignment="1">
      <alignment vertical="center" textRotation="255" shrinkToFit="1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textRotation="255" shrinkToFit="1"/>
    </xf>
    <xf numFmtId="0" fontId="3" fillId="6" borderId="1" xfId="0" applyFont="1" applyFill="1" applyBorder="1" applyAlignment="1">
      <alignment vertical="top" textRotation="255" shrinkToFit="1"/>
    </xf>
    <xf numFmtId="0" fontId="3" fillId="7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177" fontId="10" fillId="0" borderId="27" xfId="0" applyNumberFormat="1" applyFont="1" applyBorder="1" applyAlignment="1">
      <alignment horizontal="right"/>
    </xf>
    <xf numFmtId="0" fontId="10" fillId="0" borderId="1" xfId="0" applyFont="1" applyBorder="1">
      <alignment vertical="center"/>
    </xf>
    <xf numFmtId="177" fontId="10" fillId="0" borderId="1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9" fontId="10" fillId="9" borderId="1" xfId="1" applyNumberFormat="1" applyFont="1" applyFill="1" applyBorder="1" applyAlignment="1">
      <alignment horizontal="right" vertical="center"/>
    </xf>
    <xf numFmtId="0" fontId="10" fillId="0" borderId="28" xfId="0" applyFont="1" applyBorder="1" applyAlignment="1">
      <alignment horizontal="center" vertical="center" shrinkToFit="1"/>
    </xf>
    <xf numFmtId="0" fontId="10" fillId="0" borderId="1" xfId="0" applyFont="1" applyBorder="1" applyAlignment="1"/>
    <xf numFmtId="177" fontId="10" fillId="0" borderId="1" xfId="0" applyNumberFormat="1" applyFont="1" applyBorder="1" applyAlignment="1">
      <alignment horizontal="right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textRotation="255" shrinkToFit="1"/>
    </xf>
    <xf numFmtId="0" fontId="3" fillId="0" borderId="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5" borderId="19" xfId="0" applyNumberFormat="1" applyFont="1" applyFill="1" applyBorder="1" applyAlignment="1">
      <alignment horizontal="center" vertical="center"/>
    </xf>
    <xf numFmtId="176" fontId="4" fillId="5" borderId="20" xfId="0" applyNumberFormat="1" applyFont="1" applyFill="1" applyBorder="1" applyAlignment="1">
      <alignment horizontal="center" vertical="center"/>
    </xf>
    <xf numFmtId="176" fontId="4" fillId="5" borderId="21" xfId="0" applyNumberFormat="1" applyFont="1" applyFill="1" applyBorder="1" applyAlignment="1">
      <alignment horizontal="center" vertical="center"/>
    </xf>
    <xf numFmtId="176" fontId="4" fillId="5" borderId="22" xfId="0" applyNumberFormat="1" applyFont="1" applyFill="1" applyBorder="1" applyAlignment="1">
      <alignment horizontal="center" vertical="center"/>
    </xf>
    <xf numFmtId="176" fontId="4" fillId="5" borderId="0" xfId="0" applyNumberFormat="1" applyFont="1" applyFill="1" applyAlignment="1">
      <alignment horizontal="center" vertical="center"/>
    </xf>
    <xf numFmtId="176" fontId="4" fillId="5" borderId="23" xfId="0" applyNumberFormat="1" applyFont="1" applyFill="1" applyBorder="1" applyAlignment="1">
      <alignment horizontal="center" vertical="center"/>
    </xf>
    <xf numFmtId="176" fontId="4" fillId="5" borderId="24" xfId="0" applyNumberFormat="1" applyFont="1" applyFill="1" applyBorder="1" applyAlignment="1">
      <alignment horizontal="center" vertical="center"/>
    </xf>
    <xf numFmtId="176" fontId="4" fillId="5" borderId="25" xfId="0" applyNumberFormat="1" applyFont="1" applyFill="1" applyBorder="1" applyAlignment="1">
      <alignment horizontal="center" vertical="center"/>
    </xf>
    <xf numFmtId="176" fontId="4" fillId="5" borderId="26" xfId="0" applyNumberFormat="1" applyFont="1" applyFill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textRotation="255"/>
    </xf>
    <xf numFmtId="0" fontId="3" fillId="8" borderId="14" xfId="0" applyFont="1" applyFill="1" applyBorder="1" applyAlignment="1">
      <alignment horizontal="center" vertical="center" textRotation="255"/>
    </xf>
    <xf numFmtId="0" fontId="3" fillId="8" borderId="15" xfId="0" applyFont="1" applyFill="1" applyBorder="1" applyAlignment="1">
      <alignment horizontal="center" vertical="center" textRotation="255"/>
    </xf>
    <xf numFmtId="0" fontId="3" fillId="7" borderId="10" xfId="0" applyFont="1" applyFill="1" applyBorder="1" applyAlignment="1">
      <alignment horizontal="center" vertical="center" textRotation="255"/>
    </xf>
    <xf numFmtId="0" fontId="3" fillId="7" borderId="11" xfId="0" applyFont="1" applyFill="1" applyBorder="1" applyAlignment="1">
      <alignment horizontal="center" vertical="center" textRotation="255"/>
    </xf>
    <xf numFmtId="0" fontId="3" fillId="7" borderId="12" xfId="0" applyFont="1" applyFill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24"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17</xdr:row>
      <xdr:rowOff>800102</xdr:rowOff>
    </xdr:from>
    <xdr:to>
      <xdr:col>17</xdr:col>
      <xdr:colOff>150098</xdr:colOff>
      <xdr:row>19</xdr:row>
      <xdr:rowOff>38100</xdr:rowOff>
    </xdr:to>
    <xdr:sp macro="" textlink="">
      <xdr:nvSpPr>
        <xdr:cNvPr id="2" name="矢印: 右カーブ 1">
          <a:extLst>
            <a:ext uri="{FF2B5EF4-FFF2-40B4-BE49-F238E27FC236}">
              <a16:creationId xmlns:a16="http://schemas.microsoft.com/office/drawing/2014/main" id="{8F82087C-C494-4574-958B-B99706DCC7FE}"/>
            </a:ext>
          </a:extLst>
        </xdr:cNvPr>
        <xdr:cNvSpPr/>
      </xdr:nvSpPr>
      <xdr:spPr>
        <a:xfrm rot="5400000">
          <a:off x="3372605" y="4853187"/>
          <a:ext cx="335278" cy="51966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45720</xdr:colOff>
      <xdr:row>17</xdr:row>
      <xdr:rowOff>30480</xdr:rowOff>
    </xdr:from>
    <xdr:ext cx="2209800" cy="533400"/>
    <xdr:sp macro="" textlink="">
      <xdr:nvSpPr>
        <xdr:cNvPr id="3" name="四角形吹き出し 16">
          <a:extLst>
            <a:ext uri="{FF2B5EF4-FFF2-40B4-BE49-F238E27FC236}">
              <a16:creationId xmlns:a16="http://schemas.microsoft.com/office/drawing/2014/main" id="{E61922B0-C7E2-455D-9EDA-DA626D361D1B}"/>
            </a:ext>
          </a:extLst>
        </xdr:cNvPr>
        <xdr:cNvSpPr/>
      </xdr:nvSpPr>
      <xdr:spPr>
        <a:xfrm>
          <a:off x="1348740" y="4175760"/>
          <a:ext cx="2209800" cy="533400"/>
        </a:xfrm>
        <a:prstGeom prst="wedgeRectCallout">
          <a:avLst>
            <a:gd name="adj1" fmla="val 45420"/>
            <a:gd name="adj2" fmla="val 9652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予定している休日に</a:t>
          </a:r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緊急作業が</a:t>
          </a:r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必要となったため休日を変更する</a:t>
          </a:r>
        </a:p>
      </xdr:txBody>
    </xdr:sp>
    <xdr:clientData/>
  </xdr:oneCellAnchor>
  <xdr:twoCellAnchor>
    <xdr:from>
      <xdr:col>23</xdr:col>
      <xdr:colOff>9238</xdr:colOff>
      <xdr:row>68</xdr:row>
      <xdr:rowOff>63554</xdr:rowOff>
    </xdr:from>
    <xdr:to>
      <xdr:col>23</xdr:col>
      <xdr:colOff>137504</xdr:colOff>
      <xdr:row>75</xdr:row>
      <xdr:rowOff>119766</xdr:rowOff>
    </xdr:to>
    <xdr:sp macro="" textlink="">
      <xdr:nvSpPr>
        <xdr:cNvPr id="4" name="右矢印 13">
          <a:extLst>
            <a:ext uri="{FF2B5EF4-FFF2-40B4-BE49-F238E27FC236}">
              <a16:creationId xmlns:a16="http://schemas.microsoft.com/office/drawing/2014/main" id="{255FCB12-6C55-4283-916E-01E5183E9B9A}"/>
            </a:ext>
          </a:extLst>
        </xdr:cNvPr>
        <xdr:cNvSpPr/>
      </xdr:nvSpPr>
      <xdr:spPr>
        <a:xfrm rot="7152370">
          <a:off x="3916225" y="21157787"/>
          <a:ext cx="2174572" cy="1282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69850</xdr:colOff>
      <xdr:row>73</xdr:row>
      <xdr:rowOff>125939</xdr:rowOff>
    </xdr:from>
    <xdr:ext cx="1174751" cy="529167"/>
    <xdr:sp macro="" textlink="">
      <xdr:nvSpPr>
        <xdr:cNvPr id="5" name="四角形吹き出し 16">
          <a:extLst>
            <a:ext uri="{FF2B5EF4-FFF2-40B4-BE49-F238E27FC236}">
              <a16:creationId xmlns:a16="http://schemas.microsoft.com/office/drawing/2014/main" id="{23562FF3-4330-4B32-9FAB-25BCDEA8CECE}"/>
            </a:ext>
          </a:extLst>
        </xdr:cNvPr>
        <xdr:cNvSpPr/>
      </xdr:nvSpPr>
      <xdr:spPr>
        <a:xfrm>
          <a:off x="1372870" y="21218099"/>
          <a:ext cx="1174751" cy="529167"/>
        </a:xfrm>
        <a:prstGeom prst="wedgeRectCallout">
          <a:avLst>
            <a:gd name="adj1" fmla="val 23329"/>
            <a:gd name="adj2" fmla="val 111849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20</xdr:col>
      <xdr:colOff>231775</xdr:colOff>
      <xdr:row>66</xdr:row>
      <xdr:rowOff>335489</xdr:rowOff>
    </xdr:from>
    <xdr:ext cx="1174751" cy="529167"/>
    <xdr:sp macro="" textlink="">
      <xdr:nvSpPr>
        <xdr:cNvPr id="6" name="四角形吹き出し 12">
          <a:extLst>
            <a:ext uri="{FF2B5EF4-FFF2-40B4-BE49-F238E27FC236}">
              <a16:creationId xmlns:a16="http://schemas.microsoft.com/office/drawing/2014/main" id="{D2B3A6F1-50E0-4A45-8D2E-5CAE29AD4110}"/>
            </a:ext>
          </a:extLst>
        </xdr:cNvPr>
        <xdr:cNvSpPr/>
      </xdr:nvSpPr>
      <xdr:spPr>
        <a:xfrm>
          <a:off x="4506595" y="19309289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10</xdr:col>
      <xdr:colOff>104779</xdr:colOff>
      <xdr:row>73</xdr:row>
      <xdr:rowOff>657222</xdr:rowOff>
    </xdr:from>
    <xdr:to>
      <xdr:col>13</xdr:col>
      <xdr:colOff>95252</xdr:colOff>
      <xdr:row>74</xdr:row>
      <xdr:rowOff>200024</xdr:rowOff>
    </xdr:to>
    <xdr:sp macro="" textlink="">
      <xdr:nvSpPr>
        <xdr:cNvPr id="7" name="矢印: 左カーブ 6">
          <a:extLst>
            <a:ext uri="{FF2B5EF4-FFF2-40B4-BE49-F238E27FC236}">
              <a16:creationId xmlns:a16="http://schemas.microsoft.com/office/drawing/2014/main" id="{FC04686D-C2A2-4A22-9BA5-9F1E4DB46082}"/>
            </a:ext>
          </a:extLst>
        </xdr:cNvPr>
        <xdr:cNvSpPr/>
      </xdr:nvSpPr>
      <xdr:spPr>
        <a:xfrm rot="16200000">
          <a:off x="2363155" y="21647466"/>
          <a:ext cx="426722" cy="630553"/>
        </a:xfrm>
        <a:prstGeom prst="curvedLeftArrow">
          <a:avLst>
            <a:gd name="adj1" fmla="val 13046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1774</xdr:colOff>
      <xdr:row>10</xdr:row>
      <xdr:rowOff>74544</xdr:rowOff>
    </xdr:from>
    <xdr:to>
      <xdr:col>8</xdr:col>
      <xdr:colOff>190500</xdr:colOff>
      <xdr:row>12</xdr:row>
      <xdr:rowOff>46520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0E50480-12D3-4BA3-8933-E1F30AD368F4}"/>
            </a:ext>
          </a:extLst>
        </xdr:cNvPr>
        <xdr:cNvSpPr/>
      </xdr:nvSpPr>
      <xdr:spPr>
        <a:xfrm>
          <a:off x="896296" y="2078935"/>
          <a:ext cx="1050117" cy="106528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対　象　外 （契約日から始期日前日までの期間は除いて計画）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42</xdr:col>
      <xdr:colOff>207894</xdr:colOff>
      <xdr:row>86</xdr:row>
      <xdr:rowOff>193399</xdr:rowOff>
    </xdr:from>
    <xdr:ext cx="989542" cy="664635"/>
    <xdr:sp macro="" textlink="">
      <xdr:nvSpPr>
        <xdr:cNvPr id="9" name="四角形吹き出し 18">
          <a:extLst>
            <a:ext uri="{FF2B5EF4-FFF2-40B4-BE49-F238E27FC236}">
              <a16:creationId xmlns:a16="http://schemas.microsoft.com/office/drawing/2014/main" id="{65925AB4-4FF8-494E-B262-3CB99E27EE76}"/>
            </a:ext>
          </a:extLst>
        </xdr:cNvPr>
        <xdr:cNvSpPr/>
      </xdr:nvSpPr>
      <xdr:spPr>
        <a:xfrm>
          <a:off x="10814934" y="25308919"/>
          <a:ext cx="989542" cy="664635"/>
        </a:xfrm>
        <a:prstGeom prst="wedgeRectCallout">
          <a:avLst>
            <a:gd name="adj1" fmla="val 47792"/>
            <a:gd name="adj2" fmla="val 95470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8</xdr:col>
      <xdr:colOff>9525</xdr:colOff>
      <xdr:row>24</xdr:row>
      <xdr:rowOff>85725</xdr:rowOff>
    </xdr:from>
    <xdr:ext cx="1174751" cy="529167"/>
    <xdr:sp macro="" textlink="">
      <xdr:nvSpPr>
        <xdr:cNvPr id="10" name="四角形吹き出し 16">
          <a:extLst>
            <a:ext uri="{FF2B5EF4-FFF2-40B4-BE49-F238E27FC236}">
              <a16:creationId xmlns:a16="http://schemas.microsoft.com/office/drawing/2014/main" id="{D30F5627-CA39-4806-85FF-021A0B43D4EC}"/>
            </a:ext>
          </a:extLst>
        </xdr:cNvPr>
        <xdr:cNvSpPr/>
      </xdr:nvSpPr>
      <xdr:spPr>
        <a:xfrm>
          <a:off x="1739265" y="6349365"/>
          <a:ext cx="1174751" cy="529167"/>
        </a:xfrm>
        <a:prstGeom prst="wedgeRectCallout">
          <a:avLst>
            <a:gd name="adj1" fmla="val 33482"/>
            <a:gd name="adj2" fmla="val 1030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14</xdr:col>
      <xdr:colOff>109679</xdr:colOff>
      <xdr:row>24</xdr:row>
      <xdr:rowOff>88909</xdr:rowOff>
    </xdr:from>
    <xdr:to>
      <xdr:col>29</xdr:col>
      <xdr:colOff>128492</xdr:colOff>
      <xdr:row>24</xdr:row>
      <xdr:rowOff>192255</xdr:rowOff>
    </xdr:to>
    <xdr:sp macro="" textlink="">
      <xdr:nvSpPr>
        <xdr:cNvPr id="11" name="右矢印 13">
          <a:extLst>
            <a:ext uri="{FF2B5EF4-FFF2-40B4-BE49-F238E27FC236}">
              <a16:creationId xmlns:a16="http://schemas.microsoft.com/office/drawing/2014/main" id="{B168DAEA-7E2A-4492-9E72-83FCE6FB7C02}"/>
            </a:ext>
          </a:extLst>
        </xdr:cNvPr>
        <xdr:cNvSpPr/>
      </xdr:nvSpPr>
      <xdr:spPr>
        <a:xfrm rot="8573556">
          <a:off x="3119579" y="6352549"/>
          <a:ext cx="3219213" cy="10334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38100</xdr:colOff>
      <xdr:row>31</xdr:row>
      <xdr:rowOff>28575</xdr:rowOff>
    </xdr:from>
    <xdr:ext cx="1471082" cy="733425"/>
    <xdr:sp macro="" textlink="">
      <xdr:nvSpPr>
        <xdr:cNvPr id="12" name="四角形吹き出し 6">
          <a:extLst>
            <a:ext uri="{FF2B5EF4-FFF2-40B4-BE49-F238E27FC236}">
              <a16:creationId xmlns:a16="http://schemas.microsoft.com/office/drawing/2014/main" id="{BE5B9CBF-B87C-411E-BFA4-06967EFCAA3E}"/>
            </a:ext>
          </a:extLst>
        </xdr:cNvPr>
        <xdr:cNvSpPr/>
      </xdr:nvSpPr>
      <xdr:spPr>
        <a:xfrm>
          <a:off x="5821680" y="8410575"/>
          <a:ext cx="1471082" cy="733425"/>
        </a:xfrm>
        <a:prstGeom prst="wedgeRectCallout">
          <a:avLst>
            <a:gd name="adj1" fmla="val 26623"/>
            <a:gd name="adj2" fmla="val -159435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休日の振替は，夏季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休暇，年末年始休暇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以外で可</a:t>
          </a:r>
        </a:p>
      </xdr:txBody>
    </xdr:sp>
    <xdr:clientData/>
  </xdr:oneCellAnchor>
  <xdr:twoCellAnchor>
    <xdr:from>
      <xdr:col>17</xdr:col>
      <xdr:colOff>114303</xdr:colOff>
      <xdr:row>38</xdr:row>
      <xdr:rowOff>781050</xdr:rowOff>
    </xdr:from>
    <xdr:to>
      <xdr:col>19</xdr:col>
      <xdr:colOff>57150</xdr:colOff>
      <xdr:row>39</xdr:row>
      <xdr:rowOff>161925</xdr:rowOff>
    </xdr:to>
    <xdr:sp macro="" textlink="">
      <xdr:nvSpPr>
        <xdr:cNvPr id="13" name="矢印: 左カーブ 12">
          <a:extLst>
            <a:ext uri="{FF2B5EF4-FFF2-40B4-BE49-F238E27FC236}">
              <a16:creationId xmlns:a16="http://schemas.microsoft.com/office/drawing/2014/main" id="{C4DC094D-2B67-4400-9D45-FA4A9B4B1AE6}"/>
            </a:ext>
          </a:extLst>
        </xdr:cNvPr>
        <xdr:cNvSpPr/>
      </xdr:nvSpPr>
      <xdr:spPr>
        <a:xfrm rot="16200000">
          <a:off x="3816669" y="11229024"/>
          <a:ext cx="264795" cy="369567"/>
        </a:xfrm>
        <a:prstGeom prst="curvedLeftArrow">
          <a:avLst>
            <a:gd name="adj1" fmla="val 13046"/>
            <a:gd name="adj2" fmla="val 53877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27</xdr:col>
      <xdr:colOff>219075</xdr:colOff>
      <xdr:row>17</xdr:row>
      <xdr:rowOff>28575</xdr:rowOff>
    </xdr:from>
    <xdr:ext cx="1174751" cy="529167"/>
    <xdr:sp macro="" textlink="">
      <xdr:nvSpPr>
        <xdr:cNvPr id="14" name="四角形吹き出し 12">
          <a:extLst>
            <a:ext uri="{FF2B5EF4-FFF2-40B4-BE49-F238E27FC236}">
              <a16:creationId xmlns:a16="http://schemas.microsoft.com/office/drawing/2014/main" id="{532ACB1A-1EA6-44E8-8AC8-A22C5E0238F1}"/>
            </a:ext>
          </a:extLst>
        </xdr:cNvPr>
        <xdr:cNvSpPr/>
      </xdr:nvSpPr>
      <xdr:spPr>
        <a:xfrm>
          <a:off x="5995035" y="4173855"/>
          <a:ext cx="1174751" cy="529167"/>
        </a:xfrm>
        <a:prstGeom prst="wedgeRectCallout">
          <a:avLst>
            <a:gd name="adj1" fmla="val -35438"/>
            <a:gd name="adj2" fmla="val 137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6</xdr:col>
      <xdr:colOff>45720</xdr:colOff>
      <xdr:row>38</xdr:row>
      <xdr:rowOff>30480</xdr:rowOff>
    </xdr:from>
    <xdr:ext cx="2209800" cy="533400"/>
    <xdr:sp macro="" textlink="">
      <xdr:nvSpPr>
        <xdr:cNvPr id="15" name="四角形吹き出し 16">
          <a:extLst>
            <a:ext uri="{FF2B5EF4-FFF2-40B4-BE49-F238E27FC236}">
              <a16:creationId xmlns:a16="http://schemas.microsoft.com/office/drawing/2014/main" id="{44C114ED-8829-450A-A435-B3977FBBF992}"/>
            </a:ext>
          </a:extLst>
        </xdr:cNvPr>
        <xdr:cNvSpPr/>
      </xdr:nvSpPr>
      <xdr:spPr>
        <a:xfrm>
          <a:off x="1348740" y="10530840"/>
          <a:ext cx="2209800" cy="533400"/>
        </a:xfrm>
        <a:prstGeom prst="wedgeRectCallout">
          <a:avLst>
            <a:gd name="adj1" fmla="val 60248"/>
            <a:gd name="adj2" fmla="val 99381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予定している休日に</a:t>
          </a:r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緊急作業が</a:t>
          </a:r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必要となったため休日を変更する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D24B6-7D54-41F6-B0F2-6DF0F38B640E}">
  <dimension ref="B1:AP96"/>
  <sheetViews>
    <sheetView showGridLines="0" tabSelected="1" view="pageBreakPreview" zoomScale="115" zoomScaleNormal="100" zoomScaleSheetLayoutView="115" workbookViewId="0">
      <selection activeCell="AR32" sqref="AR32"/>
    </sheetView>
  </sheetViews>
  <sheetFormatPr defaultColWidth="9" defaultRowHeight="16" x14ac:dyDescent="0.2"/>
  <cols>
    <col min="1" max="1" width="1.453125" style="1" customWidth="1"/>
    <col min="2" max="2" width="5.08984375" style="1" customWidth="1"/>
    <col min="3" max="35" width="3.08984375" style="1" customWidth="1"/>
    <col min="36" max="36" width="0.81640625" style="1" customWidth="1"/>
    <col min="37" max="37" width="6.1796875" style="1" customWidth="1"/>
    <col min="38" max="38" width="2.90625" style="1" customWidth="1"/>
    <col min="39" max="39" width="5.54296875" style="1" customWidth="1"/>
    <col min="40" max="40" width="11.6328125" style="1" bestFit="1" customWidth="1"/>
    <col min="41" max="41" width="6.6328125" style="1" customWidth="1"/>
    <col min="42" max="42" width="11.6328125" style="1" bestFit="1" customWidth="1"/>
    <col min="43" max="16384" width="9" style="1"/>
  </cols>
  <sheetData>
    <row r="1" spans="2:42" x14ac:dyDescent="0.2">
      <c r="AK1" s="28"/>
      <c r="AP1" s="1" t="s">
        <v>52</v>
      </c>
    </row>
    <row r="2" spans="2:42" ht="22.5" x14ac:dyDescent="0.2">
      <c r="B2" s="31" t="s">
        <v>43</v>
      </c>
    </row>
    <row r="3" spans="2:42" ht="19" x14ac:dyDescent="0.2">
      <c r="B3" s="27"/>
      <c r="R3" s="27" t="s">
        <v>51</v>
      </c>
      <c r="AK3" s="28"/>
    </row>
    <row r="4" spans="2:42" x14ac:dyDescent="0.2">
      <c r="B4" s="1" t="s">
        <v>0</v>
      </c>
    </row>
    <row r="5" spans="2:42" x14ac:dyDescent="0.2">
      <c r="B5" s="1" t="s">
        <v>54</v>
      </c>
    </row>
    <row r="6" spans="2:42" ht="6.75" customHeight="1" x14ac:dyDescent="0.2"/>
    <row r="7" spans="2:42" ht="16.5" thickBot="1" x14ac:dyDescent="0.25">
      <c r="AM7" s="33" t="s">
        <v>57</v>
      </c>
      <c r="AN7" s="32"/>
      <c r="AO7" s="34"/>
      <c r="AP7" s="32"/>
    </row>
    <row r="8" spans="2:42" ht="13.5" customHeight="1" x14ac:dyDescent="0.2">
      <c r="B8" s="2" t="s">
        <v>1</v>
      </c>
      <c r="C8" s="70">
        <v>10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2" t="s">
        <v>29</v>
      </c>
      <c r="AI8" s="75" t="s">
        <v>32</v>
      </c>
      <c r="AK8" s="78" t="s">
        <v>28</v>
      </c>
      <c r="AM8" s="81" t="s">
        <v>3</v>
      </c>
      <c r="AN8" s="35" t="s">
        <v>42</v>
      </c>
      <c r="AO8" s="36">
        <f>COUNTIF(C12:AG12,"")+COUNTIF(C12:AG12,"○")</f>
        <v>30</v>
      </c>
      <c r="AP8"/>
    </row>
    <row r="9" spans="2:42" ht="16.5" thickBot="1" x14ac:dyDescent="0.25">
      <c r="B9" s="3" t="s">
        <v>2</v>
      </c>
      <c r="C9" s="4">
        <v>1</v>
      </c>
      <c r="D9" s="4">
        <f>+C9+1</f>
        <v>2</v>
      </c>
      <c r="E9" s="4">
        <f t="shared" ref="E9:AG9" si="0">+D9+1</f>
        <v>3</v>
      </c>
      <c r="F9" s="4">
        <f t="shared" si="0"/>
        <v>4</v>
      </c>
      <c r="G9" s="5">
        <f t="shared" si="0"/>
        <v>5</v>
      </c>
      <c r="H9" s="5">
        <f t="shared" si="0"/>
        <v>6</v>
      </c>
      <c r="I9" s="4">
        <f t="shared" si="0"/>
        <v>7</v>
      </c>
      <c r="J9" s="4">
        <f t="shared" si="0"/>
        <v>8</v>
      </c>
      <c r="K9" s="4">
        <f t="shared" si="0"/>
        <v>9</v>
      </c>
      <c r="L9" s="4">
        <f t="shared" si="0"/>
        <v>10</v>
      </c>
      <c r="M9" s="4">
        <f t="shared" si="0"/>
        <v>11</v>
      </c>
      <c r="N9" s="5">
        <f t="shared" si="0"/>
        <v>12</v>
      </c>
      <c r="O9" s="5">
        <f t="shared" si="0"/>
        <v>13</v>
      </c>
      <c r="P9" s="6">
        <f t="shared" si="0"/>
        <v>14</v>
      </c>
      <c r="Q9" s="4">
        <f t="shared" si="0"/>
        <v>15</v>
      </c>
      <c r="R9" s="4">
        <f t="shared" si="0"/>
        <v>16</v>
      </c>
      <c r="S9" s="4">
        <f t="shared" si="0"/>
        <v>17</v>
      </c>
      <c r="T9" s="4">
        <f t="shared" si="0"/>
        <v>18</v>
      </c>
      <c r="U9" s="5">
        <f t="shared" si="0"/>
        <v>19</v>
      </c>
      <c r="V9" s="5">
        <f t="shared" si="0"/>
        <v>20</v>
      </c>
      <c r="W9" s="4">
        <f t="shared" si="0"/>
        <v>21</v>
      </c>
      <c r="X9" s="6">
        <f t="shared" si="0"/>
        <v>22</v>
      </c>
      <c r="Y9" s="4">
        <f t="shared" si="0"/>
        <v>23</v>
      </c>
      <c r="Z9" s="4">
        <f t="shared" si="0"/>
        <v>24</v>
      </c>
      <c r="AA9" s="4">
        <f t="shared" si="0"/>
        <v>25</v>
      </c>
      <c r="AB9" s="5">
        <f t="shared" si="0"/>
        <v>26</v>
      </c>
      <c r="AC9" s="5">
        <f t="shared" si="0"/>
        <v>27</v>
      </c>
      <c r="AD9" s="44">
        <f t="shared" si="0"/>
        <v>28</v>
      </c>
      <c r="AE9" s="4">
        <f t="shared" si="0"/>
        <v>29</v>
      </c>
      <c r="AF9" s="4">
        <f t="shared" si="0"/>
        <v>30</v>
      </c>
      <c r="AG9" s="4">
        <f t="shared" si="0"/>
        <v>31</v>
      </c>
      <c r="AH9" s="73"/>
      <c r="AI9" s="76"/>
      <c r="AK9" s="79"/>
      <c r="AM9" s="81"/>
      <c r="AN9" s="35" t="s">
        <v>53</v>
      </c>
      <c r="AO9" s="37">
        <f>COUNTIF(C12:AG12,"○")</f>
        <v>18</v>
      </c>
      <c r="AP9"/>
    </row>
    <row r="10" spans="2:42" ht="16.5" thickBot="1" x14ac:dyDescent="0.25">
      <c r="B10" s="3" t="s">
        <v>6</v>
      </c>
      <c r="C10" s="4" t="s">
        <v>11</v>
      </c>
      <c r="D10" s="4" t="s">
        <v>5</v>
      </c>
      <c r="E10" s="4" t="s">
        <v>7</v>
      </c>
      <c r="F10" s="4" t="s">
        <v>8</v>
      </c>
      <c r="G10" s="5" t="s">
        <v>9</v>
      </c>
      <c r="H10" s="5" t="s">
        <v>2</v>
      </c>
      <c r="I10" s="4" t="s">
        <v>10</v>
      </c>
      <c r="J10" s="4" t="s">
        <v>11</v>
      </c>
      <c r="K10" s="4" t="s">
        <v>5</v>
      </c>
      <c r="L10" s="4" t="s">
        <v>7</v>
      </c>
      <c r="M10" s="4" t="s">
        <v>8</v>
      </c>
      <c r="N10" s="5" t="s">
        <v>9</v>
      </c>
      <c r="O10" s="5" t="s">
        <v>2</v>
      </c>
      <c r="P10" s="6" t="s">
        <v>10</v>
      </c>
      <c r="Q10" s="4" t="s">
        <v>11</v>
      </c>
      <c r="R10" s="4" t="s">
        <v>5</v>
      </c>
      <c r="S10" s="4" t="s">
        <v>7</v>
      </c>
      <c r="T10" s="4" t="s">
        <v>8</v>
      </c>
      <c r="U10" s="5" t="s">
        <v>9</v>
      </c>
      <c r="V10" s="5" t="s">
        <v>2</v>
      </c>
      <c r="W10" s="4" t="s">
        <v>10</v>
      </c>
      <c r="X10" s="6" t="s">
        <v>11</v>
      </c>
      <c r="Y10" s="4" t="s">
        <v>5</v>
      </c>
      <c r="Z10" s="4" t="s">
        <v>7</v>
      </c>
      <c r="AA10" s="4" t="s">
        <v>8</v>
      </c>
      <c r="AB10" s="5" t="s">
        <v>9</v>
      </c>
      <c r="AC10" s="5" t="s">
        <v>2</v>
      </c>
      <c r="AD10" s="44" t="s">
        <v>10</v>
      </c>
      <c r="AE10" s="4" t="s">
        <v>11</v>
      </c>
      <c r="AF10" s="4" t="s">
        <v>5</v>
      </c>
      <c r="AG10" s="4" t="s">
        <v>7</v>
      </c>
      <c r="AH10" s="73"/>
      <c r="AI10" s="76"/>
      <c r="AK10" s="79"/>
      <c r="AM10" s="81"/>
      <c r="AN10" s="35" t="s">
        <v>48</v>
      </c>
      <c r="AO10" s="38">
        <f>IFERROR(+AO9/AO8,"")</f>
        <v>0.6</v>
      </c>
      <c r="AP10" s="39" t="str">
        <f>IF(AO10="","",IF(AO10&gt;=0.285,"4週8休以上",IF(AO10&lt;0.285,"4週8休未満",)))</f>
        <v>4週8休以上</v>
      </c>
    </row>
    <row r="11" spans="2:42" s="13" customFormat="1" ht="69.900000000000006" customHeight="1" x14ac:dyDescent="0.2">
      <c r="B11" s="7" t="s">
        <v>12</v>
      </c>
      <c r="C11" s="8"/>
      <c r="D11" s="9" t="s">
        <v>59</v>
      </c>
      <c r="E11" s="8"/>
      <c r="F11" s="9"/>
      <c r="G11" s="10"/>
      <c r="H11" s="10"/>
      <c r="I11" s="8"/>
      <c r="J11" s="8"/>
      <c r="K11" s="9" t="s">
        <v>58</v>
      </c>
      <c r="L11" s="8"/>
      <c r="M11" s="8"/>
      <c r="N11" s="10"/>
      <c r="O11" s="10"/>
      <c r="P11" s="11" t="s">
        <v>38</v>
      </c>
      <c r="Q11" s="8"/>
      <c r="R11" s="8"/>
      <c r="S11" s="8"/>
      <c r="T11" s="8"/>
      <c r="U11" s="10"/>
      <c r="V11" s="10"/>
      <c r="W11" s="8"/>
      <c r="X11" s="11" t="s">
        <v>44</v>
      </c>
      <c r="Y11" s="8"/>
      <c r="Z11" s="8"/>
      <c r="AA11" s="12" t="s">
        <v>21</v>
      </c>
      <c r="AB11" s="10"/>
      <c r="AC11" s="10"/>
      <c r="AD11" s="45"/>
      <c r="AE11" s="8"/>
      <c r="AF11" s="8"/>
      <c r="AG11" s="8"/>
      <c r="AH11" s="74"/>
      <c r="AI11" s="77"/>
      <c r="AK11" s="80"/>
      <c r="AM11" s="82" t="s">
        <v>4</v>
      </c>
      <c r="AN11" s="40" t="s">
        <v>42</v>
      </c>
      <c r="AO11" s="41">
        <f>COUNTIF(C13:AG13,"")+COUNTIF(C13:AG13,"●")</f>
        <v>30</v>
      </c>
      <c r="AP11" s="42"/>
    </row>
    <row r="12" spans="2:42" s="14" customFormat="1" ht="16.5" thickBot="1" x14ac:dyDescent="0.25">
      <c r="B12" s="3" t="s">
        <v>3</v>
      </c>
      <c r="C12" s="4" t="s">
        <v>45</v>
      </c>
      <c r="D12" s="44"/>
      <c r="E12" s="44"/>
      <c r="F12" s="44"/>
      <c r="G12" s="5"/>
      <c r="H12" s="5"/>
      <c r="I12" s="44"/>
      <c r="J12" s="44"/>
      <c r="K12" s="44" t="s">
        <v>24</v>
      </c>
      <c r="L12" s="44" t="s">
        <v>24</v>
      </c>
      <c r="M12" s="44" t="s">
        <v>24</v>
      </c>
      <c r="N12" s="5" t="s">
        <v>24</v>
      </c>
      <c r="O12" s="5" t="s">
        <v>24</v>
      </c>
      <c r="P12" s="6" t="s">
        <v>55</v>
      </c>
      <c r="Q12" s="44" t="s">
        <v>24</v>
      </c>
      <c r="R12" s="44" t="s">
        <v>24</v>
      </c>
      <c r="S12" s="44" t="s">
        <v>24</v>
      </c>
      <c r="T12" s="44" t="s">
        <v>24</v>
      </c>
      <c r="U12" s="5" t="s">
        <v>24</v>
      </c>
      <c r="V12" s="5" t="s">
        <v>24</v>
      </c>
      <c r="W12" s="44" t="s">
        <v>24</v>
      </c>
      <c r="X12" s="6" t="s">
        <v>55</v>
      </c>
      <c r="Y12" s="44" t="s">
        <v>24</v>
      </c>
      <c r="Z12" s="44" t="s">
        <v>24</v>
      </c>
      <c r="AA12" s="29"/>
      <c r="AB12" s="5" t="s">
        <v>24</v>
      </c>
      <c r="AC12" s="5" t="s">
        <v>24</v>
      </c>
      <c r="AD12" s="44"/>
      <c r="AE12" s="4"/>
      <c r="AF12" s="4"/>
      <c r="AG12" s="4"/>
      <c r="AH12" s="24">
        <f>COUNTIF(C12:AG12,"○")</f>
        <v>18</v>
      </c>
      <c r="AI12" s="22">
        <f>+AH12</f>
        <v>18</v>
      </c>
      <c r="AK12" s="4">
        <f>AH12+COUNTIF(C12:AG12,"")</f>
        <v>30</v>
      </c>
      <c r="AM12" s="82"/>
      <c r="AN12" s="35" t="s">
        <v>53</v>
      </c>
      <c r="AO12" s="37">
        <f>COUNTIF(C13:AG13,"●")</f>
        <v>18</v>
      </c>
      <c r="AP12" s="43"/>
    </row>
    <row r="13" spans="2:42" s="14" customFormat="1" ht="16.5" thickBot="1" x14ac:dyDescent="0.25">
      <c r="B13" s="15" t="s">
        <v>4</v>
      </c>
      <c r="C13" s="16" t="s">
        <v>45</v>
      </c>
      <c r="D13" s="46"/>
      <c r="E13" s="46"/>
      <c r="F13" s="46"/>
      <c r="G13" s="17"/>
      <c r="H13" s="17"/>
      <c r="I13" s="46"/>
      <c r="J13" s="46"/>
      <c r="K13" s="46" t="s">
        <v>17</v>
      </c>
      <c r="L13" s="46" t="s">
        <v>17</v>
      </c>
      <c r="M13" s="46" t="s">
        <v>17</v>
      </c>
      <c r="N13" s="17" t="s">
        <v>17</v>
      </c>
      <c r="O13" s="17" t="s">
        <v>17</v>
      </c>
      <c r="P13" s="18" t="s">
        <v>17</v>
      </c>
      <c r="Q13" s="46" t="s">
        <v>17</v>
      </c>
      <c r="R13" s="46" t="s">
        <v>17</v>
      </c>
      <c r="S13" s="46" t="s">
        <v>17</v>
      </c>
      <c r="T13" s="46" t="s">
        <v>17</v>
      </c>
      <c r="U13" s="17" t="s">
        <v>17</v>
      </c>
      <c r="V13" s="17" t="s">
        <v>17</v>
      </c>
      <c r="W13" s="46" t="s">
        <v>17</v>
      </c>
      <c r="X13" s="18" t="s">
        <v>17</v>
      </c>
      <c r="Y13" s="46" t="s">
        <v>17</v>
      </c>
      <c r="Z13" s="46" t="s">
        <v>17</v>
      </c>
      <c r="AA13" s="30"/>
      <c r="AB13" s="17" t="s">
        <v>17</v>
      </c>
      <c r="AC13" s="17" t="s">
        <v>17</v>
      </c>
      <c r="AD13" s="46"/>
      <c r="AE13" s="16"/>
      <c r="AF13" s="16"/>
      <c r="AG13" s="16"/>
      <c r="AH13" s="25">
        <f>COUNTIF(C13:AG13,"●")</f>
        <v>18</v>
      </c>
      <c r="AI13" s="23">
        <f>+AH13</f>
        <v>18</v>
      </c>
      <c r="AK13" s="4">
        <f>AK12</f>
        <v>30</v>
      </c>
      <c r="AM13" s="82"/>
      <c r="AN13" s="35" t="s">
        <v>48</v>
      </c>
      <c r="AO13" s="38">
        <f>IFERROR(+AO12/AO11,"")</f>
        <v>0.6</v>
      </c>
      <c r="AP13" s="39" t="str">
        <f>IF(AO13="","",IF(AO13&gt;=0.285,"4週8休以上",IF(AO130&lt;0.285,"4週8休未満",)))</f>
        <v>4週8休以上</v>
      </c>
    </row>
    <row r="14" spans="2:42" ht="16.5" thickBot="1" x14ac:dyDescent="0.25"/>
    <row r="15" spans="2:42" ht="13.5" customHeight="1" x14ac:dyDescent="0.2">
      <c r="B15" s="2" t="s">
        <v>1</v>
      </c>
      <c r="C15" s="70">
        <v>11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 t="s">
        <v>29</v>
      </c>
      <c r="AI15" s="75" t="s">
        <v>32</v>
      </c>
      <c r="AK15" s="78" t="s">
        <v>28</v>
      </c>
      <c r="AM15" s="81" t="s">
        <v>3</v>
      </c>
      <c r="AN15" s="35" t="s">
        <v>42</v>
      </c>
      <c r="AO15" s="36">
        <f>COUNTIF(C19:AG19,"")+COUNTIF(C19:AG19,"○")</f>
        <v>30</v>
      </c>
      <c r="AP15"/>
    </row>
    <row r="16" spans="2:42" ht="16.5" thickBot="1" x14ac:dyDescent="0.25">
      <c r="B16" s="3" t="s">
        <v>2</v>
      </c>
      <c r="C16" s="4">
        <v>1</v>
      </c>
      <c r="D16" s="5">
        <f>+C16+1</f>
        <v>2</v>
      </c>
      <c r="E16" s="5">
        <f t="shared" ref="E16:AF16" si="1">+D16+1</f>
        <v>3</v>
      </c>
      <c r="F16" s="6">
        <f t="shared" si="1"/>
        <v>4</v>
      </c>
      <c r="G16" s="4">
        <f t="shared" si="1"/>
        <v>5</v>
      </c>
      <c r="H16" s="4">
        <f t="shared" si="1"/>
        <v>6</v>
      </c>
      <c r="I16" s="4">
        <f t="shared" si="1"/>
        <v>7</v>
      </c>
      <c r="J16" s="4">
        <f t="shared" si="1"/>
        <v>8</v>
      </c>
      <c r="K16" s="5">
        <f t="shared" si="1"/>
        <v>9</v>
      </c>
      <c r="L16" s="5">
        <f t="shared" si="1"/>
        <v>10</v>
      </c>
      <c r="M16" s="4">
        <f t="shared" si="1"/>
        <v>11</v>
      </c>
      <c r="N16" s="4">
        <f t="shared" si="1"/>
        <v>12</v>
      </c>
      <c r="O16" s="4">
        <f t="shared" si="1"/>
        <v>13</v>
      </c>
      <c r="P16" s="4">
        <f t="shared" si="1"/>
        <v>14</v>
      </c>
      <c r="Q16" s="4">
        <f t="shared" si="1"/>
        <v>15</v>
      </c>
      <c r="R16" s="5">
        <f t="shared" si="1"/>
        <v>16</v>
      </c>
      <c r="S16" s="5">
        <f t="shared" si="1"/>
        <v>17</v>
      </c>
      <c r="T16" s="4">
        <f t="shared" si="1"/>
        <v>18</v>
      </c>
      <c r="U16" s="4">
        <f t="shared" si="1"/>
        <v>19</v>
      </c>
      <c r="V16" s="4">
        <f t="shared" si="1"/>
        <v>20</v>
      </c>
      <c r="W16" s="4">
        <f t="shared" si="1"/>
        <v>21</v>
      </c>
      <c r="X16" s="4">
        <f t="shared" si="1"/>
        <v>22</v>
      </c>
      <c r="Y16" s="5">
        <f t="shared" si="1"/>
        <v>23</v>
      </c>
      <c r="Z16" s="5">
        <f t="shared" si="1"/>
        <v>24</v>
      </c>
      <c r="AA16" s="4">
        <f t="shared" si="1"/>
        <v>25</v>
      </c>
      <c r="AB16" s="4">
        <f t="shared" si="1"/>
        <v>26</v>
      </c>
      <c r="AC16" s="4">
        <f t="shared" si="1"/>
        <v>27</v>
      </c>
      <c r="AD16" s="4">
        <f t="shared" si="1"/>
        <v>28</v>
      </c>
      <c r="AE16" s="4">
        <f t="shared" si="1"/>
        <v>29</v>
      </c>
      <c r="AF16" s="5">
        <f t="shared" si="1"/>
        <v>30</v>
      </c>
      <c r="AG16" s="4"/>
      <c r="AH16" s="73"/>
      <c r="AI16" s="76"/>
      <c r="AK16" s="79"/>
      <c r="AM16" s="81"/>
      <c r="AN16" s="35" t="s">
        <v>53</v>
      </c>
      <c r="AO16" s="37">
        <f>COUNTIF(C19:AG19,"○")</f>
        <v>9</v>
      </c>
      <c r="AP16"/>
    </row>
    <row r="17" spans="2:42" ht="16.5" thickBot="1" x14ac:dyDescent="0.25">
      <c r="B17" s="3" t="s">
        <v>6</v>
      </c>
      <c r="C17" s="4" t="s">
        <v>8</v>
      </c>
      <c r="D17" s="5" t="s">
        <v>9</v>
      </c>
      <c r="E17" s="5" t="s">
        <v>2</v>
      </c>
      <c r="F17" s="6" t="s">
        <v>10</v>
      </c>
      <c r="G17" s="4" t="s">
        <v>11</v>
      </c>
      <c r="H17" s="4" t="s">
        <v>5</v>
      </c>
      <c r="I17" s="4" t="s">
        <v>7</v>
      </c>
      <c r="J17" s="4" t="s">
        <v>8</v>
      </c>
      <c r="K17" s="5" t="s">
        <v>9</v>
      </c>
      <c r="L17" s="5" t="s">
        <v>2</v>
      </c>
      <c r="M17" s="4" t="s">
        <v>10</v>
      </c>
      <c r="N17" s="4" t="s">
        <v>11</v>
      </c>
      <c r="O17" s="4" t="s">
        <v>5</v>
      </c>
      <c r="P17" s="4" t="s">
        <v>7</v>
      </c>
      <c r="Q17" s="4" t="s">
        <v>8</v>
      </c>
      <c r="R17" s="5" t="s">
        <v>9</v>
      </c>
      <c r="S17" s="5" t="s">
        <v>2</v>
      </c>
      <c r="T17" s="4" t="s">
        <v>10</v>
      </c>
      <c r="U17" s="4" t="s">
        <v>11</v>
      </c>
      <c r="V17" s="4" t="s">
        <v>5</v>
      </c>
      <c r="W17" s="4" t="s">
        <v>7</v>
      </c>
      <c r="X17" s="4" t="s">
        <v>8</v>
      </c>
      <c r="Y17" s="5" t="s">
        <v>9</v>
      </c>
      <c r="Z17" s="5" t="s">
        <v>2</v>
      </c>
      <c r="AA17" s="4" t="s">
        <v>10</v>
      </c>
      <c r="AB17" s="4" t="s">
        <v>11</v>
      </c>
      <c r="AC17" s="4" t="s">
        <v>5</v>
      </c>
      <c r="AD17" s="4" t="s">
        <v>7</v>
      </c>
      <c r="AE17" s="4" t="s">
        <v>8</v>
      </c>
      <c r="AF17" s="5" t="s">
        <v>9</v>
      </c>
      <c r="AG17" s="4"/>
      <c r="AH17" s="73"/>
      <c r="AI17" s="76"/>
      <c r="AK17" s="79"/>
      <c r="AM17" s="81"/>
      <c r="AN17" s="35" t="s">
        <v>48</v>
      </c>
      <c r="AO17" s="38">
        <f>IFERROR(+AO16/AO15,"")</f>
        <v>0.3</v>
      </c>
      <c r="AP17" s="39" t="str">
        <f>IF(AO17="","",IF(AO17&gt;=0.285,"4週8休以上",IF(AO17&lt;0.285,"4週8休未満",)))</f>
        <v>4週8休以上</v>
      </c>
    </row>
    <row r="18" spans="2:42" s="13" customFormat="1" ht="69.900000000000006" customHeight="1" x14ac:dyDescent="0.2">
      <c r="B18" s="7" t="s">
        <v>12</v>
      </c>
      <c r="C18" s="8"/>
      <c r="D18" s="10"/>
      <c r="E18" s="10" t="s">
        <v>19</v>
      </c>
      <c r="F18" s="11" t="s">
        <v>13</v>
      </c>
      <c r="G18" s="8"/>
      <c r="H18" s="8"/>
      <c r="I18" s="8"/>
      <c r="J18" s="8"/>
      <c r="K18" s="10"/>
      <c r="L18" s="10"/>
      <c r="M18" s="8"/>
      <c r="N18" s="8"/>
      <c r="O18" s="8"/>
      <c r="P18" s="8"/>
      <c r="Q18" s="8"/>
      <c r="R18" s="10"/>
      <c r="S18" s="10"/>
      <c r="T18" s="8"/>
      <c r="U18" s="8"/>
      <c r="V18" s="8"/>
      <c r="W18" s="8"/>
      <c r="X18" s="8"/>
      <c r="Y18" s="10" t="s">
        <v>20</v>
      </c>
      <c r="Z18" s="10"/>
      <c r="AA18" s="8"/>
      <c r="AB18" s="8"/>
      <c r="AC18" s="8"/>
      <c r="AD18" s="8"/>
      <c r="AE18" s="8"/>
      <c r="AF18" s="10"/>
      <c r="AG18" s="8"/>
      <c r="AH18" s="74"/>
      <c r="AI18" s="77"/>
      <c r="AK18" s="80"/>
      <c r="AM18" s="82" t="s">
        <v>4</v>
      </c>
      <c r="AN18" s="40" t="s">
        <v>42</v>
      </c>
      <c r="AO18" s="41">
        <f>COUNTIF(C20:AG20,"")+COUNTIF(C20:AG20,"●")</f>
        <v>30</v>
      </c>
      <c r="AP18" s="42"/>
    </row>
    <row r="19" spans="2:42" s="14" customFormat="1" ht="16.5" thickBot="1" x14ac:dyDescent="0.25">
      <c r="B19" s="3" t="s">
        <v>3</v>
      </c>
      <c r="C19" s="4"/>
      <c r="D19" s="5" t="s">
        <v>24</v>
      </c>
      <c r="E19" s="5" t="s">
        <v>24</v>
      </c>
      <c r="F19" s="6"/>
      <c r="G19" s="4"/>
      <c r="H19" s="4"/>
      <c r="I19" s="4"/>
      <c r="J19" s="4"/>
      <c r="K19" s="5" t="s">
        <v>24</v>
      </c>
      <c r="L19" s="5" t="s">
        <v>24</v>
      </c>
      <c r="M19" s="4"/>
      <c r="N19" s="4"/>
      <c r="O19" s="4"/>
      <c r="P19" s="4"/>
      <c r="Q19" s="4"/>
      <c r="R19" s="5" t="s">
        <v>24</v>
      </c>
      <c r="S19" s="5" t="s">
        <v>24</v>
      </c>
      <c r="T19" s="4"/>
      <c r="U19" s="4"/>
      <c r="V19" s="4"/>
      <c r="W19" s="4"/>
      <c r="X19" s="4"/>
      <c r="Y19" s="5" t="s">
        <v>24</v>
      </c>
      <c r="Z19" s="5" t="s">
        <v>24</v>
      </c>
      <c r="AA19" s="4"/>
      <c r="AB19" s="4"/>
      <c r="AC19" s="4"/>
      <c r="AD19" s="4"/>
      <c r="AE19" s="4"/>
      <c r="AF19" s="5" t="s">
        <v>24</v>
      </c>
      <c r="AG19" s="4" t="s">
        <v>45</v>
      </c>
      <c r="AH19" s="24">
        <f>COUNTIF(C19:AG19,"○")</f>
        <v>9</v>
      </c>
      <c r="AI19" s="22">
        <f>+AH19+AI12</f>
        <v>27</v>
      </c>
      <c r="AK19" s="4">
        <f>AH19+COUNTIF(C19:AG19,"")</f>
        <v>30</v>
      </c>
      <c r="AM19" s="82"/>
      <c r="AN19" s="35" t="s">
        <v>53</v>
      </c>
      <c r="AO19" s="37">
        <f>COUNTIF(C20:AG20,"●")</f>
        <v>10</v>
      </c>
      <c r="AP19" s="43"/>
    </row>
    <row r="20" spans="2:42" s="14" customFormat="1" ht="16.5" thickBot="1" x14ac:dyDescent="0.25">
      <c r="B20" s="15" t="s">
        <v>4</v>
      </c>
      <c r="C20" s="16"/>
      <c r="D20" s="17" t="s">
        <v>17</v>
      </c>
      <c r="E20" s="17" t="s">
        <v>17</v>
      </c>
      <c r="F20" s="18"/>
      <c r="G20" s="16"/>
      <c r="H20" s="16"/>
      <c r="I20" s="16"/>
      <c r="J20" s="16"/>
      <c r="K20" s="17" t="s">
        <v>17</v>
      </c>
      <c r="L20" s="17" t="s">
        <v>17</v>
      </c>
      <c r="M20" s="16"/>
      <c r="N20" s="16"/>
      <c r="O20" s="16"/>
      <c r="P20" s="16" t="s">
        <v>17</v>
      </c>
      <c r="Q20" s="16"/>
      <c r="R20" s="17"/>
      <c r="S20" s="17" t="s">
        <v>17</v>
      </c>
      <c r="T20" s="16"/>
      <c r="U20" s="16"/>
      <c r="V20" s="16"/>
      <c r="W20" s="16"/>
      <c r="X20" s="16"/>
      <c r="Y20" s="17" t="s">
        <v>17</v>
      </c>
      <c r="Z20" s="17" t="s">
        <v>17</v>
      </c>
      <c r="AA20" s="16"/>
      <c r="AB20" s="16"/>
      <c r="AC20" s="16" t="s">
        <v>17</v>
      </c>
      <c r="AD20" s="16"/>
      <c r="AE20" s="16"/>
      <c r="AF20" s="17" t="s">
        <v>17</v>
      </c>
      <c r="AG20" s="16" t="s">
        <v>45</v>
      </c>
      <c r="AH20" s="25">
        <f>COUNTIF(C20:AG20,"●")</f>
        <v>10</v>
      </c>
      <c r="AI20" s="23">
        <f>+AH20+AI13</f>
        <v>28</v>
      </c>
      <c r="AK20" s="4">
        <f>AK13+AK19</f>
        <v>60</v>
      </c>
      <c r="AM20" s="82"/>
      <c r="AN20" s="35" t="s">
        <v>48</v>
      </c>
      <c r="AO20" s="38">
        <f>IFERROR(+AO19/AO18,"")</f>
        <v>0.33333333333333331</v>
      </c>
      <c r="AP20" s="39" t="str">
        <f>IF(AO20="","",IF(AO20&gt;=0.285,"4週8休以上",IF(AO137&lt;0.285,"4週8休未満",)))</f>
        <v>4週8休以上</v>
      </c>
    </row>
    <row r="21" spans="2:42" ht="16.5" thickBot="1" x14ac:dyDescent="0.25"/>
    <row r="22" spans="2:42" ht="13.5" customHeight="1" x14ac:dyDescent="0.2">
      <c r="B22" s="2" t="s">
        <v>1</v>
      </c>
      <c r="C22" s="70">
        <v>12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 t="s">
        <v>29</v>
      </c>
      <c r="AI22" s="75" t="s">
        <v>32</v>
      </c>
      <c r="AK22" s="78" t="s">
        <v>28</v>
      </c>
      <c r="AM22" s="81" t="s">
        <v>3</v>
      </c>
      <c r="AN22" s="35" t="s">
        <v>42</v>
      </c>
      <c r="AO22" s="36">
        <f>COUNTIF(C26:AG26,"")+COUNTIF(C26:AG26,"○")</f>
        <v>28</v>
      </c>
      <c r="AP22"/>
    </row>
    <row r="23" spans="2:42" ht="16.5" thickBot="1" x14ac:dyDescent="0.25">
      <c r="B23" s="3" t="s">
        <v>2</v>
      </c>
      <c r="C23" s="5">
        <v>1</v>
      </c>
      <c r="D23" s="4">
        <f>+C23+1</f>
        <v>2</v>
      </c>
      <c r="E23" s="4">
        <f t="shared" ref="E23:AG23" si="2">+D23+1</f>
        <v>3</v>
      </c>
      <c r="F23" s="4">
        <f t="shared" si="2"/>
        <v>4</v>
      </c>
      <c r="G23" s="4">
        <f t="shared" si="2"/>
        <v>5</v>
      </c>
      <c r="H23" s="4">
        <f t="shared" si="2"/>
        <v>6</v>
      </c>
      <c r="I23" s="5">
        <f t="shared" si="2"/>
        <v>7</v>
      </c>
      <c r="J23" s="5">
        <f t="shared" si="2"/>
        <v>8</v>
      </c>
      <c r="K23" s="4">
        <f t="shared" si="2"/>
        <v>9</v>
      </c>
      <c r="L23" s="4">
        <f t="shared" si="2"/>
        <v>10</v>
      </c>
      <c r="M23" s="4">
        <f t="shared" si="2"/>
        <v>11</v>
      </c>
      <c r="N23" s="4">
        <f t="shared" si="2"/>
        <v>12</v>
      </c>
      <c r="O23" s="4">
        <f t="shared" si="2"/>
        <v>13</v>
      </c>
      <c r="P23" s="5">
        <f t="shared" si="2"/>
        <v>14</v>
      </c>
      <c r="Q23" s="5">
        <f t="shared" si="2"/>
        <v>15</v>
      </c>
      <c r="R23" s="4">
        <f t="shared" si="2"/>
        <v>16</v>
      </c>
      <c r="S23" s="4">
        <f t="shared" si="2"/>
        <v>17</v>
      </c>
      <c r="T23" s="4">
        <f t="shared" si="2"/>
        <v>18</v>
      </c>
      <c r="U23" s="4">
        <f t="shared" si="2"/>
        <v>19</v>
      </c>
      <c r="V23" s="4">
        <f t="shared" si="2"/>
        <v>20</v>
      </c>
      <c r="W23" s="5">
        <f t="shared" si="2"/>
        <v>21</v>
      </c>
      <c r="X23" s="5">
        <f t="shared" si="2"/>
        <v>22</v>
      </c>
      <c r="Y23" s="4">
        <f t="shared" si="2"/>
        <v>23</v>
      </c>
      <c r="Z23" s="4">
        <f t="shared" si="2"/>
        <v>24</v>
      </c>
      <c r="AA23" s="4">
        <f t="shared" si="2"/>
        <v>25</v>
      </c>
      <c r="AB23" s="4">
        <f t="shared" si="2"/>
        <v>26</v>
      </c>
      <c r="AC23" s="4">
        <f t="shared" si="2"/>
        <v>27</v>
      </c>
      <c r="AD23" s="5">
        <f t="shared" si="2"/>
        <v>28</v>
      </c>
      <c r="AE23" s="5">
        <f t="shared" si="2"/>
        <v>29</v>
      </c>
      <c r="AF23" s="4">
        <f t="shared" si="2"/>
        <v>30</v>
      </c>
      <c r="AG23" s="4">
        <f t="shared" si="2"/>
        <v>31</v>
      </c>
      <c r="AH23" s="73"/>
      <c r="AI23" s="76"/>
      <c r="AK23" s="79"/>
      <c r="AM23" s="81"/>
      <c r="AN23" s="35" t="s">
        <v>53</v>
      </c>
      <c r="AO23" s="37">
        <f>COUNTIF(C26:AG26,"○")</f>
        <v>8</v>
      </c>
      <c r="AP23"/>
    </row>
    <row r="24" spans="2:42" ht="16.5" thickBot="1" x14ac:dyDescent="0.25">
      <c r="B24" s="3" t="s">
        <v>6</v>
      </c>
      <c r="C24" s="5" t="s">
        <v>2</v>
      </c>
      <c r="D24" s="4" t="s">
        <v>10</v>
      </c>
      <c r="E24" s="4" t="s">
        <v>11</v>
      </c>
      <c r="F24" s="4" t="s">
        <v>5</v>
      </c>
      <c r="G24" s="4" t="s">
        <v>7</v>
      </c>
      <c r="H24" s="4" t="s">
        <v>8</v>
      </c>
      <c r="I24" s="5" t="s">
        <v>9</v>
      </c>
      <c r="J24" s="5" t="s">
        <v>2</v>
      </c>
      <c r="K24" s="4" t="s">
        <v>10</v>
      </c>
      <c r="L24" s="4" t="s">
        <v>11</v>
      </c>
      <c r="M24" s="4" t="s">
        <v>5</v>
      </c>
      <c r="N24" s="4" t="s">
        <v>7</v>
      </c>
      <c r="O24" s="4" t="s">
        <v>8</v>
      </c>
      <c r="P24" s="5" t="s">
        <v>9</v>
      </c>
      <c r="Q24" s="5" t="s">
        <v>2</v>
      </c>
      <c r="R24" s="4" t="s">
        <v>10</v>
      </c>
      <c r="S24" s="4" t="s">
        <v>11</v>
      </c>
      <c r="T24" s="4" t="s">
        <v>5</v>
      </c>
      <c r="U24" s="4" t="s">
        <v>7</v>
      </c>
      <c r="V24" s="4" t="s">
        <v>8</v>
      </c>
      <c r="W24" s="5" t="s">
        <v>9</v>
      </c>
      <c r="X24" s="5" t="s">
        <v>2</v>
      </c>
      <c r="Y24" s="4" t="s">
        <v>10</v>
      </c>
      <c r="Z24" s="4" t="s">
        <v>11</v>
      </c>
      <c r="AA24" s="4" t="s">
        <v>5</v>
      </c>
      <c r="AB24" s="4" t="s">
        <v>7</v>
      </c>
      <c r="AC24" s="4" t="s">
        <v>8</v>
      </c>
      <c r="AD24" s="5" t="s">
        <v>9</v>
      </c>
      <c r="AE24" s="5" t="s">
        <v>2</v>
      </c>
      <c r="AF24" s="4" t="s">
        <v>10</v>
      </c>
      <c r="AG24" s="4" t="s">
        <v>11</v>
      </c>
      <c r="AH24" s="73"/>
      <c r="AI24" s="76"/>
      <c r="AK24" s="79"/>
      <c r="AM24" s="81"/>
      <c r="AN24" s="35" t="s">
        <v>48</v>
      </c>
      <c r="AO24" s="38">
        <f>IFERROR(+AO23/AO22,"")</f>
        <v>0.2857142857142857</v>
      </c>
      <c r="AP24" s="39" t="str">
        <f>IF(AO24="","",IF(AO24&gt;=0.285,"4週8休以上",IF(AO24&lt;0.285,"4週8休未満",)))</f>
        <v>4週8休以上</v>
      </c>
    </row>
    <row r="25" spans="2:42" s="13" customFormat="1" ht="69.900000000000006" customHeight="1" x14ac:dyDescent="0.2">
      <c r="B25" s="7" t="s">
        <v>12</v>
      </c>
      <c r="C25" s="10"/>
      <c r="D25" s="8"/>
      <c r="E25" s="8"/>
      <c r="F25" s="8"/>
      <c r="G25" s="8"/>
      <c r="H25" s="8"/>
      <c r="I25" s="10"/>
      <c r="J25" s="10"/>
      <c r="K25" s="8"/>
      <c r="L25" s="8"/>
      <c r="M25" s="8"/>
      <c r="N25" s="8"/>
      <c r="O25" s="8"/>
      <c r="P25" s="10"/>
      <c r="Q25" s="10"/>
      <c r="R25" s="8"/>
      <c r="S25" s="8"/>
      <c r="T25" s="8"/>
      <c r="U25" s="8"/>
      <c r="V25" s="8"/>
      <c r="W25" s="10"/>
      <c r="X25" s="10"/>
      <c r="Y25" s="8"/>
      <c r="Z25" s="8"/>
      <c r="AA25" s="8"/>
      <c r="AB25" s="8"/>
      <c r="AC25" s="8"/>
      <c r="AD25" s="10"/>
      <c r="AE25" s="10"/>
      <c r="AF25" s="8"/>
      <c r="AG25" s="8"/>
      <c r="AH25" s="74"/>
      <c r="AI25" s="77"/>
      <c r="AK25" s="80"/>
      <c r="AM25" s="82" t="s">
        <v>4</v>
      </c>
      <c r="AN25" s="40" t="s">
        <v>42</v>
      </c>
      <c r="AO25" s="41">
        <f>COUNTIF(C27:AG27,"")+COUNTIF(C27:AG27,"●")</f>
        <v>28</v>
      </c>
      <c r="AP25" s="42"/>
    </row>
    <row r="26" spans="2:42" s="14" customFormat="1" ht="16.5" thickBot="1" x14ac:dyDescent="0.25">
      <c r="B26" s="3" t="s">
        <v>3</v>
      </c>
      <c r="C26" s="5" t="s">
        <v>24</v>
      </c>
      <c r="D26" s="4"/>
      <c r="E26" s="4"/>
      <c r="F26" s="4"/>
      <c r="G26" s="4"/>
      <c r="H26" s="4"/>
      <c r="I26" s="5" t="s">
        <v>24</v>
      </c>
      <c r="J26" s="5" t="s">
        <v>24</v>
      </c>
      <c r="K26" s="4"/>
      <c r="L26" s="4"/>
      <c r="M26" s="4"/>
      <c r="N26" s="4"/>
      <c r="O26" s="4"/>
      <c r="P26" s="5" t="s">
        <v>24</v>
      </c>
      <c r="Q26" s="5" t="s">
        <v>24</v>
      </c>
      <c r="R26" s="4"/>
      <c r="S26" s="4"/>
      <c r="T26" s="4"/>
      <c r="U26" s="4"/>
      <c r="V26" s="4"/>
      <c r="W26" s="5" t="s">
        <v>24</v>
      </c>
      <c r="X26" s="5" t="s">
        <v>24</v>
      </c>
      <c r="Y26" s="4"/>
      <c r="Z26" s="4"/>
      <c r="AA26" s="4"/>
      <c r="AB26" s="4"/>
      <c r="AC26" s="4"/>
      <c r="AD26" s="5" t="s">
        <v>24</v>
      </c>
      <c r="AE26" s="5" t="s">
        <v>45</v>
      </c>
      <c r="AF26" s="4" t="s">
        <v>45</v>
      </c>
      <c r="AG26" s="4" t="s">
        <v>45</v>
      </c>
      <c r="AH26" s="24">
        <f>COUNTIF(C26:AG26,"○")</f>
        <v>8</v>
      </c>
      <c r="AI26" s="22">
        <f>+AH26+AI19</f>
        <v>35</v>
      </c>
      <c r="AK26" s="4">
        <f>AH26+COUNTIF(C26:AG26,"")</f>
        <v>28</v>
      </c>
      <c r="AM26" s="82"/>
      <c r="AN26" s="35" t="s">
        <v>53</v>
      </c>
      <c r="AO26" s="37">
        <f>COUNTIF(C27:AG27,"●")</f>
        <v>8</v>
      </c>
      <c r="AP26" s="43"/>
    </row>
    <row r="27" spans="2:42" s="14" customFormat="1" ht="16.5" thickBot="1" x14ac:dyDescent="0.25">
      <c r="B27" s="15" t="s">
        <v>4</v>
      </c>
      <c r="C27" s="17" t="s">
        <v>17</v>
      </c>
      <c r="D27" s="16"/>
      <c r="E27" s="16"/>
      <c r="F27" s="16"/>
      <c r="G27" s="16"/>
      <c r="H27" s="16"/>
      <c r="I27" s="17" t="s">
        <v>17</v>
      </c>
      <c r="J27" s="17" t="s">
        <v>17</v>
      </c>
      <c r="K27" s="16"/>
      <c r="L27" s="16"/>
      <c r="M27" s="16" t="s">
        <v>17</v>
      </c>
      <c r="N27" s="16"/>
      <c r="O27" s="16"/>
      <c r="P27" s="17"/>
      <c r="Q27" s="17" t="s">
        <v>17</v>
      </c>
      <c r="R27" s="16"/>
      <c r="S27" s="16"/>
      <c r="T27" s="16"/>
      <c r="U27" s="16"/>
      <c r="V27" s="16"/>
      <c r="W27" s="17" t="s">
        <v>17</v>
      </c>
      <c r="X27" s="17" t="s">
        <v>17</v>
      </c>
      <c r="Y27" s="16"/>
      <c r="Z27" s="16"/>
      <c r="AA27" s="16"/>
      <c r="AB27" s="16"/>
      <c r="AC27" s="16"/>
      <c r="AD27" s="17" t="s">
        <v>17</v>
      </c>
      <c r="AE27" s="17" t="s">
        <v>45</v>
      </c>
      <c r="AF27" s="16" t="s">
        <v>45</v>
      </c>
      <c r="AG27" s="16" t="s">
        <v>45</v>
      </c>
      <c r="AH27" s="25">
        <f>COUNTIF(C27:AG27,"●")</f>
        <v>8</v>
      </c>
      <c r="AI27" s="23">
        <f>+AH27+AI20</f>
        <v>36</v>
      </c>
      <c r="AK27" s="4">
        <f>AK20+AK26</f>
        <v>88</v>
      </c>
      <c r="AM27" s="82"/>
      <c r="AN27" s="35" t="s">
        <v>48</v>
      </c>
      <c r="AO27" s="38">
        <f>IFERROR(+AO26/AO25,"")</f>
        <v>0.2857142857142857</v>
      </c>
      <c r="AP27" s="39" t="str">
        <f>IF(AO27="","",IF(AO27&gt;=0.285,"4週8休以上",IF(AO144&lt;0.285,"4週8休未満",)))</f>
        <v>4週8休以上</v>
      </c>
    </row>
    <row r="28" spans="2:42" ht="16.5" thickBot="1" x14ac:dyDescent="0.25"/>
    <row r="29" spans="2:42" ht="13.5" customHeight="1" x14ac:dyDescent="0.2">
      <c r="B29" s="2" t="s">
        <v>1</v>
      </c>
      <c r="C29" s="70">
        <v>1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2" t="s">
        <v>29</v>
      </c>
      <c r="AI29" s="75" t="s">
        <v>32</v>
      </c>
      <c r="AK29" s="78" t="s">
        <v>28</v>
      </c>
      <c r="AM29" s="81" t="s">
        <v>3</v>
      </c>
      <c r="AN29" s="35" t="s">
        <v>42</v>
      </c>
      <c r="AO29" s="36">
        <f>COUNTIF(C33:AG33,"")+COUNTIF(C33:AG33,"○")</f>
        <v>28</v>
      </c>
      <c r="AP29"/>
    </row>
    <row r="30" spans="2:42" ht="16.5" thickBot="1" x14ac:dyDescent="0.25">
      <c r="B30" s="3" t="s">
        <v>2</v>
      </c>
      <c r="C30" s="6">
        <v>1</v>
      </c>
      <c r="D30" s="4">
        <f>+C30+1</f>
        <v>2</v>
      </c>
      <c r="E30" s="4">
        <f t="shared" ref="E30:AG30" si="3">+D30+1</f>
        <v>3</v>
      </c>
      <c r="F30" s="5">
        <f t="shared" si="3"/>
        <v>4</v>
      </c>
      <c r="G30" s="5">
        <f t="shared" si="3"/>
        <v>5</v>
      </c>
      <c r="H30" s="4">
        <f t="shared" si="3"/>
        <v>6</v>
      </c>
      <c r="I30" s="4">
        <f t="shared" si="3"/>
        <v>7</v>
      </c>
      <c r="J30" s="4">
        <f t="shared" si="3"/>
        <v>8</v>
      </c>
      <c r="K30" s="4">
        <f t="shared" si="3"/>
        <v>9</v>
      </c>
      <c r="L30" s="4">
        <f t="shared" si="3"/>
        <v>10</v>
      </c>
      <c r="M30" s="5">
        <f t="shared" si="3"/>
        <v>11</v>
      </c>
      <c r="N30" s="5">
        <f t="shared" si="3"/>
        <v>12</v>
      </c>
      <c r="O30" s="6">
        <f t="shared" si="3"/>
        <v>13</v>
      </c>
      <c r="P30" s="4">
        <f t="shared" si="3"/>
        <v>14</v>
      </c>
      <c r="Q30" s="4">
        <f t="shared" si="3"/>
        <v>15</v>
      </c>
      <c r="R30" s="4">
        <f t="shared" si="3"/>
        <v>16</v>
      </c>
      <c r="S30" s="4">
        <f t="shared" si="3"/>
        <v>17</v>
      </c>
      <c r="T30" s="5">
        <f t="shared" si="3"/>
        <v>18</v>
      </c>
      <c r="U30" s="5">
        <f t="shared" si="3"/>
        <v>19</v>
      </c>
      <c r="V30" s="4">
        <f t="shared" si="3"/>
        <v>20</v>
      </c>
      <c r="W30" s="4">
        <f t="shared" si="3"/>
        <v>21</v>
      </c>
      <c r="X30" s="4">
        <f t="shared" si="3"/>
        <v>22</v>
      </c>
      <c r="Y30" s="4">
        <f t="shared" si="3"/>
        <v>23</v>
      </c>
      <c r="Z30" s="4">
        <f t="shared" si="3"/>
        <v>24</v>
      </c>
      <c r="AA30" s="5">
        <f t="shared" si="3"/>
        <v>25</v>
      </c>
      <c r="AB30" s="5">
        <f t="shared" si="3"/>
        <v>26</v>
      </c>
      <c r="AC30" s="4">
        <f t="shared" si="3"/>
        <v>27</v>
      </c>
      <c r="AD30" s="4">
        <f t="shared" si="3"/>
        <v>28</v>
      </c>
      <c r="AE30" s="4">
        <f t="shared" si="3"/>
        <v>29</v>
      </c>
      <c r="AF30" s="4">
        <f t="shared" si="3"/>
        <v>30</v>
      </c>
      <c r="AG30" s="4">
        <f t="shared" si="3"/>
        <v>31</v>
      </c>
      <c r="AH30" s="73"/>
      <c r="AI30" s="76"/>
      <c r="AK30" s="79"/>
      <c r="AM30" s="81"/>
      <c r="AN30" s="35" t="s">
        <v>53</v>
      </c>
      <c r="AO30" s="37">
        <f>COUNTIF(C33:AG33,"○")</f>
        <v>8</v>
      </c>
      <c r="AP30"/>
    </row>
    <row r="31" spans="2:42" ht="16.5" thickBot="1" x14ac:dyDescent="0.25">
      <c r="B31" s="3" t="s">
        <v>6</v>
      </c>
      <c r="C31" s="6" t="s">
        <v>5</v>
      </c>
      <c r="D31" s="4" t="s">
        <v>7</v>
      </c>
      <c r="E31" s="4" t="s">
        <v>8</v>
      </c>
      <c r="F31" s="5" t="s">
        <v>9</v>
      </c>
      <c r="G31" s="5" t="s">
        <v>2</v>
      </c>
      <c r="H31" s="4" t="s">
        <v>10</v>
      </c>
      <c r="I31" s="4" t="s">
        <v>11</v>
      </c>
      <c r="J31" s="4" t="s">
        <v>5</v>
      </c>
      <c r="K31" s="4" t="s">
        <v>7</v>
      </c>
      <c r="L31" s="4" t="s">
        <v>8</v>
      </c>
      <c r="M31" s="5" t="s">
        <v>9</v>
      </c>
      <c r="N31" s="5" t="s">
        <v>2</v>
      </c>
      <c r="O31" s="6" t="s">
        <v>10</v>
      </c>
      <c r="P31" s="4" t="s">
        <v>11</v>
      </c>
      <c r="Q31" s="4" t="s">
        <v>5</v>
      </c>
      <c r="R31" s="4" t="s">
        <v>7</v>
      </c>
      <c r="S31" s="4" t="s">
        <v>8</v>
      </c>
      <c r="T31" s="5" t="s">
        <v>9</v>
      </c>
      <c r="U31" s="5" t="s">
        <v>2</v>
      </c>
      <c r="V31" s="4" t="s">
        <v>10</v>
      </c>
      <c r="W31" s="4" t="s">
        <v>11</v>
      </c>
      <c r="X31" s="4" t="s">
        <v>5</v>
      </c>
      <c r="Y31" s="4" t="s">
        <v>7</v>
      </c>
      <c r="Z31" s="4" t="s">
        <v>8</v>
      </c>
      <c r="AA31" s="5" t="s">
        <v>9</v>
      </c>
      <c r="AB31" s="5" t="s">
        <v>2</v>
      </c>
      <c r="AC31" s="4" t="s">
        <v>10</v>
      </c>
      <c r="AD31" s="4" t="s">
        <v>11</v>
      </c>
      <c r="AE31" s="4" t="s">
        <v>5</v>
      </c>
      <c r="AF31" s="4" t="s">
        <v>7</v>
      </c>
      <c r="AG31" s="4" t="s">
        <v>8</v>
      </c>
      <c r="AH31" s="73"/>
      <c r="AI31" s="76"/>
      <c r="AK31" s="79"/>
      <c r="AM31" s="81"/>
      <c r="AN31" s="35" t="s">
        <v>48</v>
      </c>
      <c r="AO31" s="38">
        <f>IFERROR(+AO30/AO29,"")</f>
        <v>0.2857142857142857</v>
      </c>
      <c r="AP31" s="39" t="str">
        <f>IF(AO31="","",IF(AO31&gt;=0.285,"4週8休以上",IF(AO31&lt;0.285,"4週8休未満",)))</f>
        <v>4週8休以上</v>
      </c>
    </row>
    <row r="32" spans="2:42" s="13" customFormat="1" ht="69.900000000000006" customHeight="1" x14ac:dyDescent="0.2">
      <c r="B32" s="7" t="s">
        <v>12</v>
      </c>
      <c r="C32" s="11" t="s">
        <v>39</v>
      </c>
      <c r="D32" s="8"/>
      <c r="E32" s="8"/>
      <c r="F32" s="10"/>
      <c r="G32" s="10"/>
      <c r="I32" s="8"/>
      <c r="J32" s="8"/>
      <c r="K32" s="8"/>
      <c r="L32" s="8"/>
      <c r="M32" s="10"/>
      <c r="N32" s="10"/>
      <c r="O32" s="11" t="s">
        <v>25</v>
      </c>
      <c r="P32" s="8"/>
      <c r="Q32" s="8"/>
      <c r="R32" s="8"/>
      <c r="S32" s="8"/>
      <c r="T32" s="10"/>
      <c r="U32" s="10"/>
      <c r="V32" s="8"/>
      <c r="W32" s="8"/>
      <c r="X32" s="8"/>
      <c r="Y32" s="8"/>
      <c r="Z32" s="8"/>
      <c r="AA32" s="10" t="s">
        <v>19</v>
      </c>
      <c r="AB32" s="10"/>
      <c r="AC32" s="8"/>
      <c r="AD32" s="8"/>
      <c r="AE32" s="8"/>
      <c r="AF32" s="8"/>
      <c r="AG32" s="8"/>
      <c r="AH32" s="74"/>
      <c r="AI32" s="77"/>
      <c r="AK32" s="80"/>
      <c r="AM32" s="82" t="s">
        <v>4</v>
      </c>
      <c r="AN32" s="40" t="s">
        <v>42</v>
      </c>
      <c r="AO32" s="41">
        <f>COUNTIF(C34:AG34,"")+COUNTIF(C34:AG34,"●")</f>
        <v>28</v>
      </c>
      <c r="AP32" s="42"/>
    </row>
    <row r="33" spans="2:42" s="14" customFormat="1" ht="16.5" thickBot="1" x14ac:dyDescent="0.25">
      <c r="B33" s="3" t="s">
        <v>3</v>
      </c>
      <c r="C33" s="6" t="s">
        <v>45</v>
      </c>
      <c r="D33" s="4" t="s">
        <v>45</v>
      </c>
      <c r="E33" s="4" t="s">
        <v>45</v>
      </c>
      <c r="F33" s="5" t="s">
        <v>24</v>
      </c>
      <c r="G33" s="5" t="s">
        <v>24</v>
      </c>
      <c r="H33" s="4"/>
      <c r="I33" s="4"/>
      <c r="J33" s="4"/>
      <c r="K33" s="4"/>
      <c r="L33" s="4"/>
      <c r="M33" s="5" t="s">
        <v>24</v>
      </c>
      <c r="N33" s="5" t="s">
        <v>24</v>
      </c>
      <c r="O33" s="6"/>
      <c r="P33" s="4"/>
      <c r="Q33" s="4"/>
      <c r="R33" s="4"/>
      <c r="S33" s="4"/>
      <c r="T33" s="5" t="s">
        <v>24</v>
      </c>
      <c r="U33" s="5" t="s">
        <v>24</v>
      </c>
      <c r="V33" s="4"/>
      <c r="W33" s="4"/>
      <c r="X33" s="4"/>
      <c r="Y33" s="4"/>
      <c r="Z33" s="4"/>
      <c r="AA33" s="5" t="s">
        <v>24</v>
      </c>
      <c r="AB33" s="5" t="s">
        <v>24</v>
      </c>
      <c r="AC33" s="4"/>
      <c r="AD33" s="4"/>
      <c r="AE33" s="4"/>
      <c r="AF33" s="4"/>
      <c r="AG33" s="4"/>
      <c r="AH33" s="24">
        <f>COUNTIF(C33:AG33,"○")</f>
        <v>8</v>
      </c>
      <c r="AI33" s="22">
        <f>+AH33+AI26</f>
        <v>43</v>
      </c>
      <c r="AK33" s="4">
        <f>AH33+COUNTIF(C33:AG33,"")</f>
        <v>28</v>
      </c>
      <c r="AM33" s="82"/>
      <c r="AN33" s="35" t="s">
        <v>53</v>
      </c>
      <c r="AO33" s="37">
        <f>COUNTIF(C34:AG34,"●")</f>
        <v>8</v>
      </c>
      <c r="AP33" s="43"/>
    </row>
    <row r="34" spans="2:42" s="14" customFormat="1" ht="16.5" thickBot="1" x14ac:dyDescent="0.25">
      <c r="B34" s="15" t="s">
        <v>4</v>
      </c>
      <c r="C34" s="18" t="s">
        <v>45</v>
      </c>
      <c r="D34" s="16" t="s">
        <v>45</v>
      </c>
      <c r="E34" s="16" t="s">
        <v>45</v>
      </c>
      <c r="F34" s="17" t="s">
        <v>17</v>
      </c>
      <c r="G34" s="17" t="s">
        <v>17</v>
      </c>
      <c r="H34" s="16"/>
      <c r="I34" s="16"/>
      <c r="J34" s="16"/>
      <c r="K34" s="16"/>
      <c r="L34" s="16"/>
      <c r="M34" s="17" t="s">
        <v>17</v>
      </c>
      <c r="N34" s="17" t="s">
        <v>17</v>
      </c>
      <c r="O34" s="18"/>
      <c r="P34" s="16"/>
      <c r="Q34" s="16"/>
      <c r="R34" s="16"/>
      <c r="S34" s="16"/>
      <c r="T34" s="17" t="s">
        <v>17</v>
      </c>
      <c r="U34" s="17" t="s">
        <v>17</v>
      </c>
      <c r="V34" s="16"/>
      <c r="W34" s="16"/>
      <c r="X34" s="16"/>
      <c r="Y34" s="16"/>
      <c r="Z34" s="16"/>
      <c r="AA34" s="17" t="s">
        <v>17</v>
      </c>
      <c r="AB34" s="17" t="s">
        <v>17</v>
      </c>
      <c r="AC34" s="16"/>
      <c r="AD34" s="16"/>
      <c r="AE34" s="16"/>
      <c r="AF34" s="16"/>
      <c r="AG34" s="16"/>
      <c r="AH34" s="25">
        <f>COUNTIF(C34:AG34,"●")</f>
        <v>8</v>
      </c>
      <c r="AI34" s="23">
        <f>+AH34+AI27</f>
        <v>44</v>
      </c>
      <c r="AK34" s="4">
        <f>AK27+AK33</f>
        <v>116</v>
      </c>
      <c r="AM34" s="82"/>
      <c r="AN34" s="35" t="s">
        <v>48</v>
      </c>
      <c r="AO34" s="38">
        <f>IFERROR(+AO33/AO32,"")</f>
        <v>0.2857142857142857</v>
      </c>
      <c r="AP34" s="39" t="str">
        <f>IF(AO34="","",IF(AO34&gt;=0.285,"4週8休以上",IF(AO151&lt;0.285,"4週8休未満",)))</f>
        <v>4週8休以上</v>
      </c>
    </row>
    <row r="35" spans="2:42" ht="16.5" thickBot="1" x14ac:dyDescent="0.25"/>
    <row r="36" spans="2:42" ht="13.5" customHeight="1" x14ac:dyDescent="0.2">
      <c r="B36" s="2" t="s">
        <v>1</v>
      </c>
      <c r="C36" s="70">
        <v>2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2" t="s">
        <v>29</v>
      </c>
      <c r="AI36" s="75" t="s">
        <v>32</v>
      </c>
      <c r="AK36" s="78" t="s">
        <v>28</v>
      </c>
      <c r="AM36" s="81" t="s">
        <v>3</v>
      </c>
      <c r="AN36" s="35" t="s">
        <v>42</v>
      </c>
      <c r="AO36" s="36">
        <f>COUNTIF(C40:AG40,"")+COUNTIF(C40:AG40,"○")</f>
        <v>29</v>
      </c>
      <c r="AP36"/>
    </row>
    <row r="37" spans="2:42" ht="16.5" thickBot="1" x14ac:dyDescent="0.25">
      <c r="B37" s="3" t="s">
        <v>2</v>
      </c>
      <c r="C37" s="5">
        <v>1</v>
      </c>
      <c r="D37" s="5">
        <f>+C37+1</f>
        <v>2</v>
      </c>
      <c r="E37" s="4">
        <f t="shared" ref="E37:AE37" si="4">+D37+1</f>
        <v>3</v>
      </c>
      <c r="F37" s="4">
        <f t="shared" si="4"/>
        <v>4</v>
      </c>
      <c r="G37" s="4">
        <f t="shared" si="4"/>
        <v>5</v>
      </c>
      <c r="H37" s="4">
        <f t="shared" si="4"/>
        <v>6</v>
      </c>
      <c r="I37" s="4">
        <f t="shared" si="4"/>
        <v>7</v>
      </c>
      <c r="J37" s="5">
        <f t="shared" si="4"/>
        <v>8</v>
      </c>
      <c r="K37" s="5">
        <f t="shared" si="4"/>
        <v>9</v>
      </c>
      <c r="L37" s="4">
        <f t="shared" si="4"/>
        <v>10</v>
      </c>
      <c r="M37" s="6">
        <f t="shared" si="4"/>
        <v>11</v>
      </c>
      <c r="N37" s="4">
        <f t="shared" si="4"/>
        <v>12</v>
      </c>
      <c r="O37" s="4">
        <f t="shared" si="4"/>
        <v>13</v>
      </c>
      <c r="P37" s="4">
        <f t="shared" si="4"/>
        <v>14</v>
      </c>
      <c r="Q37" s="5">
        <f t="shared" si="4"/>
        <v>15</v>
      </c>
      <c r="R37" s="5">
        <f t="shared" si="4"/>
        <v>16</v>
      </c>
      <c r="S37" s="4">
        <f t="shared" si="4"/>
        <v>17</v>
      </c>
      <c r="T37" s="4">
        <f t="shared" si="4"/>
        <v>18</v>
      </c>
      <c r="U37" s="4">
        <f t="shared" si="4"/>
        <v>19</v>
      </c>
      <c r="V37" s="4">
        <f t="shared" si="4"/>
        <v>20</v>
      </c>
      <c r="W37" s="4">
        <f t="shared" si="4"/>
        <v>21</v>
      </c>
      <c r="X37" s="5">
        <f t="shared" si="4"/>
        <v>22</v>
      </c>
      <c r="Y37" s="5">
        <f t="shared" si="4"/>
        <v>23</v>
      </c>
      <c r="Z37" s="6">
        <f t="shared" si="4"/>
        <v>24</v>
      </c>
      <c r="AA37" s="4">
        <f t="shared" si="4"/>
        <v>25</v>
      </c>
      <c r="AB37" s="4">
        <f t="shared" si="4"/>
        <v>26</v>
      </c>
      <c r="AC37" s="4">
        <f t="shared" si="4"/>
        <v>27</v>
      </c>
      <c r="AD37" s="4">
        <f t="shared" si="4"/>
        <v>28</v>
      </c>
      <c r="AE37" s="5">
        <f t="shared" si="4"/>
        <v>29</v>
      </c>
      <c r="AF37" s="4"/>
      <c r="AG37" s="4"/>
      <c r="AH37" s="73"/>
      <c r="AI37" s="76"/>
      <c r="AK37" s="79"/>
      <c r="AM37" s="81"/>
      <c r="AN37" s="35" t="s">
        <v>53</v>
      </c>
      <c r="AO37" s="37">
        <f>COUNTIF(C40:AG40,"○")</f>
        <v>9</v>
      </c>
      <c r="AP37"/>
    </row>
    <row r="38" spans="2:42" ht="16.5" thickBot="1" x14ac:dyDescent="0.25">
      <c r="B38" s="3" t="s">
        <v>6</v>
      </c>
      <c r="C38" s="5" t="s">
        <v>9</v>
      </c>
      <c r="D38" s="5" t="s">
        <v>2</v>
      </c>
      <c r="E38" s="4" t="s">
        <v>10</v>
      </c>
      <c r="F38" s="4" t="s">
        <v>11</v>
      </c>
      <c r="G38" s="4" t="s">
        <v>5</v>
      </c>
      <c r="H38" s="4" t="s">
        <v>7</v>
      </c>
      <c r="I38" s="4" t="s">
        <v>8</v>
      </c>
      <c r="J38" s="5" t="s">
        <v>9</v>
      </c>
      <c r="K38" s="5" t="s">
        <v>2</v>
      </c>
      <c r="L38" s="4" t="s">
        <v>10</v>
      </c>
      <c r="M38" s="6" t="s">
        <v>11</v>
      </c>
      <c r="N38" s="4" t="s">
        <v>5</v>
      </c>
      <c r="O38" s="4" t="s">
        <v>7</v>
      </c>
      <c r="P38" s="4" t="s">
        <v>8</v>
      </c>
      <c r="Q38" s="5" t="s">
        <v>9</v>
      </c>
      <c r="R38" s="5" t="s">
        <v>2</v>
      </c>
      <c r="S38" s="4" t="s">
        <v>10</v>
      </c>
      <c r="T38" s="4" t="s">
        <v>11</v>
      </c>
      <c r="U38" s="4" t="s">
        <v>5</v>
      </c>
      <c r="V38" s="4" t="s">
        <v>7</v>
      </c>
      <c r="W38" s="4" t="s">
        <v>8</v>
      </c>
      <c r="X38" s="5" t="s">
        <v>9</v>
      </c>
      <c r="Y38" s="5" t="s">
        <v>2</v>
      </c>
      <c r="Z38" s="6" t="s">
        <v>10</v>
      </c>
      <c r="AA38" s="4" t="s">
        <v>11</v>
      </c>
      <c r="AB38" s="4" t="s">
        <v>5</v>
      </c>
      <c r="AC38" s="4" t="s">
        <v>7</v>
      </c>
      <c r="AD38" s="4" t="s">
        <v>8</v>
      </c>
      <c r="AE38" s="5" t="s">
        <v>9</v>
      </c>
      <c r="AF38" s="4"/>
      <c r="AG38" s="4"/>
      <c r="AH38" s="73"/>
      <c r="AI38" s="76"/>
      <c r="AK38" s="79"/>
      <c r="AM38" s="81"/>
      <c r="AN38" s="35" t="s">
        <v>48</v>
      </c>
      <c r="AO38" s="38">
        <f>IFERROR(+AO37/AO36,"")</f>
        <v>0.31034482758620691</v>
      </c>
      <c r="AP38" s="39" t="str">
        <f>IF(AO38="","",IF(AO38&gt;=0.285,"4週8休以上",IF(AO38&lt;0.285,"4週8休未満",)))</f>
        <v>4週8休以上</v>
      </c>
    </row>
    <row r="39" spans="2:42" s="13" customFormat="1" ht="69.900000000000006" customHeight="1" x14ac:dyDescent="0.2">
      <c r="B39" s="7" t="s">
        <v>12</v>
      </c>
      <c r="C39" s="10"/>
      <c r="D39" s="10"/>
      <c r="E39" s="8"/>
      <c r="F39" s="8"/>
      <c r="G39" s="8"/>
      <c r="H39" s="8"/>
      <c r="J39" s="10"/>
      <c r="K39" s="10"/>
      <c r="L39" s="8"/>
      <c r="M39" s="11" t="s">
        <v>26</v>
      </c>
      <c r="N39" s="8"/>
      <c r="O39" s="8"/>
      <c r="P39" s="8"/>
      <c r="Q39" s="10"/>
      <c r="R39" s="10"/>
      <c r="S39" s="8"/>
      <c r="T39" s="8"/>
      <c r="V39" s="8"/>
      <c r="W39" s="8"/>
      <c r="X39" s="10"/>
      <c r="Y39" s="10" t="s">
        <v>40</v>
      </c>
      <c r="Z39" s="11" t="s">
        <v>13</v>
      </c>
      <c r="AA39" s="8"/>
      <c r="AB39" s="8"/>
      <c r="AC39" s="8"/>
      <c r="AD39" s="8"/>
      <c r="AE39" s="10"/>
      <c r="AF39" s="8"/>
      <c r="AG39" s="8"/>
      <c r="AH39" s="74"/>
      <c r="AI39" s="77"/>
      <c r="AK39" s="80"/>
      <c r="AM39" s="82" t="s">
        <v>4</v>
      </c>
      <c r="AN39" s="40" t="s">
        <v>42</v>
      </c>
      <c r="AO39" s="41">
        <f>COUNTIF(C41:AG41,"")+COUNTIF(C41:AG41,"●")</f>
        <v>29</v>
      </c>
      <c r="AP39" s="42"/>
    </row>
    <row r="40" spans="2:42" s="14" customFormat="1" ht="16.5" thickBot="1" x14ac:dyDescent="0.25">
      <c r="B40" s="3" t="s">
        <v>3</v>
      </c>
      <c r="C40" s="5" t="s">
        <v>24</v>
      </c>
      <c r="D40" s="5" t="s">
        <v>24</v>
      </c>
      <c r="E40" s="4"/>
      <c r="F40" s="4"/>
      <c r="G40" s="4"/>
      <c r="H40" s="4"/>
      <c r="I40" s="4"/>
      <c r="J40" s="5" t="s">
        <v>24</v>
      </c>
      <c r="K40" s="5" t="s">
        <v>24</v>
      </c>
      <c r="L40" s="4"/>
      <c r="M40" s="6"/>
      <c r="N40" s="4"/>
      <c r="O40" s="4"/>
      <c r="P40" s="4"/>
      <c r="Q40" s="5" t="s">
        <v>24</v>
      </c>
      <c r="R40" s="5" t="s">
        <v>24</v>
      </c>
      <c r="S40" s="4"/>
      <c r="T40" s="4"/>
      <c r="U40" s="4"/>
      <c r="V40" s="4"/>
      <c r="W40" s="4"/>
      <c r="X40" s="5" t="s">
        <v>24</v>
      </c>
      <c r="Y40" s="5" t="s">
        <v>24</v>
      </c>
      <c r="Z40" s="6"/>
      <c r="AA40" s="4"/>
      <c r="AB40" s="4"/>
      <c r="AC40" s="4"/>
      <c r="AD40" s="4"/>
      <c r="AE40" s="5" t="s">
        <v>24</v>
      </c>
      <c r="AF40" s="4" t="s">
        <v>45</v>
      </c>
      <c r="AG40" s="4" t="s">
        <v>45</v>
      </c>
      <c r="AH40" s="24">
        <f>COUNTIF(C40:AG40,"○")</f>
        <v>9</v>
      </c>
      <c r="AI40" s="22">
        <f>+AH40+AI33</f>
        <v>52</v>
      </c>
      <c r="AK40" s="4">
        <f>AH40+COUNTIF(C40:AG40,"")</f>
        <v>29</v>
      </c>
      <c r="AM40" s="82"/>
      <c r="AN40" s="35" t="s">
        <v>53</v>
      </c>
      <c r="AO40" s="37">
        <f>COUNTIF(C41:AG41,"●")</f>
        <v>9</v>
      </c>
      <c r="AP40" s="43"/>
    </row>
    <row r="41" spans="2:42" s="14" customFormat="1" ht="16.5" thickBot="1" x14ac:dyDescent="0.25">
      <c r="B41" s="15" t="s">
        <v>4</v>
      </c>
      <c r="C41" s="17" t="s">
        <v>17</v>
      </c>
      <c r="D41" s="17" t="s">
        <v>17</v>
      </c>
      <c r="E41" s="16"/>
      <c r="F41" s="16"/>
      <c r="G41" s="16"/>
      <c r="H41" s="16"/>
      <c r="I41" s="16"/>
      <c r="J41" s="17" t="s">
        <v>34</v>
      </c>
      <c r="K41" s="17" t="s">
        <v>17</v>
      </c>
      <c r="L41" s="16"/>
      <c r="M41" s="18"/>
      <c r="N41" s="16"/>
      <c r="O41" s="16"/>
      <c r="P41" s="16"/>
      <c r="Q41" s="17" t="s">
        <v>17</v>
      </c>
      <c r="R41" s="17"/>
      <c r="S41" s="16" t="s">
        <v>17</v>
      </c>
      <c r="T41" s="16"/>
      <c r="U41" s="16"/>
      <c r="V41" s="16"/>
      <c r="W41" s="16"/>
      <c r="X41" s="17" t="s">
        <v>17</v>
      </c>
      <c r="Y41" s="17" t="s">
        <v>17</v>
      </c>
      <c r="Z41" s="18"/>
      <c r="AA41" s="16"/>
      <c r="AB41" s="16"/>
      <c r="AC41" s="16"/>
      <c r="AD41" s="16"/>
      <c r="AE41" s="17" t="s">
        <v>17</v>
      </c>
      <c r="AF41" s="16" t="s">
        <v>45</v>
      </c>
      <c r="AG41" s="16" t="s">
        <v>45</v>
      </c>
      <c r="AH41" s="25">
        <f>COUNTIF(C41:AG41,"●")</f>
        <v>9</v>
      </c>
      <c r="AI41" s="23">
        <f>+AH41+AI34</f>
        <v>53</v>
      </c>
      <c r="AK41" s="4">
        <f>AK34+AK40</f>
        <v>145</v>
      </c>
      <c r="AM41" s="82"/>
      <c r="AN41" s="35" t="s">
        <v>48</v>
      </c>
      <c r="AO41" s="38">
        <f>IFERROR(+AO40/AO39,"")</f>
        <v>0.31034482758620691</v>
      </c>
      <c r="AP41" s="39" t="str">
        <f>IF(AO41="","",IF(AO41&gt;=0.285,"4週8休以上",IF(AO158&lt;0.285,"4週8休未満",)))</f>
        <v>4週8休以上</v>
      </c>
    </row>
    <row r="42" spans="2:42" ht="16.5" thickBot="1" x14ac:dyDescent="0.25"/>
    <row r="43" spans="2:42" ht="13.5" customHeight="1" x14ac:dyDescent="0.2">
      <c r="B43" s="2" t="s">
        <v>1</v>
      </c>
      <c r="C43" s="70">
        <v>3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2" t="s">
        <v>29</v>
      </c>
      <c r="AI43" s="75" t="s">
        <v>32</v>
      </c>
      <c r="AK43" s="78" t="s">
        <v>28</v>
      </c>
      <c r="AM43" s="81" t="s">
        <v>3</v>
      </c>
      <c r="AN43" s="35" t="s">
        <v>42</v>
      </c>
      <c r="AO43" s="36">
        <f>COUNTIF(C47:AG47,"")+COUNTIF(C47:AG47,"○")</f>
        <v>31</v>
      </c>
      <c r="AP43"/>
    </row>
    <row r="44" spans="2:42" ht="16.5" thickBot="1" x14ac:dyDescent="0.25">
      <c r="B44" s="3" t="s">
        <v>2</v>
      </c>
      <c r="C44" s="5">
        <v>1</v>
      </c>
      <c r="D44" s="4">
        <f>+C44+1</f>
        <v>2</v>
      </c>
      <c r="E44" s="4">
        <f t="shared" ref="E44:AG44" si="5">+D44+1</f>
        <v>3</v>
      </c>
      <c r="F44" s="4">
        <f t="shared" si="5"/>
        <v>4</v>
      </c>
      <c r="G44" s="4">
        <f t="shared" si="5"/>
        <v>5</v>
      </c>
      <c r="H44" s="4">
        <f t="shared" si="5"/>
        <v>6</v>
      </c>
      <c r="I44" s="5">
        <f t="shared" si="5"/>
        <v>7</v>
      </c>
      <c r="J44" s="5">
        <f t="shared" si="5"/>
        <v>8</v>
      </c>
      <c r="K44" s="4">
        <f t="shared" si="5"/>
        <v>9</v>
      </c>
      <c r="L44" s="4">
        <f t="shared" si="5"/>
        <v>10</v>
      </c>
      <c r="M44" s="4">
        <f t="shared" si="5"/>
        <v>11</v>
      </c>
      <c r="N44" s="4">
        <f t="shared" si="5"/>
        <v>12</v>
      </c>
      <c r="O44" s="4">
        <f t="shared" si="5"/>
        <v>13</v>
      </c>
      <c r="P44" s="5">
        <f t="shared" si="5"/>
        <v>14</v>
      </c>
      <c r="Q44" s="5">
        <f t="shared" si="5"/>
        <v>15</v>
      </c>
      <c r="R44" s="4">
        <f t="shared" si="5"/>
        <v>16</v>
      </c>
      <c r="S44" s="6">
        <f t="shared" si="5"/>
        <v>17</v>
      </c>
      <c r="T44" s="19">
        <f t="shared" si="5"/>
        <v>18</v>
      </c>
      <c r="U44" s="4">
        <f t="shared" si="5"/>
        <v>19</v>
      </c>
      <c r="V44" s="4">
        <f t="shared" si="5"/>
        <v>20</v>
      </c>
      <c r="W44" s="5">
        <f t="shared" si="5"/>
        <v>21</v>
      </c>
      <c r="X44" s="5">
        <f t="shared" si="5"/>
        <v>22</v>
      </c>
      <c r="Y44" s="4">
        <f t="shared" si="5"/>
        <v>23</v>
      </c>
      <c r="Z44" s="4">
        <f t="shared" si="5"/>
        <v>24</v>
      </c>
      <c r="AA44" s="4">
        <f t="shared" si="5"/>
        <v>25</v>
      </c>
      <c r="AB44" s="4">
        <f t="shared" si="5"/>
        <v>26</v>
      </c>
      <c r="AC44" s="4">
        <f t="shared" si="5"/>
        <v>27</v>
      </c>
      <c r="AD44" s="5">
        <f t="shared" si="5"/>
        <v>28</v>
      </c>
      <c r="AE44" s="5">
        <f t="shared" si="5"/>
        <v>29</v>
      </c>
      <c r="AF44" s="4">
        <f t="shared" si="5"/>
        <v>30</v>
      </c>
      <c r="AG44" s="4">
        <f t="shared" si="5"/>
        <v>31</v>
      </c>
      <c r="AH44" s="73"/>
      <c r="AI44" s="76"/>
      <c r="AK44" s="79"/>
      <c r="AM44" s="81"/>
      <c r="AN44" s="35" t="s">
        <v>53</v>
      </c>
      <c r="AO44" s="37">
        <f>COUNTIF(C47:AG47,"○")</f>
        <v>9</v>
      </c>
      <c r="AP44"/>
    </row>
    <row r="45" spans="2:42" ht="16.5" thickBot="1" x14ac:dyDescent="0.25">
      <c r="B45" s="3" t="s">
        <v>6</v>
      </c>
      <c r="C45" s="5" t="s">
        <v>2</v>
      </c>
      <c r="D45" s="4" t="s">
        <v>10</v>
      </c>
      <c r="E45" s="4" t="s">
        <v>11</v>
      </c>
      <c r="F45" s="4" t="s">
        <v>5</v>
      </c>
      <c r="G45" s="4" t="s">
        <v>7</v>
      </c>
      <c r="H45" s="4" t="s">
        <v>8</v>
      </c>
      <c r="I45" s="5" t="s">
        <v>9</v>
      </c>
      <c r="J45" s="5" t="s">
        <v>2</v>
      </c>
      <c r="K45" s="4" t="s">
        <v>10</v>
      </c>
      <c r="L45" s="4" t="s">
        <v>11</v>
      </c>
      <c r="M45" s="4" t="s">
        <v>5</v>
      </c>
      <c r="N45" s="4" t="s">
        <v>7</v>
      </c>
      <c r="O45" s="4" t="s">
        <v>8</v>
      </c>
      <c r="P45" s="5" t="s">
        <v>9</v>
      </c>
      <c r="Q45" s="5" t="s">
        <v>2</v>
      </c>
      <c r="R45" s="4" t="s">
        <v>10</v>
      </c>
      <c r="S45" s="6" t="s">
        <v>11</v>
      </c>
      <c r="T45" s="4" t="s">
        <v>5</v>
      </c>
      <c r="U45" s="4" t="s">
        <v>7</v>
      </c>
      <c r="V45" s="4" t="s">
        <v>8</v>
      </c>
      <c r="W45" s="5" t="s">
        <v>9</v>
      </c>
      <c r="X45" s="5" t="s">
        <v>2</v>
      </c>
      <c r="Y45" s="4" t="s">
        <v>10</v>
      </c>
      <c r="Z45" s="4" t="s">
        <v>11</v>
      </c>
      <c r="AA45" s="4" t="s">
        <v>5</v>
      </c>
      <c r="AB45" s="4" t="s">
        <v>7</v>
      </c>
      <c r="AC45" s="4" t="s">
        <v>8</v>
      </c>
      <c r="AD45" s="5" t="s">
        <v>9</v>
      </c>
      <c r="AE45" s="5" t="s">
        <v>2</v>
      </c>
      <c r="AF45" s="4" t="s">
        <v>10</v>
      </c>
      <c r="AG45" s="4" t="s">
        <v>11</v>
      </c>
      <c r="AH45" s="73"/>
      <c r="AI45" s="76"/>
      <c r="AK45" s="79"/>
      <c r="AM45" s="81"/>
      <c r="AN45" s="35" t="s">
        <v>48</v>
      </c>
      <c r="AO45" s="38">
        <f>IFERROR(+AO44/AO43,"")</f>
        <v>0.29032258064516131</v>
      </c>
      <c r="AP45" s="39" t="str">
        <f>IF(AO45="","",IF(AO45&gt;=0.285,"4週8休以上",IF(AO45&lt;0.285,"4週8休未満",)))</f>
        <v>4週8休以上</v>
      </c>
    </row>
    <row r="46" spans="2:42" s="13" customFormat="1" ht="69.900000000000006" customHeight="1" x14ac:dyDescent="0.2">
      <c r="B46" s="7" t="s">
        <v>12</v>
      </c>
      <c r="C46" s="10"/>
      <c r="D46" s="8"/>
      <c r="E46" s="8"/>
      <c r="F46" s="8"/>
      <c r="G46" s="8"/>
      <c r="H46" s="8"/>
      <c r="I46" s="10"/>
      <c r="J46" s="10"/>
      <c r="K46" s="8"/>
      <c r="L46" s="8"/>
      <c r="M46" s="8"/>
      <c r="N46" s="8"/>
      <c r="O46" s="8"/>
      <c r="P46" s="10"/>
      <c r="Q46" s="10"/>
      <c r="S46" s="11" t="s">
        <v>27</v>
      </c>
      <c r="T46" s="20"/>
      <c r="U46" s="8"/>
      <c r="V46" s="8"/>
      <c r="W46" s="10"/>
      <c r="X46" s="10"/>
      <c r="Y46" s="8"/>
      <c r="Z46" s="8"/>
      <c r="AA46" s="8"/>
      <c r="AB46" s="8"/>
      <c r="AC46" s="8"/>
      <c r="AD46" s="10"/>
      <c r="AE46" s="10"/>
      <c r="AF46" s="8"/>
      <c r="AG46" s="8"/>
      <c r="AH46" s="74"/>
      <c r="AI46" s="77"/>
      <c r="AK46" s="80"/>
      <c r="AM46" s="82" t="s">
        <v>4</v>
      </c>
      <c r="AN46" s="40" t="s">
        <v>42</v>
      </c>
      <c r="AO46" s="41">
        <f>COUNTIF(C48:AG48,"")+COUNTIF(C48:AG48,"●")</f>
        <v>31</v>
      </c>
      <c r="AP46" s="42"/>
    </row>
    <row r="47" spans="2:42" s="14" customFormat="1" ht="16.5" thickBot="1" x14ac:dyDescent="0.25">
      <c r="B47" s="3" t="s">
        <v>3</v>
      </c>
      <c r="C47" s="5" t="s">
        <v>24</v>
      </c>
      <c r="D47" s="4"/>
      <c r="E47" s="4"/>
      <c r="F47" s="4"/>
      <c r="G47" s="4"/>
      <c r="H47" s="4"/>
      <c r="I47" s="5" t="s">
        <v>24</v>
      </c>
      <c r="J47" s="5" t="s">
        <v>24</v>
      </c>
      <c r="K47" s="4"/>
      <c r="L47" s="4"/>
      <c r="M47" s="4"/>
      <c r="N47" s="4"/>
      <c r="O47" s="4"/>
      <c r="P47" s="5" t="s">
        <v>24</v>
      </c>
      <c r="Q47" s="5" t="s">
        <v>24</v>
      </c>
      <c r="R47" s="4"/>
      <c r="S47" s="6"/>
      <c r="T47" s="4"/>
      <c r="U47" s="4"/>
      <c r="V47" s="4"/>
      <c r="W47" s="5" t="s">
        <v>24</v>
      </c>
      <c r="X47" s="5" t="s">
        <v>24</v>
      </c>
      <c r="Y47" s="4"/>
      <c r="Z47" s="4"/>
      <c r="AA47" s="4"/>
      <c r="AB47" s="4"/>
      <c r="AC47" s="4"/>
      <c r="AD47" s="5" t="s">
        <v>24</v>
      </c>
      <c r="AE47" s="5" t="s">
        <v>24</v>
      </c>
      <c r="AF47" s="4"/>
      <c r="AG47" s="4"/>
      <c r="AH47" s="24">
        <f>COUNTIF(C47:AG47,"○")</f>
        <v>9</v>
      </c>
      <c r="AI47" s="22">
        <f>+AH47+AI40</f>
        <v>61</v>
      </c>
      <c r="AK47" s="4">
        <f>AH47+COUNTIF(C47:AG47,"")</f>
        <v>31</v>
      </c>
      <c r="AM47" s="82"/>
      <c r="AN47" s="35" t="s">
        <v>53</v>
      </c>
      <c r="AO47" s="37">
        <f>COUNTIF(C48:AG48,"●")</f>
        <v>9</v>
      </c>
      <c r="AP47" s="43"/>
    </row>
    <row r="48" spans="2:42" s="14" customFormat="1" ht="16.5" thickBot="1" x14ac:dyDescent="0.25">
      <c r="B48" s="15" t="s">
        <v>4</v>
      </c>
      <c r="C48" s="17" t="s">
        <v>17</v>
      </c>
      <c r="D48" s="16"/>
      <c r="E48" s="16"/>
      <c r="F48" s="16"/>
      <c r="G48" s="16"/>
      <c r="H48" s="16"/>
      <c r="I48" s="17" t="s">
        <v>17</v>
      </c>
      <c r="J48" s="17" t="s">
        <v>17</v>
      </c>
      <c r="K48" s="16"/>
      <c r="L48" s="16"/>
      <c r="M48" s="16"/>
      <c r="N48" s="16"/>
      <c r="O48" s="16"/>
      <c r="P48" s="17" t="s">
        <v>17</v>
      </c>
      <c r="Q48" s="17" t="s">
        <v>17</v>
      </c>
      <c r="R48" s="16"/>
      <c r="S48" s="18"/>
      <c r="T48" s="16"/>
      <c r="U48" s="16"/>
      <c r="V48" s="16"/>
      <c r="W48" s="17" t="s">
        <v>17</v>
      </c>
      <c r="X48" s="17" t="s">
        <v>17</v>
      </c>
      <c r="Y48" s="16"/>
      <c r="Z48" s="16"/>
      <c r="AA48" s="16"/>
      <c r="AB48" s="16"/>
      <c r="AC48" s="16"/>
      <c r="AD48" s="17" t="s">
        <v>17</v>
      </c>
      <c r="AE48" s="17" t="s">
        <v>17</v>
      </c>
      <c r="AF48" s="16"/>
      <c r="AG48" s="16"/>
      <c r="AH48" s="25">
        <f>COUNTIF(C48:AG48,"●")</f>
        <v>9</v>
      </c>
      <c r="AI48" s="23">
        <f>+AH48+AI41</f>
        <v>62</v>
      </c>
      <c r="AK48" s="4">
        <f>AK41+AK47</f>
        <v>176</v>
      </c>
      <c r="AM48" s="82"/>
      <c r="AN48" s="35" t="s">
        <v>48</v>
      </c>
      <c r="AO48" s="38">
        <f>IFERROR(+AO47/AO46,"")</f>
        <v>0.29032258064516131</v>
      </c>
      <c r="AP48" s="39" t="str">
        <f>IF(AO48="","",IF(AO48&gt;=0.285,"4週8休以上",IF(AO165&lt;0.285,"4週8休未満",)))</f>
        <v>4週8休以上</v>
      </c>
    </row>
    <row r="49" spans="2:42" s="14" customFormat="1" ht="16.5" thickBot="1" x14ac:dyDescent="0.25"/>
    <row r="50" spans="2:42" ht="13.5" customHeight="1" x14ac:dyDescent="0.2">
      <c r="B50" s="2" t="s">
        <v>1</v>
      </c>
      <c r="C50" s="70">
        <v>4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2" t="s">
        <v>29</v>
      </c>
      <c r="AI50" s="75" t="s">
        <v>32</v>
      </c>
      <c r="AK50" s="78" t="s">
        <v>28</v>
      </c>
      <c r="AM50" s="81" t="s">
        <v>3</v>
      </c>
      <c r="AN50" s="35" t="s">
        <v>42</v>
      </c>
      <c r="AO50" s="36">
        <f>COUNTIF(C54:AG54,"")+COUNTIF(C54:AG54,"○")</f>
        <v>30</v>
      </c>
      <c r="AP50"/>
    </row>
    <row r="51" spans="2:42" ht="16.5" thickBot="1" x14ac:dyDescent="0.25">
      <c r="B51" s="3" t="s">
        <v>2</v>
      </c>
      <c r="C51" s="4">
        <v>1</v>
      </c>
      <c r="D51" s="4">
        <f>+C51+1</f>
        <v>2</v>
      </c>
      <c r="E51" s="4">
        <f t="shared" ref="E51:AF51" si="6">+D51+1</f>
        <v>3</v>
      </c>
      <c r="F51" s="5">
        <f t="shared" si="6"/>
        <v>4</v>
      </c>
      <c r="G51" s="5">
        <f t="shared" si="6"/>
        <v>5</v>
      </c>
      <c r="H51" s="4">
        <f t="shared" si="6"/>
        <v>6</v>
      </c>
      <c r="I51" s="4">
        <f t="shared" si="6"/>
        <v>7</v>
      </c>
      <c r="J51" s="4">
        <f t="shared" si="6"/>
        <v>8</v>
      </c>
      <c r="K51" s="4">
        <f t="shared" si="6"/>
        <v>9</v>
      </c>
      <c r="L51" s="4">
        <f t="shared" si="6"/>
        <v>10</v>
      </c>
      <c r="M51" s="5">
        <f t="shared" si="6"/>
        <v>11</v>
      </c>
      <c r="N51" s="5">
        <f t="shared" si="6"/>
        <v>12</v>
      </c>
      <c r="O51" s="4">
        <f t="shared" si="6"/>
        <v>13</v>
      </c>
      <c r="P51" s="4">
        <f t="shared" si="6"/>
        <v>14</v>
      </c>
      <c r="Q51" s="4">
        <f t="shared" si="6"/>
        <v>15</v>
      </c>
      <c r="R51" s="4">
        <f t="shared" si="6"/>
        <v>16</v>
      </c>
      <c r="S51" s="4">
        <f t="shared" si="6"/>
        <v>17</v>
      </c>
      <c r="T51" s="5">
        <f t="shared" si="6"/>
        <v>18</v>
      </c>
      <c r="U51" s="5">
        <f t="shared" si="6"/>
        <v>19</v>
      </c>
      <c r="V51" s="4">
        <f t="shared" si="6"/>
        <v>20</v>
      </c>
      <c r="W51" s="4">
        <f t="shared" si="6"/>
        <v>21</v>
      </c>
      <c r="X51" s="4">
        <f t="shared" si="6"/>
        <v>22</v>
      </c>
      <c r="Y51" s="4">
        <f t="shared" si="6"/>
        <v>23</v>
      </c>
      <c r="Z51" s="4">
        <f t="shared" si="6"/>
        <v>24</v>
      </c>
      <c r="AA51" s="5">
        <f t="shared" si="6"/>
        <v>25</v>
      </c>
      <c r="AB51" s="5">
        <f t="shared" si="6"/>
        <v>26</v>
      </c>
      <c r="AC51" s="4">
        <f t="shared" si="6"/>
        <v>27</v>
      </c>
      <c r="AD51" s="4">
        <f t="shared" si="6"/>
        <v>28</v>
      </c>
      <c r="AE51" s="6">
        <f t="shared" si="6"/>
        <v>29</v>
      </c>
      <c r="AF51" s="4">
        <f t="shared" si="6"/>
        <v>30</v>
      </c>
      <c r="AG51" s="4"/>
      <c r="AH51" s="73"/>
      <c r="AI51" s="76"/>
      <c r="AK51" s="79"/>
      <c r="AM51" s="81"/>
      <c r="AN51" s="35" t="s">
        <v>53</v>
      </c>
      <c r="AO51" s="37">
        <f>COUNTIF(C54:AG54,"○")</f>
        <v>9</v>
      </c>
      <c r="AP51"/>
    </row>
    <row r="52" spans="2:42" ht="16.5" thickBot="1" x14ac:dyDescent="0.25">
      <c r="B52" s="3" t="s">
        <v>6</v>
      </c>
      <c r="C52" s="4" t="s">
        <v>5</v>
      </c>
      <c r="D52" s="4" t="s">
        <v>7</v>
      </c>
      <c r="E52" s="4" t="s">
        <v>8</v>
      </c>
      <c r="F52" s="5" t="s">
        <v>9</v>
      </c>
      <c r="G52" s="5" t="s">
        <v>2</v>
      </c>
      <c r="H52" s="4" t="s">
        <v>10</v>
      </c>
      <c r="I52" s="4" t="s">
        <v>11</v>
      </c>
      <c r="J52" s="4" t="s">
        <v>5</v>
      </c>
      <c r="K52" s="4" t="s">
        <v>7</v>
      </c>
      <c r="L52" s="4" t="s">
        <v>8</v>
      </c>
      <c r="M52" s="5" t="s">
        <v>9</v>
      </c>
      <c r="N52" s="5" t="s">
        <v>2</v>
      </c>
      <c r="O52" s="4" t="s">
        <v>10</v>
      </c>
      <c r="P52" s="4" t="s">
        <v>11</v>
      </c>
      <c r="Q52" s="4" t="s">
        <v>5</v>
      </c>
      <c r="R52" s="4" t="s">
        <v>7</v>
      </c>
      <c r="S52" s="4" t="s">
        <v>8</v>
      </c>
      <c r="T52" s="5" t="s">
        <v>9</v>
      </c>
      <c r="U52" s="5" t="s">
        <v>2</v>
      </c>
      <c r="V52" s="4" t="s">
        <v>10</v>
      </c>
      <c r="W52" s="4" t="s">
        <v>11</v>
      </c>
      <c r="X52" s="4" t="s">
        <v>5</v>
      </c>
      <c r="Y52" s="4" t="s">
        <v>7</v>
      </c>
      <c r="Z52" s="4" t="s">
        <v>8</v>
      </c>
      <c r="AA52" s="5" t="s">
        <v>9</v>
      </c>
      <c r="AB52" s="5" t="s">
        <v>2</v>
      </c>
      <c r="AC52" s="4" t="s">
        <v>10</v>
      </c>
      <c r="AD52" s="4" t="s">
        <v>11</v>
      </c>
      <c r="AE52" s="6" t="s">
        <v>5</v>
      </c>
      <c r="AF52" s="4" t="s">
        <v>7</v>
      </c>
      <c r="AG52" s="4"/>
      <c r="AH52" s="73"/>
      <c r="AI52" s="76"/>
      <c r="AK52" s="79"/>
      <c r="AM52" s="81"/>
      <c r="AN52" s="35" t="s">
        <v>48</v>
      </c>
      <c r="AO52" s="38">
        <f>IFERROR(+AO51/AO50,"")</f>
        <v>0.3</v>
      </c>
      <c r="AP52" s="39" t="str">
        <f>IF(AO52="","",IF(AO52&gt;=0.285,"4週8休以上",IF(AO52&lt;0.285,"4週8休未満",)))</f>
        <v>4週8休以上</v>
      </c>
    </row>
    <row r="53" spans="2:42" s="13" customFormat="1" ht="69.900000000000006" customHeight="1" x14ac:dyDescent="0.2">
      <c r="B53" s="7" t="s">
        <v>12</v>
      </c>
      <c r="C53" s="8"/>
      <c r="D53" s="8"/>
      <c r="E53" s="8"/>
      <c r="F53" s="10"/>
      <c r="G53" s="10"/>
      <c r="H53" s="8"/>
      <c r="I53" s="8"/>
      <c r="J53" s="8"/>
      <c r="K53" s="8"/>
      <c r="L53" s="8"/>
      <c r="M53" s="10"/>
      <c r="N53" s="10"/>
      <c r="O53" s="8"/>
      <c r="P53" s="8"/>
      <c r="Q53" s="8"/>
      <c r="R53" s="8"/>
      <c r="S53" s="8"/>
      <c r="T53" s="10"/>
      <c r="U53" s="10"/>
      <c r="V53" s="8"/>
      <c r="W53" s="8"/>
      <c r="X53" s="8"/>
      <c r="Y53" s="8"/>
      <c r="Z53" s="8"/>
      <c r="AA53" s="10"/>
      <c r="AB53" s="10"/>
      <c r="AC53" s="8"/>
      <c r="AD53" s="8"/>
      <c r="AE53" s="11" t="s">
        <v>33</v>
      </c>
      <c r="AF53" s="8"/>
      <c r="AG53" s="8"/>
      <c r="AH53" s="74"/>
      <c r="AI53" s="77"/>
      <c r="AK53" s="80"/>
      <c r="AM53" s="82" t="s">
        <v>4</v>
      </c>
      <c r="AN53" s="40" t="s">
        <v>42</v>
      </c>
      <c r="AO53" s="41">
        <f>COUNTIF(C55:AG55,"")+COUNTIF(C55:AG55,"●")</f>
        <v>30</v>
      </c>
      <c r="AP53" s="42"/>
    </row>
    <row r="54" spans="2:42" s="14" customFormat="1" ht="16.5" thickBot="1" x14ac:dyDescent="0.25">
      <c r="B54" s="3" t="s">
        <v>3</v>
      </c>
      <c r="C54" s="4"/>
      <c r="D54" s="4"/>
      <c r="E54" s="4"/>
      <c r="F54" s="5" t="s">
        <v>24</v>
      </c>
      <c r="G54" s="5" t="s">
        <v>24</v>
      </c>
      <c r="H54" s="4"/>
      <c r="I54" s="4"/>
      <c r="J54" s="4"/>
      <c r="K54" s="4"/>
      <c r="L54" s="4"/>
      <c r="M54" s="5" t="s">
        <v>24</v>
      </c>
      <c r="N54" s="5" t="s">
        <v>24</v>
      </c>
      <c r="O54" s="4"/>
      <c r="P54" s="4"/>
      <c r="Q54" s="4"/>
      <c r="R54" s="4"/>
      <c r="S54" s="4"/>
      <c r="T54" s="5" t="s">
        <v>24</v>
      </c>
      <c r="U54" s="5" t="s">
        <v>24</v>
      </c>
      <c r="V54" s="4"/>
      <c r="W54" s="4"/>
      <c r="X54" s="4"/>
      <c r="Y54" s="4"/>
      <c r="Z54" s="4"/>
      <c r="AA54" s="5" t="s">
        <v>24</v>
      </c>
      <c r="AB54" s="5" t="s">
        <v>24</v>
      </c>
      <c r="AC54" s="4"/>
      <c r="AD54" s="4"/>
      <c r="AE54" s="6" t="s">
        <v>55</v>
      </c>
      <c r="AF54" s="4"/>
      <c r="AG54" s="4" t="s">
        <v>47</v>
      </c>
      <c r="AH54" s="24">
        <f>COUNTIF(C54:AG54,"○")</f>
        <v>9</v>
      </c>
      <c r="AI54" s="22">
        <f>+AH54+AI47</f>
        <v>70</v>
      </c>
      <c r="AK54" s="4">
        <f>AH54+COUNTIF(C54:AG54,"")</f>
        <v>30</v>
      </c>
      <c r="AM54" s="82"/>
      <c r="AN54" s="35" t="s">
        <v>53</v>
      </c>
      <c r="AO54" s="37">
        <f>COUNTIF(C55:AG55,"●")</f>
        <v>9</v>
      </c>
      <c r="AP54" s="43"/>
    </row>
    <row r="55" spans="2:42" s="14" customFormat="1" ht="16.5" thickBot="1" x14ac:dyDescent="0.25">
      <c r="B55" s="15" t="s">
        <v>4</v>
      </c>
      <c r="C55" s="16"/>
      <c r="D55" s="16"/>
      <c r="E55" s="16"/>
      <c r="F55" s="17" t="s">
        <v>17</v>
      </c>
      <c r="G55" s="17" t="s">
        <v>17</v>
      </c>
      <c r="H55" s="16"/>
      <c r="I55" s="16"/>
      <c r="J55" s="16"/>
      <c r="K55" s="16"/>
      <c r="L55" s="16"/>
      <c r="M55" s="17" t="s">
        <v>17</v>
      </c>
      <c r="N55" s="17" t="s">
        <v>17</v>
      </c>
      <c r="O55" s="16"/>
      <c r="P55" s="16"/>
      <c r="Q55" s="16"/>
      <c r="R55" s="16"/>
      <c r="S55" s="16"/>
      <c r="T55" s="17" t="s">
        <v>17</v>
      </c>
      <c r="U55" s="17" t="s">
        <v>17</v>
      </c>
      <c r="V55" s="16"/>
      <c r="W55" s="16"/>
      <c r="X55" s="16"/>
      <c r="Y55" s="16"/>
      <c r="Z55" s="16"/>
      <c r="AA55" s="17" t="s">
        <v>17</v>
      </c>
      <c r="AB55" s="17" t="s">
        <v>17</v>
      </c>
      <c r="AC55" s="16"/>
      <c r="AD55" s="16"/>
      <c r="AE55" s="18" t="s">
        <v>17</v>
      </c>
      <c r="AF55" s="16"/>
      <c r="AG55" s="16" t="s">
        <v>47</v>
      </c>
      <c r="AH55" s="25">
        <f>COUNTIF(C55:AG55,"●")</f>
        <v>9</v>
      </c>
      <c r="AI55" s="23">
        <f>+AH55+AI48</f>
        <v>71</v>
      </c>
      <c r="AK55" s="4">
        <f>AK48+AK54</f>
        <v>206</v>
      </c>
      <c r="AM55" s="82"/>
      <c r="AN55" s="35" t="s">
        <v>48</v>
      </c>
      <c r="AO55" s="38">
        <f>IFERROR(+AO54/AO53,"")</f>
        <v>0.3</v>
      </c>
      <c r="AP55" s="39" t="str">
        <f>IF(AO55="","",IF(AO55&gt;=0.285,"4週8休以上",IF(AO172&lt;0.285,"4週8休未満",)))</f>
        <v>4週8休以上</v>
      </c>
    </row>
    <row r="56" spans="2:42" ht="16.5" thickBot="1" x14ac:dyDescent="0.25"/>
    <row r="57" spans="2:42" ht="13.5" customHeight="1" x14ac:dyDescent="0.2">
      <c r="B57" s="2" t="s">
        <v>1</v>
      </c>
      <c r="C57" s="70">
        <v>5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2" t="s">
        <v>29</v>
      </c>
      <c r="AI57" s="75" t="s">
        <v>32</v>
      </c>
      <c r="AK57" s="78" t="s">
        <v>28</v>
      </c>
      <c r="AM57" s="81" t="s">
        <v>3</v>
      </c>
      <c r="AN57" s="35" t="s">
        <v>42</v>
      </c>
      <c r="AO57" s="36">
        <f>COUNTIF(C61:AG61,"")+COUNTIF(C61:AG61,"○")</f>
        <v>31</v>
      </c>
      <c r="AP57"/>
    </row>
    <row r="58" spans="2:42" ht="16.5" thickBot="1" x14ac:dyDescent="0.25">
      <c r="B58" s="3" t="s">
        <v>2</v>
      </c>
      <c r="C58" s="4">
        <v>1</v>
      </c>
      <c r="D58" s="5">
        <f>+C58+1</f>
        <v>2</v>
      </c>
      <c r="E58" s="5">
        <f t="shared" ref="E58:AG58" si="7">+D58+1</f>
        <v>3</v>
      </c>
      <c r="F58" s="6">
        <f t="shared" si="7"/>
        <v>4</v>
      </c>
      <c r="G58" s="6">
        <f t="shared" si="7"/>
        <v>5</v>
      </c>
      <c r="H58" s="6">
        <f t="shared" si="7"/>
        <v>6</v>
      </c>
      <c r="I58" s="4">
        <f t="shared" si="7"/>
        <v>7</v>
      </c>
      <c r="J58" s="4">
        <f t="shared" si="7"/>
        <v>8</v>
      </c>
      <c r="K58" s="5">
        <f t="shared" si="7"/>
        <v>9</v>
      </c>
      <c r="L58" s="5">
        <f t="shared" si="7"/>
        <v>10</v>
      </c>
      <c r="M58" s="4">
        <f t="shared" si="7"/>
        <v>11</v>
      </c>
      <c r="N58" s="4">
        <f t="shared" si="7"/>
        <v>12</v>
      </c>
      <c r="O58" s="4">
        <f t="shared" si="7"/>
        <v>13</v>
      </c>
      <c r="P58" s="4">
        <f t="shared" si="7"/>
        <v>14</v>
      </c>
      <c r="Q58" s="4">
        <f t="shared" si="7"/>
        <v>15</v>
      </c>
      <c r="R58" s="5">
        <f t="shared" si="7"/>
        <v>16</v>
      </c>
      <c r="S58" s="5">
        <f t="shared" si="7"/>
        <v>17</v>
      </c>
      <c r="T58" s="4">
        <f t="shared" si="7"/>
        <v>18</v>
      </c>
      <c r="U58" s="4">
        <f t="shared" si="7"/>
        <v>19</v>
      </c>
      <c r="V58" s="4">
        <f t="shared" si="7"/>
        <v>20</v>
      </c>
      <c r="W58" s="4">
        <f t="shared" si="7"/>
        <v>21</v>
      </c>
      <c r="X58" s="4">
        <f t="shared" si="7"/>
        <v>22</v>
      </c>
      <c r="Y58" s="5">
        <f t="shared" si="7"/>
        <v>23</v>
      </c>
      <c r="Z58" s="5">
        <f t="shared" si="7"/>
        <v>24</v>
      </c>
      <c r="AA58" s="4">
        <f t="shared" si="7"/>
        <v>25</v>
      </c>
      <c r="AB58" s="4">
        <f t="shared" si="7"/>
        <v>26</v>
      </c>
      <c r="AC58" s="4">
        <f t="shared" si="7"/>
        <v>27</v>
      </c>
      <c r="AD58" s="4">
        <f t="shared" si="7"/>
        <v>28</v>
      </c>
      <c r="AE58" s="4">
        <f t="shared" si="7"/>
        <v>29</v>
      </c>
      <c r="AF58" s="5">
        <f t="shared" si="7"/>
        <v>30</v>
      </c>
      <c r="AG58" s="5">
        <f t="shared" si="7"/>
        <v>31</v>
      </c>
      <c r="AH58" s="73"/>
      <c r="AI58" s="76"/>
      <c r="AK58" s="79"/>
      <c r="AM58" s="81"/>
      <c r="AN58" s="35" t="s">
        <v>53</v>
      </c>
      <c r="AO58" s="37">
        <f>COUNTIF(C61:AG61,"○")</f>
        <v>10</v>
      </c>
      <c r="AP58"/>
    </row>
    <row r="59" spans="2:42" ht="16.5" thickBot="1" x14ac:dyDescent="0.25">
      <c r="B59" s="3" t="s">
        <v>6</v>
      </c>
      <c r="C59" s="4" t="s">
        <v>8</v>
      </c>
      <c r="D59" s="5" t="s">
        <v>9</v>
      </c>
      <c r="E59" s="5" t="s">
        <v>2</v>
      </c>
      <c r="F59" s="6" t="s">
        <v>10</v>
      </c>
      <c r="G59" s="6" t="s">
        <v>11</v>
      </c>
      <c r="H59" s="6" t="s">
        <v>5</v>
      </c>
      <c r="I59" s="4" t="s">
        <v>7</v>
      </c>
      <c r="J59" s="4" t="s">
        <v>8</v>
      </c>
      <c r="K59" s="5" t="s">
        <v>9</v>
      </c>
      <c r="L59" s="5" t="s">
        <v>2</v>
      </c>
      <c r="M59" s="4" t="s">
        <v>10</v>
      </c>
      <c r="N59" s="4" t="s">
        <v>11</v>
      </c>
      <c r="O59" s="4" t="s">
        <v>5</v>
      </c>
      <c r="P59" s="4" t="s">
        <v>7</v>
      </c>
      <c r="Q59" s="4" t="s">
        <v>8</v>
      </c>
      <c r="R59" s="5" t="s">
        <v>9</v>
      </c>
      <c r="S59" s="5" t="s">
        <v>2</v>
      </c>
      <c r="T59" s="4" t="s">
        <v>10</v>
      </c>
      <c r="U59" s="4" t="s">
        <v>11</v>
      </c>
      <c r="V59" s="4" t="s">
        <v>5</v>
      </c>
      <c r="W59" s="4" t="s">
        <v>7</v>
      </c>
      <c r="X59" s="4" t="s">
        <v>8</v>
      </c>
      <c r="Y59" s="5" t="s">
        <v>9</v>
      </c>
      <c r="Z59" s="5" t="s">
        <v>2</v>
      </c>
      <c r="AA59" s="4" t="s">
        <v>10</v>
      </c>
      <c r="AB59" s="4" t="s">
        <v>11</v>
      </c>
      <c r="AC59" s="4" t="s">
        <v>5</v>
      </c>
      <c r="AD59" s="4" t="s">
        <v>7</v>
      </c>
      <c r="AE59" s="4" t="s">
        <v>8</v>
      </c>
      <c r="AF59" s="5" t="s">
        <v>9</v>
      </c>
      <c r="AG59" s="5" t="s">
        <v>2</v>
      </c>
      <c r="AH59" s="73"/>
      <c r="AI59" s="76"/>
      <c r="AK59" s="79"/>
      <c r="AM59" s="81"/>
      <c r="AN59" s="35" t="s">
        <v>48</v>
      </c>
      <c r="AO59" s="38">
        <f>IFERROR(+AO58/AO57,"")</f>
        <v>0.32258064516129031</v>
      </c>
      <c r="AP59" s="39" t="str">
        <f>IF(AO59="","",IF(AO59&gt;=0.285,"4週8休以上",IF(AO59&lt;0.285,"4週8休未満",)))</f>
        <v>4週8休以上</v>
      </c>
    </row>
    <row r="60" spans="2:42" s="13" customFormat="1" ht="69.900000000000006" customHeight="1" x14ac:dyDescent="0.2">
      <c r="B60" s="7" t="s">
        <v>12</v>
      </c>
      <c r="C60" s="8"/>
      <c r="D60" s="10"/>
      <c r="E60" s="10" t="s">
        <v>14</v>
      </c>
      <c r="F60" s="11" t="s">
        <v>15</v>
      </c>
      <c r="G60" s="11" t="s">
        <v>16</v>
      </c>
      <c r="H60" s="11" t="s">
        <v>13</v>
      </c>
      <c r="I60" s="8"/>
      <c r="J60" s="8"/>
      <c r="K60" s="21"/>
      <c r="L60" s="10"/>
      <c r="M60" s="8"/>
      <c r="N60" s="8"/>
      <c r="O60" s="8"/>
      <c r="P60" s="8"/>
      <c r="Q60" s="8"/>
      <c r="R60" s="10"/>
      <c r="S60" s="10"/>
      <c r="T60" s="8"/>
      <c r="U60" s="8"/>
      <c r="V60" s="8"/>
      <c r="W60" s="8"/>
      <c r="X60" s="8"/>
      <c r="Y60" s="10"/>
      <c r="Z60" s="10"/>
      <c r="AA60" s="8"/>
      <c r="AB60" s="8"/>
      <c r="AC60" s="8"/>
      <c r="AD60" s="8"/>
      <c r="AE60" s="8"/>
      <c r="AF60" s="10"/>
      <c r="AG60" s="10"/>
      <c r="AH60" s="74"/>
      <c r="AI60" s="77"/>
      <c r="AK60" s="80"/>
      <c r="AM60" s="82" t="s">
        <v>4</v>
      </c>
      <c r="AN60" s="40" t="s">
        <v>42</v>
      </c>
      <c r="AO60" s="41">
        <f>COUNTIF(C62:AG62,"")+COUNTIF(C62:AG62,"●")</f>
        <v>31</v>
      </c>
      <c r="AP60" s="42"/>
    </row>
    <row r="61" spans="2:42" s="14" customFormat="1" ht="16.5" thickBot="1" x14ac:dyDescent="0.25">
      <c r="B61" s="3" t="s">
        <v>3</v>
      </c>
      <c r="C61" s="4"/>
      <c r="D61" s="5" t="s">
        <v>24</v>
      </c>
      <c r="E61" s="5" t="s">
        <v>24</v>
      </c>
      <c r="F61" s="6"/>
      <c r="G61" s="6"/>
      <c r="H61" s="6"/>
      <c r="I61" s="4"/>
      <c r="J61" s="4"/>
      <c r="K61" s="5" t="s">
        <v>24</v>
      </c>
      <c r="L61" s="5" t="s">
        <v>24</v>
      </c>
      <c r="M61" s="4"/>
      <c r="N61" s="4"/>
      <c r="O61" s="4"/>
      <c r="P61" s="4"/>
      <c r="Q61" s="4"/>
      <c r="R61" s="5" t="s">
        <v>24</v>
      </c>
      <c r="S61" s="5" t="s">
        <v>24</v>
      </c>
      <c r="T61" s="4"/>
      <c r="U61" s="4"/>
      <c r="V61" s="4"/>
      <c r="W61" s="4"/>
      <c r="X61" s="4"/>
      <c r="Y61" s="5" t="s">
        <v>24</v>
      </c>
      <c r="Z61" s="5" t="s">
        <v>24</v>
      </c>
      <c r="AA61" s="4"/>
      <c r="AB61" s="4"/>
      <c r="AC61" s="4"/>
      <c r="AD61" s="4"/>
      <c r="AE61" s="4"/>
      <c r="AF61" s="5" t="s">
        <v>24</v>
      </c>
      <c r="AG61" s="5" t="s">
        <v>24</v>
      </c>
      <c r="AH61" s="24">
        <f>COUNTIF(C61:AG61,"○")</f>
        <v>10</v>
      </c>
      <c r="AI61" s="22">
        <f>+AH61+AI54</f>
        <v>80</v>
      </c>
      <c r="AK61" s="4">
        <f>AH61+COUNTIF(C61:AG61,"")</f>
        <v>31</v>
      </c>
      <c r="AM61" s="82"/>
      <c r="AN61" s="35" t="s">
        <v>53</v>
      </c>
      <c r="AO61" s="37">
        <f>COUNTIF(C62:AG62,"●")</f>
        <v>10</v>
      </c>
      <c r="AP61" s="43"/>
    </row>
    <row r="62" spans="2:42" s="14" customFormat="1" ht="16.5" thickBot="1" x14ac:dyDescent="0.25">
      <c r="B62" s="15" t="s">
        <v>4</v>
      </c>
      <c r="C62" s="16"/>
      <c r="D62" s="17" t="s">
        <v>17</v>
      </c>
      <c r="E62" s="17" t="s">
        <v>17</v>
      </c>
      <c r="F62" s="18"/>
      <c r="G62" s="18"/>
      <c r="H62" s="18"/>
      <c r="I62" s="16"/>
      <c r="J62" s="16"/>
      <c r="K62" s="17" t="s">
        <v>17</v>
      </c>
      <c r="L62" s="17" t="s">
        <v>17</v>
      </c>
      <c r="M62" s="16"/>
      <c r="N62" s="16"/>
      <c r="O62" s="16"/>
      <c r="P62" s="16"/>
      <c r="Q62" s="16"/>
      <c r="R62" s="17" t="s">
        <v>17</v>
      </c>
      <c r="S62" s="17" t="s">
        <v>17</v>
      </c>
      <c r="T62" s="16"/>
      <c r="U62" s="16"/>
      <c r="V62" s="16"/>
      <c r="W62" s="16"/>
      <c r="X62" s="16"/>
      <c r="Y62" s="17" t="s">
        <v>17</v>
      </c>
      <c r="Z62" s="17" t="s">
        <v>17</v>
      </c>
      <c r="AA62" s="16"/>
      <c r="AB62" s="16"/>
      <c r="AC62" s="16"/>
      <c r="AD62" s="16"/>
      <c r="AE62" s="16"/>
      <c r="AF62" s="17" t="s">
        <v>17</v>
      </c>
      <c r="AG62" s="17" t="s">
        <v>17</v>
      </c>
      <c r="AH62" s="25">
        <f>COUNTIF(C62:AG62,"●")</f>
        <v>10</v>
      </c>
      <c r="AI62" s="23">
        <f>+AH62+AI55</f>
        <v>81</v>
      </c>
      <c r="AK62" s="4">
        <f>AK55+AK61</f>
        <v>237</v>
      </c>
      <c r="AM62" s="82"/>
      <c r="AN62" s="35" t="s">
        <v>48</v>
      </c>
      <c r="AO62" s="38">
        <f>IFERROR(+AO61/AO60,"")</f>
        <v>0.32258064516129031</v>
      </c>
      <c r="AP62" s="39" t="str">
        <f>IF(AO62="","",IF(AO62&gt;=0.285,"4週8休以上",IF(AO179&lt;0.285,"4週8休未満",)))</f>
        <v>4週8休以上</v>
      </c>
    </row>
    <row r="63" spans="2:42" ht="16.5" thickBot="1" x14ac:dyDescent="0.25"/>
    <row r="64" spans="2:42" ht="13.5" customHeight="1" x14ac:dyDescent="0.2">
      <c r="B64" s="2" t="s">
        <v>1</v>
      </c>
      <c r="C64" s="70">
        <v>6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2" t="s">
        <v>29</v>
      </c>
      <c r="AI64" s="75" t="s">
        <v>32</v>
      </c>
      <c r="AK64" s="78" t="s">
        <v>28</v>
      </c>
      <c r="AM64" s="81" t="s">
        <v>3</v>
      </c>
      <c r="AN64" s="35" t="s">
        <v>42</v>
      </c>
      <c r="AO64" s="36">
        <f>COUNTIF(C68:AG68,"")+COUNTIF(C68:AG68,"○")</f>
        <v>30</v>
      </c>
      <c r="AP64"/>
    </row>
    <row r="65" spans="2:42" ht="16.5" thickBot="1" x14ac:dyDescent="0.25">
      <c r="B65" s="3" t="s">
        <v>2</v>
      </c>
      <c r="C65" s="4">
        <v>1</v>
      </c>
      <c r="D65" s="4">
        <f>+C65+1</f>
        <v>2</v>
      </c>
      <c r="E65" s="4">
        <f t="shared" ref="E65:AF65" si="8">+D65+1</f>
        <v>3</v>
      </c>
      <c r="F65" s="4">
        <f t="shared" si="8"/>
        <v>4</v>
      </c>
      <c r="G65" s="4">
        <f t="shared" si="8"/>
        <v>5</v>
      </c>
      <c r="H65" s="5">
        <f t="shared" si="8"/>
        <v>6</v>
      </c>
      <c r="I65" s="5">
        <f t="shared" si="8"/>
        <v>7</v>
      </c>
      <c r="J65" s="4">
        <f t="shared" si="8"/>
        <v>8</v>
      </c>
      <c r="K65" s="4">
        <f t="shared" si="8"/>
        <v>9</v>
      </c>
      <c r="L65" s="4">
        <f t="shared" si="8"/>
        <v>10</v>
      </c>
      <c r="M65" s="4">
        <f t="shared" si="8"/>
        <v>11</v>
      </c>
      <c r="N65" s="4">
        <f t="shared" si="8"/>
        <v>12</v>
      </c>
      <c r="O65" s="5">
        <f t="shared" si="8"/>
        <v>13</v>
      </c>
      <c r="P65" s="5">
        <f t="shared" si="8"/>
        <v>14</v>
      </c>
      <c r="Q65" s="4">
        <f t="shared" si="8"/>
        <v>15</v>
      </c>
      <c r="R65" s="4">
        <f t="shared" si="8"/>
        <v>16</v>
      </c>
      <c r="S65" s="4">
        <f t="shared" si="8"/>
        <v>17</v>
      </c>
      <c r="T65" s="4">
        <f t="shared" si="8"/>
        <v>18</v>
      </c>
      <c r="U65" s="4">
        <f t="shared" si="8"/>
        <v>19</v>
      </c>
      <c r="V65" s="5">
        <f t="shared" si="8"/>
        <v>20</v>
      </c>
      <c r="W65" s="5">
        <f t="shared" si="8"/>
        <v>21</v>
      </c>
      <c r="X65" s="4">
        <f t="shared" si="8"/>
        <v>22</v>
      </c>
      <c r="Y65" s="4">
        <f t="shared" si="8"/>
        <v>23</v>
      </c>
      <c r="Z65" s="4">
        <f t="shared" si="8"/>
        <v>24</v>
      </c>
      <c r="AA65" s="4">
        <f t="shared" si="8"/>
        <v>25</v>
      </c>
      <c r="AB65" s="4">
        <f t="shared" si="8"/>
        <v>26</v>
      </c>
      <c r="AC65" s="5">
        <f t="shared" si="8"/>
        <v>27</v>
      </c>
      <c r="AD65" s="5">
        <f t="shared" si="8"/>
        <v>28</v>
      </c>
      <c r="AE65" s="4">
        <f t="shared" si="8"/>
        <v>29</v>
      </c>
      <c r="AF65" s="4">
        <f t="shared" si="8"/>
        <v>30</v>
      </c>
      <c r="AG65" s="4"/>
      <c r="AH65" s="73"/>
      <c r="AI65" s="76"/>
      <c r="AK65" s="79"/>
      <c r="AM65" s="81"/>
      <c r="AN65" s="35" t="s">
        <v>53</v>
      </c>
      <c r="AO65" s="37">
        <f>COUNTIF(C68:AG68,"○")</f>
        <v>9</v>
      </c>
      <c r="AP65"/>
    </row>
    <row r="66" spans="2:42" ht="16.5" thickBot="1" x14ac:dyDescent="0.25">
      <c r="B66" s="3" t="s">
        <v>6</v>
      </c>
      <c r="C66" s="4" t="s">
        <v>10</v>
      </c>
      <c r="D66" s="4" t="s">
        <v>11</v>
      </c>
      <c r="E66" s="4" t="s">
        <v>5</v>
      </c>
      <c r="F66" s="4" t="s">
        <v>7</v>
      </c>
      <c r="G66" s="4" t="s">
        <v>8</v>
      </c>
      <c r="H66" s="5" t="s">
        <v>9</v>
      </c>
      <c r="I66" s="5" t="s">
        <v>2</v>
      </c>
      <c r="J66" s="4" t="s">
        <v>10</v>
      </c>
      <c r="K66" s="4" t="s">
        <v>11</v>
      </c>
      <c r="L66" s="4" t="s">
        <v>5</v>
      </c>
      <c r="M66" s="4" t="s">
        <v>7</v>
      </c>
      <c r="N66" s="4" t="s">
        <v>8</v>
      </c>
      <c r="O66" s="5" t="s">
        <v>9</v>
      </c>
      <c r="P66" s="5" t="s">
        <v>2</v>
      </c>
      <c r="Q66" s="4" t="s">
        <v>10</v>
      </c>
      <c r="R66" s="4" t="s">
        <v>11</v>
      </c>
      <c r="S66" s="4" t="s">
        <v>5</v>
      </c>
      <c r="T66" s="4" t="s">
        <v>7</v>
      </c>
      <c r="U66" s="4" t="s">
        <v>8</v>
      </c>
      <c r="V66" s="5" t="s">
        <v>9</v>
      </c>
      <c r="W66" s="5" t="s">
        <v>2</v>
      </c>
      <c r="X66" s="4" t="s">
        <v>10</v>
      </c>
      <c r="Y66" s="4" t="s">
        <v>11</v>
      </c>
      <c r="Z66" s="4" t="s">
        <v>5</v>
      </c>
      <c r="AA66" s="4" t="s">
        <v>7</v>
      </c>
      <c r="AB66" s="4" t="s">
        <v>8</v>
      </c>
      <c r="AC66" s="5" t="s">
        <v>9</v>
      </c>
      <c r="AD66" s="5" t="s">
        <v>2</v>
      </c>
      <c r="AE66" s="4" t="s">
        <v>10</v>
      </c>
      <c r="AF66" s="4" t="s">
        <v>11</v>
      </c>
      <c r="AG66" s="4"/>
      <c r="AH66" s="73"/>
      <c r="AI66" s="76"/>
      <c r="AK66" s="79"/>
      <c r="AM66" s="81"/>
      <c r="AN66" s="35" t="s">
        <v>48</v>
      </c>
      <c r="AO66" s="38">
        <f>IFERROR(+AO65/AO64,"")</f>
        <v>0.3</v>
      </c>
      <c r="AP66" s="39" t="str">
        <f>IF(AO66="","",IF(AO66&gt;=0.285,"4週8休以上",IF(AO66&lt;0.285,"4週8休未満",)))</f>
        <v>4週8休以上</v>
      </c>
    </row>
    <row r="67" spans="2:42" s="13" customFormat="1" ht="69.900000000000006" customHeight="1" x14ac:dyDescent="0.2">
      <c r="B67" s="7" t="s">
        <v>12</v>
      </c>
      <c r="C67" s="8"/>
      <c r="D67" s="8"/>
      <c r="E67" s="8"/>
      <c r="F67" s="8"/>
      <c r="G67" s="8"/>
      <c r="H67" s="10"/>
      <c r="I67" s="10"/>
      <c r="J67" s="8"/>
      <c r="K67" s="8"/>
      <c r="L67" s="8"/>
      <c r="M67" s="8"/>
      <c r="N67" s="8"/>
      <c r="O67" s="10"/>
      <c r="P67" s="10"/>
      <c r="Q67" s="8"/>
      <c r="R67" s="8"/>
      <c r="S67" s="8"/>
      <c r="T67" s="8"/>
      <c r="U67" s="8"/>
      <c r="V67" s="10"/>
      <c r="W67" s="10"/>
      <c r="X67" s="8"/>
      <c r="Y67" s="8"/>
      <c r="Z67" s="8"/>
      <c r="AA67" s="8"/>
      <c r="AB67" s="8"/>
      <c r="AC67" s="10"/>
      <c r="AD67" s="10"/>
      <c r="AE67" s="8"/>
      <c r="AF67" s="8"/>
      <c r="AG67" s="8"/>
      <c r="AH67" s="74"/>
      <c r="AI67" s="77"/>
      <c r="AK67" s="80"/>
      <c r="AM67" s="82" t="s">
        <v>4</v>
      </c>
      <c r="AN67" s="40" t="s">
        <v>42</v>
      </c>
      <c r="AO67" s="41">
        <f>COUNTIF(C69:AG69,"")+COUNTIF(C69:AG69,"●")</f>
        <v>30</v>
      </c>
      <c r="AP67" s="42"/>
    </row>
    <row r="68" spans="2:42" s="14" customFormat="1" ht="16.5" thickBot="1" x14ac:dyDescent="0.25">
      <c r="B68" s="3" t="s">
        <v>3</v>
      </c>
      <c r="C68" s="4"/>
      <c r="D68" s="4"/>
      <c r="E68" s="4"/>
      <c r="F68" s="4"/>
      <c r="G68" s="4"/>
      <c r="H68" s="5" t="s">
        <v>24</v>
      </c>
      <c r="I68" s="5" t="s">
        <v>24</v>
      </c>
      <c r="J68" s="4"/>
      <c r="K68" s="4"/>
      <c r="L68" s="4"/>
      <c r="M68" s="4"/>
      <c r="N68" s="4"/>
      <c r="O68" s="5" t="s">
        <v>24</v>
      </c>
      <c r="P68" s="5" t="s">
        <v>24</v>
      </c>
      <c r="Q68" s="4" t="s">
        <v>55</v>
      </c>
      <c r="R68" s="4"/>
      <c r="S68" s="4"/>
      <c r="T68" s="4"/>
      <c r="U68" s="4"/>
      <c r="V68" s="5" t="s">
        <v>24</v>
      </c>
      <c r="W68" s="5" t="s">
        <v>24</v>
      </c>
      <c r="X68" s="4"/>
      <c r="Y68" s="4"/>
      <c r="Z68" s="4"/>
      <c r="AA68" s="4"/>
      <c r="AB68" s="4"/>
      <c r="AC68" s="5" t="s">
        <v>24</v>
      </c>
      <c r="AD68" s="5" t="s">
        <v>24</v>
      </c>
      <c r="AE68" s="4"/>
      <c r="AF68" s="4"/>
      <c r="AG68" s="4" t="s">
        <v>45</v>
      </c>
      <c r="AH68" s="24">
        <f>COUNTIF(C68:AG68,"○")</f>
        <v>9</v>
      </c>
      <c r="AI68" s="22">
        <f>+AH68+AI61</f>
        <v>89</v>
      </c>
      <c r="AK68" s="4">
        <f>AH68+COUNTIF(C68:AG68,"")</f>
        <v>30</v>
      </c>
      <c r="AM68" s="82"/>
      <c r="AN68" s="35" t="s">
        <v>53</v>
      </c>
      <c r="AO68" s="37">
        <f>COUNTIF(C69:AG69,"●")</f>
        <v>10</v>
      </c>
      <c r="AP68" s="43"/>
    </row>
    <row r="69" spans="2:42" s="14" customFormat="1" ht="16.5" thickBot="1" x14ac:dyDescent="0.25">
      <c r="B69" s="15" t="s">
        <v>4</v>
      </c>
      <c r="C69" s="16"/>
      <c r="D69" s="16"/>
      <c r="E69" s="16"/>
      <c r="F69" s="16"/>
      <c r="G69" s="16"/>
      <c r="H69" s="17" t="s">
        <v>17</v>
      </c>
      <c r="I69" s="17" t="s">
        <v>17</v>
      </c>
      <c r="J69" s="16"/>
      <c r="K69" s="16"/>
      <c r="L69" s="16"/>
      <c r="M69" s="16"/>
      <c r="N69" s="16"/>
      <c r="O69" s="17" t="s">
        <v>17</v>
      </c>
      <c r="P69" s="17" t="s">
        <v>17</v>
      </c>
      <c r="Q69" s="16" t="s">
        <v>17</v>
      </c>
      <c r="R69" s="16"/>
      <c r="S69" s="16"/>
      <c r="T69" s="16"/>
      <c r="U69" s="16"/>
      <c r="V69" s="17" t="s">
        <v>17</v>
      </c>
      <c r="W69" s="17" t="s">
        <v>17</v>
      </c>
      <c r="X69" s="16"/>
      <c r="Y69" s="16"/>
      <c r="Z69" s="16" t="s">
        <v>17</v>
      </c>
      <c r="AA69" s="16"/>
      <c r="AB69" s="16"/>
      <c r="AC69" s="17" t="s">
        <v>17</v>
      </c>
      <c r="AD69" s="17" t="s">
        <v>17</v>
      </c>
      <c r="AE69" s="16"/>
      <c r="AF69" s="16"/>
      <c r="AG69" s="16" t="s">
        <v>45</v>
      </c>
      <c r="AH69" s="25">
        <f>COUNTIF(C69:AG69,"●")</f>
        <v>10</v>
      </c>
      <c r="AI69" s="23">
        <f>+AH69+AI62</f>
        <v>91</v>
      </c>
      <c r="AK69" s="4">
        <f>AK62+AK68</f>
        <v>267</v>
      </c>
      <c r="AM69" s="82"/>
      <c r="AN69" s="35" t="s">
        <v>48</v>
      </c>
      <c r="AO69" s="38">
        <f>IFERROR(+AO68/AO67,"")</f>
        <v>0.33333333333333331</v>
      </c>
      <c r="AP69" s="39" t="str">
        <f>IF(AO69="","",IF(AO69&gt;=0.285,"4週8休以上",IF(AO186&lt;0.285,"4週8休未満",)))</f>
        <v>4週8休以上</v>
      </c>
    </row>
    <row r="70" spans="2:42" ht="16.5" thickBot="1" x14ac:dyDescent="0.25"/>
    <row r="71" spans="2:42" ht="13.5" customHeight="1" x14ac:dyDescent="0.2">
      <c r="B71" s="2" t="s">
        <v>1</v>
      </c>
      <c r="C71" s="70">
        <v>7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2" t="s">
        <v>29</v>
      </c>
      <c r="AI71" s="75" t="s">
        <v>32</v>
      </c>
      <c r="AK71" s="78" t="s">
        <v>28</v>
      </c>
      <c r="AM71" s="81" t="s">
        <v>3</v>
      </c>
      <c r="AN71" s="35" t="s">
        <v>42</v>
      </c>
      <c r="AO71" s="36">
        <f>COUNTIF(C75:AG75,"")+COUNTIF(C75:AG75,"○")</f>
        <v>31</v>
      </c>
      <c r="AP71"/>
    </row>
    <row r="72" spans="2:42" ht="16.5" thickBot="1" x14ac:dyDescent="0.25">
      <c r="B72" s="3" t="s">
        <v>2</v>
      </c>
      <c r="C72" s="4">
        <v>1</v>
      </c>
      <c r="D72" s="4">
        <f>+C72+1</f>
        <v>2</v>
      </c>
      <c r="E72" s="4">
        <f t="shared" ref="E72:AG72" si="9">+D72+1</f>
        <v>3</v>
      </c>
      <c r="F72" s="5">
        <f t="shared" si="9"/>
        <v>4</v>
      </c>
      <c r="G72" s="5">
        <f t="shared" si="9"/>
        <v>5</v>
      </c>
      <c r="H72" s="4">
        <f t="shared" si="9"/>
        <v>6</v>
      </c>
      <c r="I72" s="4">
        <f t="shared" si="9"/>
        <v>7</v>
      </c>
      <c r="J72" s="4">
        <f t="shared" si="9"/>
        <v>8</v>
      </c>
      <c r="K72" s="4">
        <f t="shared" si="9"/>
        <v>9</v>
      </c>
      <c r="L72" s="4">
        <f t="shared" si="9"/>
        <v>10</v>
      </c>
      <c r="M72" s="5">
        <f t="shared" si="9"/>
        <v>11</v>
      </c>
      <c r="N72" s="5">
        <f t="shared" si="9"/>
        <v>12</v>
      </c>
      <c r="O72" s="4">
        <f t="shared" si="9"/>
        <v>13</v>
      </c>
      <c r="P72" s="4">
        <f t="shared" si="9"/>
        <v>14</v>
      </c>
      <c r="Q72" s="4">
        <f t="shared" si="9"/>
        <v>15</v>
      </c>
      <c r="R72" s="4">
        <f t="shared" si="9"/>
        <v>16</v>
      </c>
      <c r="S72" s="4">
        <f t="shared" si="9"/>
        <v>17</v>
      </c>
      <c r="T72" s="5">
        <f t="shared" si="9"/>
        <v>18</v>
      </c>
      <c r="U72" s="5">
        <f t="shared" si="9"/>
        <v>19</v>
      </c>
      <c r="V72" s="4">
        <f t="shared" si="9"/>
        <v>20</v>
      </c>
      <c r="W72" s="4">
        <f t="shared" si="9"/>
        <v>21</v>
      </c>
      <c r="X72" s="4">
        <f t="shared" si="9"/>
        <v>22</v>
      </c>
      <c r="Y72" s="6">
        <f t="shared" si="9"/>
        <v>23</v>
      </c>
      <c r="Z72" s="6">
        <f t="shared" si="9"/>
        <v>24</v>
      </c>
      <c r="AA72" s="5">
        <f t="shared" si="9"/>
        <v>25</v>
      </c>
      <c r="AB72" s="5">
        <f t="shared" si="9"/>
        <v>26</v>
      </c>
      <c r="AC72" s="4">
        <f t="shared" si="9"/>
        <v>27</v>
      </c>
      <c r="AD72" s="4">
        <f t="shared" si="9"/>
        <v>28</v>
      </c>
      <c r="AE72" s="4">
        <f t="shared" si="9"/>
        <v>29</v>
      </c>
      <c r="AF72" s="4">
        <f t="shared" si="9"/>
        <v>30</v>
      </c>
      <c r="AG72" s="4">
        <f t="shared" si="9"/>
        <v>31</v>
      </c>
      <c r="AH72" s="73"/>
      <c r="AI72" s="76"/>
      <c r="AK72" s="79"/>
      <c r="AM72" s="81"/>
      <c r="AN72" s="35" t="s">
        <v>53</v>
      </c>
      <c r="AO72" s="37">
        <f>COUNTIF(C75:AG75,"○")</f>
        <v>9</v>
      </c>
      <c r="AP72"/>
    </row>
    <row r="73" spans="2:42" ht="16.5" thickBot="1" x14ac:dyDescent="0.25">
      <c r="B73" s="3" t="s">
        <v>6</v>
      </c>
      <c r="C73" s="4" t="s">
        <v>5</v>
      </c>
      <c r="D73" s="4" t="s">
        <v>7</v>
      </c>
      <c r="E73" s="4" t="s">
        <v>8</v>
      </c>
      <c r="F73" s="5" t="s">
        <v>9</v>
      </c>
      <c r="G73" s="5" t="s">
        <v>2</v>
      </c>
      <c r="H73" s="4" t="s">
        <v>10</v>
      </c>
      <c r="I73" s="4" t="s">
        <v>11</v>
      </c>
      <c r="J73" s="4" t="s">
        <v>5</v>
      </c>
      <c r="K73" s="4" t="s">
        <v>7</v>
      </c>
      <c r="L73" s="4" t="s">
        <v>8</v>
      </c>
      <c r="M73" s="5" t="s">
        <v>9</v>
      </c>
      <c r="N73" s="5" t="s">
        <v>2</v>
      </c>
      <c r="O73" s="4" t="s">
        <v>10</v>
      </c>
      <c r="P73" s="4" t="s">
        <v>11</v>
      </c>
      <c r="Q73" s="4" t="s">
        <v>5</v>
      </c>
      <c r="R73" s="4" t="s">
        <v>7</v>
      </c>
      <c r="S73" s="4" t="s">
        <v>8</v>
      </c>
      <c r="T73" s="5" t="s">
        <v>9</v>
      </c>
      <c r="U73" s="5" t="s">
        <v>2</v>
      </c>
      <c r="V73" s="4" t="s">
        <v>10</v>
      </c>
      <c r="W73" s="4" t="s">
        <v>11</v>
      </c>
      <c r="X73" s="4" t="s">
        <v>5</v>
      </c>
      <c r="Y73" s="6" t="s">
        <v>7</v>
      </c>
      <c r="Z73" s="6" t="s">
        <v>8</v>
      </c>
      <c r="AA73" s="5" t="s">
        <v>9</v>
      </c>
      <c r="AB73" s="5" t="s">
        <v>2</v>
      </c>
      <c r="AC73" s="4" t="s">
        <v>10</v>
      </c>
      <c r="AD73" s="4" t="s">
        <v>11</v>
      </c>
      <c r="AE73" s="4" t="s">
        <v>5</v>
      </c>
      <c r="AF73" s="4" t="s">
        <v>7</v>
      </c>
      <c r="AG73" s="4" t="s">
        <v>8</v>
      </c>
      <c r="AH73" s="73"/>
      <c r="AI73" s="76"/>
      <c r="AK73" s="79"/>
      <c r="AM73" s="81"/>
      <c r="AN73" s="35" t="s">
        <v>48</v>
      </c>
      <c r="AO73" s="38">
        <f>IFERROR(+AO72/AO71,"")</f>
        <v>0.29032258064516131</v>
      </c>
      <c r="AP73" s="39" t="str">
        <f>IF(AO73="","",IF(AO73&gt;=0.285,"4週8休以上",IF(AO73&lt;0.285,"4週8休未満",)))</f>
        <v>4週8休以上</v>
      </c>
    </row>
    <row r="74" spans="2:42" s="13" customFormat="1" ht="69.900000000000006" customHeight="1" x14ac:dyDescent="0.2">
      <c r="B74" s="7" t="s">
        <v>12</v>
      </c>
      <c r="C74" s="8"/>
      <c r="D74" s="8"/>
      <c r="E74" s="8"/>
      <c r="F74" s="10"/>
      <c r="G74" s="10"/>
      <c r="H74" s="8"/>
      <c r="I74" s="8"/>
      <c r="J74" s="8"/>
      <c r="K74" s="8"/>
      <c r="L74" s="8"/>
      <c r="M74" s="10"/>
      <c r="N74" s="10"/>
      <c r="O74" s="8"/>
      <c r="P74" s="8"/>
      <c r="Q74" s="8"/>
      <c r="R74" s="8"/>
      <c r="S74" s="8"/>
      <c r="T74" s="10"/>
      <c r="U74" s="10"/>
      <c r="V74" s="8"/>
      <c r="W74" s="8"/>
      <c r="X74" s="8"/>
      <c r="Y74" s="11" t="s">
        <v>18</v>
      </c>
      <c r="Z74" s="11" t="s">
        <v>46</v>
      </c>
      <c r="AA74" s="10"/>
      <c r="AB74" s="10"/>
      <c r="AC74" s="8"/>
      <c r="AD74" s="8"/>
      <c r="AE74" s="8"/>
      <c r="AF74" s="8"/>
      <c r="AG74" s="8"/>
      <c r="AH74" s="74"/>
      <c r="AI74" s="77"/>
      <c r="AK74" s="80"/>
      <c r="AM74" s="82" t="s">
        <v>4</v>
      </c>
      <c r="AN74" s="40" t="s">
        <v>42</v>
      </c>
      <c r="AO74" s="41">
        <f>COUNTIF(C76:AG76,"")+COUNTIF(C76:AG76,"●")</f>
        <v>31</v>
      </c>
      <c r="AP74" s="42"/>
    </row>
    <row r="75" spans="2:42" s="14" customFormat="1" ht="16.5" thickBot="1" x14ac:dyDescent="0.25">
      <c r="B75" s="3" t="s">
        <v>3</v>
      </c>
      <c r="C75" s="4"/>
      <c r="D75" s="4"/>
      <c r="E75" s="4"/>
      <c r="F75" s="5" t="s">
        <v>24</v>
      </c>
      <c r="G75" s="5" t="s">
        <v>24</v>
      </c>
      <c r="H75" s="4"/>
      <c r="I75" s="4"/>
      <c r="J75" s="4"/>
      <c r="K75" s="4"/>
      <c r="L75" s="4"/>
      <c r="M75" s="5" t="s">
        <v>24</v>
      </c>
      <c r="N75" s="5" t="s">
        <v>24</v>
      </c>
      <c r="O75" s="4"/>
      <c r="P75" s="4"/>
      <c r="Q75" s="4"/>
      <c r="R75" s="4"/>
      <c r="S75" s="4"/>
      <c r="T75" s="5" t="s">
        <v>24</v>
      </c>
      <c r="U75" s="5" t="s">
        <v>24</v>
      </c>
      <c r="V75" s="4"/>
      <c r="W75" s="4"/>
      <c r="X75" s="4"/>
      <c r="Y75" s="6"/>
      <c r="Z75" s="6" t="s">
        <v>55</v>
      </c>
      <c r="AA75" s="5" t="s">
        <v>24</v>
      </c>
      <c r="AB75" s="5" t="s">
        <v>24</v>
      </c>
      <c r="AC75" s="4"/>
      <c r="AD75" s="4"/>
      <c r="AE75" s="4"/>
      <c r="AF75" s="4"/>
      <c r="AG75" s="4"/>
      <c r="AH75" s="24">
        <f>COUNTIF(C75:AG75,"○")</f>
        <v>9</v>
      </c>
      <c r="AI75" s="22">
        <f>+AH75+AI68</f>
        <v>98</v>
      </c>
      <c r="AK75" s="4">
        <f>AH75+COUNTIF(C75:AG75,"")</f>
        <v>31</v>
      </c>
      <c r="AM75" s="82"/>
      <c r="AN75" s="35" t="s">
        <v>53</v>
      </c>
      <c r="AO75" s="37">
        <f>COUNTIF(C76:AG76,"●")</f>
        <v>9</v>
      </c>
      <c r="AP75" s="43"/>
    </row>
    <row r="76" spans="2:42" s="14" customFormat="1" ht="16.5" thickBot="1" x14ac:dyDescent="0.25">
      <c r="B76" s="15" t="s">
        <v>4</v>
      </c>
      <c r="C76" s="16"/>
      <c r="D76" s="16"/>
      <c r="E76" s="16"/>
      <c r="F76" s="17" t="s">
        <v>17</v>
      </c>
      <c r="G76" s="17" t="s">
        <v>17</v>
      </c>
      <c r="H76" s="16"/>
      <c r="I76" s="16"/>
      <c r="J76" s="16" t="s">
        <v>17</v>
      </c>
      <c r="K76" s="16" t="s">
        <v>17</v>
      </c>
      <c r="L76" s="16" t="s">
        <v>17</v>
      </c>
      <c r="M76" s="17"/>
      <c r="N76" s="17"/>
      <c r="O76" s="16"/>
      <c r="P76" s="16"/>
      <c r="Q76" s="16"/>
      <c r="R76" s="16"/>
      <c r="S76" s="16"/>
      <c r="T76" s="17" t="s">
        <v>17</v>
      </c>
      <c r="U76" s="17"/>
      <c r="V76" s="16"/>
      <c r="W76" s="16"/>
      <c r="X76" s="16"/>
      <c r="Y76" s="18"/>
      <c r="Z76" s="18" t="s">
        <v>17</v>
      </c>
      <c r="AA76" s="17" t="s">
        <v>17</v>
      </c>
      <c r="AB76" s="17" t="s">
        <v>17</v>
      </c>
      <c r="AC76" s="16"/>
      <c r="AD76" s="16"/>
      <c r="AE76" s="16"/>
      <c r="AF76" s="16"/>
      <c r="AG76" s="16"/>
      <c r="AH76" s="25">
        <f>COUNTIF(C76:AG76,"●")</f>
        <v>9</v>
      </c>
      <c r="AI76" s="23">
        <f>+AH76+AI69</f>
        <v>100</v>
      </c>
      <c r="AK76" s="4">
        <f>AK69+AK75</f>
        <v>298</v>
      </c>
      <c r="AM76" s="82"/>
      <c r="AN76" s="35" t="s">
        <v>48</v>
      </c>
      <c r="AO76" s="38">
        <f>IFERROR(+AO75/AO74,"")</f>
        <v>0.29032258064516131</v>
      </c>
      <c r="AP76" s="39" t="str">
        <f>IF(AO76="","",IF(AO76&gt;=0.285,"4週8休以上",IF(AO193&lt;0.285,"4週8休未満",)))</f>
        <v>4週8休以上</v>
      </c>
    </row>
    <row r="77" spans="2:42" ht="16.5" thickBot="1" x14ac:dyDescent="0.25"/>
    <row r="78" spans="2:42" ht="13.5" customHeight="1" x14ac:dyDescent="0.2">
      <c r="B78" s="2" t="s">
        <v>1</v>
      </c>
      <c r="C78" s="70">
        <v>8</v>
      </c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2" t="s">
        <v>29</v>
      </c>
      <c r="AI78" s="75" t="s">
        <v>32</v>
      </c>
      <c r="AK78" s="78" t="s">
        <v>28</v>
      </c>
      <c r="AM78" s="81" t="s">
        <v>3</v>
      </c>
      <c r="AN78" s="35" t="s">
        <v>42</v>
      </c>
      <c r="AO78" s="36">
        <f>COUNTIF(C82:AG82,"")+COUNTIF(C82:AG82,"○")</f>
        <v>28</v>
      </c>
      <c r="AP78"/>
    </row>
    <row r="79" spans="2:42" ht="16.5" thickBot="1" x14ac:dyDescent="0.25">
      <c r="B79" s="3" t="s">
        <v>2</v>
      </c>
      <c r="C79" s="5">
        <v>1</v>
      </c>
      <c r="D79" s="5">
        <f>+C79+1</f>
        <v>2</v>
      </c>
      <c r="E79" s="4">
        <f t="shared" ref="E79:AG79" si="10">+D79+1</f>
        <v>3</v>
      </c>
      <c r="F79" s="4">
        <f t="shared" si="10"/>
        <v>4</v>
      </c>
      <c r="G79" s="4">
        <f t="shared" si="10"/>
        <v>5</v>
      </c>
      <c r="H79" s="4">
        <f t="shared" si="10"/>
        <v>6</v>
      </c>
      <c r="I79" s="4">
        <f t="shared" si="10"/>
        <v>7</v>
      </c>
      <c r="J79" s="5">
        <f t="shared" si="10"/>
        <v>8</v>
      </c>
      <c r="K79" s="5">
        <f t="shared" si="10"/>
        <v>9</v>
      </c>
      <c r="L79" s="6">
        <f t="shared" si="10"/>
        <v>10</v>
      </c>
      <c r="M79" s="4">
        <f t="shared" si="10"/>
        <v>11</v>
      </c>
      <c r="N79" s="4">
        <f t="shared" si="10"/>
        <v>12</v>
      </c>
      <c r="O79" s="4">
        <f t="shared" si="10"/>
        <v>13</v>
      </c>
      <c r="P79" s="4">
        <f t="shared" si="10"/>
        <v>14</v>
      </c>
      <c r="Q79" s="5">
        <f t="shared" si="10"/>
        <v>15</v>
      </c>
      <c r="R79" s="5">
        <f t="shared" si="10"/>
        <v>16</v>
      </c>
      <c r="S79" s="4">
        <f t="shared" si="10"/>
        <v>17</v>
      </c>
      <c r="T79" s="4">
        <f t="shared" si="10"/>
        <v>18</v>
      </c>
      <c r="U79" s="4">
        <f t="shared" si="10"/>
        <v>19</v>
      </c>
      <c r="V79" s="4">
        <f t="shared" si="10"/>
        <v>20</v>
      </c>
      <c r="W79" s="4">
        <f t="shared" si="10"/>
        <v>21</v>
      </c>
      <c r="X79" s="5">
        <f t="shared" si="10"/>
        <v>22</v>
      </c>
      <c r="Y79" s="5">
        <f t="shared" si="10"/>
        <v>23</v>
      </c>
      <c r="Z79" s="4">
        <f t="shared" si="10"/>
        <v>24</v>
      </c>
      <c r="AA79" s="4">
        <f t="shared" si="10"/>
        <v>25</v>
      </c>
      <c r="AB79" s="4">
        <f t="shared" si="10"/>
        <v>26</v>
      </c>
      <c r="AC79" s="4">
        <f t="shared" si="10"/>
        <v>27</v>
      </c>
      <c r="AD79" s="4">
        <f t="shared" si="10"/>
        <v>28</v>
      </c>
      <c r="AE79" s="5">
        <f t="shared" si="10"/>
        <v>29</v>
      </c>
      <c r="AF79" s="5">
        <f t="shared" si="10"/>
        <v>30</v>
      </c>
      <c r="AG79" s="4">
        <f t="shared" si="10"/>
        <v>31</v>
      </c>
      <c r="AH79" s="73"/>
      <c r="AI79" s="76"/>
      <c r="AK79" s="79"/>
      <c r="AM79" s="81"/>
      <c r="AN79" s="35" t="s">
        <v>53</v>
      </c>
      <c r="AO79" s="37">
        <f>COUNTIF(C82:AG82,"○")</f>
        <v>9</v>
      </c>
      <c r="AP79"/>
    </row>
    <row r="80" spans="2:42" ht="16.5" thickBot="1" x14ac:dyDescent="0.25">
      <c r="B80" s="3" t="s">
        <v>6</v>
      </c>
      <c r="C80" s="5" t="s">
        <v>9</v>
      </c>
      <c r="D80" s="5" t="s">
        <v>2</v>
      </c>
      <c r="E80" s="4" t="s">
        <v>10</v>
      </c>
      <c r="F80" s="4" t="s">
        <v>11</v>
      </c>
      <c r="G80" s="4" t="s">
        <v>5</v>
      </c>
      <c r="H80" s="4" t="s">
        <v>7</v>
      </c>
      <c r="I80" s="4" t="s">
        <v>8</v>
      </c>
      <c r="J80" s="5" t="s">
        <v>9</v>
      </c>
      <c r="K80" s="5" t="s">
        <v>2</v>
      </c>
      <c r="L80" s="6" t="s">
        <v>10</v>
      </c>
      <c r="M80" s="4" t="s">
        <v>11</v>
      </c>
      <c r="N80" s="4" t="s">
        <v>5</v>
      </c>
      <c r="O80" s="4" t="s">
        <v>7</v>
      </c>
      <c r="P80" s="4" t="s">
        <v>8</v>
      </c>
      <c r="Q80" s="5" t="s">
        <v>9</v>
      </c>
      <c r="R80" s="5" t="s">
        <v>2</v>
      </c>
      <c r="S80" s="4" t="s">
        <v>10</v>
      </c>
      <c r="T80" s="4" t="s">
        <v>11</v>
      </c>
      <c r="U80" s="4" t="s">
        <v>5</v>
      </c>
      <c r="V80" s="4" t="s">
        <v>7</v>
      </c>
      <c r="W80" s="4" t="s">
        <v>8</v>
      </c>
      <c r="X80" s="5" t="s">
        <v>9</v>
      </c>
      <c r="Y80" s="5" t="s">
        <v>2</v>
      </c>
      <c r="Z80" s="4" t="s">
        <v>10</v>
      </c>
      <c r="AA80" s="4" t="s">
        <v>11</v>
      </c>
      <c r="AB80" s="4" t="s">
        <v>5</v>
      </c>
      <c r="AC80" s="4" t="s">
        <v>7</v>
      </c>
      <c r="AD80" s="4" t="s">
        <v>8</v>
      </c>
      <c r="AE80" s="5" t="s">
        <v>9</v>
      </c>
      <c r="AF80" s="5" t="s">
        <v>2</v>
      </c>
      <c r="AG80" s="4" t="s">
        <v>10</v>
      </c>
      <c r="AH80" s="73"/>
      <c r="AI80" s="76"/>
      <c r="AK80" s="79"/>
      <c r="AM80" s="81"/>
      <c r="AN80" s="35" t="s">
        <v>48</v>
      </c>
      <c r="AO80" s="38">
        <f>IFERROR(+AO79/AO78,"")</f>
        <v>0.32142857142857145</v>
      </c>
      <c r="AP80" s="39" t="str">
        <f>IF(AO80="","",IF(AO80&gt;=0.285,"4週8休以上",IF(AO80&lt;0.285,"4週8休未満",)))</f>
        <v>4週8休以上</v>
      </c>
    </row>
    <row r="81" spans="2:42" s="13" customFormat="1" ht="69.900000000000006" customHeight="1" x14ac:dyDescent="0.2">
      <c r="B81" s="7" t="s">
        <v>12</v>
      </c>
      <c r="C81" s="10"/>
      <c r="D81" s="10"/>
      <c r="E81" s="8"/>
      <c r="F81" s="8"/>
      <c r="G81" s="8"/>
      <c r="H81" s="8"/>
      <c r="I81" s="8"/>
      <c r="J81" s="10"/>
      <c r="K81" s="10"/>
      <c r="L81" s="11" t="s">
        <v>35</v>
      </c>
      <c r="M81" s="8"/>
      <c r="N81" s="8"/>
      <c r="O81" s="8" t="s">
        <v>23</v>
      </c>
      <c r="P81" s="8" t="s">
        <v>23</v>
      </c>
      <c r="Q81" s="10" t="s">
        <v>23</v>
      </c>
      <c r="R81" s="10"/>
      <c r="S81" s="8"/>
      <c r="T81" s="8"/>
      <c r="U81" s="8"/>
      <c r="V81" s="8"/>
      <c r="W81" s="8"/>
      <c r="X81" s="10"/>
      <c r="Y81" s="10"/>
      <c r="Z81" s="8"/>
      <c r="AA81" s="8"/>
      <c r="AB81" s="8"/>
      <c r="AC81" s="8"/>
      <c r="AD81" s="8"/>
      <c r="AE81" s="10"/>
      <c r="AF81" s="10"/>
      <c r="AG81" s="8"/>
      <c r="AH81" s="74"/>
      <c r="AI81" s="77"/>
      <c r="AK81" s="80"/>
      <c r="AM81" s="82" t="s">
        <v>4</v>
      </c>
      <c r="AN81" s="40" t="s">
        <v>42</v>
      </c>
      <c r="AO81" s="41">
        <f>COUNTIF(C83:AG83,"")+COUNTIF(C83:AG83,"●")</f>
        <v>28</v>
      </c>
      <c r="AP81" s="42"/>
    </row>
    <row r="82" spans="2:42" s="14" customFormat="1" ht="16.5" thickBot="1" x14ac:dyDescent="0.25">
      <c r="B82" s="3" t="s">
        <v>3</v>
      </c>
      <c r="C82" s="5" t="s">
        <v>24</v>
      </c>
      <c r="D82" s="5" t="s">
        <v>24</v>
      </c>
      <c r="E82" s="4"/>
      <c r="F82" s="4"/>
      <c r="G82" s="4"/>
      <c r="H82" s="4"/>
      <c r="I82" s="4"/>
      <c r="J82" s="5" t="s">
        <v>24</v>
      </c>
      <c r="K82" s="5" t="s">
        <v>24</v>
      </c>
      <c r="L82" s="6"/>
      <c r="M82" s="4"/>
      <c r="N82" s="4"/>
      <c r="O82" s="4" t="s">
        <v>45</v>
      </c>
      <c r="P82" s="4" t="s">
        <v>45</v>
      </c>
      <c r="Q82" s="5" t="s">
        <v>45</v>
      </c>
      <c r="R82" s="5" t="s">
        <v>24</v>
      </c>
      <c r="S82" s="4"/>
      <c r="T82" s="4"/>
      <c r="U82" s="4"/>
      <c r="V82" s="4"/>
      <c r="W82" s="4"/>
      <c r="X82" s="5" t="s">
        <v>24</v>
      </c>
      <c r="Y82" s="5" t="s">
        <v>24</v>
      </c>
      <c r="Z82" s="4"/>
      <c r="AA82" s="4"/>
      <c r="AB82" s="4"/>
      <c r="AC82" s="4"/>
      <c r="AD82" s="4"/>
      <c r="AE82" s="5" t="s">
        <v>24</v>
      </c>
      <c r="AF82" s="5" t="s">
        <v>24</v>
      </c>
      <c r="AG82" s="4"/>
      <c r="AH82" s="24">
        <f>COUNTIF(C82:AG82,"○")</f>
        <v>9</v>
      </c>
      <c r="AI82" s="22">
        <f>+AH82+AI75</f>
        <v>107</v>
      </c>
      <c r="AK82" s="4">
        <f>AH82+COUNTIF(C82:AG82,"")</f>
        <v>28</v>
      </c>
      <c r="AM82" s="82"/>
      <c r="AN82" s="35" t="s">
        <v>53</v>
      </c>
      <c r="AO82" s="37">
        <f>COUNTIF(C83:AG83,"●")</f>
        <v>9</v>
      </c>
      <c r="AP82" s="43"/>
    </row>
    <row r="83" spans="2:42" s="14" customFormat="1" ht="16.5" thickBot="1" x14ac:dyDescent="0.25">
      <c r="B83" s="15" t="s">
        <v>4</v>
      </c>
      <c r="C83" s="17" t="s">
        <v>17</v>
      </c>
      <c r="D83" s="17" t="s">
        <v>17</v>
      </c>
      <c r="E83" s="16"/>
      <c r="F83" s="16"/>
      <c r="G83" s="16"/>
      <c r="H83" s="16"/>
      <c r="I83" s="16"/>
      <c r="J83" s="17" t="s">
        <v>17</v>
      </c>
      <c r="K83" s="17" t="s">
        <v>17</v>
      </c>
      <c r="L83" s="18"/>
      <c r="M83" s="16"/>
      <c r="N83" s="16"/>
      <c r="O83" s="16" t="s">
        <v>45</v>
      </c>
      <c r="P83" s="16" t="s">
        <v>45</v>
      </c>
      <c r="Q83" s="17" t="s">
        <v>45</v>
      </c>
      <c r="R83" s="17" t="s">
        <v>17</v>
      </c>
      <c r="S83" s="16"/>
      <c r="T83" s="16"/>
      <c r="U83" s="16"/>
      <c r="V83" s="16"/>
      <c r="W83" s="16"/>
      <c r="X83" s="17" t="s">
        <v>17</v>
      </c>
      <c r="Y83" s="17" t="s">
        <v>17</v>
      </c>
      <c r="Z83" s="16"/>
      <c r="AA83" s="16"/>
      <c r="AB83" s="16"/>
      <c r="AC83" s="16"/>
      <c r="AD83" s="16"/>
      <c r="AE83" s="17" t="s">
        <v>17</v>
      </c>
      <c r="AF83" s="17" t="s">
        <v>17</v>
      </c>
      <c r="AG83" s="16"/>
      <c r="AH83" s="25">
        <f>COUNTIF(C83:AG83,"●")</f>
        <v>9</v>
      </c>
      <c r="AI83" s="23">
        <f>+AH83+AI76</f>
        <v>109</v>
      </c>
      <c r="AK83" s="4">
        <f>AK76+AK82</f>
        <v>326</v>
      </c>
      <c r="AM83" s="82"/>
      <c r="AN83" s="35" t="s">
        <v>48</v>
      </c>
      <c r="AO83" s="38">
        <f>IFERROR(+AO82/AO81,"")</f>
        <v>0.32142857142857145</v>
      </c>
      <c r="AP83" s="39" t="str">
        <f>IF(AO83="","",IF(AO83&gt;=0.285,"4週8休以上",IF(AO200&lt;0.285,"4週8休未満",)))</f>
        <v>4週8休以上</v>
      </c>
    </row>
    <row r="84" spans="2:42" ht="16.5" thickBot="1" x14ac:dyDescent="0.25"/>
    <row r="85" spans="2:42" ht="13.5" customHeight="1" x14ac:dyDescent="0.2">
      <c r="B85" s="2" t="s">
        <v>1</v>
      </c>
      <c r="C85" s="70">
        <v>9</v>
      </c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2" t="s">
        <v>29</v>
      </c>
      <c r="AI85" s="75" t="s">
        <v>32</v>
      </c>
      <c r="AK85" s="78" t="s">
        <v>28</v>
      </c>
      <c r="AM85" s="81" t="s">
        <v>3</v>
      </c>
      <c r="AN85" s="35" t="s">
        <v>42</v>
      </c>
      <c r="AO85" s="36">
        <f>COUNTIF(C89:AG89,"")+COUNTIF(C89:AG89,"○")</f>
        <v>25</v>
      </c>
      <c r="AP85"/>
    </row>
    <row r="86" spans="2:42" ht="16.5" thickBot="1" x14ac:dyDescent="0.25">
      <c r="B86" s="3" t="s">
        <v>2</v>
      </c>
      <c r="C86" s="4">
        <v>1</v>
      </c>
      <c r="D86" s="4">
        <f>+C86+1</f>
        <v>2</v>
      </c>
      <c r="E86" s="4">
        <f t="shared" ref="E86:AF86" si="11">+D86+1</f>
        <v>3</v>
      </c>
      <c r="F86" s="4">
        <f t="shared" si="11"/>
        <v>4</v>
      </c>
      <c r="G86" s="5">
        <f t="shared" si="11"/>
        <v>5</v>
      </c>
      <c r="H86" s="5">
        <f t="shared" si="11"/>
        <v>6</v>
      </c>
      <c r="I86" s="4">
        <f t="shared" si="11"/>
        <v>7</v>
      </c>
      <c r="J86" s="4">
        <f t="shared" si="11"/>
        <v>8</v>
      </c>
      <c r="K86" s="4">
        <f t="shared" si="11"/>
        <v>9</v>
      </c>
      <c r="L86" s="4">
        <f t="shared" si="11"/>
        <v>10</v>
      </c>
      <c r="M86" s="4">
        <f t="shared" si="11"/>
        <v>11</v>
      </c>
      <c r="N86" s="5">
        <f t="shared" si="11"/>
        <v>12</v>
      </c>
      <c r="O86" s="5">
        <f t="shared" si="11"/>
        <v>13</v>
      </c>
      <c r="P86" s="4">
        <f t="shared" si="11"/>
        <v>14</v>
      </c>
      <c r="Q86" s="4">
        <f t="shared" si="11"/>
        <v>15</v>
      </c>
      <c r="R86" s="4">
        <f t="shared" si="11"/>
        <v>16</v>
      </c>
      <c r="S86" s="4">
        <f t="shared" si="11"/>
        <v>17</v>
      </c>
      <c r="T86" s="4">
        <f t="shared" si="11"/>
        <v>18</v>
      </c>
      <c r="U86" s="5">
        <f t="shared" si="11"/>
        <v>19</v>
      </c>
      <c r="V86" s="5">
        <f t="shared" si="11"/>
        <v>20</v>
      </c>
      <c r="W86" s="6">
        <f t="shared" si="11"/>
        <v>21</v>
      </c>
      <c r="X86" s="6">
        <f t="shared" si="11"/>
        <v>22</v>
      </c>
      <c r="Y86" s="4">
        <f t="shared" si="11"/>
        <v>23</v>
      </c>
      <c r="Z86" s="4">
        <f t="shared" si="11"/>
        <v>24</v>
      </c>
      <c r="AA86" s="29">
        <f t="shared" si="11"/>
        <v>25</v>
      </c>
      <c r="AB86" s="5">
        <f t="shared" si="11"/>
        <v>26</v>
      </c>
      <c r="AC86" s="5">
        <f t="shared" si="11"/>
        <v>27</v>
      </c>
      <c r="AD86" s="4">
        <f t="shared" si="11"/>
        <v>28</v>
      </c>
      <c r="AE86" s="4">
        <f t="shared" si="11"/>
        <v>29</v>
      </c>
      <c r="AF86" s="4">
        <f t="shared" si="11"/>
        <v>30</v>
      </c>
      <c r="AG86" s="4"/>
      <c r="AH86" s="73"/>
      <c r="AI86" s="76"/>
      <c r="AK86" s="79"/>
      <c r="AM86" s="81"/>
      <c r="AN86" s="35" t="s">
        <v>53</v>
      </c>
      <c r="AO86" s="37">
        <f>COUNTIF(C89:AG89,"○")</f>
        <v>8</v>
      </c>
      <c r="AP86"/>
    </row>
    <row r="87" spans="2:42" ht="16.5" thickBot="1" x14ac:dyDescent="0.25">
      <c r="B87" s="3" t="s">
        <v>6</v>
      </c>
      <c r="C87" s="4" t="s">
        <v>11</v>
      </c>
      <c r="D87" s="4" t="s">
        <v>5</v>
      </c>
      <c r="E87" s="4" t="s">
        <v>7</v>
      </c>
      <c r="F87" s="4" t="s">
        <v>8</v>
      </c>
      <c r="G87" s="5" t="s">
        <v>9</v>
      </c>
      <c r="H87" s="5" t="s">
        <v>2</v>
      </c>
      <c r="I87" s="4" t="s">
        <v>10</v>
      </c>
      <c r="J87" s="4" t="s">
        <v>11</v>
      </c>
      <c r="K87" s="4" t="s">
        <v>5</v>
      </c>
      <c r="L87" s="4" t="s">
        <v>7</v>
      </c>
      <c r="M87" s="4" t="s">
        <v>8</v>
      </c>
      <c r="N87" s="5" t="s">
        <v>9</v>
      </c>
      <c r="O87" s="5" t="s">
        <v>2</v>
      </c>
      <c r="P87" s="4" t="s">
        <v>10</v>
      </c>
      <c r="Q87" s="4" t="s">
        <v>11</v>
      </c>
      <c r="R87" s="4" t="s">
        <v>5</v>
      </c>
      <c r="S87" s="4" t="s">
        <v>7</v>
      </c>
      <c r="T87" s="4" t="s">
        <v>8</v>
      </c>
      <c r="U87" s="5" t="s">
        <v>9</v>
      </c>
      <c r="V87" s="5" t="s">
        <v>2</v>
      </c>
      <c r="W87" s="6" t="s">
        <v>10</v>
      </c>
      <c r="X87" s="6" t="s">
        <v>11</v>
      </c>
      <c r="Y87" s="4" t="s">
        <v>5</v>
      </c>
      <c r="Z87" s="4" t="s">
        <v>7</v>
      </c>
      <c r="AA87" s="29" t="s">
        <v>8</v>
      </c>
      <c r="AB87" s="5" t="s">
        <v>9</v>
      </c>
      <c r="AC87" s="5" t="s">
        <v>2</v>
      </c>
      <c r="AD87" s="4" t="s">
        <v>10</v>
      </c>
      <c r="AE87" s="4" t="s">
        <v>11</v>
      </c>
      <c r="AF87" s="4" t="s">
        <v>5</v>
      </c>
      <c r="AG87" s="4"/>
      <c r="AH87" s="73"/>
      <c r="AI87" s="76"/>
      <c r="AK87" s="79"/>
      <c r="AM87" s="81"/>
      <c r="AN87" s="35" t="s">
        <v>48</v>
      </c>
      <c r="AO87" s="38">
        <f>IFERROR(+AO86/AO85,"")</f>
        <v>0.32</v>
      </c>
      <c r="AP87" s="39" t="str">
        <f>IF(AO87="","",IF(AO87&gt;=0.285,"4週8休以上",IF(AO87&lt;0.285,"4週8休未満",)))</f>
        <v>4週8休以上</v>
      </c>
    </row>
    <row r="88" spans="2:42" s="13" customFormat="1" ht="69.900000000000006" customHeight="1" x14ac:dyDescent="0.2">
      <c r="B88" s="7" t="s">
        <v>12</v>
      </c>
      <c r="C88" s="8"/>
      <c r="D88" s="8"/>
      <c r="E88" s="8"/>
      <c r="F88" s="8"/>
      <c r="G88" s="10"/>
      <c r="H88" s="10"/>
      <c r="I88" s="8"/>
      <c r="J88" s="8"/>
      <c r="K88" s="8"/>
      <c r="L88" s="8"/>
      <c r="M88" s="8"/>
      <c r="N88" s="10"/>
      <c r="O88" s="10"/>
      <c r="P88" s="8"/>
      <c r="Q88" s="8"/>
      <c r="R88" s="8"/>
      <c r="S88" s="8"/>
      <c r="T88" s="8"/>
      <c r="U88" s="10"/>
      <c r="V88" s="10"/>
      <c r="W88" s="11" t="s">
        <v>36</v>
      </c>
      <c r="X88" s="11" t="s">
        <v>37</v>
      </c>
      <c r="Y88" s="8"/>
      <c r="Z88" s="8"/>
      <c r="AA88" s="12" t="s">
        <v>22</v>
      </c>
      <c r="AB88" s="10"/>
      <c r="AC88" s="10"/>
      <c r="AD88" s="8"/>
      <c r="AE88" s="8"/>
      <c r="AF88" s="8" t="s">
        <v>41</v>
      </c>
      <c r="AG88" s="8"/>
      <c r="AH88" s="74"/>
      <c r="AI88" s="77"/>
      <c r="AK88" s="80"/>
      <c r="AM88" s="82" t="s">
        <v>4</v>
      </c>
      <c r="AN88" s="40" t="s">
        <v>42</v>
      </c>
      <c r="AO88" s="41">
        <f>COUNTIF(C90:AG90,"")+COUNTIF(C90:AG90,"●")</f>
        <v>25</v>
      </c>
      <c r="AP88" s="42"/>
    </row>
    <row r="89" spans="2:42" s="14" customFormat="1" ht="16.5" thickBot="1" x14ac:dyDescent="0.25">
      <c r="B89" s="3" t="s">
        <v>3</v>
      </c>
      <c r="C89" s="4"/>
      <c r="D89" s="4"/>
      <c r="E89" s="4"/>
      <c r="F89" s="4"/>
      <c r="G89" s="5" t="s">
        <v>24</v>
      </c>
      <c r="H89" s="5" t="s">
        <v>24</v>
      </c>
      <c r="I89" s="4"/>
      <c r="J89" s="4"/>
      <c r="K89" s="4"/>
      <c r="L89" s="4"/>
      <c r="M89" s="4"/>
      <c r="N89" s="5" t="s">
        <v>24</v>
      </c>
      <c r="O89" s="5" t="s">
        <v>24</v>
      </c>
      <c r="P89" s="4"/>
      <c r="Q89" s="4"/>
      <c r="R89" s="4"/>
      <c r="S89" s="4"/>
      <c r="T89" s="4"/>
      <c r="U89" s="5" t="s">
        <v>24</v>
      </c>
      <c r="V89" s="5" t="s">
        <v>24</v>
      </c>
      <c r="W89" s="6" t="s">
        <v>55</v>
      </c>
      <c r="X89" s="6" t="s">
        <v>55</v>
      </c>
      <c r="Y89" s="4"/>
      <c r="Z89" s="4"/>
      <c r="AA89" s="29"/>
      <c r="AB89" s="5" t="s">
        <v>45</v>
      </c>
      <c r="AC89" s="5" t="s">
        <v>45</v>
      </c>
      <c r="AD89" s="4" t="s">
        <v>45</v>
      </c>
      <c r="AE89" s="4" t="s">
        <v>45</v>
      </c>
      <c r="AF89" s="4" t="s">
        <v>45</v>
      </c>
      <c r="AG89" s="4" t="s">
        <v>45</v>
      </c>
      <c r="AH89" s="24">
        <f>COUNTIF(C89:AG89,"○")</f>
        <v>8</v>
      </c>
      <c r="AI89" s="22">
        <f>+AH89+AI82</f>
        <v>115</v>
      </c>
      <c r="AK89" s="4">
        <f>AH89+COUNTIF(C89:AG89,"")</f>
        <v>25</v>
      </c>
      <c r="AM89" s="82"/>
      <c r="AN89" s="35" t="s">
        <v>53</v>
      </c>
      <c r="AO89" s="37">
        <f>COUNTIF(C90:AG90,"●")</f>
        <v>8</v>
      </c>
      <c r="AP89" s="43"/>
    </row>
    <row r="90" spans="2:42" s="14" customFormat="1" ht="16.5" thickBot="1" x14ac:dyDescent="0.25">
      <c r="B90" s="15" t="s">
        <v>4</v>
      </c>
      <c r="C90" s="16"/>
      <c r="D90" s="16"/>
      <c r="E90" s="16"/>
      <c r="F90" s="16"/>
      <c r="G90" s="17" t="s">
        <v>17</v>
      </c>
      <c r="H90" s="17" t="s">
        <v>17</v>
      </c>
      <c r="I90" s="16"/>
      <c r="J90" s="16"/>
      <c r="K90" s="16"/>
      <c r="L90" s="16"/>
      <c r="M90" s="16"/>
      <c r="N90" s="17" t="s">
        <v>17</v>
      </c>
      <c r="O90" s="17" t="s">
        <v>17</v>
      </c>
      <c r="P90" s="16"/>
      <c r="Q90" s="16"/>
      <c r="R90" s="16"/>
      <c r="S90" s="16"/>
      <c r="T90" s="16"/>
      <c r="U90" s="17" t="s">
        <v>17</v>
      </c>
      <c r="V90" s="17" t="s">
        <v>17</v>
      </c>
      <c r="W90" s="18" t="s">
        <v>17</v>
      </c>
      <c r="X90" s="18" t="s">
        <v>17</v>
      </c>
      <c r="Y90" s="16"/>
      <c r="Z90" s="16"/>
      <c r="AA90" s="30"/>
      <c r="AB90" s="17" t="s">
        <v>45</v>
      </c>
      <c r="AC90" s="17" t="s">
        <v>45</v>
      </c>
      <c r="AD90" s="16" t="s">
        <v>45</v>
      </c>
      <c r="AE90" s="16" t="s">
        <v>45</v>
      </c>
      <c r="AF90" s="16" t="s">
        <v>45</v>
      </c>
      <c r="AG90" s="16" t="s">
        <v>45</v>
      </c>
      <c r="AH90" s="25">
        <f>COUNTIF(C90:AG90,"●")</f>
        <v>8</v>
      </c>
      <c r="AI90" s="23">
        <f>+AH90+AI83</f>
        <v>117</v>
      </c>
      <c r="AK90" s="4">
        <f>AK83+AK89</f>
        <v>351</v>
      </c>
      <c r="AM90" s="82"/>
      <c r="AN90" s="35" t="s">
        <v>48</v>
      </c>
      <c r="AO90" s="38">
        <f>IFERROR(+AO89/AO88,"")</f>
        <v>0.32</v>
      </c>
      <c r="AP90" s="39" t="str">
        <f>IF(AO90="","",IF(AO90&gt;=0.285,"4週8休以上",IF(AO207&lt;0.285,"4週8休未満",)))</f>
        <v>4週8休以上</v>
      </c>
    </row>
    <row r="91" spans="2:42" ht="17.25" customHeight="1" x14ac:dyDescent="0.2"/>
    <row r="92" spans="2:42" ht="16.5" thickBot="1" x14ac:dyDescent="0.25">
      <c r="B92" s="56" t="s">
        <v>49</v>
      </c>
      <c r="C92" s="56"/>
      <c r="D92" s="56"/>
      <c r="E92" s="56"/>
      <c r="F92" s="56"/>
      <c r="H92" s="56" t="s">
        <v>42</v>
      </c>
      <c r="I92" s="56"/>
      <c r="J92" s="56"/>
      <c r="L92" s="57" t="s">
        <v>48</v>
      </c>
      <c r="M92" s="57"/>
      <c r="N92" s="57"/>
      <c r="O92" s="57"/>
      <c r="P92" s="57"/>
    </row>
    <row r="93" spans="2:42" ht="12" customHeight="1" x14ac:dyDescent="0.2">
      <c r="C93" s="58">
        <f>AI90</f>
        <v>117</v>
      </c>
      <c r="D93" s="58"/>
      <c r="E93" s="58"/>
      <c r="F93" s="58" t="s">
        <v>30</v>
      </c>
      <c r="G93" s="58"/>
      <c r="H93" s="58">
        <f>AK90</f>
        <v>351</v>
      </c>
      <c r="I93" s="58"/>
      <c r="J93" s="58"/>
      <c r="K93" s="58" t="s">
        <v>31</v>
      </c>
      <c r="L93" s="58"/>
      <c r="M93" s="59">
        <f>ROUNDDOWN(C93/H93*100,1)</f>
        <v>33.299999999999997</v>
      </c>
      <c r="N93" s="60"/>
      <c r="O93" s="61"/>
      <c r="P93" s="68" t="s">
        <v>50</v>
      </c>
      <c r="Q93" s="69"/>
      <c r="R93" s="47" t="str">
        <f>IF(M93&gt;=28.5,"28.5　≦　現場閉所率　→　４週８休以上",IF(M93&lt;28.5,"現場閉所率　＜　28.5　→　週休２日工事未達成"))</f>
        <v>28.5　≦　現場閉所率　→　４週８休以上</v>
      </c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9"/>
    </row>
    <row r="94" spans="2:42" ht="12" customHeight="1" x14ac:dyDescent="0.2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62"/>
      <c r="N94" s="63"/>
      <c r="O94" s="64"/>
      <c r="P94" s="68"/>
      <c r="Q94" s="69"/>
      <c r="R94" s="50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2"/>
    </row>
    <row r="95" spans="2:42" ht="12" customHeight="1" thickBot="1" x14ac:dyDescent="0.2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65"/>
      <c r="N95" s="66"/>
      <c r="O95" s="67"/>
      <c r="P95" s="68"/>
      <c r="Q95" s="69"/>
      <c r="R95" s="53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5"/>
    </row>
    <row r="96" spans="2:42" ht="22" customHeight="1" x14ac:dyDescent="0.2">
      <c r="AF96" s="26"/>
      <c r="AG96" s="26"/>
      <c r="AH96" s="26"/>
      <c r="AI96" s="26"/>
      <c r="AJ96" s="26"/>
      <c r="AK96" s="26"/>
      <c r="AP96" s="28" t="s">
        <v>56</v>
      </c>
    </row>
  </sheetData>
  <mergeCells count="82">
    <mergeCell ref="R93:AK95"/>
    <mergeCell ref="B92:F92"/>
    <mergeCell ref="H92:J92"/>
    <mergeCell ref="L92:P92"/>
    <mergeCell ref="C93:E95"/>
    <mergeCell ref="F93:G95"/>
    <mergeCell ref="H93:J95"/>
    <mergeCell ref="K93:L95"/>
    <mergeCell ref="M93:O95"/>
    <mergeCell ref="P93:Q95"/>
    <mergeCell ref="C85:AG85"/>
    <mergeCell ref="AH85:AH88"/>
    <mergeCell ref="AI85:AI88"/>
    <mergeCell ref="AK85:AK88"/>
    <mergeCell ref="AM85:AM87"/>
    <mergeCell ref="AM88:AM90"/>
    <mergeCell ref="C78:AG78"/>
    <mergeCell ref="AH78:AH81"/>
    <mergeCell ref="AI78:AI81"/>
    <mergeCell ref="AK78:AK81"/>
    <mergeCell ref="AM78:AM80"/>
    <mergeCell ref="AM81:AM83"/>
    <mergeCell ref="C71:AG71"/>
    <mergeCell ref="AH71:AH74"/>
    <mergeCell ref="AI71:AI74"/>
    <mergeCell ref="AK71:AK74"/>
    <mergeCell ref="AM71:AM73"/>
    <mergeCell ref="AM74:AM76"/>
    <mergeCell ref="C64:AG64"/>
    <mergeCell ref="AH64:AH67"/>
    <mergeCell ref="AI64:AI67"/>
    <mergeCell ref="AK64:AK67"/>
    <mergeCell ref="AM64:AM66"/>
    <mergeCell ref="AM67:AM69"/>
    <mergeCell ref="C57:AG57"/>
    <mergeCell ref="AH57:AH60"/>
    <mergeCell ref="AI57:AI60"/>
    <mergeCell ref="AK57:AK60"/>
    <mergeCell ref="AM57:AM59"/>
    <mergeCell ref="AM60:AM62"/>
    <mergeCell ref="C50:AG50"/>
    <mergeCell ref="AH50:AH53"/>
    <mergeCell ref="AI50:AI53"/>
    <mergeCell ref="AK50:AK53"/>
    <mergeCell ref="AM50:AM52"/>
    <mergeCell ref="AM53:AM55"/>
    <mergeCell ref="C43:AG43"/>
    <mergeCell ref="AH43:AH46"/>
    <mergeCell ref="AI43:AI46"/>
    <mergeCell ref="AK43:AK46"/>
    <mergeCell ref="AM43:AM45"/>
    <mergeCell ref="AM46:AM48"/>
    <mergeCell ref="C36:AG36"/>
    <mergeCell ref="AH36:AH39"/>
    <mergeCell ref="AI36:AI39"/>
    <mergeCell ref="AK36:AK39"/>
    <mergeCell ref="AM36:AM38"/>
    <mergeCell ref="AM39:AM41"/>
    <mergeCell ref="C29:AG29"/>
    <mergeCell ref="AH29:AH32"/>
    <mergeCell ref="AI29:AI32"/>
    <mergeCell ref="AK29:AK32"/>
    <mergeCell ref="AM29:AM31"/>
    <mergeCell ref="AM32:AM34"/>
    <mergeCell ref="C22:AG22"/>
    <mergeCell ref="AH22:AH25"/>
    <mergeCell ref="AI22:AI25"/>
    <mergeCell ref="AK22:AK25"/>
    <mergeCell ref="AM22:AM24"/>
    <mergeCell ref="AM25:AM27"/>
    <mergeCell ref="C15:AG15"/>
    <mergeCell ref="AH15:AH18"/>
    <mergeCell ref="AI15:AI18"/>
    <mergeCell ref="AK15:AK18"/>
    <mergeCell ref="AM15:AM17"/>
    <mergeCell ref="AM18:AM20"/>
    <mergeCell ref="C8:AG8"/>
    <mergeCell ref="AH8:AH11"/>
    <mergeCell ref="AI8:AI11"/>
    <mergeCell ref="AK8:AK11"/>
    <mergeCell ref="AM8:AM10"/>
    <mergeCell ref="AM11:AM13"/>
  </mergeCells>
  <phoneticPr fontId="1"/>
  <conditionalFormatting sqref="AM7:AP13">
    <cfRule type="containsText" dxfId="23" priority="45" operator="containsText" text="4週8休未満">
      <formula>NOT(ISERROR(SEARCH("4週8休未満",AM7)))</formula>
    </cfRule>
  </conditionalFormatting>
  <conditionalFormatting sqref="AP7:AP13">
    <cfRule type="containsText" dxfId="22" priority="46" operator="containsText" text="4週8休以上">
      <formula>NOT(ISERROR(SEARCH("4週8休以上",AP7)))</formula>
    </cfRule>
  </conditionalFormatting>
  <conditionalFormatting sqref="AM15:AP20">
    <cfRule type="containsText" dxfId="21" priority="21" operator="containsText" text="4週8休未満">
      <formula>NOT(ISERROR(SEARCH("4週8休未満",AM15)))</formula>
    </cfRule>
  </conditionalFormatting>
  <conditionalFormatting sqref="AP15:AP20">
    <cfRule type="containsText" dxfId="20" priority="22" operator="containsText" text="4週8休以上">
      <formula>NOT(ISERROR(SEARCH("4週8休以上",AP15)))</formula>
    </cfRule>
  </conditionalFormatting>
  <conditionalFormatting sqref="AM22:AP27">
    <cfRule type="containsText" dxfId="19" priority="19" operator="containsText" text="4週8休未満">
      <formula>NOT(ISERROR(SEARCH("4週8休未満",AM22)))</formula>
    </cfRule>
  </conditionalFormatting>
  <conditionalFormatting sqref="AP22:AP27">
    <cfRule type="containsText" dxfId="18" priority="20" operator="containsText" text="4週8休以上">
      <formula>NOT(ISERROR(SEARCH("4週8休以上",AP22)))</formula>
    </cfRule>
  </conditionalFormatting>
  <conditionalFormatting sqref="AM29:AP34">
    <cfRule type="containsText" dxfId="17" priority="17" operator="containsText" text="4週8休未満">
      <formula>NOT(ISERROR(SEARCH("4週8休未満",AM29)))</formula>
    </cfRule>
  </conditionalFormatting>
  <conditionalFormatting sqref="AP29:AP34">
    <cfRule type="containsText" dxfId="16" priority="18" operator="containsText" text="4週8休以上">
      <formula>NOT(ISERROR(SEARCH("4週8休以上",AP29)))</formula>
    </cfRule>
  </conditionalFormatting>
  <conditionalFormatting sqref="AM36:AP41">
    <cfRule type="containsText" dxfId="15" priority="15" operator="containsText" text="4週8休未満">
      <formula>NOT(ISERROR(SEARCH("4週8休未満",AM36)))</formula>
    </cfRule>
  </conditionalFormatting>
  <conditionalFormatting sqref="AP36:AP41">
    <cfRule type="containsText" dxfId="14" priority="16" operator="containsText" text="4週8休以上">
      <formula>NOT(ISERROR(SEARCH("4週8休以上",AP36)))</formula>
    </cfRule>
  </conditionalFormatting>
  <conditionalFormatting sqref="AM43:AP48">
    <cfRule type="containsText" dxfId="13" priority="13" operator="containsText" text="4週8休未満">
      <formula>NOT(ISERROR(SEARCH("4週8休未満",AM43)))</formula>
    </cfRule>
  </conditionalFormatting>
  <conditionalFormatting sqref="AP43:AP48">
    <cfRule type="containsText" dxfId="12" priority="14" operator="containsText" text="4週8休以上">
      <formula>NOT(ISERROR(SEARCH("4週8休以上",AP43)))</formula>
    </cfRule>
  </conditionalFormatting>
  <conditionalFormatting sqref="AM50:AP55">
    <cfRule type="containsText" dxfId="11" priority="11" operator="containsText" text="4週8休未満">
      <formula>NOT(ISERROR(SEARCH("4週8休未満",AM50)))</formula>
    </cfRule>
  </conditionalFormatting>
  <conditionalFormatting sqref="AP50:AP55">
    <cfRule type="containsText" dxfId="10" priority="12" operator="containsText" text="4週8休以上">
      <formula>NOT(ISERROR(SEARCH("4週8休以上",AP50)))</formula>
    </cfRule>
  </conditionalFormatting>
  <conditionalFormatting sqref="AM57:AP62">
    <cfRule type="containsText" dxfId="9" priority="9" operator="containsText" text="4週8休未満">
      <formula>NOT(ISERROR(SEARCH("4週8休未満",AM57)))</formula>
    </cfRule>
  </conditionalFormatting>
  <conditionalFormatting sqref="AP57:AP62">
    <cfRule type="containsText" dxfId="8" priority="10" operator="containsText" text="4週8休以上">
      <formula>NOT(ISERROR(SEARCH("4週8休以上",AP57)))</formula>
    </cfRule>
  </conditionalFormatting>
  <conditionalFormatting sqref="AM64:AP69">
    <cfRule type="containsText" dxfId="7" priority="7" operator="containsText" text="4週8休未満">
      <formula>NOT(ISERROR(SEARCH("4週8休未満",AM64)))</formula>
    </cfRule>
  </conditionalFormatting>
  <conditionalFormatting sqref="AP64:AP69">
    <cfRule type="containsText" dxfId="6" priority="8" operator="containsText" text="4週8休以上">
      <formula>NOT(ISERROR(SEARCH("4週8休以上",AP64)))</formula>
    </cfRule>
  </conditionalFormatting>
  <conditionalFormatting sqref="AM71:AP76">
    <cfRule type="containsText" dxfId="5" priority="5" operator="containsText" text="4週8休未満">
      <formula>NOT(ISERROR(SEARCH("4週8休未満",AM71)))</formula>
    </cfRule>
  </conditionalFormatting>
  <conditionalFormatting sqref="AP71:AP76">
    <cfRule type="containsText" dxfId="4" priority="6" operator="containsText" text="4週8休以上">
      <formula>NOT(ISERROR(SEARCH("4週8休以上",AP71)))</formula>
    </cfRule>
  </conditionalFormatting>
  <conditionalFormatting sqref="AM78:AP83">
    <cfRule type="containsText" dxfId="3" priority="3" operator="containsText" text="4週8休未満">
      <formula>NOT(ISERROR(SEARCH("4週8休未満",AM78)))</formula>
    </cfRule>
  </conditionalFormatting>
  <conditionalFormatting sqref="AP78:AP83">
    <cfRule type="containsText" dxfId="2" priority="4" operator="containsText" text="4週8休以上">
      <formula>NOT(ISERROR(SEARCH("4週8休以上",AP78)))</formula>
    </cfRule>
  </conditionalFormatting>
  <conditionalFormatting sqref="AM85:AP90">
    <cfRule type="containsText" dxfId="1" priority="1" operator="containsText" text="4週8休未満">
      <formula>NOT(ISERROR(SEARCH("4週8休未満",AM85)))</formula>
    </cfRule>
  </conditionalFormatting>
  <conditionalFormatting sqref="AP85:AP90">
    <cfRule type="containsText" dxfId="0" priority="2" operator="containsText" text="4週8休以上">
      <formula>NOT(ISERROR(SEARCH("4週8休以上",AP85)))</formula>
    </cfRule>
  </conditionalFormatting>
  <printOptions horizontalCentered="1"/>
  <pageMargins left="0.98425196850393704" right="0.39370078740157483" top="0.59055118110236227" bottom="0.39370078740157483" header="0.31496062992125984" footer="0.31496062992125984"/>
  <pageSetup paperSize="9" scale="58" fitToHeight="0" orientation="portrait" r:id="rId1"/>
  <rowBreaks count="1" manualBreakCount="1">
    <brk id="49" min="1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別紙１(記入例）</vt:lpstr>
      <vt:lpstr>Sheet2</vt:lpstr>
      <vt:lpstr>Sheet3</vt:lpstr>
      <vt:lpstr>'別紙１(記入例）'!Print_Area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2022-06-08T06:07:57Z</cp:lastPrinted>
  <dcterms:created xsi:type="dcterms:W3CDTF">2017-11-13T01:25:12Z</dcterms:created>
  <dcterms:modified xsi:type="dcterms:W3CDTF">2024-03-18T07:39:32Z</dcterms:modified>
</cp:coreProperties>
</file>