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6 サービス業振興班\03 空き店舗調査（自前）\03 市ＨＰへの掲載\"/>
    </mc:Choice>
  </mc:AlternateContent>
  <xr:revisionPtr revIDLastSave="0" documentId="13_ncr:1_{8C8A67F9-26A6-430C-B596-1DDAA9EB5CD5}" xr6:coauthVersionLast="47" xr6:coauthVersionMax="47" xr10:uidLastSave="{00000000-0000-0000-0000-000000000000}"/>
  <bookViews>
    <workbookView xWindow="-110" yWindow="-110" windowWidth="19420" windowHeight="10300" xr2:uid="{64DD064F-DAAF-403D-A9AA-E5BB944B2E9C}"/>
  </bookViews>
  <sheets>
    <sheet name="R7 " sheetId="6" r:id="rId1"/>
  </sheets>
  <definedNames>
    <definedName name="_xlnm._FilterDatabase" localSheetId="0" hidden="1">'R7 '!$A$4:$AB$37</definedName>
    <definedName name="_xlnm.Print_Area" localSheetId="0">'R7 '!$A$1:$AB$49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E21" i="6"/>
  <c r="O36" i="6"/>
  <c r="N36" i="6"/>
  <c r="P35" i="6"/>
  <c r="P34" i="6"/>
  <c r="P33" i="6"/>
  <c r="P32" i="6"/>
  <c r="O31" i="6"/>
  <c r="N31" i="6"/>
  <c r="P30" i="6"/>
  <c r="P29" i="6"/>
  <c r="P28" i="6"/>
  <c r="P27" i="6"/>
  <c r="O26" i="6"/>
  <c r="N26" i="6"/>
  <c r="P25" i="6"/>
  <c r="P24" i="6"/>
  <c r="P23" i="6"/>
  <c r="P22" i="6"/>
  <c r="O21" i="6"/>
  <c r="N21" i="6"/>
  <c r="P20" i="6"/>
  <c r="P19" i="6"/>
  <c r="P18" i="6"/>
  <c r="P17" i="6"/>
  <c r="O16" i="6"/>
  <c r="N16" i="6"/>
  <c r="P15" i="6"/>
  <c r="P14" i="6"/>
  <c r="P13" i="6"/>
  <c r="P12" i="6"/>
  <c r="P11" i="6"/>
  <c r="P10" i="6"/>
  <c r="P9" i="6"/>
  <c r="P8" i="6"/>
  <c r="P7" i="6"/>
  <c r="P6" i="6"/>
  <c r="P5" i="6"/>
  <c r="K41" i="6"/>
  <c r="D41" i="6" s="1"/>
  <c r="M41" i="6" s="1"/>
  <c r="K40" i="6"/>
  <c r="D40" i="6" s="1"/>
  <c r="M40" i="6" s="1"/>
  <c r="K39" i="6"/>
  <c r="V37" i="6"/>
  <c r="AA36" i="6"/>
  <c r="Z36" i="6"/>
  <c r="X36" i="6"/>
  <c r="W36" i="6"/>
  <c r="V36" i="6"/>
  <c r="R36" i="6"/>
  <c r="Q36" i="6"/>
  <c r="L36" i="6"/>
  <c r="J36" i="6"/>
  <c r="I36" i="6"/>
  <c r="H36" i="6"/>
  <c r="G36" i="6"/>
  <c r="F36" i="6"/>
  <c r="E36" i="6"/>
  <c r="AB35" i="6"/>
  <c r="Y35" i="6"/>
  <c r="V35" i="6"/>
  <c r="S35" i="6"/>
  <c r="K35" i="6"/>
  <c r="D35" i="6" s="1"/>
  <c r="AB34" i="6"/>
  <c r="Y34" i="6"/>
  <c r="V34" i="6"/>
  <c r="S34" i="6"/>
  <c r="K34" i="6"/>
  <c r="D34" i="6" s="1"/>
  <c r="M34" i="6" s="1"/>
  <c r="AB33" i="6"/>
  <c r="Y33" i="6"/>
  <c r="V33" i="6"/>
  <c r="S33" i="6"/>
  <c r="K33" i="6"/>
  <c r="AB32" i="6"/>
  <c r="Y32" i="6"/>
  <c r="V32" i="6"/>
  <c r="S32" i="6"/>
  <c r="K32" i="6"/>
  <c r="D32" i="6"/>
  <c r="AA31" i="6"/>
  <c r="Z31" i="6"/>
  <c r="X31" i="6"/>
  <c r="W31" i="6"/>
  <c r="Y31" i="6" s="1"/>
  <c r="V31" i="6"/>
  <c r="R31" i="6"/>
  <c r="Q31" i="6"/>
  <c r="L31" i="6"/>
  <c r="J31" i="6"/>
  <c r="I31" i="6"/>
  <c r="H31" i="6"/>
  <c r="G31" i="6"/>
  <c r="F31" i="6"/>
  <c r="E31" i="6"/>
  <c r="AB30" i="6"/>
  <c r="Y30" i="6"/>
  <c r="V30" i="6"/>
  <c r="S30" i="6"/>
  <c r="K30" i="6"/>
  <c r="D30" i="6" s="1"/>
  <c r="AB29" i="6"/>
  <c r="Y29" i="6"/>
  <c r="V29" i="6"/>
  <c r="S29" i="6"/>
  <c r="K29" i="6"/>
  <c r="D29" i="6" s="1"/>
  <c r="M29" i="6" s="1"/>
  <c r="AB28" i="6"/>
  <c r="Y28" i="6"/>
  <c r="V28" i="6"/>
  <c r="S28" i="6"/>
  <c r="K28" i="6"/>
  <c r="D28" i="6" s="1"/>
  <c r="AB27" i="6"/>
  <c r="Y27" i="6"/>
  <c r="V27" i="6"/>
  <c r="S27" i="6"/>
  <c r="K27" i="6"/>
  <c r="D27" i="6"/>
  <c r="AA26" i="6"/>
  <c r="Z26" i="6"/>
  <c r="X26" i="6"/>
  <c r="W26" i="6"/>
  <c r="V26" i="6"/>
  <c r="R26" i="6"/>
  <c r="Q26" i="6"/>
  <c r="L26" i="6"/>
  <c r="J26" i="6"/>
  <c r="I26" i="6"/>
  <c r="H26" i="6"/>
  <c r="G26" i="6"/>
  <c r="F26" i="6"/>
  <c r="E26" i="6"/>
  <c r="AB25" i="6"/>
  <c r="Y25" i="6"/>
  <c r="V25" i="6"/>
  <c r="S25" i="6"/>
  <c r="K25" i="6"/>
  <c r="D25" i="6"/>
  <c r="AB24" i="6"/>
  <c r="Y24" i="6"/>
  <c r="V24" i="6"/>
  <c r="S24" i="6"/>
  <c r="K24" i="6"/>
  <c r="D24" i="6" s="1"/>
  <c r="M24" i="6" s="1"/>
  <c r="AB23" i="6"/>
  <c r="Y23" i="6"/>
  <c r="V23" i="6"/>
  <c r="S23" i="6"/>
  <c r="K23" i="6"/>
  <c r="D23" i="6" s="1"/>
  <c r="AB22" i="6"/>
  <c r="Y22" i="6"/>
  <c r="V22" i="6"/>
  <c r="S22" i="6"/>
  <c r="K22" i="6"/>
  <c r="AA21" i="6"/>
  <c r="Z21" i="6"/>
  <c r="X21" i="6"/>
  <c r="W21" i="6"/>
  <c r="V21" i="6"/>
  <c r="R21" i="6"/>
  <c r="Q21" i="6"/>
  <c r="L21" i="6"/>
  <c r="J21" i="6"/>
  <c r="I21" i="6"/>
  <c r="AB20" i="6"/>
  <c r="Y20" i="6"/>
  <c r="V20" i="6"/>
  <c r="S20" i="6"/>
  <c r="K20" i="6"/>
  <c r="AB19" i="6"/>
  <c r="Y19" i="6"/>
  <c r="V19" i="6"/>
  <c r="S19" i="6"/>
  <c r="K19" i="6"/>
  <c r="AB18" i="6"/>
  <c r="Y18" i="6"/>
  <c r="V18" i="6"/>
  <c r="S18" i="6"/>
  <c r="K18" i="6"/>
  <c r="D18" i="6" s="1"/>
  <c r="M18" i="6" s="1"/>
  <c r="AB17" i="6"/>
  <c r="Y17" i="6"/>
  <c r="V17" i="6"/>
  <c r="S17" i="6"/>
  <c r="K17" i="6"/>
  <c r="D17" i="6" s="1"/>
  <c r="AA16" i="6"/>
  <c r="Z16" i="6"/>
  <c r="X16" i="6"/>
  <c r="W16" i="6"/>
  <c r="V16" i="6"/>
  <c r="R16" i="6"/>
  <c r="Q16" i="6"/>
  <c r="L16" i="6"/>
  <c r="J16" i="6"/>
  <c r="I16" i="6"/>
  <c r="H16" i="6"/>
  <c r="G16" i="6"/>
  <c r="F16" i="6"/>
  <c r="E16" i="6"/>
  <c r="AB15" i="6"/>
  <c r="Y15" i="6"/>
  <c r="V15" i="6"/>
  <c r="S15" i="6"/>
  <c r="K15" i="6"/>
  <c r="D15" i="6" s="1"/>
  <c r="M15" i="6" s="1"/>
  <c r="AB14" i="6"/>
  <c r="Y14" i="6"/>
  <c r="V14" i="6"/>
  <c r="S14" i="6"/>
  <c r="K14" i="6"/>
  <c r="D14" i="6" s="1"/>
  <c r="AB13" i="6"/>
  <c r="Y13" i="6"/>
  <c r="V13" i="6"/>
  <c r="S13" i="6"/>
  <c r="K13" i="6"/>
  <c r="D13" i="6" s="1"/>
  <c r="AB12" i="6"/>
  <c r="Y12" i="6"/>
  <c r="V12" i="6"/>
  <c r="S12" i="6"/>
  <c r="K12" i="6"/>
  <c r="D12" i="6" s="1"/>
  <c r="AB11" i="6"/>
  <c r="Y11" i="6"/>
  <c r="V11" i="6"/>
  <c r="S11" i="6"/>
  <c r="K11" i="6"/>
  <c r="D11" i="6" s="1"/>
  <c r="M11" i="6" s="1"/>
  <c r="AB10" i="6"/>
  <c r="Y10" i="6"/>
  <c r="V10" i="6"/>
  <c r="S10" i="6"/>
  <c r="K10" i="6"/>
  <c r="D10" i="6" s="1"/>
  <c r="AB9" i="6"/>
  <c r="Y9" i="6"/>
  <c r="V9" i="6"/>
  <c r="S9" i="6"/>
  <c r="K9" i="6"/>
  <c r="D9" i="6" s="1"/>
  <c r="AB8" i="6"/>
  <c r="Y8" i="6"/>
  <c r="V8" i="6"/>
  <c r="S8" i="6"/>
  <c r="K8" i="6"/>
  <c r="D8" i="6" s="1"/>
  <c r="M8" i="6" s="1"/>
  <c r="AB7" i="6"/>
  <c r="Y7" i="6"/>
  <c r="V7" i="6"/>
  <c r="S7" i="6"/>
  <c r="K7" i="6"/>
  <c r="D7" i="6"/>
  <c r="AB6" i="6"/>
  <c r="Y6" i="6"/>
  <c r="V6" i="6"/>
  <c r="S6" i="6"/>
  <c r="K6" i="6"/>
  <c r="D6" i="6" s="1"/>
  <c r="AB5" i="6"/>
  <c r="Y5" i="6"/>
  <c r="V5" i="6"/>
  <c r="S5" i="6"/>
  <c r="K5" i="6"/>
  <c r="X37" i="6" l="1"/>
  <c r="Y37" i="6" s="1"/>
  <c r="W37" i="6"/>
  <c r="AB31" i="6"/>
  <c r="Z37" i="6"/>
  <c r="AB21" i="6"/>
  <c r="S26" i="6"/>
  <c r="K31" i="6"/>
  <c r="Y36" i="6"/>
  <c r="S31" i="6"/>
  <c r="AB26" i="6"/>
  <c r="S21" i="6"/>
  <c r="D20" i="6"/>
  <c r="M20" i="6" s="1"/>
  <c r="K26" i="6"/>
  <c r="K21" i="6"/>
  <c r="K16" i="6"/>
  <c r="K36" i="6"/>
  <c r="M28" i="6"/>
  <c r="E37" i="6"/>
  <c r="F37" i="6"/>
  <c r="M14" i="6"/>
  <c r="P36" i="6"/>
  <c r="P31" i="6"/>
  <c r="P26" i="6"/>
  <c r="N37" i="6"/>
  <c r="P21" i="6"/>
  <c r="O37" i="6"/>
  <c r="S36" i="6"/>
  <c r="L37" i="6"/>
  <c r="H37" i="6"/>
  <c r="M23" i="6"/>
  <c r="M35" i="6"/>
  <c r="M30" i="6"/>
  <c r="AB36" i="6"/>
  <c r="G37" i="6"/>
  <c r="M13" i="6"/>
  <c r="J37" i="6"/>
  <c r="M25" i="6"/>
  <c r="M32" i="6"/>
  <c r="P16" i="6"/>
  <c r="AA37" i="6"/>
  <c r="AB37" i="6" s="1"/>
  <c r="D31" i="6"/>
  <c r="Q37" i="6"/>
  <c r="Y21" i="6"/>
  <c r="Y26" i="6"/>
  <c r="M27" i="6"/>
  <c r="M7" i="6"/>
  <c r="M10" i="6"/>
  <c r="R37" i="6"/>
  <c r="D22" i="6"/>
  <c r="D26" i="6" s="1"/>
  <c r="M26" i="6" s="1"/>
  <c r="D39" i="6"/>
  <c r="M39" i="6" s="1"/>
  <c r="M17" i="6"/>
  <c r="D5" i="6"/>
  <c r="D16" i="6" s="1"/>
  <c r="Y16" i="6"/>
  <c r="D33" i="6"/>
  <c r="D36" i="6" s="1"/>
  <c r="M6" i="6"/>
  <c r="M12" i="6"/>
  <c r="S16" i="6"/>
  <c r="D19" i="6"/>
  <c r="I37" i="6"/>
  <c r="AB16" i="6"/>
  <c r="M9" i="6"/>
  <c r="S37" i="6" l="1"/>
  <c r="M31" i="6"/>
  <c r="D21" i="6"/>
  <c r="D37" i="6" s="1"/>
  <c r="M36" i="6"/>
  <c r="M16" i="6"/>
  <c r="P37" i="6"/>
  <c r="M22" i="6"/>
  <c r="K37" i="6"/>
  <c r="M5" i="6"/>
  <c r="M19" i="6"/>
  <c r="M33" i="6"/>
  <c r="M21" i="6" l="1"/>
  <c r="M37" i="6"/>
</calcChain>
</file>

<file path=xl/sharedStrings.xml><?xml version="1.0" encoding="utf-8"?>
<sst xmlns="http://schemas.openxmlformats.org/spreadsheetml/2006/main" count="78" uniqueCount="61">
  <si>
    <t>地区</t>
    <rPh sb="0" eb="2">
      <t>チク</t>
    </rPh>
    <phoneticPr fontId="3"/>
  </si>
  <si>
    <t>No.</t>
    <phoneticPr fontId="3"/>
  </si>
  <si>
    <t>商店街名</t>
    <rPh sb="0" eb="3">
      <t>ショウテンガイ</t>
    </rPh>
    <rPh sb="3" eb="4">
      <t>ナ</t>
    </rPh>
    <phoneticPr fontId="3"/>
  </si>
  <si>
    <t>店舗数
（1階部）</t>
    <rPh sb="0" eb="3">
      <t>テンポスウ</t>
    </rPh>
    <rPh sb="6" eb="7">
      <t>カイ</t>
    </rPh>
    <rPh sb="7" eb="8">
      <t>ブ</t>
    </rPh>
    <phoneticPr fontId="3"/>
  </si>
  <si>
    <t>区分別店舗数</t>
    <rPh sb="0" eb="2">
      <t>クブン</t>
    </rPh>
    <rPh sb="2" eb="3">
      <t>ベツ</t>
    </rPh>
    <rPh sb="3" eb="6">
      <t>テンポスウ</t>
    </rPh>
    <phoneticPr fontId="3"/>
  </si>
  <si>
    <t>小売・卸</t>
    <rPh sb="0" eb="2">
      <t>コウリ</t>
    </rPh>
    <rPh sb="3" eb="4">
      <t>オロシ</t>
    </rPh>
    <phoneticPr fontId="3"/>
  </si>
  <si>
    <t>サービス</t>
    <phoneticPr fontId="3"/>
  </si>
  <si>
    <t>飲食</t>
    <rPh sb="0" eb="2">
      <t>インショク</t>
    </rPh>
    <phoneticPr fontId="3"/>
  </si>
  <si>
    <t>その他</t>
    <rPh sb="2" eb="3">
      <t>タ</t>
    </rPh>
    <phoneticPr fontId="3"/>
  </si>
  <si>
    <t>空き店舗数</t>
    <rPh sb="0" eb="1">
      <t>ア</t>
    </rPh>
    <rPh sb="2" eb="4">
      <t>テンポ</t>
    </rPh>
    <rPh sb="4" eb="5">
      <t>スウ</t>
    </rPh>
    <phoneticPr fontId="3"/>
  </si>
  <si>
    <t>不明</t>
    <rPh sb="0" eb="2">
      <t>フメイ</t>
    </rPh>
    <phoneticPr fontId="3"/>
  </si>
  <si>
    <t>店舗数</t>
    <rPh sb="0" eb="3">
      <t>テンポスウ</t>
    </rPh>
    <phoneticPr fontId="3"/>
  </si>
  <si>
    <t>空き店舗率</t>
    <rPh sb="0" eb="1">
      <t>ア</t>
    </rPh>
    <rPh sb="2" eb="4">
      <t>テンポ</t>
    </rPh>
    <rPh sb="4" eb="5">
      <t>リツ</t>
    </rPh>
    <phoneticPr fontId="3"/>
  </si>
  <si>
    <t>改装等</t>
    <rPh sb="0" eb="2">
      <t>カイソウ</t>
    </rPh>
    <rPh sb="2" eb="3">
      <t>トウ</t>
    </rPh>
    <phoneticPr fontId="3"/>
  </si>
  <si>
    <t>入居待</t>
    <rPh sb="0" eb="2">
      <t>ニュウキョ</t>
    </rPh>
    <rPh sb="2" eb="3">
      <t>マ</t>
    </rPh>
    <phoneticPr fontId="3"/>
  </si>
  <si>
    <t>計</t>
    <rPh sb="0" eb="1">
      <t>ケイ</t>
    </rPh>
    <phoneticPr fontId="3"/>
  </si>
  <si>
    <t>中心部</t>
    <rPh sb="0" eb="3">
      <t>チュウシンブ</t>
    </rPh>
    <phoneticPr fontId="3"/>
  </si>
  <si>
    <t>上通一番街商店街振興組合</t>
    <rPh sb="0" eb="1">
      <t>カミ</t>
    </rPh>
    <rPh sb="1" eb="2">
      <t>トオ</t>
    </rPh>
    <rPh sb="2" eb="3">
      <t>1</t>
    </rPh>
    <rPh sb="3" eb="4">
      <t>バン</t>
    </rPh>
    <rPh sb="4" eb="5">
      <t>ガイ</t>
    </rPh>
    <rPh sb="5" eb="7">
      <t>ショウテン</t>
    </rPh>
    <rPh sb="7" eb="8">
      <t>ガイ</t>
    </rPh>
    <rPh sb="8" eb="10">
      <t>シンコウ</t>
    </rPh>
    <rPh sb="10" eb="12">
      <t>クミアイ</t>
    </rPh>
    <phoneticPr fontId="3"/>
  </si>
  <si>
    <t>上通１・２丁目商店街振興組合</t>
    <rPh sb="0" eb="1">
      <t>カミ</t>
    </rPh>
    <rPh sb="1" eb="2">
      <t>トオ</t>
    </rPh>
    <rPh sb="5" eb="7">
      <t>チョウメ</t>
    </rPh>
    <rPh sb="7" eb="9">
      <t>ショウテン</t>
    </rPh>
    <rPh sb="9" eb="10">
      <t>ガイ</t>
    </rPh>
    <rPh sb="10" eb="12">
      <t>シンコウ</t>
    </rPh>
    <rPh sb="12" eb="14">
      <t>クミアイ</t>
    </rPh>
    <phoneticPr fontId="3"/>
  </si>
  <si>
    <t>熊本市上通町三、四丁目商店街振興組合</t>
    <rPh sb="0" eb="2">
      <t>クマモト</t>
    </rPh>
    <rPh sb="2" eb="3">
      <t>シ</t>
    </rPh>
    <rPh sb="3" eb="4">
      <t>カミ</t>
    </rPh>
    <rPh sb="4" eb="5">
      <t>トオ</t>
    </rPh>
    <rPh sb="5" eb="6">
      <t>マチ</t>
    </rPh>
    <rPh sb="6" eb="7">
      <t>3</t>
    </rPh>
    <rPh sb="8" eb="9">
      <t>4</t>
    </rPh>
    <rPh sb="9" eb="11">
      <t>チョウメ</t>
    </rPh>
    <rPh sb="11" eb="13">
      <t>ショウテン</t>
    </rPh>
    <rPh sb="13" eb="14">
      <t>ガイ</t>
    </rPh>
    <rPh sb="14" eb="16">
      <t>シンコウ</t>
    </rPh>
    <rPh sb="16" eb="18">
      <t>クミアイ</t>
    </rPh>
    <phoneticPr fontId="3"/>
  </si>
  <si>
    <t>熊本市上通五丁目商店街振興組合</t>
    <rPh sb="0" eb="2">
      <t>クマモト</t>
    </rPh>
    <rPh sb="2" eb="3">
      <t>シ</t>
    </rPh>
    <rPh sb="3" eb="4">
      <t>カミ</t>
    </rPh>
    <rPh sb="4" eb="5">
      <t>トオ</t>
    </rPh>
    <rPh sb="5" eb="6">
      <t>5</t>
    </rPh>
    <rPh sb="6" eb="8">
      <t>チョウメ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</si>
  <si>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熊本市下通新天街商店街振興組合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シン</t>
    </rPh>
    <rPh sb="6" eb="7">
      <t>テン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</si>
  <si>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熊本市下通二番街商店街振興組合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2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</si>
  <si>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熊本市下通三番街商店街振興組合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3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</si>
  <si>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熊本市下通四番街商店街振興組合</t>
    <rPh sb="0" eb="2">
      <t>クマモト</t>
    </rPh>
    <rPh sb="2" eb="3">
      <t>シ</t>
    </rPh>
    <rPh sb="3" eb="4">
      <t>シタ</t>
    </rPh>
    <rPh sb="4" eb="5">
      <t>トオ</t>
    </rPh>
    <rPh sb="5" eb="6">
      <t>4</t>
    </rPh>
    <rPh sb="6" eb="7">
      <t>バン</t>
    </rPh>
    <rPh sb="7" eb="8">
      <t>ガイ</t>
    </rPh>
    <rPh sb="8" eb="10">
      <t>ショウテン</t>
    </rPh>
    <rPh sb="10" eb="11">
      <t>ガイ</t>
    </rPh>
    <rPh sb="11" eb="13">
      <t>シンコウ</t>
    </rPh>
    <rPh sb="13" eb="15">
      <t>クミアイ</t>
    </rPh>
    <phoneticPr fontId="3"/>
  </si>
  <si>
    <t>駕町通り商店街振興組合</t>
    <rPh sb="0" eb="1">
      <t>ガ</t>
    </rPh>
    <rPh sb="1" eb="2">
      <t>チョウ</t>
    </rPh>
    <rPh sb="2" eb="3">
      <t>トオ</t>
    </rPh>
    <rPh sb="4" eb="7">
      <t>ショウテンガイ</t>
    </rPh>
    <rPh sb="7" eb="9">
      <t>シンコウ</t>
    </rPh>
    <rPh sb="9" eb="11">
      <t>クミアイ</t>
    </rPh>
    <phoneticPr fontId="3"/>
  </si>
  <si>
    <t>シャワー通り商店会</t>
    <rPh sb="4" eb="5">
      <t>トオリ</t>
    </rPh>
    <rPh sb="6" eb="9">
      <t>ショウテンカイ</t>
    </rPh>
    <phoneticPr fontId="3"/>
  </si>
  <si>
    <t>熊本市新市街商店街振興組合</t>
    <rPh sb="0" eb="2">
      <t>クマモト</t>
    </rPh>
    <rPh sb="2" eb="3">
      <t>シ</t>
    </rPh>
    <rPh sb="3" eb="4">
      <t>シン</t>
    </rPh>
    <rPh sb="4" eb="6">
      <t>シガイ</t>
    </rPh>
    <rPh sb="6" eb="9">
      <t>ショウテンガイ</t>
    </rPh>
    <rPh sb="9" eb="11">
      <t>シンコウ</t>
    </rPh>
    <rPh sb="11" eb="13">
      <t>クミアイ</t>
    </rPh>
    <phoneticPr fontId="3"/>
  </si>
  <si>
    <t>　小　　　計</t>
    <rPh sb="1" eb="2">
      <t>ショウ</t>
    </rPh>
    <rPh sb="5" eb="6">
      <t>ケイ</t>
    </rPh>
    <phoneticPr fontId="3"/>
  </si>
  <si>
    <t>東　部</t>
    <rPh sb="0" eb="1">
      <t>ヒガシ</t>
    </rPh>
    <rPh sb="2" eb="3">
      <t>ブ</t>
    </rPh>
    <phoneticPr fontId="3"/>
  </si>
  <si>
    <t>出水ふれあい通り出水商栄会</t>
    <rPh sb="0" eb="2">
      <t>イズミ</t>
    </rPh>
    <rPh sb="6" eb="7">
      <t>トオ</t>
    </rPh>
    <rPh sb="8" eb="10">
      <t>イズミ</t>
    </rPh>
    <rPh sb="10" eb="11">
      <t>ショウ</t>
    </rPh>
    <rPh sb="11" eb="12">
      <t>エイ</t>
    </rPh>
    <rPh sb="12" eb="13">
      <t>カイ</t>
    </rPh>
    <phoneticPr fontId="3"/>
  </si>
  <si>
    <t>健軍商店街振興組合</t>
    <rPh sb="0" eb="2">
      <t>ケングン</t>
    </rPh>
    <rPh sb="2" eb="4">
      <t>ショウテン</t>
    </rPh>
    <rPh sb="4" eb="5">
      <t>ガイ</t>
    </rPh>
    <rPh sb="5" eb="7">
      <t>シンコウ</t>
    </rPh>
    <rPh sb="7" eb="9">
      <t>クミアイ</t>
    </rPh>
    <phoneticPr fontId="3"/>
  </si>
  <si>
    <t>競輪場通り商栄会</t>
    <rPh sb="0" eb="2">
      <t>ケイリン</t>
    </rPh>
    <rPh sb="2" eb="3">
      <t>ジョウ</t>
    </rPh>
    <rPh sb="3" eb="4">
      <t>トオ</t>
    </rPh>
    <rPh sb="5" eb="6">
      <t>ショウ</t>
    </rPh>
    <rPh sb="6" eb="7">
      <t>エイ</t>
    </rPh>
    <rPh sb="7" eb="8">
      <t>カイ</t>
    </rPh>
    <phoneticPr fontId="3"/>
  </si>
  <si>
    <t>サンロード帯山繁栄会</t>
    <rPh sb="5" eb="6">
      <t>オビ</t>
    </rPh>
    <rPh sb="6" eb="7">
      <t>ヤマ</t>
    </rPh>
    <rPh sb="7" eb="9">
      <t>ハンエイ</t>
    </rPh>
    <rPh sb="9" eb="10">
      <t>カイ</t>
    </rPh>
    <phoneticPr fontId="3"/>
  </si>
  <si>
    <t>西　部</t>
    <rPh sb="0" eb="1">
      <t>ニシ</t>
    </rPh>
    <rPh sb="2" eb="3">
      <t>ブ</t>
    </rPh>
    <phoneticPr fontId="3"/>
  </si>
  <si>
    <t>島崎繁栄会</t>
    <rPh sb="0" eb="2">
      <t>シマサキ</t>
    </rPh>
    <rPh sb="2" eb="4">
      <t>ハンエイ</t>
    </rPh>
    <rPh sb="4" eb="5">
      <t>カイ</t>
    </rPh>
    <phoneticPr fontId="3"/>
  </si>
  <si>
    <t>唐人町通り繁栄会</t>
    <rPh sb="0" eb="3">
      <t>トウジンマチ</t>
    </rPh>
    <rPh sb="3" eb="4">
      <t>トオ</t>
    </rPh>
    <rPh sb="5" eb="7">
      <t>ハンエイ</t>
    </rPh>
    <rPh sb="7" eb="8">
      <t>カイ</t>
    </rPh>
    <phoneticPr fontId="3"/>
  </si>
  <si>
    <t>本妙寺通り商栄会</t>
    <rPh sb="0" eb="1">
      <t>ホン</t>
    </rPh>
    <rPh sb="1" eb="2">
      <t>ミョウ</t>
    </rPh>
    <rPh sb="2" eb="3">
      <t>テラ</t>
    </rPh>
    <rPh sb="3" eb="4">
      <t>トオ</t>
    </rPh>
    <rPh sb="5" eb="6">
      <t>ショウ</t>
    </rPh>
    <rPh sb="6" eb="7">
      <t>エイ</t>
    </rPh>
    <rPh sb="7" eb="8">
      <t>カイ</t>
    </rPh>
    <phoneticPr fontId="3"/>
  </si>
  <si>
    <t>新鳥町繁栄会（旧新町中通り繁栄会）</t>
    <rPh sb="0" eb="1">
      <t>シン</t>
    </rPh>
    <rPh sb="1" eb="3">
      <t>トリマチ</t>
    </rPh>
    <rPh sb="3" eb="5">
      <t>ハンエイ</t>
    </rPh>
    <rPh sb="5" eb="6">
      <t>カイ</t>
    </rPh>
    <rPh sb="7" eb="8">
      <t>キュウ</t>
    </rPh>
    <rPh sb="8" eb="10">
      <t>シンマチ</t>
    </rPh>
    <rPh sb="10" eb="11">
      <t>ナカ</t>
    </rPh>
    <rPh sb="11" eb="12">
      <t>トオ</t>
    </rPh>
    <rPh sb="13" eb="15">
      <t>ハンエイ</t>
    </rPh>
    <rPh sb="15" eb="16">
      <t>カイ</t>
    </rPh>
    <phoneticPr fontId="3"/>
  </si>
  <si>
    <t>南　部</t>
    <rPh sb="0" eb="1">
      <t>ミナミ</t>
    </rPh>
    <rPh sb="2" eb="3">
      <t>ブ</t>
    </rPh>
    <phoneticPr fontId="3"/>
  </si>
  <si>
    <t>日吉商興会（旧近見商興会）</t>
    <phoneticPr fontId="3"/>
  </si>
  <si>
    <t>薄場繁栄会</t>
  </si>
  <si>
    <t>旧 川尻名店会</t>
  </si>
  <si>
    <t>北　部</t>
    <rPh sb="0" eb="1">
      <t>キタ</t>
    </rPh>
    <rPh sb="2" eb="3">
      <t>ブ</t>
    </rPh>
    <phoneticPr fontId="3"/>
  </si>
  <si>
    <t>楠商栄会</t>
    <rPh sb="0" eb="1">
      <t>クスノキ</t>
    </rPh>
    <rPh sb="1" eb="2">
      <t>ショウ</t>
    </rPh>
    <rPh sb="2" eb="3">
      <t>エイ</t>
    </rPh>
    <rPh sb="3" eb="4">
      <t>カイ</t>
    </rPh>
    <phoneticPr fontId="3"/>
  </si>
  <si>
    <t>子飼商店街振興組合</t>
    <rPh sb="0" eb="1">
      <t>コ</t>
    </rPh>
    <rPh sb="1" eb="2">
      <t>カ</t>
    </rPh>
    <rPh sb="2" eb="4">
      <t>ショウテン</t>
    </rPh>
    <rPh sb="4" eb="5">
      <t>ガイ</t>
    </rPh>
    <rPh sb="5" eb="7">
      <t>シンコウ</t>
    </rPh>
    <rPh sb="7" eb="9">
      <t>クミアイ</t>
    </rPh>
    <phoneticPr fontId="3"/>
  </si>
  <si>
    <t>子飼繁栄会商店街振興組合　</t>
    <rPh sb="0" eb="1">
      <t>コ</t>
    </rPh>
    <rPh sb="1" eb="2">
      <t>カ</t>
    </rPh>
    <rPh sb="2" eb="4">
      <t>ハンエイ</t>
    </rPh>
    <rPh sb="4" eb="5">
      <t>カイ</t>
    </rPh>
    <rPh sb="5" eb="7">
      <t>ショウテン</t>
    </rPh>
    <rPh sb="7" eb="8">
      <t>ガイ</t>
    </rPh>
    <rPh sb="8" eb="10">
      <t>シンコウ</t>
    </rPh>
    <rPh sb="10" eb="12">
      <t>クミアイ</t>
    </rPh>
    <phoneticPr fontId="3"/>
  </si>
  <si>
    <t>武蔵商友会</t>
    <rPh sb="0" eb="2">
      <t>ムサシ</t>
    </rPh>
    <rPh sb="2" eb="3">
      <t>ショウ</t>
    </rPh>
    <rPh sb="3" eb="4">
      <t>ユウ</t>
    </rPh>
    <rPh sb="4" eb="5">
      <t>カイ</t>
    </rPh>
    <phoneticPr fontId="3"/>
  </si>
  <si>
    <t>全体</t>
    <rPh sb="0" eb="2">
      <t>ゼンタイ</t>
    </rPh>
    <phoneticPr fontId="3"/>
  </si>
  <si>
    <t>　合　　　計</t>
    <rPh sb="1" eb="2">
      <t>ゴウ</t>
    </rPh>
    <rPh sb="5" eb="6">
      <t>ケイ</t>
    </rPh>
    <phoneticPr fontId="3"/>
  </si>
  <si>
    <t>※20年度は本調査（商店街実態調査）のデータに基づくため、商店数がその他簡易調査時とは異なる。</t>
    <rPh sb="3" eb="5">
      <t>ネンド</t>
    </rPh>
    <rPh sb="6" eb="9">
      <t>ホンチョウサ</t>
    </rPh>
    <rPh sb="10" eb="12">
      <t>ショウテン</t>
    </rPh>
    <rPh sb="12" eb="13">
      <t>ガイ</t>
    </rPh>
    <rPh sb="13" eb="15">
      <t>ジッタイ</t>
    </rPh>
    <rPh sb="15" eb="17">
      <t>チョウサ</t>
    </rPh>
    <rPh sb="23" eb="24">
      <t>モト</t>
    </rPh>
    <rPh sb="29" eb="32">
      <t>ショウテンスウ</t>
    </rPh>
    <rPh sb="35" eb="36">
      <t>タ</t>
    </rPh>
    <rPh sb="36" eb="38">
      <t>カンイ</t>
    </rPh>
    <rPh sb="38" eb="40">
      <t>チョウサ</t>
    </rPh>
    <rPh sb="40" eb="41">
      <t>ジ</t>
    </rPh>
    <rPh sb="43" eb="44">
      <t>コト</t>
    </rPh>
    <phoneticPr fontId="3"/>
  </si>
  <si>
    <t>※</t>
    <phoneticPr fontId="3"/>
  </si>
  <si>
    <t>R2</t>
    <phoneticPr fontId="3"/>
  </si>
  <si>
    <r>
      <rPr>
        <sz val="11"/>
        <color rgb="FF0070C0"/>
        <rFont val="ＭＳ Ｐゴシック"/>
        <family val="3"/>
        <charset val="128"/>
      </rPr>
      <t>改善</t>
    </r>
    <r>
      <rPr>
        <sz val="11"/>
        <color rgb="FFFF0000"/>
        <rFont val="ＭＳ Ｐゴシック"/>
        <family val="3"/>
        <charset val="128"/>
      </rPr>
      <t xml:space="preserve"> 悪化</t>
    </r>
    <rPh sb="0" eb="2">
      <t>カイゼン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</si>
  <si>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</si>
  <si>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</si>
  <si>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</si>
  <si>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</si>
  <si>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令和7年度（2025年度）商店街業種及び空き店舗調査結果</t>
    <rPh sb="0" eb="2">
      <t>レイワ</t>
    </rPh>
    <rPh sb="3" eb="5">
      <t>ネンド</t>
    </rPh>
    <rPh sb="4" eb="5">
      <t>ド</t>
    </rPh>
    <rPh sb="10" eb="11">
      <t>ネン</t>
    </rPh>
    <rPh sb="11" eb="12">
      <t>ド</t>
    </rPh>
    <rPh sb="13" eb="16">
      <t>ショウテンガイ</t>
    </rPh>
    <rPh sb="16" eb="18">
      <t>ギョウシュ</t>
    </rPh>
    <rPh sb="18" eb="19">
      <t>オヨ</t>
    </rPh>
    <rPh sb="20" eb="21">
      <t>ア</t>
    </rPh>
    <rPh sb="22" eb="24">
      <t>テンポ</t>
    </rPh>
    <rPh sb="24" eb="26">
      <t>チョウサ</t>
    </rPh>
    <rPh sb="26" eb="28">
      <t>ケッカ</t>
    </rPh>
    <phoneticPr fontId="3"/>
  </si>
  <si>
    <t>R7
空き店舗率</t>
    <rPh sb="3" eb="4">
      <t>ア</t>
    </rPh>
    <rPh sb="5" eb="7">
      <t>テンポ</t>
    </rPh>
    <rPh sb="7" eb="8">
      <t>リツ</t>
    </rPh>
    <phoneticPr fontId="3"/>
  </si>
  <si>
    <t>旧 南熊本商栄会</t>
    <rPh sb="0" eb="1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</si>
</sst>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%"/>
    <numFmt numFmtId="178" formatCode="#,##0_ "/>
    <numFmt numFmtId="179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A84E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7">
    <xf numFmtId="0" fontId="0" fillId="0" borderId="0" xfId="0"/>
    <xf numFmtId="0" fontId="6" fillId="8" borderId="30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shrinkToFit="1"/>
    </xf>
    <xf numFmtId="176" fontId="4" fillId="0" borderId="17" xfId="0" applyNumberFormat="1" applyFont="1" applyBorder="1" applyAlignment="1">
      <alignment horizontal="right" vertical="center"/>
    </xf>
    <xf numFmtId="176" fontId="4" fillId="6" borderId="19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177" fontId="4" fillId="6" borderId="22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 shrinkToFit="1"/>
    </xf>
    <xf numFmtId="0" fontId="4" fillId="6" borderId="39" xfId="0" applyFont="1" applyFill="1" applyBorder="1" applyAlignment="1">
      <alignment horizontal="right" vertical="center"/>
    </xf>
    <xf numFmtId="177" fontId="4" fillId="6" borderId="40" xfId="0" applyNumberFormat="1" applyFont="1" applyFill="1" applyBorder="1" applyAlignment="1">
      <alignment horizontal="right" vertical="center"/>
    </xf>
    <xf numFmtId="177" fontId="4" fillId="6" borderId="11" xfId="0" applyNumberFormat="1" applyFont="1" applyFill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vertical="center" shrinkToFit="1"/>
    </xf>
    <xf numFmtId="0" fontId="4" fillId="6" borderId="44" xfId="0" applyFont="1" applyFill="1" applyBorder="1" applyAlignment="1">
      <alignment horizontal="right" vertical="center"/>
    </xf>
    <xf numFmtId="177" fontId="4" fillId="6" borderId="45" xfId="0" applyNumberFormat="1" applyFont="1" applyFill="1" applyBorder="1" applyAlignment="1">
      <alignment horizontal="right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shrinkToFit="1"/>
    </xf>
    <xf numFmtId="176" fontId="4" fillId="7" borderId="47" xfId="0" applyNumberFormat="1" applyFont="1" applyFill="1" applyBorder="1" applyAlignment="1">
      <alignment horizontal="right" vertical="center"/>
    </xf>
    <xf numFmtId="176" fontId="4" fillId="7" borderId="50" xfId="0" applyNumberFormat="1" applyFont="1" applyFill="1" applyBorder="1" applyAlignment="1">
      <alignment horizontal="right" vertical="center"/>
    </xf>
    <xf numFmtId="0" fontId="4" fillId="7" borderId="51" xfId="0" applyFont="1" applyFill="1" applyBorder="1" applyAlignment="1">
      <alignment horizontal="right" vertical="center"/>
    </xf>
    <xf numFmtId="177" fontId="4" fillId="7" borderId="52" xfId="0" applyNumberFormat="1" applyFont="1" applyFill="1" applyBorder="1" applyAlignment="1">
      <alignment horizontal="right" vertical="center"/>
    </xf>
    <xf numFmtId="0" fontId="4" fillId="6" borderId="28" xfId="0" applyFont="1" applyFill="1" applyBorder="1" applyAlignment="1">
      <alignment horizontal="right" vertical="center"/>
    </xf>
    <xf numFmtId="0" fontId="4" fillId="7" borderId="55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center" vertical="center"/>
    </xf>
    <xf numFmtId="177" fontId="4" fillId="6" borderId="33" xfId="0" applyNumberFormat="1" applyFont="1" applyFill="1" applyBorder="1" applyAlignment="1">
      <alignment horizontal="right" vertical="center"/>
    </xf>
    <xf numFmtId="0" fontId="4" fillId="7" borderId="5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176" fontId="4" fillId="6" borderId="11" xfId="0" applyNumberFormat="1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10" fillId="0" borderId="0" xfId="0" applyFont="1" applyFill="1"/>
    <xf numFmtId="0" fontId="6" fillId="10" borderId="29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4" fillId="9" borderId="0" xfId="0" applyFont="1" applyFill="1" applyBorder="1" applyAlignment="1">
      <alignment horizontal="right" vertical="center"/>
    </xf>
    <xf numFmtId="0" fontId="4" fillId="6" borderId="66" xfId="0" applyFont="1" applyFill="1" applyBorder="1" applyAlignment="1">
      <alignment horizontal="right" vertical="center"/>
    </xf>
    <xf numFmtId="177" fontId="11" fillId="9" borderId="17" xfId="0" applyNumberFormat="1" applyFont="1" applyFill="1" applyBorder="1" applyAlignment="1">
      <alignment horizontal="right" vertical="center"/>
    </xf>
    <xf numFmtId="177" fontId="11" fillId="9" borderId="37" xfId="0" applyNumberFormat="1" applyFont="1" applyFill="1" applyBorder="1" applyAlignment="1">
      <alignment horizontal="right" vertical="center"/>
    </xf>
    <xf numFmtId="177" fontId="11" fillId="9" borderId="41" xfId="0" applyNumberFormat="1" applyFont="1" applyFill="1" applyBorder="1" applyAlignment="1">
      <alignment horizontal="right" vertical="center"/>
    </xf>
    <xf numFmtId="177" fontId="4" fillId="11" borderId="36" xfId="0" applyNumberFormat="1" applyFont="1" applyFill="1" applyBorder="1" applyAlignment="1">
      <alignment horizontal="right" vertical="center"/>
    </xf>
    <xf numFmtId="177" fontId="4" fillId="11" borderId="64" xfId="0" applyNumberFormat="1" applyFont="1" applyFill="1" applyBorder="1" applyAlignment="1">
      <alignment horizontal="right" vertical="center"/>
    </xf>
    <xf numFmtId="177" fontId="4" fillId="9" borderId="20" xfId="0" applyNumberFormat="1" applyFont="1" applyFill="1" applyBorder="1" applyAlignment="1">
      <alignment horizontal="right" vertical="center"/>
    </xf>
    <xf numFmtId="177" fontId="4" fillId="9" borderId="68" xfId="0" applyNumberFormat="1" applyFont="1" applyFill="1" applyBorder="1" applyAlignment="1">
      <alignment horizontal="right" vertical="center"/>
    </xf>
    <xf numFmtId="0" fontId="4" fillId="0" borderId="53" xfId="0" applyFont="1" applyFill="1" applyBorder="1" applyAlignment="1">
      <alignment vertical="center" shrinkToFit="1"/>
    </xf>
    <xf numFmtId="177" fontId="4" fillId="9" borderId="69" xfId="0" applyNumberFormat="1" applyFont="1" applyFill="1" applyBorder="1" applyAlignment="1">
      <alignment horizontal="right" vertical="center"/>
    </xf>
    <xf numFmtId="0" fontId="0" fillId="0" borderId="0" xfId="0" applyFont="1"/>
    <xf numFmtId="0" fontId="4" fillId="9" borderId="46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 shrinkToFit="1"/>
    </xf>
    <xf numFmtId="176" fontId="4" fillId="9" borderId="47" xfId="0" applyNumberFormat="1" applyFont="1" applyFill="1" applyBorder="1" applyAlignment="1">
      <alignment horizontal="right" vertical="center"/>
    </xf>
    <xf numFmtId="176" fontId="4" fillId="9" borderId="46" xfId="0" applyNumberFormat="1" applyFont="1" applyFill="1" applyBorder="1" applyAlignment="1">
      <alignment horizontal="right" vertical="center"/>
    </xf>
    <xf numFmtId="176" fontId="4" fillId="9" borderId="48" xfId="0" applyNumberFormat="1" applyFont="1" applyFill="1" applyBorder="1" applyAlignment="1">
      <alignment horizontal="right" vertical="center"/>
    </xf>
    <xf numFmtId="176" fontId="4" fillId="9" borderId="49" xfId="0" applyNumberFormat="1" applyFont="1" applyFill="1" applyBorder="1" applyAlignment="1">
      <alignment horizontal="right" vertical="center"/>
    </xf>
    <xf numFmtId="176" fontId="4" fillId="9" borderId="50" xfId="0" applyNumberFormat="1" applyFont="1" applyFill="1" applyBorder="1" applyAlignment="1">
      <alignment horizontal="right" vertical="center"/>
    </xf>
    <xf numFmtId="176" fontId="4" fillId="9" borderId="53" xfId="0" applyNumberFormat="1" applyFont="1" applyFill="1" applyBorder="1" applyAlignment="1">
      <alignment horizontal="right" vertical="center"/>
    </xf>
    <xf numFmtId="0" fontId="4" fillId="9" borderId="28" xfId="0" applyFont="1" applyFill="1" applyBorder="1" applyAlignment="1">
      <alignment horizontal="right" vertical="center"/>
    </xf>
    <xf numFmtId="177" fontId="4" fillId="9" borderId="52" xfId="0" applyNumberFormat="1" applyFont="1" applyFill="1" applyBorder="1" applyAlignment="1">
      <alignment horizontal="right" vertical="center"/>
    </xf>
    <xf numFmtId="0" fontId="4" fillId="9" borderId="57" xfId="0" applyFont="1" applyFill="1" applyBorder="1" applyAlignment="1">
      <alignment horizontal="center" vertical="center"/>
    </xf>
    <xf numFmtId="0" fontId="5" fillId="9" borderId="58" xfId="0" applyFont="1" applyFill="1" applyBorder="1" applyAlignment="1">
      <alignment horizontal="center" vertical="center" shrinkToFit="1"/>
    </xf>
    <xf numFmtId="178" fontId="5" fillId="9" borderId="58" xfId="0" applyNumberFormat="1" applyFont="1" applyFill="1" applyBorder="1" applyAlignment="1">
      <alignment horizontal="right" vertical="center"/>
    </xf>
    <xf numFmtId="176" fontId="5" fillId="9" borderId="57" xfId="0" applyNumberFormat="1" applyFont="1" applyFill="1" applyBorder="1" applyAlignment="1">
      <alignment horizontal="right" vertical="center"/>
    </xf>
    <xf numFmtId="176" fontId="5" fillId="9" borderId="59" xfId="0" applyNumberFormat="1" applyFont="1" applyFill="1" applyBorder="1" applyAlignment="1">
      <alignment horizontal="right" vertical="center"/>
    </xf>
    <xf numFmtId="176" fontId="5" fillId="9" borderId="60" xfId="0" applyNumberFormat="1" applyFont="1" applyFill="1" applyBorder="1" applyAlignment="1">
      <alignment horizontal="right" vertical="center"/>
    </xf>
    <xf numFmtId="176" fontId="5" fillId="9" borderId="61" xfId="0" applyNumberFormat="1" applyFont="1" applyFill="1" applyBorder="1" applyAlignment="1">
      <alignment horizontal="right" vertical="center"/>
    </xf>
    <xf numFmtId="177" fontId="5" fillId="9" borderId="62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1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67" xfId="0" applyFont="1" applyFill="1" applyBorder="1" applyAlignment="1">
      <alignment horizontal="right" vertical="center"/>
    </xf>
    <xf numFmtId="0" fontId="4" fillId="0" borderId="65" xfId="0" applyFont="1" applyFill="1" applyBorder="1" applyAlignment="1">
      <alignment horizontal="right" vertical="center"/>
    </xf>
    <xf numFmtId="38" fontId="5" fillId="9" borderId="70" xfId="1" applyFont="1" applyFill="1" applyBorder="1" applyAlignment="1">
      <alignment horizontal="right" vertical="center"/>
    </xf>
    <xf numFmtId="38" fontId="5" fillId="9" borderId="65" xfId="1" applyFont="1" applyFill="1" applyBorder="1" applyAlignment="1">
      <alignment horizontal="right" vertical="center"/>
    </xf>
    <xf numFmtId="0" fontId="5" fillId="9" borderId="66" xfId="0" applyFont="1" applyFill="1" applyBorder="1" applyAlignment="1">
      <alignment horizontal="right" vertical="center"/>
    </xf>
    <xf numFmtId="176" fontId="12" fillId="0" borderId="17" xfId="0" applyNumberFormat="1" applyFont="1" applyBorder="1" applyAlignment="1">
      <alignment horizontal="right"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35" xfId="0" applyNumberFormat="1" applyFont="1" applyBorder="1" applyAlignment="1">
      <alignment horizontal="right" vertical="center"/>
    </xf>
    <xf numFmtId="176" fontId="12" fillId="0" borderId="37" xfId="0" applyNumberFormat="1" applyFont="1" applyBorder="1" applyAlignment="1">
      <alignment horizontal="right" vertical="center"/>
    </xf>
    <xf numFmtId="176" fontId="12" fillId="0" borderId="38" xfId="0" applyNumberFormat="1" applyFont="1" applyBorder="1" applyAlignment="1">
      <alignment horizontal="right" vertical="center"/>
    </xf>
    <xf numFmtId="176" fontId="12" fillId="0" borderId="30" xfId="0" applyNumberFormat="1" applyFont="1" applyBorder="1" applyAlignment="1">
      <alignment horizontal="right" vertical="center"/>
    </xf>
    <xf numFmtId="179" fontId="12" fillId="0" borderId="41" xfId="0" applyNumberFormat="1" applyFont="1" applyBorder="1" applyAlignment="1">
      <alignment horizontal="right" vertical="center"/>
    </xf>
    <xf numFmtId="179" fontId="12" fillId="0" borderId="42" xfId="0" applyNumberFormat="1" applyFont="1" applyBorder="1" applyAlignment="1">
      <alignment horizontal="right" vertical="center"/>
    </xf>
    <xf numFmtId="179" fontId="12" fillId="0" borderId="43" xfId="0" applyNumberFormat="1" applyFont="1" applyBorder="1" applyAlignment="1">
      <alignment horizontal="right" vertical="center"/>
    </xf>
    <xf numFmtId="179" fontId="12" fillId="0" borderId="37" xfId="0" applyNumberFormat="1" applyFont="1" applyFill="1" applyBorder="1" applyAlignment="1">
      <alignment horizontal="right" vertical="center"/>
    </xf>
    <xf numFmtId="179" fontId="12" fillId="0" borderId="38" xfId="0" applyNumberFormat="1" applyFont="1" applyFill="1" applyBorder="1" applyAlignment="1">
      <alignment horizontal="right" vertical="center"/>
    </xf>
    <xf numFmtId="179" fontId="12" fillId="0" borderId="30" xfId="0" applyNumberFormat="1" applyFont="1" applyFill="1" applyBorder="1" applyAlignment="1">
      <alignment horizontal="right" vertical="center"/>
    </xf>
    <xf numFmtId="176" fontId="12" fillId="7" borderId="46" xfId="0" applyNumberFormat="1" applyFont="1" applyFill="1" applyBorder="1" applyAlignment="1">
      <alignment horizontal="right" vertical="center"/>
    </xf>
    <xf numFmtId="176" fontId="12" fillId="7" borderId="48" xfId="0" applyNumberFormat="1" applyFont="1" applyFill="1" applyBorder="1" applyAlignment="1">
      <alignment horizontal="right" vertical="center"/>
    </xf>
    <xf numFmtId="176" fontId="12" fillId="7" borderId="49" xfId="0" applyNumberFormat="1" applyFont="1" applyFill="1" applyBorder="1" applyAlignment="1">
      <alignment horizontal="right" vertical="center"/>
    </xf>
    <xf numFmtId="176" fontId="12" fillId="0" borderId="17" xfId="0" applyNumberFormat="1" applyFont="1" applyFill="1" applyBorder="1" applyAlignment="1">
      <alignment horizontal="right" vertical="center"/>
    </xf>
    <xf numFmtId="176" fontId="12" fillId="0" borderId="15" xfId="0" applyNumberFormat="1" applyFont="1" applyFill="1" applyBorder="1" applyAlignment="1">
      <alignment horizontal="right" vertical="center"/>
    </xf>
    <xf numFmtId="176" fontId="12" fillId="0" borderId="35" xfId="0" applyNumberFormat="1" applyFont="1" applyFill="1" applyBorder="1" applyAlignment="1">
      <alignment horizontal="right" vertical="center"/>
    </xf>
    <xf numFmtId="176" fontId="12" fillId="0" borderId="37" xfId="0" applyNumberFormat="1" applyFont="1" applyFill="1" applyBorder="1" applyAlignment="1">
      <alignment horizontal="right" vertical="center"/>
    </xf>
    <xf numFmtId="176" fontId="12" fillId="0" borderId="38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right" vertical="center"/>
    </xf>
    <xf numFmtId="176" fontId="12" fillId="0" borderId="41" xfId="0" applyNumberFormat="1" applyFont="1" applyFill="1" applyBorder="1" applyAlignment="1">
      <alignment horizontal="right" vertical="center"/>
    </xf>
    <xf numFmtId="176" fontId="12" fillId="0" borderId="42" xfId="0" applyNumberFormat="1" applyFont="1" applyFill="1" applyBorder="1" applyAlignment="1">
      <alignment horizontal="right" vertical="center"/>
    </xf>
    <xf numFmtId="176" fontId="12" fillId="0" borderId="43" xfId="0" applyNumberFormat="1" applyFont="1" applyFill="1" applyBorder="1" applyAlignment="1">
      <alignment horizontal="right" vertical="center"/>
    </xf>
    <xf numFmtId="176" fontId="12" fillId="0" borderId="53" xfId="0" applyNumberFormat="1" applyFont="1" applyFill="1" applyBorder="1" applyAlignment="1">
      <alignment horizontal="right" vertical="center"/>
    </xf>
    <xf numFmtId="176" fontId="12" fillId="0" borderId="27" xfId="0" applyNumberFormat="1" applyFont="1" applyFill="1" applyBorder="1" applyAlignment="1">
      <alignment horizontal="right" vertical="center"/>
    </xf>
    <xf numFmtId="176" fontId="12" fillId="0" borderId="54" xfId="0" applyNumberFormat="1" applyFont="1" applyFill="1" applyBorder="1" applyAlignment="1">
      <alignment horizontal="right" vertical="center"/>
    </xf>
    <xf numFmtId="176" fontId="12" fillId="0" borderId="63" xfId="0" applyNumberFormat="1" applyFont="1" applyFill="1" applyBorder="1" applyAlignment="1">
      <alignment horizontal="right" vertical="center"/>
    </xf>
    <xf numFmtId="176" fontId="12" fillId="7" borderId="53" xfId="0" applyNumberFormat="1" applyFont="1" applyFill="1" applyBorder="1" applyAlignment="1">
      <alignment horizontal="right" vertical="center"/>
    </xf>
    <xf numFmtId="177" fontId="11" fillId="11" borderId="36" xfId="0" applyNumberFormat="1" applyFont="1" applyFill="1" applyBorder="1" applyAlignment="1">
      <alignment horizontal="right" vertical="center"/>
    </xf>
    <xf numFmtId="177" fontId="13" fillId="9" borderId="20" xfId="0" applyNumberFormat="1" applyFont="1" applyFill="1" applyBorder="1" applyAlignment="1">
      <alignment horizontal="right" vertical="center"/>
    </xf>
    <xf numFmtId="177" fontId="13" fillId="11" borderId="36" xfId="0" applyNumberFormat="1" applyFont="1" applyFill="1" applyBorder="1" applyAlignment="1">
      <alignment horizontal="right" vertical="center"/>
    </xf>
    <xf numFmtId="177" fontId="11" fillId="11" borderId="64" xfId="0" applyNumberFormat="1" applyFont="1" applyFill="1" applyBorder="1" applyAlignment="1">
      <alignment horizontal="right" vertical="center"/>
    </xf>
    <xf numFmtId="177" fontId="12" fillId="11" borderId="36" xfId="0" applyNumberFormat="1" applyFont="1" applyFill="1" applyBorder="1" applyAlignment="1">
      <alignment horizontal="right" vertical="center"/>
    </xf>
    <xf numFmtId="177" fontId="14" fillId="11" borderId="36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6" borderId="16" xfId="0" applyFont="1" applyFill="1" applyBorder="1" applyAlignment="1">
      <alignment horizontal="center" vertical="center" shrinkToFit="1"/>
    </xf>
    <xf numFmtId="0" fontId="4" fillId="6" borderId="28" xfId="0" applyFont="1" applyFill="1" applyBorder="1" applyAlignment="1">
      <alignment horizontal="center" vertical="center" shrinkToFit="1"/>
    </xf>
    <xf numFmtId="0" fontId="5" fillId="6" borderId="22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28" xfId="0" applyFont="1" applyFill="1" applyBorder="1" applyAlignment="1">
      <alignment horizontal="center" vertical="center" shrinkToFit="1"/>
    </xf>
    <xf numFmtId="0" fontId="4" fillId="6" borderId="17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4" fillId="7" borderId="19" xfId="0" applyFont="1" applyFill="1" applyBorder="1" applyAlignment="1">
      <alignment horizontal="center" vertical="center" shrinkToFit="1"/>
    </xf>
    <xf numFmtId="0" fontId="4" fillId="7" borderId="3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/>
    </xf>
    <xf numFmtId="0" fontId="5" fillId="11" borderId="3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</dxf>
    <dxf>
      <font>
        <color rgb="FF0070C0"/>
      </font>
    </dxf>
    <dxf>
      <font>
        <color theme="8" tint="-0.24994659260841701"/>
      </font>
    </dxf>
    <dxf>
      <font>
        <color rgb="FFFF0000"/>
      </font>
    </dxf>
  </dxfs>
  <tableStyles count="0" defaultTableStyle="TableStyleMedium2" defaultPivotStyle="PivotStyleLight16"/>
  <colors>
    <mruColors>
      <color rgb="FFBA8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91C5-D10B-4BCF-9D63-55B7FE5F7891}">
  <sheetPr>
    <tabColor rgb="FFFF0000"/>
  </sheetPr>
  <dimension ref="A1:AB46"/>
  <sheetViews>
    <sheetView tabSelected="1" zoomScaleNormal="100" zoomScaleSheetLayoutView="4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C27" sqref="C27"/>
    </sheetView>
  </sheetViews>
  <sheetFormatPr defaultRowHeight="13" x14ac:dyDescent="0.2"/>
  <cols>
    <col min="1" max="1" width="6.08984375" customWidth="1"/>
    <col min="2" max="2" width="3.1796875" customWidth="1"/>
    <col min="3" max="3" width="22.6328125" customWidth="1"/>
    <col min="4" max="4" width="7.1796875" style="59" customWidth="1"/>
    <col min="5" max="12" width="5.36328125" style="42" customWidth="1"/>
    <col min="13" max="13" width="7.90625" customWidth="1"/>
    <col min="14" max="14" width="6" style="78" customWidth="1"/>
    <col min="15" max="16" width="6" customWidth="1"/>
    <col min="17" max="17" width="6" style="78" customWidth="1"/>
    <col min="18" max="19" width="6" customWidth="1"/>
    <col min="20" max="20" width="6" style="78" customWidth="1"/>
    <col min="21" max="22" width="6" customWidth="1"/>
    <col min="23" max="23" width="6" style="78" customWidth="1"/>
    <col min="24" max="25" width="6" customWidth="1"/>
    <col min="26" max="26" width="6" style="78" customWidth="1"/>
    <col min="27" max="28" width="6" customWidth="1"/>
    <col min="239" max="239" width="6.08984375" customWidth="1"/>
    <col min="240" max="240" width="3.1796875" customWidth="1"/>
    <col min="241" max="241" width="22.6328125" customWidth="1"/>
    <col min="242" max="242" width="0" hidden="1" customWidth="1"/>
    <col min="243" max="243" width="7.1796875" customWidth="1"/>
    <col min="244" max="251" width="5.36328125" customWidth="1"/>
    <col min="252" max="252" width="7.90625" customWidth="1"/>
    <col min="253" max="255" width="6" customWidth="1"/>
    <col min="256" max="276" width="5.81640625" customWidth="1"/>
    <col min="277" max="278" width="6.1796875" customWidth="1"/>
    <col min="279" max="279" width="6.6328125" customWidth="1"/>
    <col min="280" max="280" width="6.36328125" customWidth="1"/>
    <col min="281" max="281" width="6.1796875" customWidth="1"/>
    <col min="282" max="282" width="5.1796875" customWidth="1"/>
    <col min="283" max="283" width="5.90625" customWidth="1"/>
    <col min="284" max="284" width="5.08984375" customWidth="1"/>
    <col min="495" max="495" width="6.08984375" customWidth="1"/>
    <col min="496" max="496" width="3.1796875" customWidth="1"/>
    <col min="497" max="497" width="22.6328125" customWidth="1"/>
    <col min="498" max="498" width="0" hidden="1" customWidth="1"/>
    <col min="499" max="499" width="7.1796875" customWidth="1"/>
    <col min="500" max="507" width="5.36328125" customWidth="1"/>
    <col min="508" max="508" width="7.90625" customWidth="1"/>
    <col min="509" max="511" width="6" customWidth="1"/>
    <col min="512" max="532" width="5.81640625" customWidth="1"/>
    <col min="533" max="534" width="6.1796875" customWidth="1"/>
    <col min="535" max="535" width="6.6328125" customWidth="1"/>
    <col min="536" max="536" width="6.36328125" customWidth="1"/>
    <col min="537" max="537" width="6.1796875" customWidth="1"/>
    <col min="538" max="538" width="5.1796875" customWidth="1"/>
    <col min="539" max="539" width="5.90625" customWidth="1"/>
    <col min="540" max="540" width="5.08984375" customWidth="1"/>
    <col min="751" max="751" width="6.08984375" customWidth="1"/>
    <col min="752" max="752" width="3.1796875" customWidth="1"/>
    <col min="753" max="753" width="22.6328125" customWidth="1"/>
    <col min="754" max="754" width="0" hidden="1" customWidth="1"/>
    <col min="755" max="755" width="7.1796875" customWidth="1"/>
    <col min="756" max="763" width="5.36328125" customWidth="1"/>
    <col min="764" max="764" width="7.90625" customWidth="1"/>
    <col min="765" max="767" width="6" customWidth="1"/>
    <col min="768" max="788" width="5.81640625" customWidth="1"/>
    <col min="789" max="790" width="6.1796875" customWidth="1"/>
    <col min="791" max="791" width="6.6328125" customWidth="1"/>
    <col min="792" max="792" width="6.36328125" customWidth="1"/>
    <col min="793" max="793" width="6.1796875" customWidth="1"/>
    <col min="794" max="794" width="5.1796875" customWidth="1"/>
    <col min="795" max="795" width="5.90625" customWidth="1"/>
    <col min="796" max="796" width="5.08984375" customWidth="1"/>
    <col min="1007" max="1007" width="6.08984375" customWidth="1"/>
    <col min="1008" max="1008" width="3.1796875" customWidth="1"/>
    <col min="1009" max="1009" width="22.6328125" customWidth="1"/>
    <col min="1010" max="1010" width="0" hidden="1" customWidth="1"/>
    <col min="1011" max="1011" width="7.1796875" customWidth="1"/>
    <col min="1012" max="1019" width="5.36328125" customWidth="1"/>
    <col min="1020" max="1020" width="7.90625" customWidth="1"/>
    <col min="1021" max="1023" width="6" customWidth="1"/>
    <col min="1024" max="1044" width="5.81640625" customWidth="1"/>
    <col min="1045" max="1046" width="6.1796875" customWidth="1"/>
    <col min="1047" max="1047" width="6.6328125" customWidth="1"/>
    <col min="1048" max="1048" width="6.36328125" customWidth="1"/>
    <col min="1049" max="1049" width="6.1796875" customWidth="1"/>
    <col min="1050" max="1050" width="5.1796875" customWidth="1"/>
    <col min="1051" max="1051" width="5.90625" customWidth="1"/>
    <col min="1052" max="1052" width="5.08984375" customWidth="1"/>
    <col min="1263" max="1263" width="6.08984375" customWidth="1"/>
    <col min="1264" max="1264" width="3.1796875" customWidth="1"/>
    <col min="1265" max="1265" width="22.6328125" customWidth="1"/>
    <col min="1266" max="1266" width="0" hidden="1" customWidth="1"/>
    <col min="1267" max="1267" width="7.1796875" customWidth="1"/>
    <col min="1268" max="1275" width="5.36328125" customWidth="1"/>
    <col min="1276" max="1276" width="7.90625" customWidth="1"/>
    <col min="1277" max="1279" width="6" customWidth="1"/>
    <col min="1280" max="1300" width="5.81640625" customWidth="1"/>
    <col min="1301" max="1302" width="6.1796875" customWidth="1"/>
    <col min="1303" max="1303" width="6.6328125" customWidth="1"/>
    <col min="1304" max="1304" width="6.36328125" customWidth="1"/>
    <col min="1305" max="1305" width="6.1796875" customWidth="1"/>
    <col min="1306" max="1306" width="5.1796875" customWidth="1"/>
    <col min="1307" max="1307" width="5.90625" customWidth="1"/>
    <col min="1308" max="1308" width="5.08984375" customWidth="1"/>
    <col min="1519" max="1519" width="6.08984375" customWidth="1"/>
    <col min="1520" max="1520" width="3.1796875" customWidth="1"/>
    <col min="1521" max="1521" width="22.6328125" customWidth="1"/>
    <col min="1522" max="1522" width="0" hidden="1" customWidth="1"/>
    <col min="1523" max="1523" width="7.1796875" customWidth="1"/>
    <col min="1524" max="1531" width="5.36328125" customWidth="1"/>
    <col min="1532" max="1532" width="7.90625" customWidth="1"/>
    <col min="1533" max="1535" width="6" customWidth="1"/>
    <col min="1536" max="1556" width="5.81640625" customWidth="1"/>
    <col min="1557" max="1558" width="6.1796875" customWidth="1"/>
    <col min="1559" max="1559" width="6.6328125" customWidth="1"/>
    <col min="1560" max="1560" width="6.36328125" customWidth="1"/>
    <col min="1561" max="1561" width="6.1796875" customWidth="1"/>
    <col min="1562" max="1562" width="5.1796875" customWidth="1"/>
    <col min="1563" max="1563" width="5.90625" customWidth="1"/>
    <col min="1564" max="1564" width="5.08984375" customWidth="1"/>
    <col min="1775" max="1775" width="6.08984375" customWidth="1"/>
    <col min="1776" max="1776" width="3.1796875" customWidth="1"/>
    <col min="1777" max="1777" width="22.6328125" customWidth="1"/>
    <col min="1778" max="1778" width="0" hidden="1" customWidth="1"/>
    <col min="1779" max="1779" width="7.1796875" customWidth="1"/>
    <col min="1780" max="1787" width="5.36328125" customWidth="1"/>
    <col min="1788" max="1788" width="7.90625" customWidth="1"/>
    <col min="1789" max="1791" width="6" customWidth="1"/>
    <col min="1792" max="1812" width="5.81640625" customWidth="1"/>
    <col min="1813" max="1814" width="6.1796875" customWidth="1"/>
    <col min="1815" max="1815" width="6.6328125" customWidth="1"/>
    <col min="1816" max="1816" width="6.36328125" customWidth="1"/>
    <col min="1817" max="1817" width="6.1796875" customWidth="1"/>
    <col min="1818" max="1818" width="5.1796875" customWidth="1"/>
    <col min="1819" max="1819" width="5.90625" customWidth="1"/>
    <col min="1820" max="1820" width="5.08984375" customWidth="1"/>
    <col min="2031" max="2031" width="6.08984375" customWidth="1"/>
    <col min="2032" max="2032" width="3.1796875" customWidth="1"/>
    <col min="2033" max="2033" width="22.6328125" customWidth="1"/>
    <col min="2034" max="2034" width="0" hidden="1" customWidth="1"/>
    <col min="2035" max="2035" width="7.1796875" customWidth="1"/>
    <col min="2036" max="2043" width="5.36328125" customWidth="1"/>
    <col min="2044" max="2044" width="7.90625" customWidth="1"/>
    <col min="2045" max="2047" width="6" customWidth="1"/>
    <col min="2048" max="2068" width="5.81640625" customWidth="1"/>
    <col min="2069" max="2070" width="6.1796875" customWidth="1"/>
    <col min="2071" max="2071" width="6.6328125" customWidth="1"/>
    <col min="2072" max="2072" width="6.36328125" customWidth="1"/>
    <col min="2073" max="2073" width="6.1796875" customWidth="1"/>
    <col min="2074" max="2074" width="5.1796875" customWidth="1"/>
    <col min="2075" max="2075" width="5.90625" customWidth="1"/>
    <col min="2076" max="2076" width="5.08984375" customWidth="1"/>
    <col min="2287" max="2287" width="6.08984375" customWidth="1"/>
    <col min="2288" max="2288" width="3.1796875" customWidth="1"/>
    <col min="2289" max="2289" width="22.6328125" customWidth="1"/>
    <col min="2290" max="2290" width="0" hidden="1" customWidth="1"/>
    <col min="2291" max="2291" width="7.1796875" customWidth="1"/>
    <col min="2292" max="2299" width="5.36328125" customWidth="1"/>
    <col min="2300" max="2300" width="7.90625" customWidth="1"/>
    <col min="2301" max="2303" width="6" customWidth="1"/>
    <col min="2304" max="2324" width="5.81640625" customWidth="1"/>
    <col min="2325" max="2326" width="6.1796875" customWidth="1"/>
    <col min="2327" max="2327" width="6.6328125" customWidth="1"/>
    <col min="2328" max="2328" width="6.36328125" customWidth="1"/>
    <col min="2329" max="2329" width="6.1796875" customWidth="1"/>
    <col min="2330" max="2330" width="5.1796875" customWidth="1"/>
    <col min="2331" max="2331" width="5.90625" customWidth="1"/>
    <col min="2332" max="2332" width="5.08984375" customWidth="1"/>
    <col min="2543" max="2543" width="6.08984375" customWidth="1"/>
    <col min="2544" max="2544" width="3.1796875" customWidth="1"/>
    <col min="2545" max="2545" width="22.6328125" customWidth="1"/>
    <col min="2546" max="2546" width="0" hidden="1" customWidth="1"/>
    <col min="2547" max="2547" width="7.1796875" customWidth="1"/>
    <col min="2548" max="2555" width="5.36328125" customWidth="1"/>
    <col min="2556" max="2556" width="7.90625" customWidth="1"/>
    <col min="2557" max="2559" width="6" customWidth="1"/>
    <col min="2560" max="2580" width="5.81640625" customWidth="1"/>
    <col min="2581" max="2582" width="6.1796875" customWidth="1"/>
    <col min="2583" max="2583" width="6.6328125" customWidth="1"/>
    <col min="2584" max="2584" width="6.36328125" customWidth="1"/>
    <col min="2585" max="2585" width="6.1796875" customWidth="1"/>
    <col min="2586" max="2586" width="5.1796875" customWidth="1"/>
    <col min="2587" max="2587" width="5.90625" customWidth="1"/>
    <col min="2588" max="2588" width="5.08984375" customWidth="1"/>
    <col min="2799" max="2799" width="6.08984375" customWidth="1"/>
    <col min="2800" max="2800" width="3.1796875" customWidth="1"/>
    <col min="2801" max="2801" width="22.6328125" customWidth="1"/>
    <col min="2802" max="2802" width="0" hidden="1" customWidth="1"/>
    <col min="2803" max="2803" width="7.1796875" customWidth="1"/>
    <col min="2804" max="2811" width="5.36328125" customWidth="1"/>
    <col min="2812" max="2812" width="7.90625" customWidth="1"/>
    <col min="2813" max="2815" width="6" customWidth="1"/>
    <col min="2816" max="2836" width="5.81640625" customWidth="1"/>
    <col min="2837" max="2838" width="6.1796875" customWidth="1"/>
    <col min="2839" max="2839" width="6.6328125" customWidth="1"/>
    <col min="2840" max="2840" width="6.36328125" customWidth="1"/>
    <col min="2841" max="2841" width="6.1796875" customWidth="1"/>
    <col min="2842" max="2842" width="5.1796875" customWidth="1"/>
    <col min="2843" max="2843" width="5.90625" customWidth="1"/>
    <col min="2844" max="2844" width="5.08984375" customWidth="1"/>
    <col min="3055" max="3055" width="6.08984375" customWidth="1"/>
    <col min="3056" max="3056" width="3.1796875" customWidth="1"/>
    <col min="3057" max="3057" width="22.6328125" customWidth="1"/>
    <col min="3058" max="3058" width="0" hidden="1" customWidth="1"/>
    <col min="3059" max="3059" width="7.1796875" customWidth="1"/>
    <col min="3060" max="3067" width="5.36328125" customWidth="1"/>
    <col min="3068" max="3068" width="7.90625" customWidth="1"/>
    <col min="3069" max="3071" width="6" customWidth="1"/>
    <col min="3072" max="3092" width="5.81640625" customWidth="1"/>
    <col min="3093" max="3094" width="6.1796875" customWidth="1"/>
    <col min="3095" max="3095" width="6.6328125" customWidth="1"/>
    <col min="3096" max="3096" width="6.36328125" customWidth="1"/>
    <col min="3097" max="3097" width="6.1796875" customWidth="1"/>
    <col min="3098" max="3098" width="5.1796875" customWidth="1"/>
    <col min="3099" max="3099" width="5.90625" customWidth="1"/>
    <col min="3100" max="3100" width="5.08984375" customWidth="1"/>
    <col min="3311" max="3311" width="6.08984375" customWidth="1"/>
    <col min="3312" max="3312" width="3.1796875" customWidth="1"/>
    <col min="3313" max="3313" width="22.6328125" customWidth="1"/>
    <col min="3314" max="3314" width="0" hidden="1" customWidth="1"/>
    <col min="3315" max="3315" width="7.1796875" customWidth="1"/>
    <col min="3316" max="3323" width="5.36328125" customWidth="1"/>
    <col min="3324" max="3324" width="7.90625" customWidth="1"/>
    <col min="3325" max="3327" width="6" customWidth="1"/>
    <col min="3328" max="3348" width="5.81640625" customWidth="1"/>
    <col min="3349" max="3350" width="6.1796875" customWidth="1"/>
    <col min="3351" max="3351" width="6.6328125" customWidth="1"/>
    <col min="3352" max="3352" width="6.36328125" customWidth="1"/>
    <col min="3353" max="3353" width="6.1796875" customWidth="1"/>
    <col min="3354" max="3354" width="5.1796875" customWidth="1"/>
    <col min="3355" max="3355" width="5.90625" customWidth="1"/>
    <col min="3356" max="3356" width="5.08984375" customWidth="1"/>
    <col min="3567" max="3567" width="6.08984375" customWidth="1"/>
    <col min="3568" max="3568" width="3.1796875" customWidth="1"/>
    <col min="3569" max="3569" width="22.6328125" customWidth="1"/>
    <col min="3570" max="3570" width="0" hidden="1" customWidth="1"/>
    <col min="3571" max="3571" width="7.1796875" customWidth="1"/>
    <col min="3572" max="3579" width="5.36328125" customWidth="1"/>
    <col min="3580" max="3580" width="7.90625" customWidth="1"/>
    <col min="3581" max="3583" width="6" customWidth="1"/>
    <col min="3584" max="3604" width="5.81640625" customWidth="1"/>
    <col min="3605" max="3606" width="6.1796875" customWidth="1"/>
    <col min="3607" max="3607" width="6.6328125" customWidth="1"/>
    <col min="3608" max="3608" width="6.36328125" customWidth="1"/>
    <col min="3609" max="3609" width="6.1796875" customWidth="1"/>
    <col min="3610" max="3610" width="5.1796875" customWidth="1"/>
    <col min="3611" max="3611" width="5.90625" customWidth="1"/>
    <col min="3612" max="3612" width="5.08984375" customWidth="1"/>
    <col min="3823" max="3823" width="6.08984375" customWidth="1"/>
    <col min="3824" max="3824" width="3.1796875" customWidth="1"/>
    <col min="3825" max="3825" width="22.6328125" customWidth="1"/>
    <col min="3826" max="3826" width="0" hidden="1" customWidth="1"/>
    <col min="3827" max="3827" width="7.1796875" customWidth="1"/>
    <col min="3828" max="3835" width="5.36328125" customWidth="1"/>
    <col min="3836" max="3836" width="7.90625" customWidth="1"/>
    <col min="3837" max="3839" width="6" customWidth="1"/>
    <col min="3840" max="3860" width="5.81640625" customWidth="1"/>
    <col min="3861" max="3862" width="6.1796875" customWidth="1"/>
    <col min="3863" max="3863" width="6.6328125" customWidth="1"/>
    <col min="3864" max="3864" width="6.36328125" customWidth="1"/>
    <col min="3865" max="3865" width="6.1796875" customWidth="1"/>
    <col min="3866" max="3866" width="5.1796875" customWidth="1"/>
    <col min="3867" max="3867" width="5.90625" customWidth="1"/>
    <col min="3868" max="3868" width="5.08984375" customWidth="1"/>
    <col min="4079" max="4079" width="6.08984375" customWidth="1"/>
    <col min="4080" max="4080" width="3.1796875" customWidth="1"/>
    <col min="4081" max="4081" width="22.6328125" customWidth="1"/>
    <col min="4082" max="4082" width="0" hidden="1" customWidth="1"/>
    <col min="4083" max="4083" width="7.1796875" customWidth="1"/>
    <col min="4084" max="4091" width="5.36328125" customWidth="1"/>
    <col min="4092" max="4092" width="7.90625" customWidth="1"/>
    <col min="4093" max="4095" width="6" customWidth="1"/>
    <col min="4096" max="4116" width="5.81640625" customWidth="1"/>
    <col min="4117" max="4118" width="6.1796875" customWidth="1"/>
    <col min="4119" max="4119" width="6.6328125" customWidth="1"/>
    <col min="4120" max="4120" width="6.36328125" customWidth="1"/>
    <col min="4121" max="4121" width="6.1796875" customWidth="1"/>
    <col min="4122" max="4122" width="5.1796875" customWidth="1"/>
    <col min="4123" max="4123" width="5.90625" customWidth="1"/>
    <col min="4124" max="4124" width="5.08984375" customWidth="1"/>
    <col min="4335" max="4335" width="6.08984375" customWidth="1"/>
    <col min="4336" max="4336" width="3.1796875" customWidth="1"/>
    <col min="4337" max="4337" width="22.6328125" customWidth="1"/>
    <col min="4338" max="4338" width="0" hidden="1" customWidth="1"/>
    <col min="4339" max="4339" width="7.1796875" customWidth="1"/>
    <col min="4340" max="4347" width="5.36328125" customWidth="1"/>
    <col min="4348" max="4348" width="7.90625" customWidth="1"/>
    <col min="4349" max="4351" width="6" customWidth="1"/>
    <col min="4352" max="4372" width="5.81640625" customWidth="1"/>
    <col min="4373" max="4374" width="6.1796875" customWidth="1"/>
    <col min="4375" max="4375" width="6.6328125" customWidth="1"/>
    <col min="4376" max="4376" width="6.36328125" customWidth="1"/>
    <col min="4377" max="4377" width="6.1796875" customWidth="1"/>
    <col min="4378" max="4378" width="5.1796875" customWidth="1"/>
    <col min="4379" max="4379" width="5.90625" customWidth="1"/>
    <col min="4380" max="4380" width="5.08984375" customWidth="1"/>
    <col min="4591" max="4591" width="6.08984375" customWidth="1"/>
    <col min="4592" max="4592" width="3.1796875" customWidth="1"/>
    <col min="4593" max="4593" width="22.6328125" customWidth="1"/>
    <col min="4594" max="4594" width="0" hidden="1" customWidth="1"/>
    <col min="4595" max="4595" width="7.1796875" customWidth="1"/>
    <col min="4596" max="4603" width="5.36328125" customWidth="1"/>
    <col min="4604" max="4604" width="7.90625" customWidth="1"/>
    <col min="4605" max="4607" width="6" customWidth="1"/>
    <col min="4608" max="4628" width="5.81640625" customWidth="1"/>
    <col min="4629" max="4630" width="6.1796875" customWidth="1"/>
    <col min="4631" max="4631" width="6.6328125" customWidth="1"/>
    <col min="4632" max="4632" width="6.36328125" customWidth="1"/>
    <col min="4633" max="4633" width="6.1796875" customWidth="1"/>
    <col min="4634" max="4634" width="5.1796875" customWidth="1"/>
    <col min="4635" max="4635" width="5.90625" customWidth="1"/>
    <col min="4636" max="4636" width="5.08984375" customWidth="1"/>
    <col min="4847" max="4847" width="6.08984375" customWidth="1"/>
    <col min="4848" max="4848" width="3.1796875" customWidth="1"/>
    <col min="4849" max="4849" width="22.6328125" customWidth="1"/>
    <col min="4850" max="4850" width="0" hidden="1" customWidth="1"/>
    <col min="4851" max="4851" width="7.1796875" customWidth="1"/>
    <col min="4852" max="4859" width="5.36328125" customWidth="1"/>
    <col min="4860" max="4860" width="7.90625" customWidth="1"/>
    <col min="4861" max="4863" width="6" customWidth="1"/>
    <col min="4864" max="4884" width="5.81640625" customWidth="1"/>
    <col min="4885" max="4886" width="6.1796875" customWidth="1"/>
    <col min="4887" max="4887" width="6.6328125" customWidth="1"/>
    <col min="4888" max="4888" width="6.36328125" customWidth="1"/>
    <col min="4889" max="4889" width="6.1796875" customWidth="1"/>
    <col min="4890" max="4890" width="5.1796875" customWidth="1"/>
    <col min="4891" max="4891" width="5.90625" customWidth="1"/>
    <col min="4892" max="4892" width="5.08984375" customWidth="1"/>
    <col min="5103" max="5103" width="6.08984375" customWidth="1"/>
    <col min="5104" max="5104" width="3.1796875" customWidth="1"/>
    <col min="5105" max="5105" width="22.6328125" customWidth="1"/>
    <col min="5106" max="5106" width="0" hidden="1" customWidth="1"/>
    <col min="5107" max="5107" width="7.1796875" customWidth="1"/>
    <col min="5108" max="5115" width="5.36328125" customWidth="1"/>
    <col min="5116" max="5116" width="7.90625" customWidth="1"/>
    <col min="5117" max="5119" width="6" customWidth="1"/>
    <col min="5120" max="5140" width="5.81640625" customWidth="1"/>
    <col min="5141" max="5142" width="6.1796875" customWidth="1"/>
    <col min="5143" max="5143" width="6.6328125" customWidth="1"/>
    <col min="5144" max="5144" width="6.36328125" customWidth="1"/>
    <col min="5145" max="5145" width="6.1796875" customWidth="1"/>
    <col min="5146" max="5146" width="5.1796875" customWidth="1"/>
    <col min="5147" max="5147" width="5.90625" customWidth="1"/>
    <col min="5148" max="5148" width="5.08984375" customWidth="1"/>
    <col min="5359" max="5359" width="6.08984375" customWidth="1"/>
    <col min="5360" max="5360" width="3.1796875" customWidth="1"/>
    <col min="5361" max="5361" width="22.6328125" customWidth="1"/>
    <col min="5362" max="5362" width="0" hidden="1" customWidth="1"/>
    <col min="5363" max="5363" width="7.1796875" customWidth="1"/>
    <col min="5364" max="5371" width="5.36328125" customWidth="1"/>
    <col min="5372" max="5372" width="7.90625" customWidth="1"/>
    <col min="5373" max="5375" width="6" customWidth="1"/>
    <col min="5376" max="5396" width="5.81640625" customWidth="1"/>
    <col min="5397" max="5398" width="6.1796875" customWidth="1"/>
    <col min="5399" max="5399" width="6.6328125" customWidth="1"/>
    <col min="5400" max="5400" width="6.36328125" customWidth="1"/>
    <col min="5401" max="5401" width="6.1796875" customWidth="1"/>
    <col min="5402" max="5402" width="5.1796875" customWidth="1"/>
    <col min="5403" max="5403" width="5.90625" customWidth="1"/>
    <col min="5404" max="5404" width="5.08984375" customWidth="1"/>
    <col min="5615" max="5615" width="6.08984375" customWidth="1"/>
    <col min="5616" max="5616" width="3.1796875" customWidth="1"/>
    <col min="5617" max="5617" width="22.6328125" customWidth="1"/>
    <col min="5618" max="5618" width="0" hidden="1" customWidth="1"/>
    <col min="5619" max="5619" width="7.1796875" customWidth="1"/>
    <col min="5620" max="5627" width="5.36328125" customWidth="1"/>
    <col min="5628" max="5628" width="7.90625" customWidth="1"/>
    <col min="5629" max="5631" width="6" customWidth="1"/>
    <col min="5632" max="5652" width="5.81640625" customWidth="1"/>
    <col min="5653" max="5654" width="6.1796875" customWidth="1"/>
    <col min="5655" max="5655" width="6.6328125" customWidth="1"/>
    <col min="5656" max="5656" width="6.36328125" customWidth="1"/>
    <col min="5657" max="5657" width="6.1796875" customWidth="1"/>
    <col min="5658" max="5658" width="5.1796875" customWidth="1"/>
    <col min="5659" max="5659" width="5.90625" customWidth="1"/>
    <col min="5660" max="5660" width="5.08984375" customWidth="1"/>
    <col min="5871" max="5871" width="6.08984375" customWidth="1"/>
    <col min="5872" max="5872" width="3.1796875" customWidth="1"/>
    <col min="5873" max="5873" width="22.6328125" customWidth="1"/>
    <col min="5874" max="5874" width="0" hidden="1" customWidth="1"/>
    <col min="5875" max="5875" width="7.1796875" customWidth="1"/>
    <col min="5876" max="5883" width="5.36328125" customWidth="1"/>
    <col min="5884" max="5884" width="7.90625" customWidth="1"/>
    <col min="5885" max="5887" width="6" customWidth="1"/>
    <col min="5888" max="5908" width="5.81640625" customWidth="1"/>
    <col min="5909" max="5910" width="6.1796875" customWidth="1"/>
    <col min="5911" max="5911" width="6.6328125" customWidth="1"/>
    <col min="5912" max="5912" width="6.36328125" customWidth="1"/>
    <col min="5913" max="5913" width="6.1796875" customWidth="1"/>
    <col min="5914" max="5914" width="5.1796875" customWidth="1"/>
    <col min="5915" max="5915" width="5.90625" customWidth="1"/>
    <col min="5916" max="5916" width="5.08984375" customWidth="1"/>
    <col min="6127" max="6127" width="6.08984375" customWidth="1"/>
    <col min="6128" max="6128" width="3.1796875" customWidth="1"/>
    <col min="6129" max="6129" width="22.6328125" customWidth="1"/>
    <col min="6130" max="6130" width="0" hidden="1" customWidth="1"/>
    <col min="6131" max="6131" width="7.1796875" customWidth="1"/>
    <col min="6132" max="6139" width="5.36328125" customWidth="1"/>
    <col min="6140" max="6140" width="7.90625" customWidth="1"/>
    <col min="6141" max="6143" width="6" customWidth="1"/>
    <col min="6144" max="6164" width="5.81640625" customWidth="1"/>
    <col min="6165" max="6166" width="6.1796875" customWidth="1"/>
    <col min="6167" max="6167" width="6.6328125" customWidth="1"/>
    <col min="6168" max="6168" width="6.36328125" customWidth="1"/>
    <col min="6169" max="6169" width="6.1796875" customWidth="1"/>
    <col min="6170" max="6170" width="5.1796875" customWidth="1"/>
    <col min="6171" max="6171" width="5.90625" customWidth="1"/>
    <col min="6172" max="6172" width="5.08984375" customWidth="1"/>
    <col min="6383" max="6383" width="6.08984375" customWidth="1"/>
    <col min="6384" max="6384" width="3.1796875" customWidth="1"/>
    <col min="6385" max="6385" width="22.6328125" customWidth="1"/>
    <col min="6386" max="6386" width="0" hidden="1" customWidth="1"/>
    <col min="6387" max="6387" width="7.1796875" customWidth="1"/>
    <col min="6388" max="6395" width="5.36328125" customWidth="1"/>
    <col min="6396" max="6396" width="7.90625" customWidth="1"/>
    <col min="6397" max="6399" width="6" customWidth="1"/>
    <col min="6400" max="6420" width="5.81640625" customWidth="1"/>
    <col min="6421" max="6422" width="6.1796875" customWidth="1"/>
    <col min="6423" max="6423" width="6.6328125" customWidth="1"/>
    <col min="6424" max="6424" width="6.36328125" customWidth="1"/>
    <col min="6425" max="6425" width="6.1796875" customWidth="1"/>
    <col min="6426" max="6426" width="5.1796875" customWidth="1"/>
    <col min="6427" max="6427" width="5.90625" customWidth="1"/>
    <col min="6428" max="6428" width="5.08984375" customWidth="1"/>
    <col min="6639" max="6639" width="6.08984375" customWidth="1"/>
    <col min="6640" max="6640" width="3.1796875" customWidth="1"/>
    <col min="6641" max="6641" width="22.6328125" customWidth="1"/>
    <col min="6642" max="6642" width="0" hidden="1" customWidth="1"/>
    <col min="6643" max="6643" width="7.1796875" customWidth="1"/>
    <col min="6644" max="6651" width="5.36328125" customWidth="1"/>
    <col min="6652" max="6652" width="7.90625" customWidth="1"/>
    <col min="6653" max="6655" width="6" customWidth="1"/>
    <col min="6656" max="6676" width="5.81640625" customWidth="1"/>
    <col min="6677" max="6678" width="6.1796875" customWidth="1"/>
    <col min="6679" max="6679" width="6.6328125" customWidth="1"/>
    <col min="6680" max="6680" width="6.36328125" customWidth="1"/>
    <col min="6681" max="6681" width="6.1796875" customWidth="1"/>
    <col min="6682" max="6682" width="5.1796875" customWidth="1"/>
    <col min="6683" max="6683" width="5.90625" customWidth="1"/>
    <col min="6684" max="6684" width="5.08984375" customWidth="1"/>
    <col min="6895" max="6895" width="6.08984375" customWidth="1"/>
    <col min="6896" max="6896" width="3.1796875" customWidth="1"/>
    <col min="6897" max="6897" width="22.6328125" customWidth="1"/>
    <col min="6898" max="6898" width="0" hidden="1" customWidth="1"/>
    <col min="6899" max="6899" width="7.1796875" customWidth="1"/>
    <col min="6900" max="6907" width="5.36328125" customWidth="1"/>
    <col min="6908" max="6908" width="7.90625" customWidth="1"/>
    <col min="6909" max="6911" width="6" customWidth="1"/>
    <col min="6912" max="6932" width="5.81640625" customWidth="1"/>
    <col min="6933" max="6934" width="6.1796875" customWidth="1"/>
    <col min="6935" max="6935" width="6.6328125" customWidth="1"/>
    <col min="6936" max="6936" width="6.36328125" customWidth="1"/>
    <col min="6937" max="6937" width="6.1796875" customWidth="1"/>
    <col min="6938" max="6938" width="5.1796875" customWidth="1"/>
    <col min="6939" max="6939" width="5.90625" customWidth="1"/>
    <col min="6940" max="6940" width="5.08984375" customWidth="1"/>
    <col min="7151" max="7151" width="6.08984375" customWidth="1"/>
    <col min="7152" max="7152" width="3.1796875" customWidth="1"/>
    <col min="7153" max="7153" width="22.6328125" customWidth="1"/>
    <col min="7154" max="7154" width="0" hidden="1" customWidth="1"/>
    <col min="7155" max="7155" width="7.1796875" customWidth="1"/>
    <col min="7156" max="7163" width="5.36328125" customWidth="1"/>
    <col min="7164" max="7164" width="7.90625" customWidth="1"/>
    <col min="7165" max="7167" width="6" customWidth="1"/>
    <col min="7168" max="7188" width="5.81640625" customWidth="1"/>
    <col min="7189" max="7190" width="6.1796875" customWidth="1"/>
    <col min="7191" max="7191" width="6.6328125" customWidth="1"/>
    <col min="7192" max="7192" width="6.36328125" customWidth="1"/>
    <col min="7193" max="7193" width="6.1796875" customWidth="1"/>
    <col min="7194" max="7194" width="5.1796875" customWidth="1"/>
    <col min="7195" max="7195" width="5.90625" customWidth="1"/>
    <col min="7196" max="7196" width="5.08984375" customWidth="1"/>
    <col min="7407" max="7407" width="6.08984375" customWidth="1"/>
    <col min="7408" max="7408" width="3.1796875" customWidth="1"/>
    <col min="7409" max="7409" width="22.6328125" customWidth="1"/>
    <col min="7410" max="7410" width="0" hidden="1" customWidth="1"/>
    <col min="7411" max="7411" width="7.1796875" customWidth="1"/>
    <col min="7412" max="7419" width="5.36328125" customWidth="1"/>
    <col min="7420" max="7420" width="7.90625" customWidth="1"/>
    <col min="7421" max="7423" width="6" customWidth="1"/>
    <col min="7424" max="7444" width="5.81640625" customWidth="1"/>
    <col min="7445" max="7446" width="6.1796875" customWidth="1"/>
    <col min="7447" max="7447" width="6.6328125" customWidth="1"/>
    <col min="7448" max="7448" width="6.36328125" customWidth="1"/>
    <col min="7449" max="7449" width="6.1796875" customWidth="1"/>
    <col min="7450" max="7450" width="5.1796875" customWidth="1"/>
    <col min="7451" max="7451" width="5.90625" customWidth="1"/>
    <col min="7452" max="7452" width="5.08984375" customWidth="1"/>
    <col min="7663" max="7663" width="6.08984375" customWidth="1"/>
    <col min="7664" max="7664" width="3.1796875" customWidth="1"/>
    <col min="7665" max="7665" width="22.6328125" customWidth="1"/>
    <col min="7666" max="7666" width="0" hidden="1" customWidth="1"/>
    <col min="7667" max="7667" width="7.1796875" customWidth="1"/>
    <col min="7668" max="7675" width="5.36328125" customWidth="1"/>
    <col min="7676" max="7676" width="7.90625" customWidth="1"/>
    <col min="7677" max="7679" width="6" customWidth="1"/>
    <col min="7680" max="7700" width="5.81640625" customWidth="1"/>
    <col min="7701" max="7702" width="6.1796875" customWidth="1"/>
    <col min="7703" max="7703" width="6.6328125" customWidth="1"/>
    <col min="7704" max="7704" width="6.36328125" customWidth="1"/>
    <col min="7705" max="7705" width="6.1796875" customWidth="1"/>
    <col min="7706" max="7706" width="5.1796875" customWidth="1"/>
    <col min="7707" max="7707" width="5.90625" customWidth="1"/>
    <col min="7708" max="7708" width="5.08984375" customWidth="1"/>
    <col min="7919" max="7919" width="6.08984375" customWidth="1"/>
    <col min="7920" max="7920" width="3.1796875" customWidth="1"/>
    <col min="7921" max="7921" width="22.6328125" customWidth="1"/>
    <col min="7922" max="7922" width="0" hidden="1" customWidth="1"/>
    <col min="7923" max="7923" width="7.1796875" customWidth="1"/>
    <col min="7924" max="7931" width="5.36328125" customWidth="1"/>
    <col min="7932" max="7932" width="7.90625" customWidth="1"/>
    <col min="7933" max="7935" width="6" customWidth="1"/>
    <col min="7936" max="7956" width="5.81640625" customWidth="1"/>
    <col min="7957" max="7958" width="6.1796875" customWidth="1"/>
    <col min="7959" max="7959" width="6.6328125" customWidth="1"/>
    <col min="7960" max="7960" width="6.36328125" customWidth="1"/>
    <col min="7961" max="7961" width="6.1796875" customWidth="1"/>
    <col min="7962" max="7962" width="5.1796875" customWidth="1"/>
    <col min="7963" max="7963" width="5.90625" customWidth="1"/>
    <col min="7964" max="7964" width="5.08984375" customWidth="1"/>
    <col min="8175" max="8175" width="6.08984375" customWidth="1"/>
    <col min="8176" max="8176" width="3.1796875" customWidth="1"/>
    <col min="8177" max="8177" width="22.6328125" customWidth="1"/>
    <col min="8178" max="8178" width="0" hidden="1" customWidth="1"/>
    <col min="8179" max="8179" width="7.1796875" customWidth="1"/>
    <col min="8180" max="8187" width="5.36328125" customWidth="1"/>
    <col min="8188" max="8188" width="7.90625" customWidth="1"/>
    <col min="8189" max="8191" width="6" customWidth="1"/>
    <col min="8192" max="8212" width="5.81640625" customWidth="1"/>
    <col min="8213" max="8214" width="6.1796875" customWidth="1"/>
    <col min="8215" max="8215" width="6.6328125" customWidth="1"/>
    <col min="8216" max="8216" width="6.36328125" customWidth="1"/>
    <col min="8217" max="8217" width="6.1796875" customWidth="1"/>
    <col min="8218" max="8218" width="5.1796875" customWidth="1"/>
    <col min="8219" max="8219" width="5.90625" customWidth="1"/>
    <col min="8220" max="8220" width="5.08984375" customWidth="1"/>
    <col min="8431" max="8431" width="6.08984375" customWidth="1"/>
    <col min="8432" max="8432" width="3.1796875" customWidth="1"/>
    <col min="8433" max="8433" width="22.6328125" customWidth="1"/>
    <col min="8434" max="8434" width="0" hidden="1" customWidth="1"/>
    <col min="8435" max="8435" width="7.1796875" customWidth="1"/>
    <col min="8436" max="8443" width="5.36328125" customWidth="1"/>
    <col min="8444" max="8444" width="7.90625" customWidth="1"/>
    <col min="8445" max="8447" width="6" customWidth="1"/>
    <col min="8448" max="8468" width="5.81640625" customWidth="1"/>
    <col min="8469" max="8470" width="6.1796875" customWidth="1"/>
    <col min="8471" max="8471" width="6.6328125" customWidth="1"/>
    <col min="8472" max="8472" width="6.36328125" customWidth="1"/>
    <col min="8473" max="8473" width="6.1796875" customWidth="1"/>
    <col min="8474" max="8474" width="5.1796875" customWidth="1"/>
    <col min="8475" max="8475" width="5.90625" customWidth="1"/>
    <col min="8476" max="8476" width="5.08984375" customWidth="1"/>
    <col min="8687" max="8687" width="6.08984375" customWidth="1"/>
    <col min="8688" max="8688" width="3.1796875" customWidth="1"/>
    <col min="8689" max="8689" width="22.6328125" customWidth="1"/>
    <col min="8690" max="8690" width="0" hidden="1" customWidth="1"/>
    <col min="8691" max="8691" width="7.1796875" customWidth="1"/>
    <col min="8692" max="8699" width="5.36328125" customWidth="1"/>
    <col min="8700" max="8700" width="7.90625" customWidth="1"/>
    <col min="8701" max="8703" width="6" customWidth="1"/>
    <col min="8704" max="8724" width="5.81640625" customWidth="1"/>
    <col min="8725" max="8726" width="6.1796875" customWidth="1"/>
    <col min="8727" max="8727" width="6.6328125" customWidth="1"/>
    <col min="8728" max="8728" width="6.36328125" customWidth="1"/>
    <col min="8729" max="8729" width="6.1796875" customWidth="1"/>
    <col min="8730" max="8730" width="5.1796875" customWidth="1"/>
    <col min="8731" max="8731" width="5.90625" customWidth="1"/>
    <col min="8732" max="8732" width="5.08984375" customWidth="1"/>
    <col min="8943" max="8943" width="6.08984375" customWidth="1"/>
    <col min="8944" max="8944" width="3.1796875" customWidth="1"/>
    <col min="8945" max="8945" width="22.6328125" customWidth="1"/>
    <col min="8946" max="8946" width="0" hidden="1" customWidth="1"/>
    <col min="8947" max="8947" width="7.1796875" customWidth="1"/>
    <col min="8948" max="8955" width="5.36328125" customWidth="1"/>
    <col min="8956" max="8956" width="7.90625" customWidth="1"/>
    <col min="8957" max="8959" width="6" customWidth="1"/>
    <col min="8960" max="8980" width="5.81640625" customWidth="1"/>
    <col min="8981" max="8982" width="6.1796875" customWidth="1"/>
    <col min="8983" max="8983" width="6.6328125" customWidth="1"/>
    <col min="8984" max="8984" width="6.36328125" customWidth="1"/>
    <col min="8985" max="8985" width="6.1796875" customWidth="1"/>
    <col min="8986" max="8986" width="5.1796875" customWidth="1"/>
    <col min="8987" max="8987" width="5.90625" customWidth="1"/>
    <col min="8988" max="8988" width="5.08984375" customWidth="1"/>
    <col min="9199" max="9199" width="6.08984375" customWidth="1"/>
    <col min="9200" max="9200" width="3.1796875" customWidth="1"/>
    <col min="9201" max="9201" width="22.6328125" customWidth="1"/>
    <col min="9202" max="9202" width="0" hidden="1" customWidth="1"/>
    <col min="9203" max="9203" width="7.1796875" customWidth="1"/>
    <col min="9204" max="9211" width="5.36328125" customWidth="1"/>
    <col min="9212" max="9212" width="7.90625" customWidth="1"/>
    <col min="9213" max="9215" width="6" customWidth="1"/>
    <col min="9216" max="9236" width="5.81640625" customWidth="1"/>
    <col min="9237" max="9238" width="6.1796875" customWidth="1"/>
    <col min="9239" max="9239" width="6.6328125" customWidth="1"/>
    <col min="9240" max="9240" width="6.36328125" customWidth="1"/>
    <col min="9241" max="9241" width="6.1796875" customWidth="1"/>
    <col min="9242" max="9242" width="5.1796875" customWidth="1"/>
    <col min="9243" max="9243" width="5.90625" customWidth="1"/>
    <col min="9244" max="9244" width="5.08984375" customWidth="1"/>
    <col min="9455" max="9455" width="6.08984375" customWidth="1"/>
    <col min="9456" max="9456" width="3.1796875" customWidth="1"/>
    <col min="9457" max="9457" width="22.6328125" customWidth="1"/>
    <col min="9458" max="9458" width="0" hidden="1" customWidth="1"/>
    <col min="9459" max="9459" width="7.1796875" customWidth="1"/>
    <col min="9460" max="9467" width="5.36328125" customWidth="1"/>
    <col min="9468" max="9468" width="7.90625" customWidth="1"/>
    <col min="9469" max="9471" width="6" customWidth="1"/>
    <col min="9472" max="9492" width="5.81640625" customWidth="1"/>
    <col min="9493" max="9494" width="6.1796875" customWidth="1"/>
    <col min="9495" max="9495" width="6.6328125" customWidth="1"/>
    <col min="9496" max="9496" width="6.36328125" customWidth="1"/>
    <col min="9497" max="9497" width="6.1796875" customWidth="1"/>
    <col min="9498" max="9498" width="5.1796875" customWidth="1"/>
    <col min="9499" max="9499" width="5.90625" customWidth="1"/>
    <col min="9500" max="9500" width="5.08984375" customWidth="1"/>
    <col min="9711" max="9711" width="6.08984375" customWidth="1"/>
    <col min="9712" max="9712" width="3.1796875" customWidth="1"/>
    <col min="9713" max="9713" width="22.6328125" customWidth="1"/>
    <col min="9714" max="9714" width="0" hidden="1" customWidth="1"/>
    <col min="9715" max="9715" width="7.1796875" customWidth="1"/>
    <col min="9716" max="9723" width="5.36328125" customWidth="1"/>
    <col min="9724" max="9724" width="7.90625" customWidth="1"/>
    <col min="9725" max="9727" width="6" customWidth="1"/>
    <col min="9728" max="9748" width="5.81640625" customWidth="1"/>
    <col min="9749" max="9750" width="6.1796875" customWidth="1"/>
    <col min="9751" max="9751" width="6.6328125" customWidth="1"/>
    <col min="9752" max="9752" width="6.36328125" customWidth="1"/>
    <col min="9753" max="9753" width="6.1796875" customWidth="1"/>
    <col min="9754" max="9754" width="5.1796875" customWidth="1"/>
    <col min="9755" max="9755" width="5.90625" customWidth="1"/>
    <col min="9756" max="9756" width="5.08984375" customWidth="1"/>
    <col min="9967" max="9967" width="6.08984375" customWidth="1"/>
    <col min="9968" max="9968" width="3.1796875" customWidth="1"/>
    <col min="9969" max="9969" width="22.6328125" customWidth="1"/>
    <col min="9970" max="9970" width="0" hidden="1" customWidth="1"/>
    <col min="9971" max="9971" width="7.1796875" customWidth="1"/>
    <col min="9972" max="9979" width="5.36328125" customWidth="1"/>
    <col min="9980" max="9980" width="7.90625" customWidth="1"/>
    <col min="9981" max="9983" width="6" customWidth="1"/>
    <col min="9984" max="10004" width="5.81640625" customWidth="1"/>
    <col min="10005" max="10006" width="6.1796875" customWidth="1"/>
    <col min="10007" max="10007" width="6.6328125" customWidth="1"/>
    <col min="10008" max="10008" width="6.36328125" customWidth="1"/>
    <col min="10009" max="10009" width="6.1796875" customWidth="1"/>
    <col min="10010" max="10010" width="5.1796875" customWidth="1"/>
    <col min="10011" max="10011" width="5.90625" customWidth="1"/>
    <col min="10012" max="10012" width="5.08984375" customWidth="1"/>
    <col min="10223" max="10223" width="6.08984375" customWidth="1"/>
    <col min="10224" max="10224" width="3.1796875" customWidth="1"/>
    <col min="10225" max="10225" width="22.6328125" customWidth="1"/>
    <col min="10226" max="10226" width="0" hidden="1" customWidth="1"/>
    <col min="10227" max="10227" width="7.1796875" customWidth="1"/>
    <col min="10228" max="10235" width="5.36328125" customWidth="1"/>
    <col min="10236" max="10236" width="7.90625" customWidth="1"/>
    <col min="10237" max="10239" width="6" customWidth="1"/>
    <col min="10240" max="10260" width="5.81640625" customWidth="1"/>
    <col min="10261" max="10262" width="6.1796875" customWidth="1"/>
    <col min="10263" max="10263" width="6.6328125" customWidth="1"/>
    <col min="10264" max="10264" width="6.36328125" customWidth="1"/>
    <col min="10265" max="10265" width="6.1796875" customWidth="1"/>
    <col min="10266" max="10266" width="5.1796875" customWidth="1"/>
    <col min="10267" max="10267" width="5.90625" customWidth="1"/>
    <col min="10268" max="10268" width="5.08984375" customWidth="1"/>
    <col min="10479" max="10479" width="6.08984375" customWidth="1"/>
    <col min="10480" max="10480" width="3.1796875" customWidth="1"/>
    <col min="10481" max="10481" width="22.6328125" customWidth="1"/>
    <col min="10482" max="10482" width="0" hidden="1" customWidth="1"/>
    <col min="10483" max="10483" width="7.1796875" customWidth="1"/>
    <col min="10484" max="10491" width="5.36328125" customWidth="1"/>
    <col min="10492" max="10492" width="7.90625" customWidth="1"/>
    <col min="10493" max="10495" width="6" customWidth="1"/>
    <col min="10496" max="10516" width="5.81640625" customWidth="1"/>
    <col min="10517" max="10518" width="6.1796875" customWidth="1"/>
    <col min="10519" max="10519" width="6.6328125" customWidth="1"/>
    <col min="10520" max="10520" width="6.36328125" customWidth="1"/>
    <col min="10521" max="10521" width="6.1796875" customWidth="1"/>
    <col min="10522" max="10522" width="5.1796875" customWidth="1"/>
    <col min="10523" max="10523" width="5.90625" customWidth="1"/>
    <col min="10524" max="10524" width="5.08984375" customWidth="1"/>
    <col min="10735" max="10735" width="6.08984375" customWidth="1"/>
    <col min="10736" max="10736" width="3.1796875" customWidth="1"/>
    <col min="10737" max="10737" width="22.6328125" customWidth="1"/>
    <col min="10738" max="10738" width="0" hidden="1" customWidth="1"/>
    <col min="10739" max="10739" width="7.1796875" customWidth="1"/>
    <col min="10740" max="10747" width="5.36328125" customWidth="1"/>
    <col min="10748" max="10748" width="7.90625" customWidth="1"/>
    <col min="10749" max="10751" width="6" customWidth="1"/>
    <col min="10752" max="10772" width="5.81640625" customWidth="1"/>
    <col min="10773" max="10774" width="6.1796875" customWidth="1"/>
    <col min="10775" max="10775" width="6.6328125" customWidth="1"/>
    <col min="10776" max="10776" width="6.36328125" customWidth="1"/>
    <col min="10777" max="10777" width="6.1796875" customWidth="1"/>
    <col min="10778" max="10778" width="5.1796875" customWidth="1"/>
    <col min="10779" max="10779" width="5.90625" customWidth="1"/>
    <col min="10780" max="10780" width="5.08984375" customWidth="1"/>
    <col min="10991" max="10991" width="6.08984375" customWidth="1"/>
    <col min="10992" max="10992" width="3.1796875" customWidth="1"/>
    <col min="10993" max="10993" width="22.6328125" customWidth="1"/>
    <col min="10994" max="10994" width="0" hidden="1" customWidth="1"/>
    <col min="10995" max="10995" width="7.1796875" customWidth="1"/>
    <col min="10996" max="11003" width="5.36328125" customWidth="1"/>
    <col min="11004" max="11004" width="7.90625" customWidth="1"/>
    <col min="11005" max="11007" width="6" customWidth="1"/>
    <col min="11008" max="11028" width="5.81640625" customWidth="1"/>
    <col min="11029" max="11030" width="6.1796875" customWidth="1"/>
    <col min="11031" max="11031" width="6.6328125" customWidth="1"/>
    <col min="11032" max="11032" width="6.36328125" customWidth="1"/>
    <col min="11033" max="11033" width="6.1796875" customWidth="1"/>
    <col min="11034" max="11034" width="5.1796875" customWidth="1"/>
    <col min="11035" max="11035" width="5.90625" customWidth="1"/>
    <col min="11036" max="11036" width="5.08984375" customWidth="1"/>
    <col min="11247" max="11247" width="6.08984375" customWidth="1"/>
    <col min="11248" max="11248" width="3.1796875" customWidth="1"/>
    <col min="11249" max="11249" width="22.6328125" customWidth="1"/>
    <col min="11250" max="11250" width="0" hidden="1" customWidth="1"/>
    <col min="11251" max="11251" width="7.1796875" customWidth="1"/>
    <col min="11252" max="11259" width="5.36328125" customWidth="1"/>
    <col min="11260" max="11260" width="7.90625" customWidth="1"/>
    <col min="11261" max="11263" width="6" customWidth="1"/>
    <col min="11264" max="11284" width="5.81640625" customWidth="1"/>
    <col min="11285" max="11286" width="6.1796875" customWidth="1"/>
    <col min="11287" max="11287" width="6.6328125" customWidth="1"/>
    <col min="11288" max="11288" width="6.36328125" customWidth="1"/>
    <col min="11289" max="11289" width="6.1796875" customWidth="1"/>
    <col min="11290" max="11290" width="5.1796875" customWidth="1"/>
    <col min="11291" max="11291" width="5.90625" customWidth="1"/>
    <col min="11292" max="11292" width="5.08984375" customWidth="1"/>
    <col min="11503" max="11503" width="6.08984375" customWidth="1"/>
    <col min="11504" max="11504" width="3.1796875" customWidth="1"/>
    <col min="11505" max="11505" width="22.6328125" customWidth="1"/>
    <col min="11506" max="11506" width="0" hidden="1" customWidth="1"/>
    <col min="11507" max="11507" width="7.1796875" customWidth="1"/>
    <col min="11508" max="11515" width="5.36328125" customWidth="1"/>
    <col min="11516" max="11516" width="7.90625" customWidth="1"/>
    <col min="11517" max="11519" width="6" customWidth="1"/>
    <col min="11520" max="11540" width="5.81640625" customWidth="1"/>
    <col min="11541" max="11542" width="6.1796875" customWidth="1"/>
    <col min="11543" max="11543" width="6.6328125" customWidth="1"/>
    <col min="11544" max="11544" width="6.36328125" customWidth="1"/>
    <col min="11545" max="11545" width="6.1796875" customWidth="1"/>
    <col min="11546" max="11546" width="5.1796875" customWidth="1"/>
    <col min="11547" max="11547" width="5.90625" customWidth="1"/>
    <col min="11548" max="11548" width="5.08984375" customWidth="1"/>
    <col min="11759" max="11759" width="6.08984375" customWidth="1"/>
    <col min="11760" max="11760" width="3.1796875" customWidth="1"/>
    <col min="11761" max="11761" width="22.6328125" customWidth="1"/>
    <col min="11762" max="11762" width="0" hidden="1" customWidth="1"/>
    <col min="11763" max="11763" width="7.1796875" customWidth="1"/>
    <col min="11764" max="11771" width="5.36328125" customWidth="1"/>
    <col min="11772" max="11772" width="7.90625" customWidth="1"/>
    <col min="11773" max="11775" width="6" customWidth="1"/>
    <col min="11776" max="11796" width="5.81640625" customWidth="1"/>
    <col min="11797" max="11798" width="6.1796875" customWidth="1"/>
    <col min="11799" max="11799" width="6.6328125" customWidth="1"/>
    <col min="11800" max="11800" width="6.36328125" customWidth="1"/>
    <col min="11801" max="11801" width="6.1796875" customWidth="1"/>
    <col min="11802" max="11802" width="5.1796875" customWidth="1"/>
    <col min="11803" max="11803" width="5.90625" customWidth="1"/>
    <col min="11804" max="11804" width="5.08984375" customWidth="1"/>
    <col min="12015" max="12015" width="6.08984375" customWidth="1"/>
    <col min="12016" max="12016" width="3.1796875" customWidth="1"/>
    <col min="12017" max="12017" width="22.6328125" customWidth="1"/>
    <col min="12018" max="12018" width="0" hidden="1" customWidth="1"/>
    <col min="12019" max="12019" width="7.1796875" customWidth="1"/>
    <col min="12020" max="12027" width="5.36328125" customWidth="1"/>
    <col min="12028" max="12028" width="7.90625" customWidth="1"/>
    <col min="12029" max="12031" width="6" customWidth="1"/>
    <col min="12032" max="12052" width="5.81640625" customWidth="1"/>
    <col min="12053" max="12054" width="6.1796875" customWidth="1"/>
    <col min="12055" max="12055" width="6.6328125" customWidth="1"/>
    <col min="12056" max="12056" width="6.36328125" customWidth="1"/>
    <col min="12057" max="12057" width="6.1796875" customWidth="1"/>
    <col min="12058" max="12058" width="5.1796875" customWidth="1"/>
    <col min="12059" max="12059" width="5.90625" customWidth="1"/>
    <col min="12060" max="12060" width="5.08984375" customWidth="1"/>
    <col min="12271" max="12271" width="6.08984375" customWidth="1"/>
    <col min="12272" max="12272" width="3.1796875" customWidth="1"/>
    <col min="12273" max="12273" width="22.6328125" customWidth="1"/>
    <col min="12274" max="12274" width="0" hidden="1" customWidth="1"/>
    <col min="12275" max="12275" width="7.1796875" customWidth="1"/>
    <col min="12276" max="12283" width="5.36328125" customWidth="1"/>
    <col min="12284" max="12284" width="7.90625" customWidth="1"/>
    <col min="12285" max="12287" width="6" customWidth="1"/>
    <col min="12288" max="12308" width="5.81640625" customWidth="1"/>
    <col min="12309" max="12310" width="6.1796875" customWidth="1"/>
    <col min="12311" max="12311" width="6.6328125" customWidth="1"/>
    <col min="12312" max="12312" width="6.36328125" customWidth="1"/>
    <col min="12313" max="12313" width="6.1796875" customWidth="1"/>
    <col min="12314" max="12314" width="5.1796875" customWidth="1"/>
    <col min="12315" max="12315" width="5.90625" customWidth="1"/>
    <col min="12316" max="12316" width="5.08984375" customWidth="1"/>
    <col min="12527" max="12527" width="6.08984375" customWidth="1"/>
    <col min="12528" max="12528" width="3.1796875" customWidth="1"/>
    <col min="12529" max="12529" width="22.6328125" customWidth="1"/>
    <col min="12530" max="12530" width="0" hidden="1" customWidth="1"/>
    <col min="12531" max="12531" width="7.1796875" customWidth="1"/>
    <col min="12532" max="12539" width="5.36328125" customWidth="1"/>
    <col min="12540" max="12540" width="7.90625" customWidth="1"/>
    <col min="12541" max="12543" width="6" customWidth="1"/>
    <col min="12544" max="12564" width="5.81640625" customWidth="1"/>
    <col min="12565" max="12566" width="6.1796875" customWidth="1"/>
    <col min="12567" max="12567" width="6.6328125" customWidth="1"/>
    <col min="12568" max="12568" width="6.36328125" customWidth="1"/>
    <col min="12569" max="12569" width="6.1796875" customWidth="1"/>
    <col min="12570" max="12570" width="5.1796875" customWidth="1"/>
    <col min="12571" max="12571" width="5.90625" customWidth="1"/>
    <col min="12572" max="12572" width="5.08984375" customWidth="1"/>
    <col min="12783" max="12783" width="6.08984375" customWidth="1"/>
    <col min="12784" max="12784" width="3.1796875" customWidth="1"/>
    <col min="12785" max="12785" width="22.6328125" customWidth="1"/>
    <col min="12786" max="12786" width="0" hidden="1" customWidth="1"/>
    <col min="12787" max="12787" width="7.1796875" customWidth="1"/>
    <col min="12788" max="12795" width="5.36328125" customWidth="1"/>
    <col min="12796" max="12796" width="7.90625" customWidth="1"/>
    <col min="12797" max="12799" width="6" customWidth="1"/>
    <col min="12800" max="12820" width="5.81640625" customWidth="1"/>
    <col min="12821" max="12822" width="6.1796875" customWidth="1"/>
    <col min="12823" max="12823" width="6.6328125" customWidth="1"/>
    <col min="12824" max="12824" width="6.36328125" customWidth="1"/>
    <col min="12825" max="12825" width="6.1796875" customWidth="1"/>
    <col min="12826" max="12826" width="5.1796875" customWidth="1"/>
    <col min="12827" max="12827" width="5.90625" customWidth="1"/>
    <col min="12828" max="12828" width="5.08984375" customWidth="1"/>
    <col min="13039" max="13039" width="6.08984375" customWidth="1"/>
    <col min="13040" max="13040" width="3.1796875" customWidth="1"/>
    <col min="13041" max="13041" width="22.6328125" customWidth="1"/>
    <col min="13042" max="13042" width="0" hidden="1" customWidth="1"/>
    <col min="13043" max="13043" width="7.1796875" customWidth="1"/>
    <col min="13044" max="13051" width="5.36328125" customWidth="1"/>
    <col min="13052" max="13052" width="7.90625" customWidth="1"/>
    <col min="13053" max="13055" width="6" customWidth="1"/>
    <col min="13056" max="13076" width="5.81640625" customWidth="1"/>
    <col min="13077" max="13078" width="6.1796875" customWidth="1"/>
    <col min="13079" max="13079" width="6.6328125" customWidth="1"/>
    <col min="13080" max="13080" width="6.36328125" customWidth="1"/>
    <col min="13081" max="13081" width="6.1796875" customWidth="1"/>
    <col min="13082" max="13082" width="5.1796875" customWidth="1"/>
    <col min="13083" max="13083" width="5.90625" customWidth="1"/>
    <col min="13084" max="13084" width="5.08984375" customWidth="1"/>
    <col min="13295" max="13295" width="6.08984375" customWidth="1"/>
    <col min="13296" max="13296" width="3.1796875" customWidth="1"/>
    <col min="13297" max="13297" width="22.6328125" customWidth="1"/>
    <col min="13298" max="13298" width="0" hidden="1" customWidth="1"/>
    <col min="13299" max="13299" width="7.1796875" customWidth="1"/>
    <col min="13300" max="13307" width="5.36328125" customWidth="1"/>
    <col min="13308" max="13308" width="7.90625" customWidth="1"/>
    <col min="13309" max="13311" width="6" customWidth="1"/>
    <col min="13312" max="13332" width="5.81640625" customWidth="1"/>
    <col min="13333" max="13334" width="6.1796875" customWidth="1"/>
    <col min="13335" max="13335" width="6.6328125" customWidth="1"/>
    <col min="13336" max="13336" width="6.36328125" customWidth="1"/>
    <col min="13337" max="13337" width="6.1796875" customWidth="1"/>
    <col min="13338" max="13338" width="5.1796875" customWidth="1"/>
    <col min="13339" max="13339" width="5.90625" customWidth="1"/>
    <col min="13340" max="13340" width="5.08984375" customWidth="1"/>
    <col min="13551" max="13551" width="6.08984375" customWidth="1"/>
    <col min="13552" max="13552" width="3.1796875" customWidth="1"/>
    <col min="13553" max="13553" width="22.6328125" customWidth="1"/>
    <col min="13554" max="13554" width="0" hidden="1" customWidth="1"/>
    <col min="13555" max="13555" width="7.1796875" customWidth="1"/>
    <col min="13556" max="13563" width="5.36328125" customWidth="1"/>
    <col min="13564" max="13564" width="7.90625" customWidth="1"/>
    <col min="13565" max="13567" width="6" customWidth="1"/>
    <col min="13568" max="13588" width="5.81640625" customWidth="1"/>
    <col min="13589" max="13590" width="6.1796875" customWidth="1"/>
    <col min="13591" max="13591" width="6.6328125" customWidth="1"/>
    <col min="13592" max="13592" width="6.36328125" customWidth="1"/>
    <col min="13593" max="13593" width="6.1796875" customWidth="1"/>
    <col min="13594" max="13594" width="5.1796875" customWidth="1"/>
    <col min="13595" max="13595" width="5.90625" customWidth="1"/>
    <col min="13596" max="13596" width="5.08984375" customWidth="1"/>
    <col min="13807" max="13807" width="6.08984375" customWidth="1"/>
    <col min="13808" max="13808" width="3.1796875" customWidth="1"/>
    <col min="13809" max="13809" width="22.6328125" customWidth="1"/>
    <col min="13810" max="13810" width="0" hidden="1" customWidth="1"/>
    <col min="13811" max="13811" width="7.1796875" customWidth="1"/>
    <col min="13812" max="13819" width="5.36328125" customWidth="1"/>
    <col min="13820" max="13820" width="7.90625" customWidth="1"/>
    <col min="13821" max="13823" width="6" customWidth="1"/>
    <col min="13824" max="13844" width="5.81640625" customWidth="1"/>
    <col min="13845" max="13846" width="6.1796875" customWidth="1"/>
    <col min="13847" max="13847" width="6.6328125" customWidth="1"/>
    <col min="13848" max="13848" width="6.36328125" customWidth="1"/>
    <col min="13849" max="13849" width="6.1796875" customWidth="1"/>
    <col min="13850" max="13850" width="5.1796875" customWidth="1"/>
    <col min="13851" max="13851" width="5.90625" customWidth="1"/>
    <col min="13852" max="13852" width="5.08984375" customWidth="1"/>
    <col min="14063" max="14063" width="6.08984375" customWidth="1"/>
    <col min="14064" max="14064" width="3.1796875" customWidth="1"/>
    <col min="14065" max="14065" width="22.6328125" customWidth="1"/>
    <col min="14066" max="14066" width="0" hidden="1" customWidth="1"/>
    <col min="14067" max="14067" width="7.1796875" customWidth="1"/>
    <col min="14068" max="14075" width="5.36328125" customWidth="1"/>
    <col min="14076" max="14076" width="7.90625" customWidth="1"/>
    <col min="14077" max="14079" width="6" customWidth="1"/>
    <col min="14080" max="14100" width="5.81640625" customWidth="1"/>
    <col min="14101" max="14102" width="6.1796875" customWidth="1"/>
    <col min="14103" max="14103" width="6.6328125" customWidth="1"/>
    <col min="14104" max="14104" width="6.36328125" customWidth="1"/>
    <col min="14105" max="14105" width="6.1796875" customWidth="1"/>
    <col min="14106" max="14106" width="5.1796875" customWidth="1"/>
    <col min="14107" max="14107" width="5.90625" customWidth="1"/>
    <col min="14108" max="14108" width="5.08984375" customWidth="1"/>
    <col min="14319" max="14319" width="6.08984375" customWidth="1"/>
    <col min="14320" max="14320" width="3.1796875" customWidth="1"/>
    <col min="14321" max="14321" width="22.6328125" customWidth="1"/>
    <col min="14322" max="14322" width="0" hidden="1" customWidth="1"/>
    <col min="14323" max="14323" width="7.1796875" customWidth="1"/>
    <col min="14324" max="14331" width="5.36328125" customWidth="1"/>
    <col min="14332" max="14332" width="7.90625" customWidth="1"/>
    <col min="14333" max="14335" width="6" customWidth="1"/>
    <col min="14336" max="14356" width="5.81640625" customWidth="1"/>
    <col min="14357" max="14358" width="6.1796875" customWidth="1"/>
    <col min="14359" max="14359" width="6.6328125" customWidth="1"/>
    <col min="14360" max="14360" width="6.36328125" customWidth="1"/>
    <col min="14361" max="14361" width="6.1796875" customWidth="1"/>
    <col min="14362" max="14362" width="5.1796875" customWidth="1"/>
    <col min="14363" max="14363" width="5.90625" customWidth="1"/>
    <col min="14364" max="14364" width="5.08984375" customWidth="1"/>
    <col min="14575" max="14575" width="6.08984375" customWidth="1"/>
    <col min="14576" max="14576" width="3.1796875" customWidth="1"/>
    <col min="14577" max="14577" width="22.6328125" customWidth="1"/>
    <col min="14578" max="14578" width="0" hidden="1" customWidth="1"/>
    <col min="14579" max="14579" width="7.1796875" customWidth="1"/>
    <col min="14580" max="14587" width="5.36328125" customWidth="1"/>
    <col min="14588" max="14588" width="7.90625" customWidth="1"/>
    <col min="14589" max="14591" width="6" customWidth="1"/>
    <col min="14592" max="14612" width="5.81640625" customWidth="1"/>
    <col min="14613" max="14614" width="6.1796875" customWidth="1"/>
    <col min="14615" max="14615" width="6.6328125" customWidth="1"/>
    <col min="14616" max="14616" width="6.36328125" customWidth="1"/>
    <col min="14617" max="14617" width="6.1796875" customWidth="1"/>
    <col min="14618" max="14618" width="5.1796875" customWidth="1"/>
    <col min="14619" max="14619" width="5.90625" customWidth="1"/>
    <col min="14620" max="14620" width="5.08984375" customWidth="1"/>
    <col min="14831" max="14831" width="6.08984375" customWidth="1"/>
    <col min="14832" max="14832" width="3.1796875" customWidth="1"/>
    <col min="14833" max="14833" width="22.6328125" customWidth="1"/>
    <col min="14834" max="14834" width="0" hidden="1" customWidth="1"/>
    <col min="14835" max="14835" width="7.1796875" customWidth="1"/>
    <col min="14836" max="14843" width="5.36328125" customWidth="1"/>
    <col min="14844" max="14844" width="7.90625" customWidth="1"/>
    <col min="14845" max="14847" width="6" customWidth="1"/>
    <col min="14848" max="14868" width="5.81640625" customWidth="1"/>
    <col min="14869" max="14870" width="6.1796875" customWidth="1"/>
    <col min="14871" max="14871" width="6.6328125" customWidth="1"/>
    <col min="14872" max="14872" width="6.36328125" customWidth="1"/>
    <col min="14873" max="14873" width="6.1796875" customWidth="1"/>
    <col min="14874" max="14874" width="5.1796875" customWidth="1"/>
    <col min="14875" max="14875" width="5.90625" customWidth="1"/>
    <col min="14876" max="14876" width="5.08984375" customWidth="1"/>
    <col min="15087" max="15087" width="6.08984375" customWidth="1"/>
    <col min="15088" max="15088" width="3.1796875" customWidth="1"/>
    <col min="15089" max="15089" width="22.6328125" customWidth="1"/>
    <col min="15090" max="15090" width="0" hidden="1" customWidth="1"/>
    <col min="15091" max="15091" width="7.1796875" customWidth="1"/>
    <col min="15092" max="15099" width="5.36328125" customWidth="1"/>
    <col min="15100" max="15100" width="7.90625" customWidth="1"/>
    <col min="15101" max="15103" width="6" customWidth="1"/>
    <col min="15104" max="15124" width="5.81640625" customWidth="1"/>
    <col min="15125" max="15126" width="6.1796875" customWidth="1"/>
    <col min="15127" max="15127" width="6.6328125" customWidth="1"/>
    <col min="15128" max="15128" width="6.36328125" customWidth="1"/>
    <col min="15129" max="15129" width="6.1796875" customWidth="1"/>
    <col min="15130" max="15130" width="5.1796875" customWidth="1"/>
    <col min="15131" max="15131" width="5.90625" customWidth="1"/>
    <col min="15132" max="15132" width="5.08984375" customWidth="1"/>
    <col min="15343" max="15343" width="6.08984375" customWidth="1"/>
    <col min="15344" max="15344" width="3.1796875" customWidth="1"/>
    <col min="15345" max="15345" width="22.6328125" customWidth="1"/>
    <col min="15346" max="15346" width="0" hidden="1" customWidth="1"/>
    <col min="15347" max="15347" width="7.1796875" customWidth="1"/>
    <col min="15348" max="15355" width="5.36328125" customWidth="1"/>
    <col min="15356" max="15356" width="7.90625" customWidth="1"/>
    <col min="15357" max="15359" width="6" customWidth="1"/>
    <col min="15360" max="15380" width="5.81640625" customWidth="1"/>
    <col min="15381" max="15382" width="6.1796875" customWidth="1"/>
    <col min="15383" max="15383" width="6.6328125" customWidth="1"/>
    <col min="15384" max="15384" width="6.36328125" customWidth="1"/>
    <col min="15385" max="15385" width="6.1796875" customWidth="1"/>
    <col min="15386" max="15386" width="5.1796875" customWidth="1"/>
    <col min="15387" max="15387" width="5.90625" customWidth="1"/>
    <col min="15388" max="15388" width="5.08984375" customWidth="1"/>
    <col min="15599" max="15599" width="6.08984375" customWidth="1"/>
    <col min="15600" max="15600" width="3.1796875" customWidth="1"/>
    <col min="15601" max="15601" width="22.6328125" customWidth="1"/>
    <col min="15602" max="15602" width="0" hidden="1" customWidth="1"/>
    <col min="15603" max="15603" width="7.1796875" customWidth="1"/>
    <col min="15604" max="15611" width="5.36328125" customWidth="1"/>
    <col min="15612" max="15612" width="7.90625" customWidth="1"/>
    <col min="15613" max="15615" width="6" customWidth="1"/>
    <col min="15616" max="15636" width="5.81640625" customWidth="1"/>
    <col min="15637" max="15638" width="6.1796875" customWidth="1"/>
    <col min="15639" max="15639" width="6.6328125" customWidth="1"/>
    <col min="15640" max="15640" width="6.36328125" customWidth="1"/>
    <col min="15641" max="15641" width="6.1796875" customWidth="1"/>
    <col min="15642" max="15642" width="5.1796875" customWidth="1"/>
    <col min="15643" max="15643" width="5.90625" customWidth="1"/>
    <col min="15644" max="15644" width="5.08984375" customWidth="1"/>
    <col min="15855" max="15855" width="6.08984375" customWidth="1"/>
    <col min="15856" max="15856" width="3.1796875" customWidth="1"/>
    <col min="15857" max="15857" width="22.6328125" customWidth="1"/>
    <col min="15858" max="15858" width="0" hidden="1" customWidth="1"/>
    <col min="15859" max="15859" width="7.1796875" customWidth="1"/>
    <col min="15860" max="15867" width="5.36328125" customWidth="1"/>
    <col min="15868" max="15868" width="7.90625" customWidth="1"/>
    <col min="15869" max="15871" width="6" customWidth="1"/>
    <col min="15872" max="15892" width="5.81640625" customWidth="1"/>
    <col min="15893" max="15894" width="6.1796875" customWidth="1"/>
    <col min="15895" max="15895" width="6.6328125" customWidth="1"/>
    <col min="15896" max="15896" width="6.36328125" customWidth="1"/>
    <col min="15897" max="15897" width="6.1796875" customWidth="1"/>
    <col min="15898" max="15898" width="5.1796875" customWidth="1"/>
    <col min="15899" max="15899" width="5.90625" customWidth="1"/>
    <col min="15900" max="15900" width="5.08984375" customWidth="1"/>
    <col min="16111" max="16111" width="6.08984375" customWidth="1"/>
    <col min="16112" max="16112" width="3.1796875" customWidth="1"/>
    <col min="16113" max="16113" width="22.6328125" customWidth="1"/>
    <col min="16114" max="16114" width="0" hidden="1" customWidth="1"/>
    <col min="16115" max="16115" width="7.1796875" customWidth="1"/>
    <col min="16116" max="16123" width="5.36328125" customWidth="1"/>
    <col min="16124" max="16124" width="7.90625" customWidth="1"/>
    <col min="16125" max="16127" width="6" customWidth="1"/>
    <col min="16128" max="16148" width="5.81640625" customWidth="1"/>
    <col min="16149" max="16150" width="6.1796875" customWidth="1"/>
    <col min="16151" max="16151" width="6.6328125" customWidth="1"/>
    <col min="16152" max="16152" width="6.36328125" customWidth="1"/>
    <col min="16153" max="16153" width="6.1796875" customWidth="1"/>
    <col min="16154" max="16154" width="5.1796875" customWidth="1"/>
    <col min="16155" max="16155" width="5.90625" customWidth="1"/>
    <col min="16156" max="16156" width="5.08984375" customWidth="1"/>
  </cols>
  <sheetData>
    <row r="1" spans="1:28" ht="27" customHeight="1" thickBot="1" x14ac:dyDescent="0.25">
      <c r="A1" s="148" t="s">
        <v>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9"/>
      <c r="X1" s="148"/>
      <c r="Y1" s="148"/>
      <c r="Z1" s="149"/>
      <c r="AA1" s="148"/>
      <c r="AB1" s="148"/>
    </row>
    <row r="2" spans="1:28" ht="17.25" customHeight="1" thickTop="1" x14ac:dyDescent="0.2">
      <c r="A2" s="150" t="s">
        <v>0</v>
      </c>
      <c r="B2" s="153" t="s">
        <v>1</v>
      </c>
      <c r="C2" s="153" t="s">
        <v>2</v>
      </c>
      <c r="D2" s="156" t="s">
        <v>3</v>
      </c>
      <c r="E2" s="159" t="s">
        <v>4</v>
      </c>
      <c r="F2" s="160"/>
      <c r="G2" s="160"/>
      <c r="H2" s="160"/>
      <c r="I2" s="160"/>
      <c r="J2" s="160"/>
      <c r="K2" s="160"/>
      <c r="L2" s="161"/>
      <c r="M2" s="162" t="s">
        <v>59</v>
      </c>
      <c r="N2" s="124" t="s">
        <v>57</v>
      </c>
      <c r="O2" s="125"/>
      <c r="P2" s="126"/>
      <c r="Q2" s="124" t="s">
        <v>56</v>
      </c>
      <c r="R2" s="125"/>
      <c r="S2" s="126"/>
      <c r="T2" s="124" t="s">
        <v>55</v>
      </c>
      <c r="U2" s="125"/>
      <c r="V2" s="126"/>
      <c r="W2" s="124" t="s">
        <v>54</v>
      </c>
      <c r="X2" s="165"/>
      <c r="Y2" s="166"/>
      <c r="Z2" s="124" t="s">
        <v>52</v>
      </c>
      <c r="AA2" s="165"/>
      <c r="AB2" s="166"/>
    </row>
    <row r="3" spans="1:28" ht="15.75" customHeight="1" x14ac:dyDescent="0.2">
      <c r="A3" s="151"/>
      <c r="B3" s="154"/>
      <c r="C3" s="154"/>
      <c r="D3" s="157"/>
      <c r="E3" s="133" t="s">
        <v>5</v>
      </c>
      <c r="F3" s="135" t="s">
        <v>6</v>
      </c>
      <c r="G3" s="137" t="s">
        <v>7</v>
      </c>
      <c r="H3" s="139" t="s">
        <v>8</v>
      </c>
      <c r="I3" s="141" t="s">
        <v>9</v>
      </c>
      <c r="J3" s="142"/>
      <c r="K3" s="143"/>
      <c r="L3" s="144" t="s">
        <v>10</v>
      </c>
      <c r="M3" s="163"/>
      <c r="N3" s="127" t="s">
        <v>11</v>
      </c>
      <c r="O3" s="129" t="s">
        <v>9</v>
      </c>
      <c r="P3" s="131" t="s">
        <v>12</v>
      </c>
      <c r="Q3" s="127" t="s">
        <v>11</v>
      </c>
      <c r="R3" s="129" t="s">
        <v>9</v>
      </c>
      <c r="S3" s="131" t="s">
        <v>12</v>
      </c>
      <c r="T3" s="127" t="s">
        <v>11</v>
      </c>
      <c r="U3" s="129" t="s">
        <v>9</v>
      </c>
      <c r="V3" s="131" t="s">
        <v>12</v>
      </c>
      <c r="W3" s="146" t="s">
        <v>11</v>
      </c>
      <c r="X3" s="129" t="s">
        <v>9</v>
      </c>
      <c r="Y3" s="131" t="s">
        <v>12</v>
      </c>
      <c r="Z3" s="146" t="s">
        <v>11</v>
      </c>
      <c r="AA3" s="129" t="s">
        <v>9</v>
      </c>
      <c r="AB3" s="131" t="s">
        <v>12</v>
      </c>
    </row>
    <row r="4" spans="1:28" s="3" customFormat="1" ht="15.75" customHeight="1" x14ac:dyDescent="0.2">
      <c r="A4" s="152"/>
      <c r="B4" s="155"/>
      <c r="C4" s="155"/>
      <c r="D4" s="158"/>
      <c r="E4" s="134"/>
      <c r="F4" s="136"/>
      <c r="G4" s="138"/>
      <c r="H4" s="140"/>
      <c r="I4" s="45" t="s">
        <v>13</v>
      </c>
      <c r="J4" s="1" t="s">
        <v>14</v>
      </c>
      <c r="K4" s="2" t="s">
        <v>15</v>
      </c>
      <c r="L4" s="145"/>
      <c r="M4" s="164"/>
      <c r="N4" s="128"/>
      <c r="O4" s="130"/>
      <c r="P4" s="132"/>
      <c r="Q4" s="128"/>
      <c r="R4" s="130"/>
      <c r="S4" s="132"/>
      <c r="T4" s="128"/>
      <c r="U4" s="130"/>
      <c r="V4" s="132"/>
      <c r="W4" s="147"/>
      <c r="X4" s="130"/>
      <c r="Y4" s="132"/>
      <c r="Z4" s="147"/>
      <c r="AA4" s="130"/>
      <c r="AB4" s="132"/>
    </row>
    <row r="5" spans="1:28" s="3" customFormat="1" ht="15.75" customHeight="1" x14ac:dyDescent="0.2">
      <c r="A5" s="121" t="s">
        <v>16</v>
      </c>
      <c r="B5" s="4">
        <v>1</v>
      </c>
      <c r="C5" s="5" t="s">
        <v>17</v>
      </c>
      <c r="D5" s="6">
        <f>SUM(E5:H5,K5,L5)</f>
        <v>23</v>
      </c>
      <c r="E5" s="86">
        <v>8</v>
      </c>
      <c r="F5" s="87">
        <v>4</v>
      </c>
      <c r="G5" s="87">
        <v>5</v>
      </c>
      <c r="H5" s="88">
        <v>1</v>
      </c>
      <c r="I5" s="86">
        <v>1</v>
      </c>
      <c r="J5" s="88">
        <v>3</v>
      </c>
      <c r="K5" s="7">
        <f>SUM(I5:J5)</f>
        <v>4</v>
      </c>
      <c r="L5" s="101">
        <v>1</v>
      </c>
      <c r="M5" s="120">
        <f>K5/D5</f>
        <v>0.17391304347826086</v>
      </c>
      <c r="N5" s="79">
        <v>26</v>
      </c>
      <c r="O5" s="9">
        <v>6</v>
      </c>
      <c r="P5" s="10">
        <f t="shared" ref="P5:P37" si="0">O5/N5</f>
        <v>0.23076923076923078</v>
      </c>
      <c r="Q5" s="79">
        <v>26</v>
      </c>
      <c r="R5" s="9">
        <v>2</v>
      </c>
      <c r="S5" s="10">
        <f t="shared" ref="S5:S37" si="1">R5/Q5</f>
        <v>7.6923076923076927E-2</v>
      </c>
      <c r="T5" s="79">
        <v>26</v>
      </c>
      <c r="U5" s="9">
        <v>1</v>
      </c>
      <c r="V5" s="10">
        <f t="shared" ref="V5:V37" si="2">U5/T5</f>
        <v>3.8461538461538464E-2</v>
      </c>
      <c r="W5" s="79">
        <v>26</v>
      </c>
      <c r="X5" s="9">
        <v>0</v>
      </c>
      <c r="Y5" s="10">
        <f t="shared" ref="Y5:Y37" si="3">X5/W5</f>
        <v>0</v>
      </c>
      <c r="Z5" s="79">
        <v>25</v>
      </c>
      <c r="AA5" s="9">
        <v>1</v>
      </c>
      <c r="AB5" s="10">
        <f>AA5/Z5</f>
        <v>0.04</v>
      </c>
    </row>
    <row r="6" spans="1:28" s="3" customFormat="1" ht="15.75" customHeight="1" x14ac:dyDescent="0.2">
      <c r="A6" s="122"/>
      <c r="B6" s="11">
        <v>2</v>
      </c>
      <c r="C6" s="12" t="s">
        <v>18</v>
      </c>
      <c r="D6" s="6">
        <f t="shared" ref="D6:D15" si="4">SUM(E6:H6,K6,L6)</f>
        <v>30</v>
      </c>
      <c r="E6" s="89">
        <v>12</v>
      </c>
      <c r="F6" s="90">
        <v>4</v>
      </c>
      <c r="G6" s="90">
        <v>10</v>
      </c>
      <c r="H6" s="91">
        <v>3</v>
      </c>
      <c r="I6" s="89">
        <v>0</v>
      </c>
      <c r="J6" s="91">
        <v>1</v>
      </c>
      <c r="K6" s="7">
        <f t="shared" ref="K6:K36" si="5">SUM(I6:J6)</f>
        <v>1</v>
      </c>
      <c r="L6" s="101">
        <v>0</v>
      </c>
      <c r="M6" s="53">
        <f t="shared" ref="M6:M41" si="6">K6/D6</f>
        <v>3.3333333333333333E-2</v>
      </c>
      <c r="N6" s="80">
        <v>32</v>
      </c>
      <c r="O6" s="13">
        <v>2</v>
      </c>
      <c r="P6" s="14">
        <f t="shared" si="0"/>
        <v>6.25E-2</v>
      </c>
      <c r="Q6" s="80">
        <v>34</v>
      </c>
      <c r="R6" s="13">
        <v>5</v>
      </c>
      <c r="S6" s="14">
        <f t="shared" si="1"/>
        <v>0.14705882352941177</v>
      </c>
      <c r="T6" s="80">
        <v>35</v>
      </c>
      <c r="U6" s="13">
        <v>3</v>
      </c>
      <c r="V6" s="14">
        <f t="shared" si="2"/>
        <v>8.5714285714285715E-2</v>
      </c>
      <c r="W6" s="80">
        <v>35</v>
      </c>
      <c r="X6" s="13">
        <v>2</v>
      </c>
      <c r="Y6" s="14">
        <f t="shared" si="3"/>
        <v>5.7142857142857141E-2</v>
      </c>
      <c r="Z6" s="80">
        <v>35</v>
      </c>
      <c r="AA6" s="13">
        <v>0</v>
      </c>
      <c r="AB6" s="14">
        <f t="shared" ref="AB6:AB34" si="7">AA6/Z6</f>
        <v>0</v>
      </c>
    </row>
    <row r="7" spans="1:28" s="3" customFormat="1" ht="15.75" customHeight="1" x14ac:dyDescent="0.2">
      <c r="A7" s="122"/>
      <c r="B7" s="11">
        <v>3</v>
      </c>
      <c r="C7" s="12" t="s">
        <v>19</v>
      </c>
      <c r="D7" s="6">
        <f t="shared" si="4"/>
        <v>52</v>
      </c>
      <c r="E7" s="89">
        <v>28</v>
      </c>
      <c r="F7" s="90">
        <v>5</v>
      </c>
      <c r="G7" s="90">
        <v>8</v>
      </c>
      <c r="H7" s="91">
        <v>4</v>
      </c>
      <c r="I7" s="89">
        <v>0</v>
      </c>
      <c r="J7" s="91">
        <v>7</v>
      </c>
      <c r="K7" s="7">
        <f>SUM(I7:J7)</f>
        <v>7</v>
      </c>
      <c r="L7" s="101">
        <v>0</v>
      </c>
      <c r="M7" s="53">
        <f>K7/D7</f>
        <v>0.13461538461538461</v>
      </c>
      <c r="N7" s="80">
        <v>52</v>
      </c>
      <c r="O7" s="13">
        <v>5</v>
      </c>
      <c r="P7" s="14">
        <f t="shared" si="0"/>
        <v>9.6153846153846159E-2</v>
      </c>
      <c r="Q7" s="80">
        <v>53</v>
      </c>
      <c r="R7" s="13">
        <v>7</v>
      </c>
      <c r="S7" s="14">
        <f t="shared" si="1"/>
        <v>0.13207547169811321</v>
      </c>
      <c r="T7" s="80">
        <v>52</v>
      </c>
      <c r="U7" s="13">
        <v>6</v>
      </c>
      <c r="V7" s="14">
        <f t="shared" si="2"/>
        <v>0.11538461538461539</v>
      </c>
      <c r="W7" s="80">
        <v>52</v>
      </c>
      <c r="X7" s="13">
        <v>5</v>
      </c>
      <c r="Y7" s="14">
        <f t="shared" si="3"/>
        <v>9.6153846153846159E-2</v>
      </c>
      <c r="Z7" s="80">
        <v>51</v>
      </c>
      <c r="AA7" s="13">
        <v>2</v>
      </c>
      <c r="AB7" s="14">
        <f t="shared" si="7"/>
        <v>3.9215686274509803E-2</v>
      </c>
    </row>
    <row r="8" spans="1:28" s="3" customFormat="1" ht="15.75" customHeight="1" x14ac:dyDescent="0.2">
      <c r="A8" s="122"/>
      <c r="B8" s="11">
        <v>4</v>
      </c>
      <c r="C8" s="12" t="s">
        <v>20</v>
      </c>
      <c r="D8" s="6">
        <f t="shared" si="4"/>
        <v>38</v>
      </c>
      <c r="E8" s="89">
        <v>25</v>
      </c>
      <c r="F8" s="90">
        <v>1</v>
      </c>
      <c r="G8" s="90">
        <v>6</v>
      </c>
      <c r="H8" s="91">
        <v>1</v>
      </c>
      <c r="I8" s="89">
        <v>0</v>
      </c>
      <c r="J8" s="91">
        <v>5</v>
      </c>
      <c r="K8" s="7">
        <f t="shared" si="5"/>
        <v>5</v>
      </c>
      <c r="L8" s="101">
        <v>0</v>
      </c>
      <c r="M8" s="53">
        <f t="shared" si="6"/>
        <v>0.13157894736842105</v>
      </c>
      <c r="N8" s="80">
        <v>36</v>
      </c>
      <c r="O8" s="13">
        <v>8</v>
      </c>
      <c r="P8" s="14">
        <f t="shared" si="0"/>
        <v>0.22222222222222221</v>
      </c>
      <c r="Q8" s="80">
        <v>36</v>
      </c>
      <c r="R8" s="13">
        <v>5</v>
      </c>
      <c r="S8" s="14">
        <f t="shared" si="1"/>
        <v>0.1388888888888889</v>
      </c>
      <c r="T8" s="80">
        <v>39</v>
      </c>
      <c r="U8" s="13">
        <v>6</v>
      </c>
      <c r="V8" s="14">
        <f t="shared" si="2"/>
        <v>0.15384615384615385</v>
      </c>
      <c r="W8" s="80">
        <v>38</v>
      </c>
      <c r="X8" s="13">
        <v>7</v>
      </c>
      <c r="Y8" s="14">
        <f t="shared" si="3"/>
        <v>0.18421052631578946</v>
      </c>
      <c r="Z8" s="80">
        <v>40</v>
      </c>
      <c r="AA8" s="13">
        <v>4</v>
      </c>
      <c r="AB8" s="14">
        <f t="shared" si="7"/>
        <v>0.1</v>
      </c>
    </row>
    <row r="9" spans="1:28" s="3" customFormat="1" ht="15.75" customHeight="1" x14ac:dyDescent="0.2">
      <c r="A9" s="122"/>
      <c r="B9" s="11">
        <v>5</v>
      </c>
      <c r="C9" s="12" t="s">
        <v>21</v>
      </c>
      <c r="D9" s="6">
        <f t="shared" si="4"/>
        <v>26</v>
      </c>
      <c r="E9" s="89">
        <v>15</v>
      </c>
      <c r="F9" s="90">
        <v>5</v>
      </c>
      <c r="G9" s="90">
        <v>3</v>
      </c>
      <c r="H9" s="91">
        <v>2</v>
      </c>
      <c r="I9" s="89">
        <v>0</v>
      </c>
      <c r="J9" s="91">
        <v>1</v>
      </c>
      <c r="K9" s="7">
        <f t="shared" si="5"/>
        <v>1</v>
      </c>
      <c r="L9" s="101">
        <v>0</v>
      </c>
      <c r="M9" s="53">
        <f t="shared" si="6"/>
        <v>3.8461538461538464E-2</v>
      </c>
      <c r="N9" s="80">
        <v>26</v>
      </c>
      <c r="O9" s="13">
        <v>1</v>
      </c>
      <c r="P9" s="14">
        <f t="shared" si="0"/>
        <v>3.8461538461538464E-2</v>
      </c>
      <c r="Q9" s="80">
        <v>26</v>
      </c>
      <c r="R9" s="13">
        <v>4</v>
      </c>
      <c r="S9" s="14">
        <f t="shared" si="1"/>
        <v>0.15384615384615385</v>
      </c>
      <c r="T9" s="80">
        <v>26</v>
      </c>
      <c r="U9" s="13">
        <v>3</v>
      </c>
      <c r="V9" s="14">
        <f t="shared" si="2"/>
        <v>0.11538461538461539</v>
      </c>
      <c r="W9" s="80">
        <v>26</v>
      </c>
      <c r="X9" s="13">
        <v>8</v>
      </c>
      <c r="Y9" s="14">
        <f t="shared" si="3"/>
        <v>0.30769230769230771</v>
      </c>
      <c r="Z9" s="80">
        <v>26</v>
      </c>
      <c r="AA9" s="13">
        <v>4</v>
      </c>
      <c r="AB9" s="14">
        <f t="shared" si="7"/>
        <v>0.15384615384615385</v>
      </c>
    </row>
    <row r="10" spans="1:28" s="3" customFormat="1" ht="15.75" customHeight="1" x14ac:dyDescent="0.2">
      <c r="A10" s="122"/>
      <c r="B10" s="11">
        <v>6</v>
      </c>
      <c r="C10" s="12" t="s">
        <v>22</v>
      </c>
      <c r="D10" s="6">
        <f t="shared" si="4"/>
        <v>30</v>
      </c>
      <c r="E10" s="89">
        <v>13</v>
      </c>
      <c r="F10" s="90">
        <v>7</v>
      </c>
      <c r="G10" s="90">
        <v>8</v>
      </c>
      <c r="H10" s="91">
        <v>0</v>
      </c>
      <c r="I10" s="89">
        <v>0</v>
      </c>
      <c r="J10" s="91">
        <v>2</v>
      </c>
      <c r="K10" s="7">
        <f t="shared" si="5"/>
        <v>2</v>
      </c>
      <c r="L10" s="101">
        <v>0</v>
      </c>
      <c r="M10" s="53">
        <f t="shared" si="6"/>
        <v>6.6666666666666666E-2</v>
      </c>
      <c r="N10" s="80">
        <v>30</v>
      </c>
      <c r="O10" s="13">
        <v>1</v>
      </c>
      <c r="P10" s="14">
        <f t="shared" si="0"/>
        <v>3.3333333333333333E-2</v>
      </c>
      <c r="Q10" s="80">
        <v>30</v>
      </c>
      <c r="R10" s="13">
        <v>3</v>
      </c>
      <c r="S10" s="14">
        <f t="shared" si="1"/>
        <v>0.1</v>
      </c>
      <c r="T10" s="80">
        <v>30</v>
      </c>
      <c r="U10" s="13">
        <v>3</v>
      </c>
      <c r="V10" s="14">
        <f t="shared" si="2"/>
        <v>0.1</v>
      </c>
      <c r="W10" s="80">
        <v>30</v>
      </c>
      <c r="X10" s="13">
        <v>3</v>
      </c>
      <c r="Y10" s="14">
        <f t="shared" si="3"/>
        <v>0.1</v>
      </c>
      <c r="Z10" s="80">
        <v>31</v>
      </c>
      <c r="AA10" s="13">
        <v>1</v>
      </c>
      <c r="AB10" s="14">
        <f t="shared" si="7"/>
        <v>3.2258064516129031E-2</v>
      </c>
    </row>
    <row r="11" spans="1:28" s="3" customFormat="1" ht="15.75" customHeight="1" x14ac:dyDescent="0.2">
      <c r="A11" s="122"/>
      <c r="B11" s="11">
        <v>7</v>
      </c>
      <c r="C11" s="12" t="s">
        <v>23</v>
      </c>
      <c r="D11" s="6">
        <f t="shared" si="4"/>
        <v>28</v>
      </c>
      <c r="E11" s="89">
        <v>5</v>
      </c>
      <c r="F11" s="90">
        <v>4</v>
      </c>
      <c r="G11" s="90">
        <v>13</v>
      </c>
      <c r="H11" s="91">
        <v>3</v>
      </c>
      <c r="I11" s="89">
        <v>0</v>
      </c>
      <c r="J11" s="91">
        <v>1</v>
      </c>
      <c r="K11" s="7">
        <f t="shared" si="5"/>
        <v>1</v>
      </c>
      <c r="L11" s="101">
        <v>2</v>
      </c>
      <c r="M11" s="53">
        <f t="shared" si="6"/>
        <v>3.5714285714285712E-2</v>
      </c>
      <c r="N11" s="80">
        <v>28</v>
      </c>
      <c r="O11" s="13">
        <v>2</v>
      </c>
      <c r="P11" s="14">
        <f t="shared" si="0"/>
        <v>7.1428571428571425E-2</v>
      </c>
      <c r="Q11" s="80">
        <v>28</v>
      </c>
      <c r="R11" s="13">
        <v>5</v>
      </c>
      <c r="S11" s="14">
        <f t="shared" si="1"/>
        <v>0.17857142857142858</v>
      </c>
      <c r="T11" s="80">
        <v>29</v>
      </c>
      <c r="U11" s="13">
        <v>3</v>
      </c>
      <c r="V11" s="14">
        <f t="shared" si="2"/>
        <v>0.10344827586206896</v>
      </c>
      <c r="W11" s="80">
        <v>28</v>
      </c>
      <c r="X11" s="13">
        <v>3</v>
      </c>
      <c r="Y11" s="14">
        <f t="shared" si="3"/>
        <v>0.10714285714285714</v>
      </c>
      <c r="Z11" s="80">
        <v>29</v>
      </c>
      <c r="AA11" s="13">
        <v>1</v>
      </c>
      <c r="AB11" s="14">
        <f t="shared" si="7"/>
        <v>3.4482758620689655E-2</v>
      </c>
    </row>
    <row r="12" spans="1:28" s="3" customFormat="1" ht="15.75" customHeight="1" x14ac:dyDescent="0.2">
      <c r="A12" s="122"/>
      <c r="B12" s="11">
        <v>8</v>
      </c>
      <c r="C12" s="12" t="s">
        <v>24</v>
      </c>
      <c r="D12" s="6">
        <f t="shared" si="4"/>
        <v>25</v>
      </c>
      <c r="E12" s="89">
        <v>7</v>
      </c>
      <c r="F12" s="90">
        <v>4</v>
      </c>
      <c r="G12" s="90">
        <v>13</v>
      </c>
      <c r="H12" s="91">
        <v>1</v>
      </c>
      <c r="I12" s="89">
        <v>0</v>
      </c>
      <c r="J12" s="91">
        <v>0</v>
      </c>
      <c r="K12" s="7">
        <f t="shared" si="5"/>
        <v>0</v>
      </c>
      <c r="L12" s="101">
        <v>0</v>
      </c>
      <c r="M12" s="53">
        <f t="shared" si="6"/>
        <v>0</v>
      </c>
      <c r="N12" s="80">
        <v>25</v>
      </c>
      <c r="O12" s="13">
        <v>0</v>
      </c>
      <c r="P12" s="14">
        <f t="shared" si="0"/>
        <v>0</v>
      </c>
      <c r="Q12" s="80">
        <v>25</v>
      </c>
      <c r="R12" s="13">
        <v>2</v>
      </c>
      <c r="S12" s="14">
        <f t="shared" si="1"/>
        <v>0.08</v>
      </c>
      <c r="T12" s="80">
        <v>24</v>
      </c>
      <c r="U12" s="13">
        <v>2</v>
      </c>
      <c r="V12" s="14">
        <f t="shared" si="2"/>
        <v>8.3333333333333329E-2</v>
      </c>
      <c r="W12" s="80">
        <v>24</v>
      </c>
      <c r="X12" s="13">
        <v>1</v>
      </c>
      <c r="Y12" s="14">
        <f t="shared" si="3"/>
        <v>4.1666666666666664E-2</v>
      </c>
      <c r="Z12" s="80">
        <v>25</v>
      </c>
      <c r="AA12" s="13">
        <v>0</v>
      </c>
      <c r="AB12" s="14">
        <f t="shared" si="7"/>
        <v>0</v>
      </c>
    </row>
    <row r="13" spans="1:28" s="3" customFormat="1" ht="15.75" customHeight="1" x14ac:dyDescent="0.2">
      <c r="A13" s="122"/>
      <c r="B13" s="11">
        <v>9</v>
      </c>
      <c r="C13" s="12" t="s">
        <v>25</v>
      </c>
      <c r="D13" s="6">
        <f t="shared" si="4"/>
        <v>39</v>
      </c>
      <c r="E13" s="92">
        <v>19</v>
      </c>
      <c r="F13" s="93">
        <v>3</v>
      </c>
      <c r="G13" s="93">
        <v>11</v>
      </c>
      <c r="H13" s="94">
        <v>6</v>
      </c>
      <c r="I13" s="92">
        <v>0</v>
      </c>
      <c r="J13" s="94">
        <v>0</v>
      </c>
      <c r="K13" s="7">
        <f t="shared" si="5"/>
        <v>0</v>
      </c>
      <c r="L13" s="101">
        <v>0</v>
      </c>
      <c r="M13" s="53">
        <f t="shared" si="6"/>
        <v>0</v>
      </c>
      <c r="N13" s="80">
        <v>39</v>
      </c>
      <c r="O13" s="13">
        <v>2</v>
      </c>
      <c r="P13" s="14">
        <f t="shared" si="0"/>
        <v>5.128205128205128E-2</v>
      </c>
      <c r="Q13" s="80">
        <v>39</v>
      </c>
      <c r="R13" s="13">
        <v>1</v>
      </c>
      <c r="S13" s="14">
        <f t="shared" si="1"/>
        <v>2.564102564102564E-2</v>
      </c>
      <c r="T13" s="80">
        <v>39</v>
      </c>
      <c r="U13" s="13">
        <v>0</v>
      </c>
      <c r="V13" s="14">
        <f t="shared" si="2"/>
        <v>0</v>
      </c>
      <c r="W13" s="80">
        <v>39</v>
      </c>
      <c r="X13" s="13">
        <v>0</v>
      </c>
      <c r="Y13" s="14">
        <f t="shared" si="3"/>
        <v>0</v>
      </c>
      <c r="Z13" s="80">
        <v>38</v>
      </c>
      <c r="AA13" s="13">
        <v>1</v>
      </c>
      <c r="AB13" s="14">
        <f t="shared" si="7"/>
        <v>2.6315789473684209E-2</v>
      </c>
    </row>
    <row r="14" spans="1:28" s="3" customFormat="1" ht="15.75" customHeight="1" x14ac:dyDescent="0.2">
      <c r="A14" s="122"/>
      <c r="B14" s="11">
        <v>10</v>
      </c>
      <c r="C14" s="12" t="s">
        <v>26</v>
      </c>
      <c r="D14" s="16">
        <f t="shared" si="4"/>
        <v>26</v>
      </c>
      <c r="E14" s="89">
        <v>12</v>
      </c>
      <c r="F14" s="90">
        <v>4</v>
      </c>
      <c r="G14" s="90">
        <v>6</v>
      </c>
      <c r="H14" s="91">
        <v>2</v>
      </c>
      <c r="I14" s="89">
        <v>0</v>
      </c>
      <c r="J14" s="91">
        <v>2</v>
      </c>
      <c r="K14" s="7">
        <f t="shared" si="5"/>
        <v>2</v>
      </c>
      <c r="L14" s="101">
        <v>0</v>
      </c>
      <c r="M14" s="115">
        <f t="shared" si="6"/>
        <v>7.6923076923076927E-2</v>
      </c>
      <c r="N14" s="80">
        <v>28</v>
      </c>
      <c r="O14" s="13">
        <v>4</v>
      </c>
      <c r="P14" s="14">
        <f t="shared" si="0"/>
        <v>0.14285714285714285</v>
      </c>
      <c r="Q14" s="80">
        <v>28</v>
      </c>
      <c r="R14" s="13">
        <v>3</v>
      </c>
      <c r="S14" s="14">
        <f t="shared" si="1"/>
        <v>0.10714285714285714</v>
      </c>
      <c r="T14" s="80">
        <v>28</v>
      </c>
      <c r="U14" s="13">
        <v>4</v>
      </c>
      <c r="V14" s="14">
        <f t="shared" si="2"/>
        <v>0.14285714285714285</v>
      </c>
      <c r="W14" s="80">
        <v>31</v>
      </c>
      <c r="X14" s="13">
        <v>3</v>
      </c>
      <c r="Y14" s="14">
        <f t="shared" si="3"/>
        <v>9.6774193548387094E-2</v>
      </c>
      <c r="Z14" s="80">
        <v>31</v>
      </c>
      <c r="AA14" s="13">
        <v>3</v>
      </c>
      <c r="AB14" s="14">
        <f t="shared" si="7"/>
        <v>9.6774193548387094E-2</v>
      </c>
    </row>
    <row r="15" spans="1:28" s="3" customFormat="1" ht="15.75" customHeight="1" thickBot="1" x14ac:dyDescent="0.25">
      <c r="A15" s="122"/>
      <c r="B15" s="17">
        <v>11</v>
      </c>
      <c r="C15" s="18" t="s">
        <v>27</v>
      </c>
      <c r="D15" s="6">
        <f t="shared" si="4"/>
        <v>33</v>
      </c>
      <c r="E15" s="95">
        <v>7</v>
      </c>
      <c r="F15" s="96">
        <v>8</v>
      </c>
      <c r="G15" s="96">
        <v>12</v>
      </c>
      <c r="H15" s="97">
        <v>2</v>
      </c>
      <c r="I15" s="95">
        <v>1</v>
      </c>
      <c r="J15" s="97">
        <v>1</v>
      </c>
      <c r="K15" s="7">
        <f t="shared" si="5"/>
        <v>2</v>
      </c>
      <c r="L15" s="113">
        <v>2</v>
      </c>
      <c r="M15" s="54">
        <f t="shared" si="6"/>
        <v>6.0606060606060608E-2</v>
      </c>
      <c r="N15" s="81">
        <v>35</v>
      </c>
      <c r="O15" s="19">
        <v>6</v>
      </c>
      <c r="P15" s="20">
        <f t="shared" si="0"/>
        <v>0.17142857142857143</v>
      </c>
      <c r="Q15" s="81">
        <v>35</v>
      </c>
      <c r="R15" s="19">
        <v>6</v>
      </c>
      <c r="S15" s="20">
        <f t="shared" si="1"/>
        <v>0.17142857142857143</v>
      </c>
      <c r="T15" s="81">
        <v>35</v>
      </c>
      <c r="U15" s="19">
        <v>6</v>
      </c>
      <c r="V15" s="20">
        <f t="shared" si="2"/>
        <v>0.17142857142857143</v>
      </c>
      <c r="W15" s="81">
        <v>33</v>
      </c>
      <c r="X15" s="19">
        <v>4</v>
      </c>
      <c r="Y15" s="20">
        <f t="shared" si="3"/>
        <v>0.12121212121212122</v>
      </c>
      <c r="Z15" s="81">
        <v>32</v>
      </c>
      <c r="AA15" s="19">
        <v>3</v>
      </c>
      <c r="AB15" s="20">
        <f t="shared" si="7"/>
        <v>9.375E-2</v>
      </c>
    </row>
    <row r="16" spans="1:28" s="3" customFormat="1" ht="15.75" customHeight="1" thickTop="1" x14ac:dyDescent="0.2">
      <c r="A16" s="123"/>
      <c r="B16" s="21"/>
      <c r="C16" s="22" t="s">
        <v>28</v>
      </c>
      <c r="D16" s="23">
        <f>SUM(D5:D15)</f>
        <v>350</v>
      </c>
      <c r="E16" s="98">
        <f t="shared" ref="E16:J16" si="8">SUM(E5:E15)</f>
        <v>151</v>
      </c>
      <c r="F16" s="99">
        <f t="shared" si="8"/>
        <v>49</v>
      </c>
      <c r="G16" s="99">
        <f t="shared" si="8"/>
        <v>95</v>
      </c>
      <c r="H16" s="100">
        <f t="shared" si="8"/>
        <v>25</v>
      </c>
      <c r="I16" s="98">
        <f t="shared" si="8"/>
        <v>2</v>
      </c>
      <c r="J16" s="100">
        <f t="shared" si="8"/>
        <v>23</v>
      </c>
      <c r="K16" s="24">
        <f t="shared" si="5"/>
        <v>25</v>
      </c>
      <c r="L16" s="114">
        <f>SUM(L5:L15)</f>
        <v>5</v>
      </c>
      <c r="M16" s="116">
        <f t="shared" si="6"/>
        <v>7.1428571428571425E-2</v>
      </c>
      <c r="N16" s="48">
        <f>SUM(N5:N15)</f>
        <v>357</v>
      </c>
      <c r="O16" s="25">
        <f>SUM(O5:O15)</f>
        <v>37</v>
      </c>
      <c r="P16" s="26">
        <f t="shared" si="0"/>
        <v>0.10364145658263306</v>
      </c>
      <c r="Q16" s="48">
        <f>SUM(Q5:Q15)</f>
        <v>360</v>
      </c>
      <c r="R16" s="25">
        <f>SUM(R5:R15)</f>
        <v>43</v>
      </c>
      <c r="S16" s="26">
        <f t="shared" si="1"/>
        <v>0.11944444444444445</v>
      </c>
      <c r="T16" s="48">
        <v>363</v>
      </c>
      <c r="U16" s="25">
        <v>37</v>
      </c>
      <c r="V16" s="26">
        <f t="shared" si="2"/>
        <v>0.10192837465564739</v>
      </c>
      <c r="W16" s="48">
        <f>SUM(W5:W15)</f>
        <v>362</v>
      </c>
      <c r="X16" s="25">
        <f>SUM(X5:X15)</f>
        <v>36</v>
      </c>
      <c r="Y16" s="26">
        <f t="shared" si="3"/>
        <v>9.9447513812154692E-2</v>
      </c>
      <c r="Z16" s="48">
        <f>SUM(Z5:Z15)</f>
        <v>363</v>
      </c>
      <c r="AA16" s="25">
        <f>SUM(AA5:AA15)</f>
        <v>20</v>
      </c>
      <c r="AB16" s="26">
        <f t="shared" si="7"/>
        <v>5.5096418732782371E-2</v>
      </c>
    </row>
    <row r="17" spans="1:28" s="3" customFormat="1" ht="15.75" customHeight="1" x14ac:dyDescent="0.2">
      <c r="A17" s="121" t="s">
        <v>29</v>
      </c>
      <c r="B17" s="4">
        <v>12</v>
      </c>
      <c r="C17" s="5" t="s">
        <v>30</v>
      </c>
      <c r="D17" s="6">
        <f>SUM(E17:H17)+K17+L17</f>
        <v>64</v>
      </c>
      <c r="E17" s="101">
        <v>17</v>
      </c>
      <c r="F17" s="102">
        <v>18</v>
      </c>
      <c r="G17" s="102">
        <v>13</v>
      </c>
      <c r="H17" s="103">
        <v>10</v>
      </c>
      <c r="I17" s="101">
        <v>0</v>
      </c>
      <c r="J17" s="103">
        <v>4</v>
      </c>
      <c r="K17" s="7">
        <f t="shared" si="5"/>
        <v>4</v>
      </c>
      <c r="L17" s="101">
        <v>2</v>
      </c>
      <c r="M17" s="53">
        <f t="shared" si="6"/>
        <v>6.25E-2</v>
      </c>
      <c r="N17" s="79">
        <v>64</v>
      </c>
      <c r="O17" s="9">
        <v>3</v>
      </c>
      <c r="P17" s="10">
        <f t="shared" si="0"/>
        <v>4.6875E-2</v>
      </c>
      <c r="Q17" s="79">
        <v>64</v>
      </c>
      <c r="R17" s="9">
        <v>5</v>
      </c>
      <c r="S17" s="10">
        <f t="shared" si="1"/>
        <v>7.8125E-2</v>
      </c>
      <c r="T17" s="79">
        <v>63</v>
      </c>
      <c r="U17" s="9">
        <v>3</v>
      </c>
      <c r="V17" s="10">
        <f t="shared" si="2"/>
        <v>4.7619047619047616E-2</v>
      </c>
      <c r="W17" s="79">
        <v>65</v>
      </c>
      <c r="X17" s="9">
        <v>4</v>
      </c>
      <c r="Y17" s="10">
        <f t="shared" si="3"/>
        <v>6.1538461538461542E-2</v>
      </c>
      <c r="Z17" s="79">
        <v>65</v>
      </c>
      <c r="AA17" s="9">
        <v>4</v>
      </c>
      <c r="AB17" s="10">
        <f t="shared" si="7"/>
        <v>6.1538461538461542E-2</v>
      </c>
    </row>
    <row r="18" spans="1:28" s="3" customFormat="1" ht="15.75" customHeight="1" x14ac:dyDescent="0.2">
      <c r="A18" s="122"/>
      <c r="B18" s="11">
        <v>13</v>
      </c>
      <c r="C18" s="12" t="s">
        <v>31</v>
      </c>
      <c r="D18" s="6">
        <f>SUM(E18:H18)+K18+L18</f>
        <v>56</v>
      </c>
      <c r="E18" s="104">
        <v>27</v>
      </c>
      <c r="F18" s="105">
        <v>9</v>
      </c>
      <c r="G18" s="105">
        <v>10</v>
      </c>
      <c r="H18" s="106">
        <v>6</v>
      </c>
      <c r="I18" s="104">
        <v>0</v>
      </c>
      <c r="J18" s="106">
        <v>4</v>
      </c>
      <c r="K18" s="7">
        <f t="shared" si="5"/>
        <v>4</v>
      </c>
      <c r="L18" s="101">
        <v>0</v>
      </c>
      <c r="M18" s="117">
        <f t="shared" si="6"/>
        <v>7.1428571428571425E-2</v>
      </c>
      <c r="N18" s="80">
        <v>58</v>
      </c>
      <c r="O18" s="13">
        <v>6</v>
      </c>
      <c r="P18" s="14">
        <f t="shared" si="0"/>
        <v>0.10344827586206896</v>
      </c>
      <c r="Q18" s="80">
        <v>58</v>
      </c>
      <c r="R18" s="13">
        <v>10</v>
      </c>
      <c r="S18" s="14">
        <f t="shared" si="1"/>
        <v>0.17241379310344829</v>
      </c>
      <c r="T18" s="80">
        <v>58</v>
      </c>
      <c r="U18" s="13">
        <v>6</v>
      </c>
      <c r="V18" s="14">
        <f t="shared" si="2"/>
        <v>0.10344827586206896</v>
      </c>
      <c r="W18" s="80">
        <v>57</v>
      </c>
      <c r="X18" s="13">
        <v>4</v>
      </c>
      <c r="Y18" s="14">
        <f t="shared" si="3"/>
        <v>7.0175438596491224E-2</v>
      </c>
      <c r="Z18" s="80">
        <v>56</v>
      </c>
      <c r="AA18" s="13">
        <v>6</v>
      </c>
      <c r="AB18" s="14">
        <f t="shared" si="7"/>
        <v>0.10714285714285714</v>
      </c>
    </row>
    <row r="19" spans="1:28" s="3" customFormat="1" ht="15.75" customHeight="1" x14ac:dyDescent="0.2">
      <c r="A19" s="122"/>
      <c r="B19" s="11">
        <v>14</v>
      </c>
      <c r="C19" s="12" t="s">
        <v>32</v>
      </c>
      <c r="D19" s="6">
        <f>SUM(E19:H19)+K19+L19</f>
        <v>51</v>
      </c>
      <c r="E19" s="104">
        <v>11</v>
      </c>
      <c r="F19" s="105">
        <v>14</v>
      </c>
      <c r="G19" s="105">
        <v>10</v>
      </c>
      <c r="H19" s="106">
        <v>12</v>
      </c>
      <c r="I19" s="104">
        <v>0</v>
      </c>
      <c r="J19" s="106">
        <v>4</v>
      </c>
      <c r="K19" s="7">
        <f t="shared" si="5"/>
        <v>4</v>
      </c>
      <c r="L19" s="101">
        <v>0</v>
      </c>
      <c r="M19" s="53">
        <f t="shared" si="6"/>
        <v>7.8431372549019607E-2</v>
      </c>
      <c r="N19" s="80">
        <v>48</v>
      </c>
      <c r="O19" s="13">
        <v>3</v>
      </c>
      <c r="P19" s="14">
        <f t="shared" si="0"/>
        <v>6.25E-2</v>
      </c>
      <c r="Q19" s="80">
        <v>47</v>
      </c>
      <c r="R19" s="13">
        <v>2</v>
      </c>
      <c r="S19" s="14">
        <f t="shared" si="1"/>
        <v>4.2553191489361701E-2</v>
      </c>
      <c r="T19" s="80">
        <v>47</v>
      </c>
      <c r="U19" s="13">
        <v>2</v>
      </c>
      <c r="V19" s="14">
        <f t="shared" si="2"/>
        <v>4.2553191489361701E-2</v>
      </c>
      <c r="W19" s="80">
        <v>47</v>
      </c>
      <c r="X19" s="13">
        <v>3</v>
      </c>
      <c r="Y19" s="14">
        <f t="shared" si="3"/>
        <v>6.3829787234042548E-2</v>
      </c>
      <c r="Z19" s="80">
        <v>47</v>
      </c>
      <c r="AA19" s="13">
        <v>5</v>
      </c>
      <c r="AB19" s="14">
        <f t="shared" si="7"/>
        <v>0.10638297872340426</v>
      </c>
    </row>
    <row r="20" spans="1:28" s="3" customFormat="1" ht="15.75" customHeight="1" thickBot="1" x14ac:dyDescent="0.25">
      <c r="A20" s="122"/>
      <c r="B20" s="17">
        <v>15</v>
      </c>
      <c r="C20" s="18" t="s">
        <v>33</v>
      </c>
      <c r="D20" s="6">
        <f>SUM(E20:H20)+K20+L20</f>
        <v>128</v>
      </c>
      <c r="E20" s="107">
        <v>31</v>
      </c>
      <c r="F20" s="108">
        <v>28</v>
      </c>
      <c r="G20" s="108">
        <v>16</v>
      </c>
      <c r="H20" s="109">
        <v>44</v>
      </c>
      <c r="I20" s="107">
        <v>1</v>
      </c>
      <c r="J20" s="109">
        <v>8</v>
      </c>
      <c r="K20" s="7">
        <f t="shared" si="5"/>
        <v>9</v>
      </c>
      <c r="L20" s="113">
        <v>0</v>
      </c>
      <c r="M20" s="118">
        <f t="shared" si="6"/>
        <v>7.03125E-2</v>
      </c>
      <c r="N20" s="81">
        <v>122</v>
      </c>
      <c r="O20" s="19">
        <v>5</v>
      </c>
      <c r="P20" s="20">
        <f t="shared" si="0"/>
        <v>4.0983606557377046E-2</v>
      </c>
      <c r="Q20" s="81">
        <v>125</v>
      </c>
      <c r="R20" s="19">
        <v>4</v>
      </c>
      <c r="S20" s="20">
        <f t="shared" si="1"/>
        <v>3.2000000000000001E-2</v>
      </c>
      <c r="T20" s="81">
        <v>125</v>
      </c>
      <c r="U20" s="19">
        <v>6</v>
      </c>
      <c r="V20" s="20">
        <f t="shared" si="2"/>
        <v>4.8000000000000001E-2</v>
      </c>
      <c r="W20" s="81">
        <v>128</v>
      </c>
      <c r="X20" s="19">
        <v>7</v>
      </c>
      <c r="Y20" s="20">
        <f t="shared" si="3"/>
        <v>5.46875E-2</v>
      </c>
      <c r="Z20" s="81">
        <v>128</v>
      </c>
      <c r="AA20" s="19">
        <v>9</v>
      </c>
      <c r="AB20" s="20">
        <f t="shared" si="7"/>
        <v>7.03125E-2</v>
      </c>
    </row>
    <row r="21" spans="1:28" s="3" customFormat="1" ht="15.75" customHeight="1" thickTop="1" x14ac:dyDescent="0.2">
      <c r="A21" s="123"/>
      <c r="B21" s="21"/>
      <c r="C21" s="22" t="s">
        <v>28</v>
      </c>
      <c r="D21" s="23">
        <f>SUM(D17:D20)</f>
        <v>299</v>
      </c>
      <c r="E21" s="98">
        <f t="shared" ref="E21:J21" si="9">SUM(E17:E20)</f>
        <v>86</v>
      </c>
      <c r="F21" s="99">
        <f t="shared" si="9"/>
        <v>69</v>
      </c>
      <c r="G21" s="99">
        <f t="shared" si="9"/>
        <v>49</v>
      </c>
      <c r="H21" s="100">
        <f t="shared" si="9"/>
        <v>72</v>
      </c>
      <c r="I21" s="98">
        <f t="shared" si="9"/>
        <v>1</v>
      </c>
      <c r="J21" s="100">
        <f t="shared" si="9"/>
        <v>20</v>
      </c>
      <c r="K21" s="24">
        <f t="shared" si="5"/>
        <v>21</v>
      </c>
      <c r="L21" s="114">
        <f>SUM(L17:L20)</f>
        <v>2</v>
      </c>
      <c r="M21" s="116">
        <f t="shared" si="6"/>
        <v>7.0234113712374577E-2</v>
      </c>
      <c r="N21" s="48">
        <f>SUM(N17:N20)</f>
        <v>292</v>
      </c>
      <c r="O21" s="25">
        <f>SUM(O17:O20)</f>
        <v>17</v>
      </c>
      <c r="P21" s="26">
        <f t="shared" si="0"/>
        <v>5.8219178082191778E-2</v>
      </c>
      <c r="Q21" s="48">
        <f>SUM(Q17:Q20)</f>
        <v>294</v>
      </c>
      <c r="R21" s="25">
        <f>SUM(R17:R20)</f>
        <v>21</v>
      </c>
      <c r="S21" s="26">
        <f t="shared" si="1"/>
        <v>7.1428571428571425E-2</v>
      </c>
      <c r="T21" s="48">
        <v>293</v>
      </c>
      <c r="U21" s="25">
        <v>17</v>
      </c>
      <c r="V21" s="26">
        <f t="shared" si="2"/>
        <v>5.8020477815699661E-2</v>
      </c>
      <c r="W21" s="48">
        <f>SUM(W17:W20)</f>
        <v>297</v>
      </c>
      <c r="X21" s="25">
        <f>SUM(X17:X20)</f>
        <v>18</v>
      </c>
      <c r="Y21" s="26">
        <f t="shared" si="3"/>
        <v>6.0606060606060608E-2</v>
      </c>
      <c r="Z21" s="48">
        <f>SUM(Z17:Z20)</f>
        <v>296</v>
      </c>
      <c r="AA21" s="25">
        <f>SUM(AA17:AA20)</f>
        <v>24</v>
      </c>
      <c r="AB21" s="26">
        <f t="shared" si="7"/>
        <v>8.1081081081081086E-2</v>
      </c>
    </row>
    <row r="22" spans="1:28" s="3" customFormat="1" ht="15.75" customHeight="1" x14ac:dyDescent="0.2">
      <c r="A22" s="121" t="s">
        <v>34</v>
      </c>
      <c r="B22" s="4">
        <v>16</v>
      </c>
      <c r="C22" s="5" t="s">
        <v>35</v>
      </c>
      <c r="D22" s="6">
        <f>SUM(E22:H22,K22:L22)</f>
        <v>65</v>
      </c>
      <c r="E22" s="101">
        <v>16</v>
      </c>
      <c r="F22" s="102">
        <v>17</v>
      </c>
      <c r="G22" s="102">
        <v>6</v>
      </c>
      <c r="H22" s="103">
        <v>26</v>
      </c>
      <c r="I22" s="101">
        <v>0</v>
      </c>
      <c r="J22" s="103">
        <v>0</v>
      </c>
      <c r="K22" s="7">
        <f t="shared" si="5"/>
        <v>0</v>
      </c>
      <c r="L22" s="101">
        <v>0</v>
      </c>
      <c r="M22" s="53">
        <f t="shared" si="6"/>
        <v>0</v>
      </c>
      <c r="N22" s="79">
        <v>66</v>
      </c>
      <c r="O22" s="9">
        <v>0</v>
      </c>
      <c r="P22" s="10">
        <f t="shared" si="0"/>
        <v>0</v>
      </c>
      <c r="Q22" s="79">
        <v>65</v>
      </c>
      <c r="R22" s="9">
        <v>2</v>
      </c>
      <c r="S22" s="10">
        <f t="shared" si="1"/>
        <v>3.0769230769230771E-2</v>
      </c>
      <c r="T22" s="79">
        <v>66</v>
      </c>
      <c r="U22" s="9">
        <v>2</v>
      </c>
      <c r="V22" s="10">
        <f t="shared" si="2"/>
        <v>3.0303030303030304E-2</v>
      </c>
      <c r="W22" s="79">
        <v>63</v>
      </c>
      <c r="X22" s="9">
        <v>2</v>
      </c>
      <c r="Y22" s="10">
        <f t="shared" si="3"/>
        <v>3.1746031746031744E-2</v>
      </c>
      <c r="Z22" s="79">
        <v>63</v>
      </c>
      <c r="AA22" s="9">
        <v>2</v>
      </c>
      <c r="AB22" s="10">
        <f t="shared" si="7"/>
        <v>3.1746031746031744E-2</v>
      </c>
    </row>
    <row r="23" spans="1:28" s="3" customFormat="1" ht="15.75" customHeight="1" x14ac:dyDescent="0.2">
      <c r="A23" s="122"/>
      <c r="B23" s="11">
        <v>17</v>
      </c>
      <c r="C23" s="12" t="s">
        <v>36</v>
      </c>
      <c r="D23" s="6">
        <f>SUM(E23:H23,K23:L23)</f>
        <v>32</v>
      </c>
      <c r="E23" s="89">
        <v>11</v>
      </c>
      <c r="F23" s="90">
        <v>8</v>
      </c>
      <c r="G23" s="90">
        <v>1</v>
      </c>
      <c r="H23" s="91">
        <v>9</v>
      </c>
      <c r="I23" s="89">
        <v>0</v>
      </c>
      <c r="J23" s="91">
        <v>1</v>
      </c>
      <c r="K23" s="7">
        <f t="shared" si="5"/>
        <v>1</v>
      </c>
      <c r="L23" s="86">
        <v>2</v>
      </c>
      <c r="M23" s="53">
        <f t="shared" si="6"/>
        <v>3.125E-2</v>
      </c>
      <c r="N23" s="80">
        <v>31</v>
      </c>
      <c r="O23" s="13">
        <v>1</v>
      </c>
      <c r="P23" s="14">
        <f t="shared" si="0"/>
        <v>3.2258064516129031E-2</v>
      </c>
      <c r="Q23" s="80">
        <v>31</v>
      </c>
      <c r="R23" s="13">
        <v>1</v>
      </c>
      <c r="S23" s="14">
        <f t="shared" si="1"/>
        <v>3.2258064516129031E-2</v>
      </c>
      <c r="T23" s="80">
        <v>31</v>
      </c>
      <c r="U23" s="13">
        <v>1</v>
      </c>
      <c r="V23" s="14">
        <f t="shared" si="2"/>
        <v>3.2258064516129031E-2</v>
      </c>
      <c r="W23" s="80">
        <v>31</v>
      </c>
      <c r="X23" s="13">
        <v>3</v>
      </c>
      <c r="Y23" s="14">
        <f t="shared" si="3"/>
        <v>9.6774193548387094E-2</v>
      </c>
      <c r="Z23" s="80">
        <v>31</v>
      </c>
      <c r="AA23" s="13">
        <v>2</v>
      </c>
      <c r="AB23" s="14">
        <f t="shared" si="7"/>
        <v>6.4516129032258063E-2</v>
      </c>
    </row>
    <row r="24" spans="1:28" s="3" customFormat="1" ht="15.75" customHeight="1" x14ac:dyDescent="0.2">
      <c r="A24" s="122"/>
      <c r="B24" s="11">
        <v>18</v>
      </c>
      <c r="C24" s="12" t="s">
        <v>37</v>
      </c>
      <c r="D24" s="6">
        <f t="shared" ref="D24" si="10">SUM(E24:H24,K24:L24)</f>
        <v>25</v>
      </c>
      <c r="E24" s="104">
        <v>7</v>
      </c>
      <c r="F24" s="105">
        <v>11</v>
      </c>
      <c r="G24" s="105">
        <v>2</v>
      </c>
      <c r="H24" s="106">
        <v>5</v>
      </c>
      <c r="I24" s="104">
        <v>0</v>
      </c>
      <c r="J24" s="106">
        <v>0</v>
      </c>
      <c r="K24" s="7">
        <f t="shared" si="5"/>
        <v>0</v>
      </c>
      <c r="L24" s="101">
        <v>0</v>
      </c>
      <c r="M24" s="53">
        <f t="shared" si="6"/>
        <v>0</v>
      </c>
      <c r="N24" s="80">
        <v>24</v>
      </c>
      <c r="O24" s="13">
        <v>0</v>
      </c>
      <c r="P24" s="14">
        <f t="shared" si="0"/>
        <v>0</v>
      </c>
      <c r="Q24" s="80">
        <v>29</v>
      </c>
      <c r="R24" s="13">
        <v>2</v>
      </c>
      <c r="S24" s="14">
        <f t="shared" si="1"/>
        <v>6.8965517241379309E-2</v>
      </c>
      <c r="T24" s="80">
        <v>29</v>
      </c>
      <c r="U24" s="13">
        <v>2</v>
      </c>
      <c r="V24" s="14">
        <f t="shared" si="2"/>
        <v>6.8965517241379309E-2</v>
      </c>
      <c r="W24" s="80">
        <v>28</v>
      </c>
      <c r="X24" s="13">
        <v>0</v>
      </c>
      <c r="Y24" s="14">
        <f t="shared" si="3"/>
        <v>0</v>
      </c>
      <c r="Z24" s="80">
        <v>28</v>
      </c>
      <c r="AA24" s="13">
        <v>0</v>
      </c>
      <c r="AB24" s="14">
        <f t="shared" si="7"/>
        <v>0</v>
      </c>
    </row>
    <row r="25" spans="1:28" s="3" customFormat="1" ht="15.75" customHeight="1" thickBot="1" x14ac:dyDescent="0.25">
      <c r="A25" s="122"/>
      <c r="B25" s="17">
        <v>19</v>
      </c>
      <c r="C25" s="18" t="s">
        <v>38</v>
      </c>
      <c r="D25" s="6">
        <f>SUM(E25:H25,K25:L25)</f>
        <v>24</v>
      </c>
      <c r="E25" s="110">
        <v>13</v>
      </c>
      <c r="F25" s="111">
        <v>3</v>
      </c>
      <c r="G25" s="111">
        <v>5</v>
      </c>
      <c r="H25" s="112">
        <v>3</v>
      </c>
      <c r="I25" s="110">
        <v>0</v>
      </c>
      <c r="J25" s="112">
        <v>0</v>
      </c>
      <c r="K25" s="7">
        <f t="shared" si="5"/>
        <v>0</v>
      </c>
      <c r="L25" s="113">
        <v>0</v>
      </c>
      <c r="M25" s="54">
        <f>K25/D25</f>
        <v>0</v>
      </c>
      <c r="N25" s="81">
        <v>25</v>
      </c>
      <c r="O25" s="27">
        <v>0</v>
      </c>
      <c r="P25" s="20">
        <f t="shared" si="0"/>
        <v>0</v>
      </c>
      <c r="Q25" s="81">
        <v>24</v>
      </c>
      <c r="R25" s="27">
        <v>0</v>
      </c>
      <c r="S25" s="20">
        <f t="shared" si="1"/>
        <v>0</v>
      </c>
      <c r="T25" s="81">
        <v>24</v>
      </c>
      <c r="U25" s="27">
        <v>1</v>
      </c>
      <c r="V25" s="20">
        <f t="shared" si="2"/>
        <v>4.1666666666666664E-2</v>
      </c>
      <c r="W25" s="81">
        <v>24</v>
      </c>
      <c r="X25" s="27">
        <v>0</v>
      </c>
      <c r="Y25" s="20">
        <f t="shared" si="3"/>
        <v>0</v>
      </c>
      <c r="Z25" s="81">
        <v>24</v>
      </c>
      <c r="AA25" s="27">
        <v>0</v>
      </c>
      <c r="AB25" s="20">
        <f t="shared" si="7"/>
        <v>0</v>
      </c>
    </row>
    <row r="26" spans="1:28" s="3" customFormat="1" ht="15.75" customHeight="1" thickTop="1" x14ac:dyDescent="0.2">
      <c r="A26" s="123"/>
      <c r="B26" s="21"/>
      <c r="C26" s="22" t="s">
        <v>28</v>
      </c>
      <c r="D26" s="23">
        <f t="shared" ref="D26:J26" si="11">SUM(D22:D25)</f>
        <v>146</v>
      </c>
      <c r="E26" s="98">
        <f t="shared" si="11"/>
        <v>47</v>
      </c>
      <c r="F26" s="99">
        <f t="shared" si="11"/>
        <v>39</v>
      </c>
      <c r="G26" s="99">
        <f t="shared" si="11"/>
        <v>14</v>
      </c>
      <c r="H26" s="100">
        <f t="shared" si="11"/>
        <v>43</v>
      </c>
      <c r="I26" s="98">
        <f t="shared" si="11"/>
        <v>0</v>
      </c>
      <c r="J26" s="100">
        <f t="shared" si="11"/>
        <v>1</v>
      </c>
      <c r="K26" s="24">
        <f t="shared" si="5"/>
        <v>1</v>
      </c>
      <c r="L26" s="114">
        <f>SUM(L22:L25)</f>
        <v>2</v>
      </c>
      <c r="M26" s="55">
        <f t="shared" si="6"/>
        <v>6.8493150684931503E-3</v>
      </c>
      <c r="N26" s="48">
        <f>SUM(N22:N25)</f>
        <v>146</v>
      </c>
      <c r="O26" s="28">
        <f>SUM(O22:O25)</f>
        <v>1</v>
      </c>
      <c r="P26" s="26">
        <f t="shared" si="0"/>
        <v>6.8493150684931503E-3</v>
      </c>
      <c r="Q26" s="48">
        <f>SUM(Q22:Q25)</f>
        <v>149</v>
      </c>
      <c r="R26" s="28">
        <f>SUM(R22:R25)</f>
        <v>5</v>
      </c>
      <c r="S26" s="26">
        <f t="shared" si="1"/>
        <v>3.3557046979865772E-2</v>
      </c>
      <c r="T26" s="48">
        <v>150</v>
      </c>
      <c r="U26" s="28">
        <v>6</v>
      </c>
      <c r="V26" s="26">
        <f t="shared" si="2"/>
        <v>0.04</v>
      </c>
      <c r="W26" s="48">
        <f t="shared" ref="W26" si="12">SUM(W22:W25)</f>
        <v>146</v>
      </c>
      <c r="X26" s="28">
        <f>SUM(X22:X25)</f>
        <v>5</v>
      </c>
      <c r="Y26" s="26">
        <f t="shared" si="3"/>
        <v>3.4246575342465752E-2</v>
      </c>
      <c r="Z26" s="48">
        <f t="shared" ref="Z26" si="13">SUM(Z22:Z25)</f>
        <v>146</v>
      </c>
      <c r="AA26" s="28">
        <f>SUM(AA22:AA25)</f>
        <v>4</v>
      </c>
      <c r="AB26" s="26">
        <f t="shared" si="7"/>
        <v>2.7397260273972601E-2</v>
      </c>
    </row>
    <row r="27" spans="1:28" s="3" customFormat="1" ht="15.75" customHeight="1" x14ac:dyDescent="0.2">
      <c r="A27" s="121" t="s">
        <v>39</v>
      </c>
      <c r="B27" s="4">
        <v>20</v>
      </c>
      <c r="C27" s="5" t="s">
        <v>60</v>
      </c>
      <c r="D27" s="6">
        <f>SUM(E27:H27,K27:L27)</f>
        <v>49</v>
      </c>
      <c r="E27" s="101">
        <v>10</v>
      </c>
      <c r="F27" s="102">
        <v>14</v>
      </c>
      <c r="G27" s="102">
        <v>6</v>
      </c>
      <c r="H27" s="103">
        <v>14</v>
      </c>
      <c r="I27" s="101">
        <v>0</v>
      </c>
      <c r="J27" s="103">
        <v>2</v>
      </c>
      <c r="K27" s="7">
        <f t="shared" si="5"/>
        <v>2</v>
      </c>
      <c r="L27" s="101">
        <v>3</v>
      </c>
      <c r="M27" s="119">
        <f t="shared" si="6"/>
        <v>4.0816326530612242E-2</v>
      </c>
      <c r="N27" s="79">
        <v>50</v>
      </c>
      <c r="O27" s="9">
        <v>2</v>
      </c>
      <c r="P27" s="10">
        <f t="shared" si="0"/>
        <v>0.04</v>
      </c>
      <c r="Q27" s="79">
        <v>50</v>
      </c>
      <c r="R27" s="9">
        <v>2</v>
      </c>
      <c r="S27" s="10">
        <f t="shared" si="1"/>
        <v>0.04</v>
      </c>
      <c r="T27" s="79">
        <v>50</v>
      </c>
      <c r="U27" s="9">
        <v>3</v>
      </c>
      <c r="V27" s="10">
        <f t="shared" si="2"/>
        <v>0.06</v>
      </c>
      <c r="W27" s="79">
        <v>50</v>
      </c>
      <c r="X27" s="9">
        <v>1</v>
      </c>
      <c r="Y27" s="10">
        <f t="shared" si="3"/>
        <v>0.02</v>
      </c>
      <c r="Z27" s="79">
        <v>50</v>
      </c>
      <c r="AA27" s="9">
        <v>2</v>
      </c>
      <c r="AB27" s="10">
        <f t="shared" si="7"/>
        <v>0.04</v>
      </c>
    </row>
    <row r="28" spans="1:28" s="3" customFormat="1" ht="15.75" customHeight="1" x14ac:dyDescent="0.2">
      <c r="A28" s="122"/>
      <c r="B28" s="11">
        <v>21</v>
      </c>
      <c r="C28" s="12" t="s">
        <v>40</v>
      </c>
      <c r="D28" s="6">
        <f>SUM(E28:H28,K28:L28)</f>
        <v>24</v>
      </c>
      <c r="E28" s="104">
        <v>3</v>
      </c>
      <c r="F28" s="105">
        <v>6</v>
      </c>
      <c r="G28" s="105">
        <v>2</v>
      </c>
      <c r="H28" s="106">
        <v>10</v>
      </c>
      <c r="I28" s="104">
        <v>0</v>
      </c>
      <c r="J28" s="106">
        <v>2</v>
      </c>
      <c r="K28" s="7">
        <f>SUM(I28:J28)</f>
        <v>2</v>
      </c>
      <c r="L28" s="101">
        <v>1</v>
      </c>
      <c r="M28" s="53">
        <f t="shared" si="6"/>
        <v>8.3333333333333329E-2</v>
      </c>
      <c r="N28" s="80">
        <v>24</v>
      </c>
      <c r="O28" s="13">
        <v>1</v>
      </c>
      <c r="P28" s="14">
        <f t="shared" si="0"/>
        <v>4.1666666666666664E-2</v>
      </c>
      <c r="Q28" s="80">
        <v>25</v>
      </c>
      <c r="R28" s="13">
        <v>0</v>
      </c>
      <c r="S28" s="14">
        <f t="shared" si="1"/>
        <v>0</v>
      </c>
      <c r="T28" s="80">
        <v>25</v>
      </c>
      <c r="U28" s="13">
        <v>0</v>
      </c>
      <c r="V28" s="14">
        <f t="shared" si="2"/>
        <v>0</v>
      </c>
      <c r="W28" s="80">
        <v>23</v>
      </c>
      <c r="X28" s="13">
        <v>0</v>
      </c>
      <c r="Y28" s="14">
        <f t="shared" si="3"/>
        <v>0</v>
      </c>
      <c r="Z28" s="80">
        <v>23</v>
      </c>
      <c r="AA28" s="13">
        <v>0</v>
      </c>
      <c r="AB28" s="14">
        <f t="shared" si="7"/>
        <v>0</v>
      </c>
    </row>
    <row r="29" spans="1:28" s="3" customFormat="1" ht="15.75" customHeight="1" x14ac:dyDescent="0.2">
      <c r="A29" s="122"/>
      <c r="B29" s="11">
        <v>22</v>
      </c>
      <c r="C29" s="12" t="s">
        <v>41</v>
      </c>
      <c r="D29" s="6">
        <f>SUM(E29:H29,K29:L29)</f>
        <v>27</v>
      </c>
      <c r="E29" s="104">
        <v>8</v>
      </c>
      <c r="F29" s="105">
        <v>6</v>
      </c>
      <c r="G29" s="105">
        <v>1</v>
      </c>
      <c r="H29" s="106">
        <v>11</v>
      </c>
      <c r="I29" s="104">
        <v>0</v>
      </c>
      <c r="J29" s="106">
        <v>1</v>
      </c>
      <c r="K29" s="7">
        <f>SUM(I29:J29)</f>
        <v>1</v>
      </c>
      <c r="L29" s="101">
        <v>0</v>
      </c>
      <c r="M29" s="53">
        <f t="shared" si="6"/>
        <v>3.7037037037037035E-2</v>
      </c>
      <c r="N29" s="80">
        <v>26</v>
      </c>
      <c r="O29" s="13">
        <v>0</v>
      </c>
      <c r="P29" s="14">
        <f t="shared" si="0"/>
        <v>0</v>
      </c>
      <c r="Q29" s="80">
        <v>25</v>
      </c>
      <c r="R29" s="13">
        <v>0</v>
      </c>
      <c r="S29" s="14">
        <f t="shared" si="1"/>
        <v>0</v>
      </c>
      <c r="T29" s="80">
        <v>25</v>
      </c>
      <c r="U29" s="13">
        <v>0</v>
      </c>
      <c r="V29" s="14">
        <f t="shared" si="2"/>
        <v>0</v>
      </c>
      <c r="W29" s="80">
        <v>23</v>
      </c>
      <c r="X29" s="13">
        <v>0</v>
      </c>
      <c r="Y29" s="14">
        <f t="shared" si="3"/>
        <v>0</v>
      </c>
      <c r="Z29" s="80">
        <v>23</v>
      </c>
      <c r="AA29" s="13">
        <v>0</v>
      </c>
      <c r="AB29" s="14">
        <f t="shared" si="7"/>
        <v>0</v>
      </c>
    </row>
    <row r="30" spans="1:28" s="3" customFormat="1" ht="15.75" customHeight="1" thickBot="1" x14ac:dyDescent="0.25">
      <c r="A30" s="122"/>
      <c r="B30" s="17">
        <v>23</v>
      </c>
      <c r="C30" s="18" t="s">
        <v>42</v>
      </c>
      <c r="D30" s="6">
        <f>SUM(E30:H30,K30:L30)</f>
        <v>76</v>
      </c>
      <c r="E30" s="107">
        <v>27</v>
      </c>
      <c r="F30" s="108">
        <v>16</v>
      </c>
      <c r="G30" s="108">
        <v>9</v>
      </c>
      <c r="H30" s="109">
        <v>17</v>
      </c>
      <c r="I30" s="107">
        <v>0</v>
      </c>
      <c r="J30" s="109">
        <v>3</v>
      </c>
      <c r="K30" s="7">
        <f t="shared" si="5"/>
        <v>3</v>
      </c>
      <c r="L30" s="113">
        <v>4</v>
      </c>
      <c r="M30" s="54">
        <f t="shared" si="6"/>
        <v>3.9473684210526314E-2</v>
      </c>
      <c r="N30" s="81">
        <v>75</v>
      </c>
      <c r="O30" s="19">
        <v>4</v>
      </c>
      <c r="P30" s="20">
        <f t="shared" si="0"/>
        <v>5.3333333333333337E-2</v>
      </c>
      <c r="Q30" s="81">
        <v>76</v>
      </c>
      <c r="R30" s="19">
        <v>3</v>
      </c>
      <c r="S30" s="20">
        <f t="shared" si="1"/>
        <v>3.9473684210526314E-2</v>
      </c>
      <c r="T30" s="81">
        <v>77</v>
      </c>
      <c r="U30" s="19">
        <v>1</v>
      </c>
      <c r="V30" s="20">
        <f t="shared" si="2"/>
        <v>1.2987012987012988E-2</v>
      </c>
      <c r="W30" s="81">
        <v>78</v>
      </c>
      <c r="X30" s="19">
        <v>1</v>
      </c>
      <c r="Y30" s="20">
        <f t="shared" si="3"/>
        <v>1.282051282051282E-2</v>
      </c>
      <c r="Z30" s="81">
        <v>78</v>
      </c>
      <c r="AA30" s="19">
        <v>1</v>
      </c>
      <c r="AB30" s="20">
        <f t="shared" si="7"/>
        <v>1.282051282051282E-2</v>
      </c>
    </row>
    <row r="31" spans="1:28" s="3" customFormat="1" ht="15.75" customHeight="1" thickTop="1" x14ac:dyDescent="0.2">
      <c r="A31" s="123"/>
      <c r="B31" s="21"/>
      <c r="C31" s="22" t="s">
        <v>28</v>
      </c>
      <c r="D31" s="23">
        <f t="shared" ref="D31:J31" si="14">SUM(D27:D30)</f>
        <v>176</v>
      </c>
      <c r="E31" s="98">
        <f t="shared" si="14"/>
        <v>48</v>
      </c>
      <c r="F31" s="99">
        <f t="shared" si="14"/>
        <v>42</v>
      </c>
      <c r="G31" s="99">
        <f t="shared" si="14"/>
        <v>18</v>
      </c>
      <c r="H31" s="100">
        <f t="shared" si="14"/>
        <v>52</v>
      </c>
      <c r="I31" s="98">
        <f t="shared" si="14"/>
        <v>0</v>
      </c>
      <c r="J31" s="100">
        <f t="shared" si="14"/>
        <v>8</v>
      </c>
      <c r="K31" s="24">
        <f t="shared" si="5"/>
        <v>8</v>
      </c>
      <c r="L31" s="114">
        <f>SUM(L27:L30)</f>
        <v>8</v>
      </c>
      <c r="M31" s="55">
        <f t="shared" si="6"/>
        <v>4.5454545454545456E-2</v>
      </c>
      <c r="N31" s="48">
        <f>SUM(N27:N30)</f>
        <v>175</v>
      </c>
      <c r="O31" s="25">
        <f>SUM(O27:O30)</f>
        <v>7</v>
      </c>
      <c r="P31" s="26">
        <f t="shared" si="0"/>
        <v>0.04</v>
      </c>
      <c r="Q31" s="48">
        <f>SUM(Q27:Q30)</f>
        <v>176</v>
      </c>
      <c r="R31" s="25">
        <f>SUM(R27:R30)</f>
        <v>5</v>
      </c>
      <c r="S31" s="26">
        <f t="shared" si="1"/>
        <v>2.8409090909090908E-2</v>
      </c>
      <c r="T31" s="48">
        <v>177</v>
      </c>
      <c r="U31" s="25">
        <v>4</v>
      </c>
      <c r="V31" s="26">
        <f t="shared" si="2"/>
        <v>2.2598870056497175E-2</v>
      </c>
      <c r="W31" s="48">
        <f t="shared" ref="W31" si="15">SUM(W27:W30)</f>
        <v>174</v>
      </c>
      <c r="X31" s="25">
        <f>SUM(X27:X30)</f>
        <v>2</v>
      </c>
      <c r="Y31" s="26">
        <f t="shared" si="3"/>
        <v>1.1494252873563218E-2</v>
      </c>
      <c r="Z31" s="48">
        <f t="shared" ref="Z31" si="16">SUM(Z27:Z30)</f>
        <v>174</v>
      </c>
      <c r="AA31" s="25">
        <f>SUM(AA27:AA30)</f>
        <v>3</v>
      </c>
      <c r="AB31" s="26">
        <f t="shared" si="7"/>
        <v>1.7241379310344827E-2</v>
      </c>
    </row>
    <row r="32" spans="1:28" s="3" customFormat="1" ht="15.75" customHeight="1" x14ac:dyDescent="0.2">
      <c r="A32" s="121" t="s">
        <v>43</v>
      </c>
      <c r="B32" s="4">
        <v>24</v>
      </c>
      <c r="C32" s="5" t="s">
        <v>44</v>
      </c>
      <c r="D32" s="8">
        <f>SUM(E32:H32,K32:L32)</f>
        <v>95</v>
      </c>
      <c r="E32" s="86">
        <v>20</v>
      </c>
      <c r="F32" s="87">
        <v>26</v>
      </c>
      <c r="G32" s="87">
        <v>10</v>
      </c>
      <c r="H32" s="88">
        <v>37</v>
      </c>
      <c r="I32" s="86">
        <v>0</v>
      </c>
      <c r="J32" s="88">
        <v>2</v>
      </c>
      <c r="K32" s="7">
        <f t="shared" si="5"/>
        <v>2</v>
      </c>
      <c r="L32" s="101">
        <v>0</v>
      </c>
      <c r="M32" s="53">
        <f t="shared" si="6"/>
        <v>2.1052631578947368E-2</v>
      </c>
      <c r="N32" s="79">
        <v>94</v>
      </c>
      <c r="O32" s="9">
        <v>3</v>
      </c>
      <c r="P32" s="10">
        <f t="shared" si="0"/>
        <v>3.1914893617021274E-2</v>
      </c>
      <c r="Q32" s="79">
        <v>96</v>
      </c>
      <c r="R32" s="9">
        <v>6</v>
      </c>
      <c r="S32" s="10">
        <f t="shared" si="1"/>
        <v>6.25E-2</v>
      </c>
      <c r="T32" s="79">
        <v>90</v>
      </c>
      <c r="U32" s="9">
        <v>3</v>
      </c>
      <c r="V32" s="10">
        <f t="shared" si="2"/>
        <v>3.3333333333333333E-2</v>
      </c>
      <c r="W32" s="79">
        <v>88</v>
      </c>
      <c r="X32" s="9">
        <v>5</v>
      </c>
      <c r="Y32" s="10">
        <f t="shared" si="3"/>
        <v>5.6818181818181816E-2</v>
      </c>
      <c r="Z32" s="79">
        <v>88</v>
      </c>
      <c r="AA32" s="9">
        <v>5</v>
      </c>
      <c r="AB32" s="10">
        <f t="shared" si="7"/>
        <v>5.6818181818181816E-2</v>
      </c>
    </row>
    <row r="33" spans="1:28" s="3" customFormat="1" ht="15.75" customHeight="1" x14ac:dyDescent="0.2">
      <c r="A33" s="122"/>
      <c r="B33" s="11">
        <v>25</v>
      </c>
      <c r="C33" s="12" t="s">
        <v>45</v>
      </c>
      <c r="D33" s="8">
        <f>SUM(E33:H33,K33:L33)</f>
        <v>30</v>
      </c>
      <c r="E33" s="89">
        <v>13</v>
      </c>
      <c r="F33" s="90">
        <v>2</v>
      </c>
      <c r="G33" s="90">
        <v>7</v>
      </c>
      <c r="H33" s="91">
        <v>5</v>
      </c>
      <c r="I33" s="89">
        <v>0</v>
      </c>
      <c r="J33" s="91">
        <v>1</v>
      </c>
      <c r="K33" s="7">
        <f t="shared" si="5"/>
        <v>1</v>
      </c>
      <c r="L33" s="101">
        <v>2</v>
      </c>
      <c r="M33" s="53">
        <f t="shared" si="6"/>
        <v>3.3333333333333333E-2</v>
      </c>
      <c r="N33" s="80">
        <v>29</v>
      </c>
      <c r="O33" s="13">
        <v>4</v>
      </c>
      <c r="P33" s="14">
        <f t="shared" si="0"/>
        <v>0.13793103448275862</v>
      </c>
      <c r="Q33" s="80">
        <v>33</v>
      </c>
      <c r="R33" s="13">
        <v>5</v>
      </c>
      <c r="S33" s="14">
        <f t="shared" si="1"/>
        <v>0.15151515151515152</v>
      </c>
      <c r="T33" s="80">
        <v>33</v>
      </c>
      <c r="U33" s="13">
        <v>2</v>
      </c>
      <c r="V33" s="14">
        <f t="shared" si="2"/>
        <v>6.0606060606060608E-2</v>
      </c>
      <c r="W33" s="80">
        <v>33</v>
      </c>
      <c r="X33" s="13">
        <v>3</v>
      </c>
      <c r="Y33" s="14">
        <f t="shared" si="3"/>
        <v>9.0909090909090912E-2</v>
      </c>
      <c r="Z33" s="80">
        <v>32</v>
      </c>
      <c r="AA33" s="13">
        <v>4</v>
      </c>
      <c r="AB33" s="14">
        <f t="shared" si="7"/>
        <v>0.125</v>
      </c>
    </row>
    <row r="34" spans="1:28" s="3" customFormat="1" ht="15.75" customHeight="1" x14ac:dyDescent="0.2">
      <c r="A34" s="122"/>
      <c r="B34" s="11">
        <v>26</v>
      </c>
      <c r="C34" s="12" t="s">
        <v>46</v>
      </c>
      <c r="D34" s="8">
        <f>SUM(E34:H34,K34:L34)</f>
        <v>37</v>
      </c>
      <c r="E34" s="89">
        <v>13</v>
      </c>
      <c r="F34" s="90">
        <v>5</v>
      </c>
      <c r="G34" s="90">
        <v>8</v>
      </c>
      <c r="H34" s="91">
        <v>7</v>
      </c>
      <c r="I34" s="89">
        <v>0</v>
      </c>
      <c r="J34" s="91">
        <v>3</v>
      </c>
      <c r="K34" s="7">
        <f t="shared" si="5"/>
        <v>3</v>
      </c>
      <c r="L34" s="101">
        <v>1</v>
      </c>
      <c r="M34" s="53">
        <f t="shared" si="6"/>
        <v>8.1081081081081086E-2</v>
      </c>
      <c r="N34" s="80">
        <v>39</v>
      </c>
      <c r="O34" s="13">
        <v>3</v>
      </c>
      <c r="P34" s="14">
        <f t="shared" si="0"/>
        <v>7.6923076923076927E-2</v>
      </c>
      <c r="Q34" s="80">
        <v>40</v>
      </c>
      <c r="R34" s="13">
        <v>4</v>
      </c>
      <c r="S34" s="14">
        <f t="shared" si="1"/>
        <v>0.1</v>
      </c>
      <c r="T34" s="80">
        <v>43</v>
      </c>
      <c r="U34" s="13">
        <v>4</v>
      </c>
      <c r="V34" s="14">
        <f t="shared" si="2"/>
        <v>9.3023255813953487E-2</v>
      </c>
      <c r="W34" s="80">
        <v>41</v>
      </c>
      <c r="X34" s="13">
        <v>4</v>
      </c>
      <c r="Y34" s="14">
        <f t="shared" si="3"/>
        <v>9.7560975609756101E-2</v>
      </c>
      <c r="Z34" s="80">
        <v>41</v>
      </c>
      <c r="AA34" s="13">
        <v>5</v>
      </c>
      <c r="AB34" s="14">
        <f t="shared" si="7"/>
        <v>0.12195121951219512</v>
      </c>
    </row>
    <row r="35" spans="1:28" s="3" customFormat="1" ht="15.75" customHeight="1" thickBot="1" x14ac:dyDescent="0.25">
      <c r="A35" s="122"/>
      <c r="B35" s="29">
        <v>27</v>
      </c>
      <c r="C35" s="57" t="s">
        <v>47</v>
      </c>
      <c r="D35" s="8">
        <f>SUM(E35:H35,K35:L35)</f>
        <v>122</v>
      </c>
      <c r="E35" s="110">
        <v>26</v>
      </c>
      <c r="F35" s="111">
        <v>30</v>
      </c>
      <c r="G35" s="111">
        <v>23</v>
      </c>
      <c r="H35" s="112">
        <v>37</v>
      </c>
      <c r="I35" s="110">
        <v>0</v>
      </c>
      <c r="J35" s="112">
        <v>4</v>
      </c>
      <c r="K35" s="7">
        <f t="shared" si="5"/>
        <v>4</v>
      </c>
      <c r="L35" s="113">
        <v>2</v>
      </c>
      <c r="M35" s="54">
        <f t="shared" si="6"/>
        <v>3.2786885245901641E-2</v>
      </c>
      <c r="N35" s="82">
        <v>124</v>
      </c>
      <c r="O35" s="49">
        <v>7</v>
      </c>
      <c r="P35" s="30">
        <f t="shared" si="0"/>
        <v>5.6451612903225805E-2</v>
      </c>
      <c r="Q35" s="82">
        <v>123</v>
      </c>
      <c r="R35" s="49">
        <v>5</v>
      </c>
      <c r="S35" s="30">
        <f t="shared" si="1"/>
        <v>4.065040650406504E-2</v>
      </c>
      <c r="T35" s="82">
        <v>121</v>
      </c>
      <c r="U35" s="49">
        <v>5</v>
      </c>
      <c r="V35" s="30">
        <f t="shared" si="2"/>
        <v>4.1322314049586778E-2</v>
      </c>
      <c r="W35" s="82">
        <v>119</v>
      </c>
      <c r="X35" s="49">
        <v>3</v>
      </c>
      <c r="Y35" s="30">
        <f t="shared" si="3"/>
        <v>2.5210084033613446E-2</v>
      </c>
      <c r="Z35" s="82">
        <v>119</v>
      </c>
      <c r="AA35" s="49">
        <v>3</v>
      </c>
      <c r="AB35" s="30">
        <f>AA35/Z35</f>
        <v>2.5210084033613446E-2</v>
      </c>
    </row>
    <row r="36" spans="1:28" s="3" customFormat="1" ht="15.75" customHeight="1" thickTop="1" x14ac:dyDescent="0.2">
      <c r="A36" s="123"/>
      <c r="B36" s="60"/>
      <c r="C36" s="61" t="s">
        <v>28</v>
      </c>
      <c r="D36" s="62">
        <f>SUM(D32:D35)</f>
        <v>284</v>
      </c>
      <c r="E36" s="63">
        <f t="shared" ref="E36:J36" si="17">SUM(E32:E35)</f>
        <v>72</v>
      </c>
      <c r="F36" s="64">
        <f t="shared" si="17"/>
        <v>63</v>
      </c>
      <c r="G36" s="64">
        <f t="shared" si="17"/>
        <v>48</v>
      </c>
      <c r="H36" s="65">
        <f t="shared" si="17"/>
        <v>86</v>
      </c>
      <c r="I36" s="63">
        <f t="shared" si="17"/>
        <v>0</v>
      </c>
      <c r="J36" s="65">
        <f t="shared" si="17"/>
        <v>10</v>
      </c>
      <c r="K36" s="66">
        <f t="shared" si="5"/>
        <v>10</v>
      </c>
      <c r="L36" s="67">
        <f>SUM(L32:L35)</f>
        <v>5</v>
      </c>
      <c r="M36" s="58">
        <f t="shared" si="6"/>
        <v>3.5211267605633804E-2</v>
      </c>
      <c r="N36" s="48">
        <f>SUM(N32:N35)</f>
        <v>286</v>
      </c>
      <c r="O36" s="68">
        <f>SUM(O32:O35)</f>
        <v>17</v>
      </c>
      <c r="P36" s="69">
        <f t="shared" si="0"/>
        <v>5.944055944055944E-2</v>
      </c>
      <c r="Q36" s="48">
        <f>SUM(Q32:Q35)</f>
        <v>292</v>
      </c>
      <c r="R36" s="68">
        <f>SUM(R32:R35)</f>
        <v>20</v>
      </c>
      <c r="S36" s="69">
        <f t="shared" si="1"/>
        <v>6.8493150684931503E-2</v>
      </c>
      <c r="T36" s="48">
        <v>287</v>
      </c>
      <c r="U36" s="68">
        <v>14</v>
      </c>
      <c r="V36" s="69">
        <f t="shared" si="2"/>
        <v>4.878048780487805E-2</v>
      </c>
      <c r="W36" s="48">
        <f>SUM(W32:W35)</f>
        <v>281</v>
      </c>
      <c r="X36" s="68">
        <f>SUM(X32:X35)</f>
        <v>15</v>
      </c>
      <c r="Y36" s="69">
        <f t="shared" si="3"/>
        <v>5.3380782918149468E-2</v>
      </c>
      <c r="Z36" s="48">
        <f>SUM(Z32:Z35)</f>
        <v>280</v>
      </c>
      <c r="AA36" s="68">
        <f>SUM(AA32:AA35)</f>
        <v>17</v>
      </c>
      <c r="AB36" s="69">
        <f>AA36/Z36</f>
        <v>6.0714285714285714E-2</v>
      </c>
    </row>
    <row r="37" spans="1:28" s="3" customFormat="1" ht="15.75" customHeight="1" thickBot="1" x14ac:dyDescent="0.25">
      <c r="A37" s="31" t="s">
        <v>48</v>
      </c>
      <c r="B37" s="70"/>
      <c r="C37" s="71" t="s">
        <v>49</v>
      </c>
      <c r="D37" s="72">
        <f>D16+D21+D26+D31+D36</f>
        <v>1255</v>
      </c>
      <c r="E37" s="73">
        <f t="shared" ref="E37:J37" si="18">E16+E21+E26+E31+E36</f>
        <v>404</v>
      </c>
      <c r="F37" s="74">
        <f t="shared" si="18"/>
        <v>262</v>
      </c>
      <c r="G37" s="74">
        <f t="shared" si="18"/>
        <v>224</v>
      </c>
      <c r="H37" s="75">
        <f t="shared" si="18"/>
        <v>278</v>
      </c>
      <c r="I37" s="73">
        <f t="shared" si="18"/>
        <v>3</v>
      </c>
      <c r="J37" s="75">
        <f t="shared" si="18"/>
        <v>62</v>
      </c>
      <c r="K37" s="76">
        <f>SUM(I37:J37)</f>
        <v>65</v>
      </c>
      <c r="L37" s="73">
        <f>L16+L21+L26+L31+L36</f>
        <v>22</v>
      </c>
      <c r="M37" s="56">
        <f t="shared" si="6"/>
        <v>5.1792828685258967E-2</v>
      </c>
      <c r="N37" s="83">
        <f>+N16+N21+N26+N31+N36</f>
        <v>1256</v>
      </c>
      <c r="O37" s="85">
        <f>+O16+O21+O26+O31+O36</f>
        <v>79</v>
      </c>
      <c r="P37" s="77">
        <f t="shared" si="0"/>
        <v>6.2898089171974522E-2</v>
      </c>
      <c r="Q37" s="83">
        <f>+Q16+Q21+Q26+Q31+Q36</f>
        <v>1271</v>
      </c>
      <c r="R37" s="85">
        <f>+R16+R21+R26+R31+R36</f>
        <v>94</v>
      </c>
      <c r="S37" s="77">
        <f t="shared" si="1"/>
        <v>7.3957513768686076E-2</v>
      </c>
      <c r="T37" s="83">
        <v>1270</v>
      </c>
      <c r="U37" s="85">
        <v>78</v>
      </c>
      <c r="V37" s="77">
        <f t="shared" si="2"/>
        <v>6.1417322834645668E-2</v>
      </c>
      <c r="W37" s="83">
        <f>W16+W21+W26+W31+W36</f>
        <v>1260</v>
      </c>
      <c r="X37" s="85">
        <f>X16+X21+X26+X31+X36</f>
        <v>76</v>
      </c>
      <c r="Y37" s="77">
        <f t="shared" si="3"/>
        <v>6.0317460317460318E-2</v>
      </c>
      <c r="Z37" s="84">
        <f>Z16+Z21+Z26+Z31+Z36</f>
        <v>1259</v>
      </c>
      <c r="AA37" s="85">
        <f>AA16+AA21+AA26+AA31+AA36</f>
        <v>68</v>
      </c>
      <c r="AB37" s="77">
        <f>AA37/Z37</f>
        <v>5.4011119936457505E-2</v>
      </c>
    </row>
    <row r="38" spans="1:28" s="3" customFormat="1" ht="7.5" customHeight="1" x14ac:dyDescent="0.2">
      <c r="A38" s="32"/>
      <c r="B38" s="32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s="3" customFormat="1" ht="14.25" hidden="1" customHeight="1" x14ac:dyDescent="0.2">
      <c r="A39" s="32"/>
      <c r="B39" s="36"/>
      <c r="C39" s="37"/>
      <c r="D39" s="16">
        <f>SUM(E39:H39,K39:L39)</f>
        <v>0</v>
      </c>
      <c r="E39" s="38"/>
      <c r="F39" s="38"/>
      <c r="G39" s="38"/>
      <c r="H39" s="38"/>
      <c r="I39" s="38"/>
      <c r="J39" s="38"/>
      <c r="K39" s="39">
        <f>SUM(I39:J39)</f>
        <v>0</v>
      </c>
      <c r="L39" s="38">
        <v>0</v>
      </c>
      <c r="M39" s="52" t="e">
        <f t="shared" ref="M39:M40" si="19">K39/D39</f>
        <v>#DIV/0!</v>
      </c>
      <c r="N39" s="38"/>
      <c r="O39" s="40"/>
      <c r="P39" s="15"/>
      <c r="Q39" s="38"/>
      <c r="R39" s="40"/>
      <c r="S39" s="15"/>
      <c r="T39" s="38"/>
      <c r="U39" s="40"/>
      <c r="V39" s="15"/>
      <c r="W39" s="38"/>
      <c r="X39" s="40"/>
      <c r="Y39" s="15"/>
      <c r="Z39" s="38"/>
      <c r="AA39" s="40"/>
      <c r="AB39" s="15"/>
    </row>
    <row r="40" spans="1:28" s="3" customFormat="1" ht="14.25" hidden="1" customHeight="1" x14ac:dyDescent="0.2">
      <c r="A40" s="32"/>
      <c r="B40" s="36"/>
      <c r="C40" s="37"/>
      <c r="D40" s="16">
        <f>SUM(E40:H40,K40:L40)</f>
        <v>0</v>
      </c>
      <c r="E40" s="38"/>
      <c r="F40" s="38"/>
      <c r="G40" s="38"/>
      <c r="H40" s="38"/>
      <c r="I40" s="38"/>
      <c r="J40" s="38"/>
      <c r="K40" s="39">
        <f>SUM(I40:J40)</f>
        <v>0</v>
      </c>
      <c r="L40" s="38">
        <v>0</v>
      </c>
      <c r="M40" s="50" t="e">
        <f t="shared" si="19"/>
        <v>#DIV/0!</v>
      </c>
      <c r="N40" s="38"/>
      <c r="O40" s="40"/>
      <c r="P40" s="15"/>
      <c r="Q40" s="38"/>
      <c r="R40" s="40"/>
      <c r="S40" s="15"/>
      <c r="T40" s="38"/>
      <c r="U40" s="40"/>
      <c r="V40" s="15"/>
      <c r="W40" s="38"/>
      <c r="X40" s="40"/>
      <c r="Y40" s="15"/>
      <c r="Z40" s="38"/>
      <c r="AA40" s="40"/>
      <c r="AB40" s="15"/>
    </row>
    <row r="41" spans="1:28" s="3" customFormat="1" ht="14.25" hidden="1" customHeight="1" x14ac:dyDescent="0.2">
      <c r="A41" s="32"/>
      <c r="B41" s="36"/>
      <c r="C41" s="37"/>
      <c r="D41" s="16">
        <f>SUM(E41:H41,K41:L41)</f>
        <v>0</v>
      </c>
      <c r="E41" s="38"/>
      <c r="F41" s="38"/>
      <c r="G41" s="38"/>
      <c r="H41" s="38"/>
      <c r="I41" s="38"/>
      <c r="J41" s="38"/>
      <c r="K41" s="39">
        <f>SUM(I41:J41)</f>
        <v>0</v>
      </c>
      <c r="L41" s="38">
        <v>0</v>
      </c>
      <c r="M41" s="51" t="e">
        <f t="shared" si="6"/>
        <v>#DIV/0!</v>
      </c>
      <c r="N41" s="38"/>
      <c r="O41" s="40"/>
      <c r="P41" s="15"/>
      <c r="Q41" s="38"/>
      <c r="R41" s="40"/>
      <c r="S41" s="15"/>
      <c r="T41" s="38"/>
      <c r="U41" s="40"/>
      <c r="V41" s="15"/>
      <c r="W41" s="38"/>
      <c r="X41" s="40"/>
      <c r="Y41" s="15"/>
      <c r="Z41" s="38"/>
      <c r="AA41" s="40"/>
      <c r="AB41" s="15"/>
    </row>
    <row r="42" spans="1:28" ht="14.25" customHeight="1" x14ac:dyDescent="0.2">
      <c r="A42" s="41" t="s">
        <v>50</v>
      </c>
    </row>
    <row r="43" spans="1:28" ht="15.75" customHeight="1" x14ac:dyDescent="0.2">
      <c r="A43" s="43"/>
      <c r="L43" s="46" t="s">
        <v>51</v>
      </c>
      <c r="M43" s="47" t="s">
        <v>53</v>
      </c>
      <c r="N43" s="44"/>
      <c r="Q43" s="44"/>
      <c r="T43" s="44"/>
      <c r="W43" s="44"/>
      <c r="Z43" s="44"/>
    </row>
    <row r="44" spans="1:28" ht="27" customHeight="1" x14ac:dyDescent="0.2"/>
    <row r="45" spans="1:28" ht="27" customHeight="1" x14ac:dyDescent="0.2">
      <c r="H45" s="59"/>
      <c r="J45" s="59"/>
    </row>
    <row r="46" spans="1:28" ht="29.25" customHeight="1" x14ac:dyDescent="0.2">
      <c r="H46" s="59"/>
    </row>
  </sheetData>
  <autoFilter ref="A4:AB37" xr:uid="{7F1F0E2D-B48B-4391-A86C-3A508BF56206}"/>
  <mergeCells count="38">
    <mergeCell ref="A1:AB1"/>
    <mergeCell ref="A2:A4"/>
    <mergeCell ref="B2:B4"/>
    <mergeCell ref="C2:C4"/>
    <mergeCell ref="D2:D4"/>
    <mergeCell ref="E2:L2"/>
    <mergeCell ref="M2:M4"/>
    <mergeCell ref="Q2:S2"/>
    <mergeCell ref="T2:V2"/>
    <mergeCell ref="W2:Y2"/>
    <mergeCell ref="V3:V4"/>
    <mergeCell ref="Z2:AB2"/>
    <mergeCell ref="AB3:AB4"/>
    <mergeCell ref="Q3:Q4"/>
    <mergeCell ref="R3:R4"/>
    <mergeCell ref="S3:S4"/>
    <mergeCell ref="Z3:Z4"/>
    <mergeCell ref="AA3:AA4"/>
    <mergeCell ref="A17:A21"/>
    <mergeCell ref="A22:A26"/>
    <mergeCell ref="A27:A31"/>
    <mergeCell ref="T3:T4"/>
    <mergeCell ref="U3:U4"/>
    <mergeCell ref="W3:W4"/>
    <mergeCell ref="X3:X4"/>
    <mergeCell ref="Y3:Y4"/>
    <mergeCell ref="A32:A36"/>
    <mergeCell ref="N2:P2"/>
    <mergeCell ref="N3:N4"/>
    <mergeCell ref="O3:O4"/>
    <mergeCell ref="P3:P4"/>
    <mergeCell ref="A5:A16"/>
    <mergeCell ref="E3:E4"/>
    <mergeCell ref="F3:F4"/>
    <mergeCell ref="G3:G4"/>
    <mergeCell ref="H3:H4"/>
    <mergeCell ref="I3:K3"/>
    <mergeCell ref="L3:L4"/>
  </mergeCells>
  <phoneticPr fontId="3"/>
  <conditionalFormatting sqref="M5:M38">
    <cfRule type="expression" dxfId="3" priority="3">
      <formula>$M5&gt;$P5</formula>
    </cfRule>
    <cfRule type="expression" dxfId="2" priority="4">
      <formula>$M5&lt;$P5</formula>
    </cfRule>
  </conditionalFormatting>
  <conditionalFormatting sqref="M39:M41">
    <cfRule type="cellIs" dxfId="1" priority="5" operator="greaterThan">
      <formula>#REF!</formula>
    </cfRule>
    <cfRule type="cellIs" dxfId="0" priority="6" operator="lessThan">
      <formula>#REF!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 </vt:lpstr>
      <vt:lpstr>'R7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中村　文彦</cp:lastModifiedBy>
  <cp:lastPrinted>2026-01-23T01:17:20Z</cp:lastPrinted>
  <dcterms:created xsi:type="dcterms:W3CDTF">2020-02-04T04:35:09Z</dcterms:created>
  <dcterms:modified xsi:type="dcterms:W3CDTF">2026-01-26T07:14:36Z</dcterms:modified>
</cp:coreProperties>
</file>