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年度\04商業振興班\27空き店舗調査\R3.11（定例）\HP公開用（11月）\"/>
    </mc:Choice>
  </mc:AlternateContent>
  <xr:revisionPtr revIDLastSave="0" documentId="13_ncr:1_{B5B49C55-3394-4C5E-B357-BF334FE3EAE1}" xr6:coauthVersionLast="45" xr6:coauthVersionMax="45" xr10:uidLastSave="{00000000-0000-0000-0000-000000000000}"/>
  <bookViews>
    <workbookView xWindow="-120" yWindow="-120" windowWidth="20730" windowHeight="11160" xr2:uid="{64DD064F-DAAF-403D-A9AA-E5BB944B2E9C}"/>
  </bookViews>
  <sheets>
    <sheet name="R3゜" sheetId="3" r:id="rId1"/>
  </sheets>
  <definedNames>
    <definedName name="_xlnm.Print_Area" localSheetId="0">'R3゜'!$A$1:$AT$50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3" l="1"/>
  <c r="J26" i="3" l="1"/>
  <c r="L23" i="3"/>
  <c r="E23" i="3"/>
  <c r="E18" i="3" l="1"/>
  <c r="Q39" i="3" l="1"/>
  <c r="P36" i="3"/>
  <c r="O36" i="3"/>
  <c r="Q35" i="3"/>
  <c r="Q34" i="3"/>
  <c r="Q33" i="3"/>
  <c r="Q32" i="3"/>
  <c r="Q31" i="3"/>
  <c r="P31" i="3"/>
  <c r="O31" i="3"/>
  <c r="Q30" i="3"/>
  <c r="Q29" i="3"/>
  <c r="Q28" i="3"/>
  <c r="Q27" i="3"/>
  <c r="P26" i="3"/>
  <c r="O26" i="3"/>
  <c r="Q25" i="3"/>
  <c r="Q24" i="3"/>
  <c r="Q23" i="3"/>
  <c r="Q22" i="3"/>
  <c r="P21" i="3"/>
  <c r="O21" i="3"/>
  <c r="Q20" i="3"/>
  <c r="Q19" i="3"/>
  <c r="Q18" i="3"/>
  <c r="Q17" i="3"/>
  <c r="P16" i="3"/>
  <c r="O16" i="3"/>
  <c r="Q15" i="3"/>
  <c r="Q14" i="3"/>
  <c r="Q13" i="3"/>
  <c r="Q12" i="3"/>
  <c r="Q11" i="3"/>
  <c r="Q10" i="3"/>
  <c r="Q9" i="3"/>
  <c r="Q8" i="3"/>
  <c r="Q7" i="3"/>
  <c r="Q6" i="3"/>
  <c r="Q5" i="3"/>
  <c r="T5" i="3"/>
  <c r="T6" i="3"/>
  <c r="T7" i="3"/>
  <c r="T8" i="3"/>
  <c r="T9" i="3"/>
  <c r="T10" i="3"/>
  <c r="T11" i="3"/>
  <c r="T12" i="3"/>
  <c r="T13" i="3"/>
  <c r="T14" i="3"/>
  <c r="T15" i="3"/>
  <c r="R16" i="3"/>
  <c r="S16" i="3"/>
  <c r="T16" i="3"/>
  <c r="T17" i="3"/>
  <c r="T18" i="3"/>
  <c r="T19" i="3"/>
  <c r="T20" i="3"/>
  <c r="R21" i="3"/>
  <c r="S21" i="3"/>
  <c r="T21" i="3"/>
  <c r="T22" i="3"/>
  <c r="T23" i="3"/>
  <c r="T24" i="3"/>
  <c r="T25" i="3"/>
  <c r="R26" i="3"/>
  <c r="S26" i="3"/>
  <c r="T26" i="3"/>
  <c r="T27" i="3"/>
  <c r="T28" i="3"/>
  <c r="T29" i="3"/>
  <c r="T30" i="3"/>
  <c r="R31" i="3"/>
  <c r="S31" i="3"/>
  <c r="T31" i="3"/>
  <c r="T32" i="3"/>
  <c r="T33" i="3"/>
  <c r="T34" i="3"/>
  <c r="T35" i="3"/>
  <c r="R36" i="3"/>
  <c r="S36" i="3"/>
  <c r="T36" i="3"/>
  <c r="R37" i="3"/>
  <c r="S37" i="3"/>
  <c r="T37" i="3"/>
  <c r="T39" i="3"/>
  <c r="Q36" i="3" l="1"/>
  <c r="Q26" i="3"/>
  <c r="Q21" i="3"/>
  <c r="Q16" i="3"/>
  <c r="O37" i="3"/>
  <c r="P37" i="3"/>
  <c r="L40" i="3"/>
  <c r="L41" i="3"/>
  <c r="E41" i="3" s="1"/>
  <c r="AR39" i="3"/>
  <c r="AO39" i="3"/>
  <c r="AL39" i="3"/>
  <c r="AI39" i="3"/>
  <c r="AF39" i="3"/>
  <c r="AC39" i="3"/>
  <c r="Z39" i="3"/>
  <c r="W39" i="3"/>
  <c r="L39" i="3"/>
  <c r="E39" i="3" s="1"/>
  <c r="L42" i="3"/>
  <c r="E42" i="3"/>
  <c r="AO37" i="3"/>
  <c r="AQ36" i="3"/>
  <c r="AR36" i="3" s="1"/>
  <c r="AP36" i="3"/>
  <c r="AO36" i="3"/>
  <c r="AK36" i="3"/>
  <c r="AJ36" i="3"/>
  <c r="AL36" i="3" s="1"/>
  <c r="AH36" i="3"/>
  <c r="AI36" i="3" s="1"/>
  <c r="AG36" i="3"/>
  <c r="AE36" i="3"/>
  <c r="AD36" i="3"/>
  <c r="AB36" i="3"/>
  <c r="AC36" i="3" s="1"/>
  <c r="AA36" i="3"/>
  <c r="Y36" i="3"/>
  <c r="Z36" i="3" s="1"/>
  <c r="X36" i="3"/>
  <c r="V36" i="3"/>
  <c r="U36" i="3"/>
  <c r="M36" i="3"/>
  <c r="K36" i="3"/>
  <c r="J36" i="3"/>
  <c r="I36" i="3"/>
  <c r="H36" i="3"/>
  <c r="G36" i="3"/>
  <c r="F36" i="3"/>
  <c r="AR35" i="3"/>
  <c r="AO35" i="3"/>
  <c r="AL35" i="3"/>
  <c r="AI35" i="3"/>
  <c r="AF35" i="3"/>
  <c r="AC35" i="3"/>
  <c r="Z35" i="3"/>
  <c r="W35" i="3"/>
  <c r="L35" i="3"/>
  <c r="E35" i="3" s="1"/>
  <c r="AR34" i="3"/>
  <c r="AO34" i="3"/>
  <c r="AL34" i="3"/>
  <c r="AI34" i="3"/>
  <c r="AF34" i="3"/>
  <c r="AC34" i="3"/>
  <c r="Z34" i="3"/>
  <c r="W34" i="3"/>
  <c r="L34" i="3"/>
  <c r="E34" i="3" s="1"/>
  <c r="AR33" i="3"/>
  <c r="AO33" i="3"/>
  <c r="AL33" i="3"/>
  <c r="AI33" i="3"/>
  <c r="AF33" i="3"/>
  <c r="AC33" i="3"/>
  <c r="Z33" i="3"/>
  <c r="W33" i="3"/>
  <c r="L33" i="3"/>
  <c r="E33" i="3" s="1"/>
  <c r="AR32" i="3"/>
  <c r="AO32" i="3"/>
  <c r="AL32" i="3"/>
  <c r="AI32" i="3"/>
  <c r="AF32" i="3"/>
  <c r="AC32" i="3"/>
  <c r="Z32" i="3"/>
  <c r="W32" i="3"/>
  <c r="L32" i="3"/>
  <c r="E32" i="3" s="1"/>
  <c r="AQ31" i="3"/>
  <c r="AR31" i="3" s="1"/>
  <c r="AP31" i="3"/>
  <c r="AO31" i="3"/>
  <c r="AK31" i="3"/>
  <c r="AJ31" i="3"/>
  <c r="AH31" i="3"/>
  <c r="AG31" i="3"/>
  <c r="AI31" i="3" s="1"/>
  <c r="AE31" i="3"/>
  <c r="AD31" i="3"/>
  <c r="AB31" i="3"/>
  <c r="AC31" i="3" s="1"/>
  <c r="AA31" i="3"/>
  <c r="Y31" i="3"/>
  <c r="Z31" i="3" s="1"/>
  <c r="X31" i="3"/>
  <c r="V31" i="3"/>
  <c r="U31" i="3"/>
  <c r="W31" i="3" s="1"/>
  <c r="M31" i="3"/>
  <c r="K31" i="3"/>
  <c r="J31" i="3"/>
  <c r="L31" i="3" s="1"/>
  <c r="I31" i="3"/>
  <c r="H31" i="3"/>
  <c r="G31" i="3"/>
  <c r="F31" i="3"/>
  <c r="AR30" i="3"/>
  <c r="AO30" i="3"/>
  <c r="AL30" i="3"/>
  <c r="AI30" i="3"/>
  <c r="AF30" i="3"/>
  <c r="AC30" i="3"/>
  <c r="Z30" i="3"/>
  <c r="W30" i="3"/>
  <c r="L30" i="3"/>
  <c r="E30" i="3" s="1"/>
  <c r="AR29" i="3"/>
  <c r="AO29" i="3"/>
  <c r="AL29" i="3"/>
  <c r="AI29" i="3"/>
  <c r="AF29" i="3"/>
  <c r="AC29" i="3"/>
  <c r="Z29" i="3"/>
  <c r="W29" i="3"/>
  <c r="L29" i="3"/>
  <c r="E29" i="3" s="1"/>
  <c r="AR28" i="3"/>
  <c r="AO28" i="3"/>
  <c r="AL28" i="3"/>
  <c r="AI28" i="3"/>
  <c r="AF28" i="3"/>
  <c r="AC28" i="3"/>
  <c r="Z28" i="3"/>
  <c r="W28" i="3"/>
  <c r="L28" i="3"/>
  <c r="E28" i="3" s="1"/>
  <c r="AR27" i="3"/>
  <c r="AO27" i="3"/>
  <c r="AL27" i="3"/>
  <c r="AI27" i="3"/>
  <c r="AF27" i="3"/>
  <c r="AC27" i="3"/>
  <c r="Z27" i="3"/>
  <c r="W27" i="3"/>
  <c r="L27" i="3"/>
  <c r="E27" i="3" s="1"/>
  <c r="E31" i="3" s="1"/>
  <c r="AQ26" i="3"/>
  <c r="AP26" i="3"/>
  <c r="AR26" i="3" s="1"/>
  <c r="AO26" i="3"/>
  <c r="AK26" i="3"/>
  <c r="AJ26" i="3"/>
  <c r="AH26" i="3"/>
  <c r="AI26" i="3" s="1"/>
  <c r="AG26" i="3"/>
  <c r="AE26" i="3"/>
  <c r="AD26" i="3"/>
  <c r="AB26" i="3"/>
  <c r="AA26" i="3"/>
  <c r="Y26" i="3"/>
  <c r="X26" i="3"/>
  <c r="Z26" i="3" s="1"/>
  <c r="V26" i="3"/>
  <c r="W26" i="3" s="1"/>
  <c r="U26" i="3"/>
  <c r="M26" i="3"/>
  <c r="K26" i="3"/>
  <c r="L26" i="3" s="1"/>
  <c r="I26" i="3"/>
  <c r="H26" i="3"/>
  <c r="G26" i="3"/>
  <c r="F26" i="3"/>
  <c r="AR25" i="3"/>
  <c r="AO25" i="3"/>
  <c r="AL25" i="3"/>
  <c r="AI25" i="3"/>
  <c r="AF25" i="3"/>
  <c r="AC25" i="3"/>
  <c r="Z25" i="3"/>
  <c r="W25" i="3"/>
  <c r="L25" i="3"/>
  <c r="AR24" i="3"/>
  <c r="AO24" i="3"/>
  <c r="AL24" i="3"/>
  <c r="AI24" i="3"/>
  <c r="AF24" i="3"/>
  <c r="AC24" i="3"/>
  <c r="Z24" i="3"/>
  <c r="W24" i="3"/>
  <c r="L24" i="3"/>
  <c r="AR23" i="3"/>
  <c r="AO23" i="3"/>
  <c r="AL23" i="3"/>
  <c r="AI23" i="3"/>
  <c r="AF23" i="3"/>
  <c r="AC23" i="3"/>
  <c r="Z23" i="3"/>
  <c r="W23" i="3"/>
  <c r="N23" i="3"/>
  <c r="AR22" i="3"/>
  <c r="AO22" i="3"/>
  <c r="AL22" i="3"/>
  <c r="AI22" i="3"/>
  <c r="AF22" i="3"/>
  <c r="AC22" i="3"/>
  <c r="Z22" i="3"/>
  <c r="W22" i="3"/>
  <c r="L22" i="3"/>
  <c r="E22" i="3" s="1"/>
  <c r="AR21" i="3"/>
  <c r="AQ21" i="3"/>
  <c r="AP21" i="3"/>
  <c r="AO21" i="3"/>
  <c r="AL21" i="3"/>
  <c r="AK21" i="3"/>
  <c r="AJ21" i="3"/>
  <c r="AH21" i="3"/>
  <c r="AG21" i="3"/>
  <c r="AE21" i="3"/>
  <c r="AD21" i="3"/>
  <c r="AB21" i="3"/>
  <c r="AA21" i="3"/>
  <c r="AC21" i="3" s="1"/>
  <c r="Y21" i="3"/>
  <c r="Z21" i="3" s="1"/>
  <c r="X21" i="3"/>
  <c r="V21" i="3"/>
  <c r="W21" i="3" s="1"/>
  <c r="U21" i="3"/>
  <c r="M21" i="3"/>
  <c r="J21" i="3"/>
  <c r="G21" i="3"/>
  <c r="F21" i="3"/>
  <c r="AR20" i="3"/>
  <c r="AO20" i="3"/>
  <c r="AL20" i="3"/>
  <c r="AI20" i="3"/>
  <c r="AF20" i="3"/>
  <c r="AC20" i="3"/>
  <c r="Z20" i="3"/>
  <c r="W20" i="3"/>
  <c r="L20" i="3"/>
  <c r="E20" i="3" s="1"/>
  <c r="I21" i="3"/>
  <c r="H21" i="3"/>
  <c r="AR19" i="3"/>
  <c r="AO19" i="3"/>
  <c r="AL19" i="3"/>
  <c r="AI19" i="3"/>
  <c r="AF19" i="3"/>
  <c r="AC19" i="3"/>
  <c r="Z19" i="3"/>
  <c r="W19" i="3"/>
  <c r="L19" i="3"/>
  <c r="AR18" i="3"/>
  <c r="AO18" i="3"/>
  <c r="AL18" i="3"/>
  <c r="AI18" i="3"/>
  <c r="AF18" i="3"/>
  <c r="AC18" i="3"/>
  <c r="Z18" i="3"/>
  <c r="W18" i="3"/>
  <c r="L18" i="3"/>
  <c r="N18" i="3" s="1"/>
  <c r="AR17" i="3"/>
  <c r="AO17" i="3"/>
  <c r="AL17" i="3"/>
  <c r="AI17" i="3"/>
  <c r="AF17" i="3"/>
  <c r="AC17" i="3"/>
  <c r="Z17" i="3"/>
  <c r="W17" i="3"/>
  <c r="L17" i="3"/>
  <c r="AR16" i="3"/>
  <c r="AQ16" i="3"/>
  <c r="AP16" i="3"/>
  <c r="AO16" i="3"/>
  <c r="AL16" i="3"/>
  <c r="AK16" i="3"/>
  <c r="AJ16" i="3"/>
  <c r="AH16" i="3"/>
  <c r="AH37" i="3" s="1"/>
  <c r="AG16" i="3"/>
  <c r="AG37" i="3" s="1"/>
  <c r="AE16" i="3"/>
  <c r="AD16" i="3"/>
  <c r="AB16" i="3"/>
  <c r="AB37" i="3" s="1"/>
  <c r="AA16" i="3"/>
  <c r="Y16" i="3"/>
  <c r="X16" i="3"/>
  <c r="X37" i="3" s="1"/>
  <c r="V16" i="3"/>
  <c r="U16" i="3"/>
  <c r="M16" i="3"/>
  <c r="K16" i="3"/>
  <c r="J16" i="3"/>
  <c r="I16" i="3"/>
  <c r="H16" i="3"/>
  <c r="G16" i="3"/>
  <c r="F16" i="3"/>
  <c r="AR15" i="3"/>
  <c r="AO15" i="3"/>
  <c r="AL15" i="3"/>
  <c r="AI15" i="3"/>
  <c r="AF15" i="3"/>
  <c r="AC15" i="3"/>
  <c r="Z15" i="3"/>
  <c r="W15" i="3"/>
  <c r="L15" i="3"/>
  <c r="AR14" i="3"/>
  <c r="AO14" i="3"/>
  <c r="AL14" i="3"/>
  <c r="AI14" i="3"/>
  <c r="AF14" i="3"/>
  <c r="AC14" i="3"/>
  <c r="Z14" i="3"/>
  <c r="W14" i="3"/>
  <c r="L14" i="3"/>
  <c r="AR13" i="3"/>
  <c r="AO13" i="3"/>
  <c r="AL13" i="3"/>
  <c r="AI13" i="3"/>
  <c r="AF13" i="3"/>
  <c r="AC13" i="3"/>
  <c r="Z13" i="3"/>
  <c r="W13" i="3"/>
  <c r="L13" i="3"/>
  <c r="AR12" i="3"/>
  <c r="AO12" i="3"/>
  <c r="AL12" i="3"/>
  <c r="AI12" i="3"/>
  <c r="AF12" i="3"/>
  <c r="AC12" i="3"/>
  <c r="Z12" i="3"/>
  <c r="W12" i="3"/>
  <c r="L12" i="3"/>
  <c r="AR11" i="3"/>
  <c r="AO11" i="3"/>
  <c r="AL11" i="3"/>
  <c r="AI11" i="3"/>
  <c r="AF11" i="3"/>
  <c r="AC11" i="3"/>
  <c r="Z11" i="3"/>
  <c r="W11" i="3"/>
  <c r="L11" i="3"/>
  <c r="AR10" i="3"/>
  <c r="AO10" i="3"/>
  <c r="AL10" i="3"/>
  <c r="AI10" i="3"/>
  <c r="AF10" i="3"/>
  <c r="AC10" i="3"/>
  <c r="Z10" i="3"/>
  <c r="W10" i="3"/>
  <c r="L10" i="3"/>
  <c r="AR9" i="3"/>
  <c r="AO9" i="3"/>
  <c r="AL9" i="3"/>
  <c r="AI9" i="3"/>
  <c r="AF9" i="3"/>
  <c r="AC9" i="3"/>
  <c r="Z9" i="3"/>
  <c r="W9" i="3"/>
  <c r="L9" i="3"/>
  <c r="AR8" i="3"/>
  <c r="AO8" i="3"/>
  <c r="AL8" i="3"/>
  <c r="AI8" i="3"/>
  <c r="AF8" i="3"/>
  <c r="AC8" i="3"/>
  <c r="Z8" i="3"/>
  <c r="W8" i="3"/>
  <c r="L8" i="3"/>
  <c r="AR7" i="3"/>
  <c r="AO7" i="3"/>
  <c r="AL7" i="3"/>
  <c r="AI7" i="3"/>
  <c r="AF7" i="3"/>
  <c r="AC7" i="3"/>
  <c r="Z7" i="3"/>
  <c r="W7" i="3"/>
  <c r="L7" i="3"/>
  <c r="AR6" i="3"/>
  <c r="AO6" i="3"/>
  <c r="AL6" i="3"/>
  <c r="AI6" i="3"/>
  <c r="AF6" i="3"/>
  <c r="AC6" i="3"/>
  <c r="Z6" i="3"/>
  <c r="W6" i="3"/>
  <c r="L6" i="3"/>
  <c r="AR5" i="3"/>
  <c r="AO5" i="3"/>
  <c r="AL5" i="3"/>
  <c r="AI5" i="3"/>
  <c r="AF5" i="3"/>
  <c r="AC5" i="3"/>
  <c r="Z5" i="3"/>
  <c r="W5" i="3"/>
  <c r="L5" i="3"/>
  <c r="E5" i="3" s="1"/>
  <c r="E14" i="3" l="1"/>
  <c r="N14" i="3" s="1"/>
  <c r="E15" i="3"/>
  <c r="N15" i="3" s="1"/>
  <c r="E8" i="3"/>
  <c r="N8" i="3" s="1"/>
  <c r="E12" i="3"/>
  <c r="N12" i="3" s="1"/>
  <c r="E9" i="3"/>
  <c r="N9" i="3" s="1"/>
  <c r="E13" i="3"/>
  <c r="N13" i="3" s="1"/>
  <c r="E10" i="3"/>
  <c r="N10" i="3" s="1"/>
  <c r="E6" i="3"/>
  <c r="E7" i="3"/>
  <c r="N7" i="3" s="1"/>
  <c r="E11" i="3"/>
  <c r="N11" i="3" s="1"/>
  <c r="E36" i="3"/>
  <c r="E17" i="3"/>
  <c r="N17" i="3" s="1"/>
  <c r="E19" i="3"/>
  <c r="N19" i="3" s="1"/>
  <c r="E24" i="3"/>
  <c r="N24" i="3" s="1"/>
  <c r="N22" i="3"/>
  <c r="E25" i="3"/>
  <c r="N25" i="3" s="1"/>
  <c r="N32" i="3"/>
  <c r="N34" i="3"/>
  <c r="N33" i="3"/>
  <c r="N35" i="3"/>
  <c r="H37" i="3"/>
  <c r="I37" i="3"/>
  <c r="Q37" i="3"/>
  <c r="F37" i="3"/>
  <c r="AI21" i="3"/>
  <c r="AC26" i="3"/>
  <c r="AF31" i="3"/>
  <c r="AL31" i="3"/>
  <c r="M37" i="3"/>
  <c r="V37" i="3"/>
  <c r="AA37" i="3"/>
  <c r="AF16" i="3"/>
  <c r="AK37" i="3"/>
  <c r="AL37" i="3" s="1"/>
  <c r="AQ37" i="3"/>
  <c r="K21" i="3"/>
  <c r="L21" i="3" s="1"/>
  <c r="AF21" i="3"/>
  <c r="AF26" i="3"/>
  <c r="AL26" i="3"/>
  <c r="N29" i="3"/>
  <c r="W36" i="3"/>
  <c r="N28" i="3"/>
  <c r="N41" i="3"/>
  <c r="AC37" i="3"/>
  <c r="J37" i="3"/>
  <c r="Y37" i="3"/>
  <c r="Z37" i="3" s="1"/>
  <c r="AC16" i="3"/>
  <c r="N27" i="3"/>
  <c r="G37" i="3"/>
  <c r="U37" i="3"/>
  <c r="Z16" i="3"/>
  <c r="AD37" i="3"/>
  <c r="AJ37" i="3"/>
  <c r="AP37" i="3"/>
  <c r="N20" i="3"/>
  <c r="N30" i="3"/>
  <c r="L36" i="3"/>
  <c r="N36" i="3" s="1"/>
  <c r="AF36" i="3"/>
  <c r="E40" i="3"/>
  <c r="N40" i="3" s="1"/>
  <c r="N42" i="3"/>
  <c r="N39" i="3"/>
  <c r="N31" i="3"/>
  <c r="AI37" i="3"/>
  <c r="AR37" i="3"/>
  <c r="AI16" i="3"/>
  <c r="AE37" i="3"/>
  <c r="L16" i="3"/>
  <c r="W16" i="3"/>
  <c r="E16" i="3" l="1"/>
  <c r="N16" i="3" s="1"/>
  <c r="N6" i="3"/>
  <c r="E21" i="3"/>
  <c r="N21" i="3" s="1"/>
  <c r="E26" i="3"/>
  <c r="N26" i="3" s="1"/>
  <c r="AF37" i="3"/>
  <c r="K37" i="3"/>
  <c r="L37" i="3" s="1"/>
  <c r="W37" i="3"/>
  <c r="E37" i="3" l="1"/>
  <c r="N37" i="3" s="1"/>
</calcChain>
</file>

<file path=xl/sharedStrings.xml><?xml version="1.0" encoding="utf-8"?>
<sst xmlns="http://schemas.openxmlformats.org/spreadsheetml/2006/main" count="117" uniqueCount="77">
  <si>
    <t>地区</t>
    <rPh sb="0" eb="2">
      <t>チク</t>
    </rPh>
    <phoneticPr fontId="3"/>
  </si>
  <si>
    <t>No.</t>
    <phoneticPr fontId="3"/>
  </si>
  <si>
    <t>商店街名</t>
    <rPh sb="0" eb="3">
      <t>ショウテンガイ</t>
    </rPh>
    <rPh sb="3" eb="4">
      <t>ナ</t>
    </rPh>
    <phoneticPr fontId="3"/>
  </si>
  <si>
    <t>調査日</t>
    <rPh sb="0" eb="3">
      <t>チョウサビ</t>
    </rPh>
    <phoneticPr fontId="3"/>
  </si>
  <si>
    <t>店舗数
（1階部）</t>
    <rPh sb="0" eb="3">
      <t>テンポスウ</t>
    </rPh>
    <rPh sb="6" eb="7">
      <t>カイ</t>
    </rPh>
    <rPh sb="7" eb="8">
      <t>ブ</t>
    </rPh>
    <phoneticPr fontId="3"/>
  </si>
  <si>
    <t>区分別店舗数</t>
    <rPh sb="0" eb="2">
      <t>クブン</t>
    </rPh>
    <rPh sb="2" eb="3">
      <t>ベツ</t>
    </rPh>
    <rPh sb="3" eb="6">
      <t>テンポスウ</t>
    </rPh>
    <phoneticPr fontId="3"/>
  </si>
  <si>
    <t>H30</t>
    <phoneticPr fontId="3"/>
  </si>
  <si>
    <t>H29</t>
    <phoneticPr fontId="3"/>
  </si>
  <si>
    <t>H28</t>
    <phoneticPr fontId="3"/>
  </si>
  <si>
    <t>H27</t>
    <phoneticPr fontId="3"/>
  </si>
  <si>
    <t>H26</t>
    <phoneticPr fontId="3"/>
  </si>
  <si>
    <t>H25</t>
    <phoneticPr fontId="3"/>
  </si>
  <si>
    <t>H24</t>
    <phoneticPr fontId="3"/>
  </si>
  <si>
    <t>H23</t>
    <phoneticPr fontId="3"/>
  </si>
  <si>
    <t>H22</t>
    <phoneticPr fontId="3"/>
  </si>
  <si>
    <t>H21</t>
    <phoneticPr fontId="3"/>
  </si>
  <si>
    <t>H20</t>
    <phoneticPr fontId="3"/>
  </si>
  <si>
    <t>H19</t>
    <phoneticPr fontId="3"/>
  </si>
  <si>
    <t>H18</t>
    <phoneticPr fontId="3"/>
  </si>
  <si>
    <t>H17</t>
    <phoneticPr fontId="3"/>
  </si>
  <si>
    <t>H16</t>
    <phoneticPr fontId="3"/>
  </si>
  <si>
    <t>H15</t>
    <phoneticPr fontId="3"/>
  </si>
  <si>
    <t>小売・卸</t>
    <rPh sb="0" eb="2">
      <t>コウリ</t>
    </rPh>
    <rPh sb="3" eb="4">
      <t>オロシ</t>
    </rPh>
    <phoneticPr fontId="3"/>
  </si>
  <si>
    <t>サービス</t>
    <phoneticPr fontId="3"/>
  </si>
  <si>
    <t>飲食</t>
    <rPh sb="0" eb="2">
      <t>インショク</t>
    </rPh>
    <phoneticPr fontId="3"/>
  </si>
  <si>
    <t>その他</t>
    <rPh sb="2" eb="3">
      <t>タ</t>
    </rPh>
    <phoneticPr fontId="3"/>
  </si>
  <si>
    <t>空き店舗数</t>
    <rPh sb="0" eb="1">
      <t>ア</t>
    </rPh>
    <rPh sb="2" eb="4">
      <t>テンポ</t>
    </rPh>
    <rPh sb="4" eb="5">
      <t>スウ</t>
    </rPh>
    <phoneticPr fontId="3"/>
  </si>
  <si>
    <t>不明</t>
    <rPh sb="0" eb="2">
      <t>フメイ</t>
    </rPh>
    <phoneticPr fontId="3"/>
  </si>
  <si>
    <t>店舗数</t>
    <rPh sb="0" eb="3">
      <t>テンポスウ</t>
    </rPh>
    <phoneticPr fontId="3"/>
  </si>
  <si>
    <t>空き店舗率</t>
    <rPh sb="0" eb="1">
      <t>ア</t>
    </rPh>
    <rPh sb="2" eb="4">
      <t>テンポ</t>
    </rPh>
    <rPh sb="4" eb="5">
      <t>リツ</t>
    </rPh>
    <phoneticPr fontId="3"/>
  </si>
  <si>
    <t>改装等</t>
    <rPh sb="0" eb="2">
      <t>カイソウ</t>
    </rPh>
    <rPh sb="2" eb="3">
      <t>トウ</t>
    </rPh>
    <phoneticPr fontId="3"/>
  </si>
  <si>
    <t>入居待</t>
    <rPh sb="0" eb="2">
      <t>ニュウキョ</t>
    </rPh>
    <rPh sb="2" eb="3">
      <t>マ</t>
    </rPh>
    <phoneticPr fontId="3"/>
  </si>
  <si>
    <t>計</t>
    <rPh sb="0" eb="1">
      <t>ケイ</t>
    </rPh>
    <phoneticPr fontId="3"/>
  </si>
  <si>
    <t>中心部</t>
    <rPh sb="0" eb="3">
      <t>チュウシンブ</t>
    </rPh>
    <phoneticPr fontId="3"/>
  </si>
  <si>
    <t>上通一番街商店街振興組合</t>
    <rPh sb="0" eb="1">
      <t>カミ</t>
    </rPh>
    <rPh sb="1" eb="2">
      <t>トオ</t>
    </rPh>
    <rPh sb="2" eb="3">
      <t>1</t>
    </rPh>
    <rPh sb="3" eb="4">
      <t>バン</t>
    </rPh>
    <rPh sb="4" eb="5">
      <t>ガイ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3"/>
  </si>
  <si>
    <t>上通１・２丁目商店街振興組合</t>
    <rPh sb="0" eb="1">
      <t>カミ</t>
    </rPh>
    <rPh sb="1" eb="2">
      <t>トオ</t>
    </rPh>
    <rPh sb="5" eb="7">
      <t>チョウメ</t>
    </rPh>
    <rPh sb="7" eb="9">
      <t>ショウテン</t>
    </rPh>
    <rPh sb="9" eb="10">
      <t>ガイ</t>
    </rPh>
    <rPh sb="10" eb="12">
      <t>シンコウ</t>
    </rPh>
    <rPh sb="12" eb="14">
      <t>クミアイ</t>
    </rPh>
    <phoneticPr fontId="3"/>
  </si>
  <si>
    <t>熊本市上通町三、四丁目商店街振興組合</t>
    <rPh sb="0" eb="2">
      <t>クマモト</t>
    </rPh>
    <rPh sb="2" eb="3">
      <t>シ</t>
    </rPh>
    <rPh sb="3" eb="4">
      <t>カミ</t>
    </rPh>
    <rPh sb="4" eb="5">
      <t>トオ</t>
    </rPh>
    <rPh sb="5" eb="6">
      <t>マチ</t>
    </rPh>
    <rPh sb="6" eb="7">
      <t>3</t>
    </rPh>
    <rPh sb="8" eb="9">
      <t>4</t>
    </rPh>
    <rPh sb="9" eb="11">
      <t>チョウメ</t>
    </rPh>
    <rPh sb="11" eb="13">
      <t>ショウテン</t>
    </rPh>
    <rPh sb="13" eb="14">
      <t>ガイ</t>
    </rPh>
    <rPh sb="14" eb="16">
      <t>シンコウ</t>
    </rPh>
    <rPh sb="16" eb="18">
      <t>クミアイ</t>
    </rPh>
    <phoneticPr fontId="3"/>
  </si>
  <si>
    <t>熊本市上通五丁目商店街振興組合</t>
    <rPh sb="0" eb="2">
      <t>クマモト</t>
    </rPh>
    <rPh sb="2" eb="3">
      <t>シ</t>
    </rPh>
    <rPh sb="3" eb="4">
      <t>カミ</t>
    </rPh>
    <rPh sb="4" eb="5">
      <t>トオ</t>
    </rPh>
    <rPh sb="5" eb="6">
      <t>5</t>
    </rPh>
    <rPh sb="6" eb="8">
      <t>チョウメ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</si>
  <si>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熊本市下通新天街商店街振興組合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シン</t>
    </rPh>
    <rPh sb="6" eb="7">
      <t>テン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</si>
  <si>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熊本市下通二番街商店街振興組合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2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</si>
  <si>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熊本市下通三番街商店街振興組合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3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</si>
  <si>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熊本市下通四番街商店街振興組合</t>
    <rPh sb="0" eb="2">
      <t>クマモト</t>
    </rPh>
    <rPh sb="2" eb="3">
      <t>シ</t>
    </rPh>
    <rPh sb="3" eb="4">
      <t>シタ</t>
    </rPh>
    <rPh sb="4" eb="5">
      <t>トオ</t>
    </rPh>
    <rPh sb="5" eb="6">
      <t>4</t>
    </rPh>
    <rPh sb="6" eb="7">
      <t>バン</t>
    </rPh>
    <rPh sb="7" eb="8">
      <t>ガイ</t>
    </rPh>
    <rPh sb="8" eb="10">
      <t>ショウテン</t>
    </rPh>
    <rPh sb="10" eb="11">
      <t>ガイ</t>
    </rPh>
    <rPh sb="11" eb="13">
      <t>シンコウ</t>
    </rPh>
    <rPh sb="13" eb="15">
      <t>クミアイ</t>
    </rPh>
    <phoneticPr fontId="3"/>
  </si>
  <si>
    <t>駕町通り商店街振興組合</t>
    <rPh sb="0" eb="1">
      <t>ガ</t>
    </rPh>
    <rPh sb="1" eb="2">
      <t>チョウ</t>
    </rPh>
    <rPh sb="2" eb="3">
      <t>トオ</t>
    </rPh>
    <rPh sb="4" eb="7">
      <t>ショウテンガイ</t>
    </rPh>
    <rPh sb="7" eb="9">
      <t>シンコウ</t>
    </rPh>
    <rPh sb="9" eb="11">
      <t>クミアイ</t>
    </rPh>
    <phoneticPr fontId="3"/>
  </si>
  <si>
    <t>シャワー通り商店会</t>
    <rPh sb="4" eb="5">
      <t>トオリ</t>
    </rPh>
    <rPh sb="6" eb="9">
      <t>ショウテンカイ</t>
    </rPh>
    <phoneticPr fontId="3"/>
  </si>
  <si>
    <t>熊本市新市街商店街振興組合</t>
    <rPh sb="0" eb="2">
      <t>クマモト</t>
    </rPh>
    <rPh sb="2" eb="3">
      <t>シ</t>
    </rPh>
    <rPh sb="3" eb="4">
      <t>シン</t>
    </rPh>
    <rPh sb="4" eb="6">
      <t>シガイ</t>
    </rPh>
    <rPh sb="6" eb="9">
      <t>ショウテンガイ</t>
    </rPh>
    <rPh sb="9" eb="11">
      <t>シンコウ</t>
    </rPh>
    <rPh sb="11" eb="13">
      <t>クミアイ</t>
    </rPh>
    <phoneticPr fontId="3"/>
  </si>
  <si>
    <t>　小　　　計</t>
    <rPh sb="1" eb="2">
      <t>ショウ</t>
    </rPh>
    <rPh sb="5" eb="6">
      <t>ケイ</t>
    </rPh>
    <phoneticPr fontId="3"/>
  </si>
  <si>
    <t>東　部</t>
    <rPh sb="0" eb="1">
      <t>ヒガシ</t>
    </rPh>
    <rPh sb="2" eb="3">
      <t>ブ</t>
    </rPh>
    <phoneticPr fontId="3"/>
  </si>
  <si>
    <t>出水ふれあい通り出水商栄会</t>
    <rPh sb="0" eb="2">
      <t>イズミ</t>
    </rPh>
    <rPh sb="6" eb="7">
      <t>トオ</t>
    </rPh>
    <rPh sb="8" eb="10">
      <t>イズミ</t>
    </rPh>
    <rPh sb="10" eb="11">
      <t>ショウ</t>
    </rPh>
    <rPh sb="11" eb="12">
      <t>エイ</t>
    </rPh>
    <rPh sb="12" eb="13">
      <t>カイ</t>
    </rPh>
    <phoneticPr fontId="3"/>
  </si>
  <si>
    <t>健軍商店街振興組合</t>
    <rPh sb="0" eb="2">
      <t>ケングン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3"/>
  </si>
  <si>
    <t>競輪場通り商栄会</t>
    <rPh sb="0" eb="2">
      <t>ケイリン</t>
    </rPh>
    <rPh sb="2" eb="3">
      <t>ジョウ</t>
    </rPh>
    <rPh sb="3" eb="4">
      <t>トオ</t>
    </rPh>
    <rPh sb="5" eb="6">
      <t>ショウ</t>
    </rPh>
    <rPh sb="6" eb="7">
      <t>エイ</t>
    </rPh>
    <rPh sb="7" eb="8">
      <t>カイ</t>
    </rPh>
    <phoneticPr fontId="3"/>
  </si>
  <si>
    <t>サンロード帯山繁栄会</t>
    <rPh sb="5" eb="6">
      <t>オビ</t>
    </rPh>
    <rPh sb="6" eb="7">
      <t>ヤマ</t>
    </rPh>
    <rPh sb="7" eb="9">
      <t>ハンエイ</t>
    </rPh>
    <rPh sb="9" eb="10">
      <t>カイ</t>
    </rPh>
    <phoneticPr fontId="3"/>
  </si>
  <si>
    <t>西　部</t>
    <rPh sb="0" eb="1">
      <t>ニシ</t>
    </rPh>
    <rPh sb="2" eb="3">
      <t>ブ</t>
    </rPh>
    <phoneticPr fontId="3"/>
  </si>
  <si>
    <t>島崎繁栄会</t>
    <rPh sb="0" eb="2">
      <t>シマサキ</t>
    </rPh>
    <rPh sb="2" eb="4">
      <t>ハンエイ</t>
    </rPh>
    <rPh sb="4" eb="5">
      <t>カイ</t>
    </rPh>
    <phoneticPr fontId="3"/>
  </si>
  <si>
    <t>唐人町通り繁栄会</t>
    <rPh sb="0" eb="3">
      <t>トウジンマチ</t>
    </rPh>
    <rPh sb="3" eb="4">
      <t>トオ</t>
    </rPh>
    <rPh sb="5" eb="7">
      <t>ハンエイ</t>
    </rPh>
    <rPh sb="7" eb="8">
      <t>カイ</t>
    </rPh>
    <phoneticPr fontId="3"/>
  </si>
  <si>
    <t>本妙寺通り商栄会</t>
    <rPh sb="0" eb="1">
      <t>ホン</t>
    </rPh>
    <rPh sb="1" eb="2">
      <t>ミョウ</t>
    </rPh>
    <rPh sb="2" eb="3">
      <t>テラ</t>
    </rPh>
    <rPh sb="3" eb="4">
      <t>トオ</t>
    </rPh>
    <rPh sb="5" eb="6">
      <t>ショウ</t>
    </rPh>
    <rPh sb="6" eb="7">
      <t>エイ</t>
    </rPh>
    <rPh sb="7" eb="8">
      <t>カイ</t>
    </rPh>
    <phoneticPr fontId="3"/>
  </si>
  <si>
    <t>新鳥町繁栄会（旧新町中通り繁栄会）</t>
    <rPh sb="0" eb="1">
      <t>シン</t>
    </rPh>
    <rPh sb="1" eb="3">
      <t>トリマチ</t>
    </rPh>
    <rPh sb="3" eb="5">
      <t>ハンエイ</t>
    </rPh>
    <rPh sb="5" eb="6">
      <t>カイ</t>
    </rPh>
    <rPh sb="7" eb="8">
      <t>キュウ</t>
    </rPh>
    <rPh sb="8" eb="10">
      <t>シンマチ</t>
    </rPh>
    <rPh sb="10" eb="11">
      <t>ナカ</t>
    </rPh>
    <rPh sb="11" eb="12">
      <t>トオ</t>
    </rPh>
    <rPh sb="13" eb="15">
      <t>ハンエイ</t>
    </rPh>
    <rPh sb="15" eb="16">
      <t>カイ</t>
    </rPh>
    <phoneticPr fontId="3"/>
  </si>
  <si>
    <t>南　部</t>
    <rPh sb="0" eb="1">
      <t>ミナミ</t>
    </rPh>
    <rPh sb="2" eb="3">
      <t>ブ</t>
    </rPh>
    <phoneticPr fontId="3"/>
  </si>
  <si>
    <t>南熊本商栄会</t>
  </si>
  <si>
    <t>日吉商興会（旧近見商興会）</t>
    <phoneticPr fontId="3"/>
  </si>
  <si>
    <t>薄場繁栄会</t>
  </si>
  <si>
    <t>旧 川尻名店会</t>
  </si>
  <si>
    <t>北　部</t>
    <rPh sb="0" eb="1">
      <t>キタ</t>
    </rPh>
    <rPh sb="2" eb="3">
      <t>ブ</t>
    </rPh>
    <phoneticPr fontId="3"/>
  </si>
  <si>
    <t>楠商栄会</t>
    <rPh sb="0" eb="1">
      <t>クスノキ</t>
    </rPh>
    <rPh sb="1" eb="2">
      <t>ショウ</t>
    </rPh>
    <rPh sb="2" eb="3">
      <t>エイ</t>
    </rPh>
    <rPh sb="3" eb="4">
      <t>カイ</t>
    </rPh>
    <phoneticPr fontId="3"/>
  </si>
  <si>
    <t>子飼商店街振興組合</t>
    <rPh sb="0" eb="1">
      <t>コ</t>
    </rPh>
    <rPh sb="1" eb="2">
      <t>カ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3"/>
  </si>
  <si>
    <t>子飼繁栄会商店街振興組合　</t>
    <rPh sb="0" eb="1">
      <t>コ</t>
    </rPh>
    <rPh sb="1" eb="2">
      <t>カ</t>
    </rPh>
    <rPh sb="2" eb="4">
      <t>ハンエイ</t>
    </rPh>
    <rPh sb="4" eb="5">
      <t>カイ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3"/>
  </si>
  <si>
    <t>武蔵商友会</t>
    <rPh sb="0" eb="2">
      <t>ムサシ</t>
    </rPh>
    <rPh sb="2" eb="3">
      <t>ショウ</t>
    </rPh>
    <rPh sb="3" eb="4">
      <t>ユウ</t>
    </rPh>
    <rPh sb="4" eb="5">
      <t>カイ</t>
    </rPh>
    <phoneticPr fontId="3"/>
  </si>
  <si>
    <t>全体</t>
    <rPh sb="0" eb="2">
      <t>ゼンタイ</t>
    </rPh>
    <phoneticPr fontId="3"/>
  </si>
  <si>
    <t>　合　　　計</t>
    <rPh sb="1" eb="2">
      <t>ゴウ</t>
    </rPh>
    <rPh sb="5" eb="6">
      <t>ケイ</t>
    </rPh>
    <phoneticPr fontId="3"/>
  </si>
  <si>
    <t>（特調）</t>
    <rPh sb="1" eb="2">
      <t>トク</t>
    </rPh>
    <rPh sb="2" eb="3">
      <t>チョウ</t>
    </rPh>
    <phoneticPr fontId="3"/>
  </si>
  <si>
    <t>京塚繁栄会</t>
    <rPh sb="0" eb="2">
      <t>キョウヅカ</t>
    </rPh>
    <rPh sb="2" eb="4">
      <t>ハンエイ</t>
    </rPh>
    <rPh sb="4" eb="5">
      <t>カイ</t>
    </rPh>
    <phoneticPr fontId="3"/>
  </si>
  <si>
    <t>※20年度は本調査（商店街実態調査）のデータに基づくため、商店数がその他簡易調査時とは異なる。</t>
    <rPh sb="3" eb="5">
      <t>ネンド</t>
    </rPh>
    <rPh sb="6" eb="9">
      <t>ホンチョウサ</t>
    </rPh>
    <rPh sb="10" eb="12">
      <t>ショウテン</t>
    </rPh>
    <rPh sb="12" eb="13">
      <t>ガイ</t>
    </rPh>
    <rPh sb="13" eb="15">
      <t>ジッタイ</t>
    </rPh>
    <rPh sb="15" eb="17">
      <t>チョウサ</t>
    </rPh>
    <rPh sb="23" eb="24">
      <t>モト</t>
    </rPh>
    <rPh sb="29" eb="32">
      <t>ショウテンスウ</t>
    </rPh>
    <rPh sb="35" eb="36">
      <t>タ</t>
    </rPh>
    <rPh sb="36" eb="38">
      <t>カンイ</t>
    </rPh>
    <rPh sb="38" eb="40">
      <t>チョウサ</t>
    </rPh>
    <rPh sb="40" eb="41">
      <t>ジ</t>
    </rPh>
    <rPh sb="43" eb="44">
      <t>コト</t>
    </rPh>
    <phoneticPr fontId="3"/>
  </si>
  <si>
    <t>※</t>
    <phoneticPr fontId="3"/>
  </si>
  <si>
    <r>
      <t xml:space="preserve">改善 </t>
    </r>
    <r>
      <rPr>
        <sz val="11"/>
        <color rgb="FF0070C0"/>
        <rFont val="ＭＳ Ｐゴシック"/>
        <family val="3"/>
        <charset val="128"/>
      </rPr>
      <t>悪化</t>
    </r>
    <rPh sb="0" eb="2">
      <t>カイゼン</t>
    </rPh>
    <phoneticPr fontId="3"/>
  </si>
  <si>
    <t>R1</t>
    <phoneticPr fontId="3"/>
  </si>
  <si>
    <t>R2</t>
    <phoneticPr fontId="3"/>
  </si>
  <si>
    <t>R3
空き店舗率</t>
    <rPh sb="3" eb="4">
      <t>ア</t>
    </rPh>
    <rPh sb="5" eb="7">
      <t>テンポ</t>
    </rPh>
    <rPh sb="7" eb="8">
      <t>リツ</t>
    </rPh>
    <phoneticPr fontId="3"/>
  </si>
  <si>
    <t>令和3年度（2021年度）商店街業種及び空き店舗調査結果</t>
    <rPh sb="0" eb="2">
      <t>レイワ</t>
    </rPh>
    <rPh sb="3" eb="5">
      <t>ネンド</t>
    </rPh>
    <rPh sb="4" eb="5">
      <t>ド</t>
    </rPh>
    <rPh sb="10" eb="11">
      <t>ネン</t>
    </rPh>
    <rPh sb="11" eb="12">
      <t>ド</t>
    </rPh>
    <rPh sb="13" eb="16">
      <t>ショウテンガイ</t>
    </rPh>
    <rPh sb="16" eb="18">
      <t>ギョウシュ</t>
    </rPh>
    <rPh sb="18" eb="19">
      <t>オヨ</t>
    </rPh>
    <rPh sb="20" eb="21">
      <t>ア</t>
    </rPh>
    <rPh sb="22" eb="24">
      <t>テンポ</t>
    </rPh>
    <rPh sb="24" eb="26">
      <t>チョウサ</t>
    </rPh>
    <rPh sb="26" eb="28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</si>
</sst>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%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A84E2"/>
        <bgColor indexed="64"/>
      </patternFill>
    </fill>
    <fill>
      <patternFill patternType="solid">
        <fgColor theme="5" tint="0.79998168889431442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9" borderId="35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49" fontId="4" fillId="0" borderId="4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6" borderId="23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4" fillId="8" borderId="14" xfId="0" applyFont="1" applyFill="1" applyBorder="1" applyAlignment="1">
      <alignment horizontal="right" vertical="center"/>
    </xf>
    <xf numFmtId="0" fontId="4" fillId="6" borderId="20" xfId="0" applyFont="1" applyFill="1" applyBorder="1" applyAlignment="1">
      <alignment horizontal="right" vertical="center"/>
    </xf>
    <xf numFmtId="177" fontId="4" fillId="6" borderId="26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177" fontId="4" fillId="6" borderId="23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shrinkToFit="1"/>
    </xf>
    <xf numFmtId="49" fontId="4" fillId="0" borderId="44" xfId="0" applyNumberFormat="1" applyFont="1" applyBorder="1" applyAlignment="1">
      <alignment horizontal="center" vertical="center"/>
    </xf>
    <xf numFmtId="176" fontId="4" fillId="0" borderId="43" xfId="0" applyNumberFormat="1" applyFont="1" applyFill="1" applyBorder="1" applyAlignment="1">
      <alignment horizontal="right" vertical="center"/>
    </xf>
    <xf numFmtId="176" fontId="4" fillId="0" borderId="45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0" fontId="4" fillId="8" borderId="12" xfId="0" applyFont="1" applyFill="1" applyBorder="1" applyAlignment="1">
      <alignment horizontal="right" vertical="center"/>
    </xf>
    <xf numFmtId="0" fontId="4" fillId="6" borderId="46" xfId="0" applyFont="1" applyFill="1" applyBorder="1" applyAlignment="1">
      <alignment horizontal="right" vertical="center"/>
    </xf>
    <xf numFmtId="177" fontId="4" fillId="6" borderId="47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43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 shrinkToFit="1"/>
    </xf>
    <xf numFmtId="49" fontId="4" fillId="0" borderId="49" xfId="0" applyNumberFormat="1" applyFont="1" applyBorder="1" applyAlignment="1">
      <alignment horizontal="center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50" xfId="0" applyNumberFormat="1" applyFont="1" applyFill="1" applyBorder="1" applyAlignment="1">
      <alignment horizontal="right" vertical="center"/>
    </xf>
    <xf numFmtId="176" fontId="4" fillId="0" borderId="51" xfId="0" applyNumberFormat="1" applyFont="1" applyFill="1" applyBorder="1" applyAlignment="1">
      <alignment horizontal="right" vertical="center"/>
    </xf>
    <xf numFmtId="0" fontId="4" fillId="8" borderId="0" xfId="0" applyFont="1" applyFill="1" applyBorder="1" applyAlignment="1">
      <alignment horizontal="right" vertical="center"/>
    </xf>
    <xf numFmtId="0" fontId="4" fillId="6" borderId="52" xfId="0" applyFont="1" applyFill="1" applyBorder="1" applyAlignment="1">
      <alignment horizontal="right" vertical="center"/>
    </xf>
    <xf numFmtId="177" fontId="4" fillId="6" borderId="5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7" fontId="4" fillId="6" borderId="27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7" borderId="55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 shrinkToFit="1"/>
    </xf>
    <xf numFmtId="49" fontId="4" fillId="7" borderId="57" xfId="0" applyNumberFormat="1" applyFont="1" applyFill="1" applyBorder="1" applyAlignment="1">
      <alignment horizontal="center" vertical="center"/>
    </xf>
    <xf numFmtId="176" fontId="4" fillId="7" borderId="56" xfId="0" applyNumberFormat="1" applyFont="1" applyFill="1" applyBorder="1" applyAlignment="1">
      <alignment horizontal="right" vertical="center"/>
    </xf>
    <xf numFmtId="176" fontId="4" fillId="7" borderId="55" xfId="0" applyNumberFormat="1" applyFont="1" applyFill="1" applyBorder="1" applyAlignment="1">
      <alignment horizontal="right" vertical="center"/>
    </xf>
    <xf numFmtId="176" fontId="4" fillId="7" borderId="58" xfId="0" applyNumberFormat="1" applyFont="1" applyFill="1" applyBorder="1" applyAlignment="1">
      <alignment horizontal="right" vertical="center"/>
    </xf>
    <xf numFmtId="176" fontId="4" fillId="7" borderId="59" xfId="0" applyNumberFormat="1" applyFont="1" applyFill="1" applyBorder="1" applyAlignment="1">
      <alignment horizontal="right" vertical="center"/>
    </xf>
    <xf numFmtId="176" fontId="4" fillId="7" borderId="60" xfId="0" applyNumberFormat="1" applyFont="1" applyFill="1" applyBorder="1" applyAlignment="1">
      <alignment horizontal="right" vertical="center"/>
    </xf>
    <xf numFmtId="0" fontId="4" fillId="10" borderId="56" xfId="0" applyFont="1" applyFill="1" applyBorder="1" applyAlignment="1">
      <alignment horizontal="right" vertical="center"/>
    </xf>
    <xf numFmtId="0" fontId="4" fillId="7" borderId="61" xfId="0" applyFont="1" applyFill="1" applyBorder="1" applyAlignment="1">
      <alignment horizontal="right" vertical="center"/>
    </xf>
    <xf numFmtId="177" fontId="4" fillId="7" borderId="62" xfId="0" applyNumberFormat="1" applyFont="1" applyFill="1" applyBorder="1" applyAlignment="1">
      <alignment horizontal="right" vertical="center"/>
    </xf>
    <xf numFmtId="0" fontId="4" fillId="7" borderId="56" xfId="0" applyFont="1" applyFill="1" applyBorder="1" applyAlignment="1">
      <alignment horizontal="right" vertical="center"/>
    </xf>
    <xf numFmtId="177" fontId="4" fillId="7" borderId="60" xfId="0" applyNumberFormat="1" applyFont="1" applyFill="1" applyBorder="1" applyAlignment="1">
      <alignment horizontal="right" vertical="center"/>
    </xf>
    <xf numFmtId="177" fontId="4" fillId="7" borderId="63" xfId="0" applyNumberFormat="1" applyFont="1" applyFill="1" applyBorder="1" applyAlignment="1">
      <alignment horizontal="right" vertical="center"/>
    </xf>
    <xf numFmtId="177" fontId="4" fillId="7" borderId="64" xfId="0" applyNumberFormat="1" applyFont="1" applyFill="1" applyBorder="1" applyAlignment="1">
      <alignment horizontal="right" vertical="center"/>
    </xf>
    <xf numFmtId="177" fontId="4" fillId="7" borderId="55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49" fontId="4" fillId="0" borderId="65" xfId="0" applyNumberFormat="1" applyFont="1" applyBorder="1" applyAlignment="1">
      <alignment horizontal="center" vertical="center"/>
    </xf>
    <xf numFmtId="49" fontId="4" fillId="0" borderId="6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67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176" fontId="4" fillId="0" borderId="69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70" xfId="0" applyNumberFormat="1" applyFont="1" applyFill="1" applyBorder="1" applyAlignment="1">
      <alignment horizontal="right" vertical="center"/>
    </xf>
    <xf numFmtId="0" fontId="4" fillId="8" borderId="29" xfId="0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177" fontId="4" fillId="6" borderId="71" xfId="0" applyNumberFormat="1" applyFont="1" applyFill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0" fontId="4" fillId="7" borderId="72" xfId="0" applyFont="1" applyFill="1" applyBorder="1" applyAlignment="1">
      <alignment horizontal="right" vertical="center"/>
    </xf>
    <xf numFmtId="177" fontId="4" fillId="0" borderId="73" xfId="0" applyNumberFormat="1" applyFont="1" applyBorder="1" applyAlignment="1">
      <alignment horizontal="right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177" fontId="4" fillId="6" borderId="38" xfId="0" applyNumberFormat="1" applyFont="1" applyFill="1" applyBorder="1" applyAlignment="1">
      <alignment horizontal="right" vertical="center"/>
    </xf>
    <xf numFmtId="177" fontId="4" fillId="6" borderId="36" xfId="0" applyNumberFormat="1" applyFont="1" applyFill="1" applyBorder="1" applyAlignment="1">
      <alignment horizontal="right" vertical="center"/>
    </xf>
    <xf numFmtId="0" fontId="4" fillId="0" borderId="74" xfId="0" applyFont="1" applyBorder="1" applyAlignment="1">
      <alignment horizontal="right" vertical="center"/>
    </xf>
    <xf numFmtId="0" fontId="4" fillId="6" borderId="75" xfId="0" applyFont="1" applyFill="1" applyBorder="1" applyAlignment="1">
      <alignment horizontal="right" vertical="center"/>
    </xf>
    <xf numFmtId="177" fontId="4" fillId="0" borderId="36" xfId="0" applyNumberFormat="1" applyFont="1" applyFill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69" xfId="0" applyNumberFormat="1" applyFont="1" applyBorder="1" applyAlignment="1">
      <alignment horizontal="right" vertical="center"/>
    </xf>
    <xf numFmtId="0" fontId="4" fillId="7" borderId="76" xfId="0" applyFont="1" applyFill="1" applyBorder="1" applyAlignment="1">
      <alignment horizontal="center" vertical="center"/>
    </xf>
    <xf numFmtId="0" fontId="4" fillId="7" borderId="77" xfId="0" applyFont="1" applyFill="1" applyBorder="1" applyAlignment="1">
      <alignment horizontal="center" vertical="center"/>
    </xf>
    <xf numFmtId="0" fontId="5" fillId="7" borderId="78" xfId="0" applyFont="1" applyFill="1" applyBorder="1" applyAlignment="1">
      <alignment horizontal="center" vertical="center" shrinkToFit="1"/>
    </xf>
    <xf numFmtId="49" fontId="5" fillId="7" borderId="79" xfId="0" applyNumberFormat="1" applyFont="1" applyFill="1" applyBorder="1" applyAlignment="1">
      <alignment horizontal="center" vertical="center"/>
    </xf>
    <xf numFmtId="178" fontId="5" fillId="7" borderId="78" xfId="0" applyNumberFormat="1" applyFont="1" applyFill="1" applyBorder="1" applyAlignment="1">
      <alignment horizontal="right" vertical="center"/>
    </xf>
    <xf numFmtId="176" fontId="5" fillId="7" borderId="77" xfId="0" applyNumberFormat="1" applyFont="1" applyFill="1" applyBorder="1" applyAlignment="1">
      <alignment horizontal="right" vertical="center"/>
    </xf>
    <xf numFmtId="176" fontId="5" fillId="7" borderId="80" xfId="0" applyNumberFormat="1" applyFont="1" applyFill="1" applyBorder="1" applyAlignment="1">
      <alignment horizontal="right" vertical="center"/>
    </xf>
    <xf numFmtId="176" fontId="5" fillId="7" borderId="81" xfId="0" applyNumberFormat="1" applyFont="1" applyFill="1" applyBorder="1" applyAlignment="1">
      <alignment horizontal="right" vertical="center"/>
    </xf>
    <xf numFmtId="176" fontId="5" fillId="7" borderId="82" xfId="0" applyNumberFormat="1" applyFont="1" applyFill="1" applyBorder="1" applyAlignment="1">
      <alignment horizontal="right" vertical="center"/>
    </xf>
    <xf numFmtId="38" fontId="5" fillId="10" borderId="83" xfId="1" applyFont="1" applyFill="1" applyBorder="1" applyAlignment="1">
      <alignment horizontal="right" vertical="center"/>
    </xf>
    <xf numFmtId="0" fontId="5" fillId="7" borderId="84" xfId="0" applyFont="1" applyFill="1" applyBorder="1" applyAlignment="1">
      <alignment horizontal="right" vertical="center"/>
    </xf>
    <xf numFmtId="177" fontId="5" fillId="7" borderId="85" xfId="0" applyNumberFormat="1" applyFont="1" applyFill="1" applyBorder="1" applyAlignment="1">
      <alignment horizontal="right" vertical="center"/>
    </xf>
    <xf numFmtId="38" fontId="5" fillId="7" borderId="83" xfId="1" applyFont="1" applyFill="1" applyBorder="1" applyAlignment="1">
      <alignment horizontal="right" vertical="center"/>
    </xf>
    <xf numFmtId="177" fontId="5" fillId="7" borderId="86" xfId="0" applyNumberFormat="1" applyFont="1" applyFill="1" applyBorder="1" applyAlignment="1">
      <alignment horizontal="right" vertical="center"/>
    </xf>
    <xf numFmtId="177" fontId="5" fillId="7" borderId="15" xfId="0" applyNumberFormat="1" applyFont="1" applyFill="1" applyBorder="1" applyAlignment="1">
      <alignment horizontal="right" vertical="center"/>
    </xf>
    <xf numFmtId="177" fontId="5" fillId="7" borderId="13" xfId="0" applyNumberFormat="1" applyFont="1" applyFill="1" applyBorder="1" applyAlignment="1">
      <alignment horizontal="right" vertical="center"/>
    </xf>
    <xf numFmtId="177" fontId="5" fillId="7" borderId="4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8" borderId="0" xfId="0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shrinkToFit="1"/>
    </xf>
    <xf numFmtId="49" fontId="4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6" borderId="15" xfId="0" applyNumberFormat="1" applyFont="1" applyFill="1" applyBorder="1" applyAlignment="1">
      <alignment horizontal="right" vertical="center"/>
    </xf>
    <xf numFmtId="0" fontId="4" fillId="6" borderId="23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6" borderId="15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0" fillId="8" borderId="0" xfId="0" applyFill="1"/>
    <xf numFmtId="0" fontId="8" fillId="0" borderId="0" xfId="0" applyFont="1"/>
    <xf numFmtId="0" fontId="10" fillId="0" borderId="0" xfId="0" applyFont="1" applyFill="1"/>
    <xf numFmtId="0" fontId="6" fillId="11" borderId="34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76" fontId="4" fillId="7" borderId="69" xfId="0" applyNumberFormat="1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right" vertical="center"/>
    </xf>
    <xf numFmtId="0" fontId="4" fillId="7" borderId="33" xfId="0" applyFont="1" applyFill="1" applyBorder="1" applyAlignment="1">
      <alignment horizontal="right" vertical="center"/>
    </xf>
    <xf numFmtId="176" fontId="4" fillId="0" borderId="87" xfId="0" applyNumberFormat="1" applyFont="1" applyFill="1" applyBorder="1" applyAlignment="1">
      <alignment horizontal="right" vertical="center"/>
    </xf>
    <xf numFmtId="0" fontId="4" fillId="8" borderId="89" xfId="0" applyFont="1" applyFill="1" applyBorder="1" applyAlignment="1">
      <alignment horizontal="right" vertical="center"/>
    </xf>
    <xf numFmtId="0" fontId="4" fillId="6" borderId="90" xfId="0" applyFont="1" applyFill="1" applyBorder="1" applyAlignment="1">
      <alignment horizontal="right" vertical="center"/>
    </xf>
    <xf numFmtId="0" fontId="4" fillId="8" borderId="91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6" borderId="36" xfId="0" applyFont="1" applyFill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7" fontId="11" fillId="10" borderId="21" xfId="0" applyNumberFormat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176" fontId="4" fillId="8" borderId="15" xfId="0" applyNumberFormat="1" applyFont="1" applyFill="1" applyBorder="1" applyAlignment="1">
      <alignment horizontal="right" vertical="center"/>
    </xf>
    <xf numFmtId="0" fontId="4" fillId="8" borderId="15" xfId="0" applyNumberFormat="1" applyFont="1" applyFill="1" applyBorder="1" applyAlignment="1">
      <alignment horizontal="right" vertical="center"/>
    </xf>
    <xf numFmtId="0" fontId="4" fillId="6" borderId="15" xfId="0" applyNumberFormat="1" applyFont="1" applyFill="1" applyBorder="1" applyAlignment="1">
      <alignment horizontal="right" vertical="center"/>
    </xf>
    <xf numFmtId="177" fontId="11" fillId="10" borderId="43" xfId="0" applyNumberFormat="1" applyFont="1" applyFill="1" applyBorder="1" applyAlignment="1">
      <alignment horizontal="right" vertical="center"/>
    </xf>
    <xf numFmtId="177" fontId="5" fillId="0" borderId="56" xfId="0" applyNumberFormat="1" applyFont="1" applyFill="1" applyBorder="1" applyAlignment="1">
      <alignment horizontal="right" vertical="center"/>
    </xf>
    <xf numFmtId="0" fontId="0" fillId="0" borderId="0" xfId="0" applyBorder="1"/>
    <xf numFmtId="176" fontId="4" fillId="0" borderId="43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7" fontId="11" fillId="10" borderId="48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177" fontId="4" fillId="12" borderId="42" xfId="0" applyNumberFormat="1" applyFont="1" applyFill="1" applyBorder="1" applyAlignment="1">
      <alignment horizontal="right" vertical="center"/>
    </xf>
    <xf numFmtId="177" fontId="4" fillId="12" borderId="88" xfId="0" applyNumberFormat="1" applyFont="1" applyFill="1" applyBorder="1" applyAlignment="1">
      <alignment horizontal="right" vertical="center"/>
    </xf>
    <xf numFmtId="177" fontId="4" fillId="10" borderId="24" xfId="0" applyNumberFormat="1" applyFont="1" applyFill="1" applyBorder="1" applyAlignment="1">
      <alignment horizontal="right" vertical="center"/>
    </xf>
    <xf numFmtId="177" fontId="4" fillId="10" borderId="92" xfId="0" applyNumberFormat="1" applyFont="1" applyFill="1" applyBorder="1" applyAlignment="1">
      <alignment horizontal="right" vertical="center"/>
    </xf>
    <xf numFmtId="177" fontId="4" fillId="10" borderId="15" xfId="0" applyNumberFormat="1" applyFont="1" applyFill="1" applyBorder="1" applyAlignment="1">
      <alignment horizontal="right" vertical="center"/>
    </xf>
    <xf numFmtId="0" fontId="4" fillId="0" borderId="69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/>
    </xf>
    <xf numFmtId="0" fontId="5" fillId="12" borderId="3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 shrinkToFit="1"/>
    </xf>
    <xf numFmtId="0" fontId="4" fillId="8" borderId="28" xfId="0" applyFont="1" applyFill="1" applyBorder="1" applyAlignment="1">
      <alignment horizontal="center" vertical="center" shrinkToFit="1"/>
    </xf>
    <xf numFmtId="0" fontId="4" fillId="6" borderId="20" xfId="0" applyFont="1" applyFill="1" applyBorder="1" applyAlignment="1">
      <alignment horizontal="center" vertical="center" shrinkToFit="1"/>
    </xf>
    <xf numFmtId="0" fontId="4" fillId="6" borderId="33" xfId="0" applyFont="1" applyFill="1" applyBorder="1" applyAlignment="1">
      <alignment horizontal="center" vertical="center" shrinkToFit="1"/>
    </xf>
    <xf numFmtId="0" fontId="5" fillId="6" borderId="26" xfId="0" applyFont="1" applyFill="1" applyBorder="1" applyAlignment="1">
      <alignment horizontal="center" vertical="center" shrinkToFit="1"/>
    </xf>
    <xf numFmtId="0" fontId="5" fillId="6" borderId="3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32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6" borderId="21" xfId="0" applyFont="1" applyFill="1" applyBorder="1" applyAlignment="1">
      <alignment horizontal="center" vertical="center" shrinkToFit="1"/>
    </xf>
    <xf numFmtId="0" fontId="4" fillId="6" borderId="14" xfId="0" applyFont="1" applyFill="1" applyBorder="1" applyAlignment="1">
      <alignment horizontal="center" vertical="center" shrinkToFit="1"/>
    </xf>
    <xf numFmtId="0" fontId="4" fillId="6" borderId="22" xfId="0" applyFont="1" applyFill="1" applyBorder="1" applyAlignment="1">
      <alignment horizontal="center" vertical="center" shrinkToFit="1"/>
    </xf>
    <xf numFmtId="0" fontId="4" fillId="7" borderId="23" xfId="0" applyFont="1" applyFill="1" applyBorder="1" applyAlignment="1">
      <alignment horizontal="center" vertical="center" shrinkToFit="1"/>
    </xf>
    <xf numFmtId="0" fontId="4" fillId="7" borderId="36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5" fillId="6" borderId="23" xfId="0" applyFont="1" applyFill="1" applyBorder="1" applyAlignment="1">
      <alignment horizontal="center" vertical="center" shrinkToFit="1"/>
    </xf>
    <xf numFmtId="0" fontId="5" fillId="6" borderId="36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BA8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CF46-8B18-45DF-903C-D871EA875589}">
  <sheetPr>
    <pageSetUpPr fitToPage="1"/>
  </sheetPr>
  <dimension ref="A1:AZ47"/>
  <sheetViews>
    <sheetView tabSelected="1" zoomScaleNormal="100" zoomScaleSheetLayoutView="50" workbookViewId="0">
      <pane xSplit="4" ySplit="4" topLeftCell="E7" activePane="bottomRight" state="frozen"/>
      <selection pane="topRight" activeCell="E1" sqref="E1"/>
      <selection pane="bottomLeft" activeCell="A5" sqref="A5"/>
      <selection pane="bottomRight" activeCell="N32" sqref="N32"/>
    </sheetView>
  </sheetViews>
  <sheetFormatPr defaultRowHeight="13.5" x14ac:dyDescent="0.15"/>
  <cols>
    <col min="1" max="1" width="6.125" customWidth="1"/>
    <col min="2" max="2" width="3.25" customWidth="1"/>
    <col min="3" max="3" width="22.625" customWidth="1"/>
    <col min="4" max="4" width="4.375" style="138" hidden="1" customWidth="1"/>
    <col min="5" max="5" width="7.25" style="138" customWidth="1"/>
    <col min="6" max="13" width="5.375" style="138" customWidth="1"/>
    <col min="14" max="14" width="7.875" customWidth="1"/>
    <col min="15" max="15" width="6" style="139" customWidth="1"/>
    <col min="16" max="17" width="6" customWidth="1"/>
    <col min="18" max="18" width="6" style="139" customWidth="1"/>
    <col min="19" max="20" width="6" customWidth="1"/>
    <col min="21" max="21" width="6" style="139" customWidth="1"/>
    <col min="22" max="23" width="6" customWidth="1"/>
    <col min="24" max="36" width="5.75" customWidth="1"/>
    <col min="37" max="37" width="5.75" style="138" customWidth="1"/>
    <col min="38" max="42" width="5.75" customWidth="1"/>
    <col min="43" max="43" width="5.75" style="138" customWidth="1"/>
    <col min="44" max="44" width="5.75" customWidth="1"/>
    <col min="45" max="46" width="6.25" customWidth="1"/>
    <col min="47" max="47" width="6.625" customWidth="1"/>
    <col min="48" max="48" width="6.375" customWidth="1"/>
    <col min="49" max="49" width="6.25" customWidth="1"/>
    <col min="50" max="50" width="5.25" customWidth="1"/>
    <col min="51" max="51" width="5.875" customWidth="1"/>
    <col min="52" max="52" width="5.125" customWidth="1"/>
    <col min="263" max="263" width="6.125" customWidth="1"/>
    <col min="264" max="264" width="3.25" customWidth="1"/>
    <col min="265" max="265" width="22.625" customWidth="1"/>
    <col min="266" max="266" width="0" hidden="1" customWidth="1"/>
    <col min="267" max="267" width="7.25" customWidth="1"/>
    <col min="268" max="275" width="5.375" customWidth="1"/>
    <col min="276" max="276" width="7.875" customWidth="1"/>
    <col min="277" max="279" width="6" customWidth="1"/>
    <col min="280" max="300" width="5.75" customWidth="1"/>
    <col min="301" max="302" width="6.25" customWidth="1"/>
    <col min="303" max="303" width="6.625" customWidth="1"/>
    <col min="304" max="304" width="6.375" customWidth="1"/>
    <col min="305" max="305" width="6.25" customWidth="1"/>
    <col min="306" max="306" width="5.25" customWidth="1"/>
    <col min="307" max="307" width="5.875" customWidth="1"/>
    <col min="308" max="308" width="5.125" customWidth="1"/>
    <col min="519" max="519" width="6.125" customWidth="1"/>
    <col min="520" max="520" width="3.25" customWidth="1"/>
    <col min="521" max="521" width="22.625" customWidth="1"/>
    <col min="522" max="522" width="0" hidden="1" customWidth="1"/>
    <col min="523" max="523" width="7.25" customWidth="1"/>
    <col min="524" max="531" width="5.375" customWidth="1"/>
    <col min="532" max="532" width="7.875" customWidth="1"/>
    <col min="533" max="535" width="6" customWidth="1"/>
    <col min="536" max="556" width="5.75" customWidth="1"/>
    <col min="557" max="558" width="6.25" customWidth="1"/>
    <col min="559" max="559" width="6.625" customWidth="1"/>
    <col min="560" max="560" width="6.375" customWidth="1"/>
    <col min="561" max="561" width="6.25" customWidth="1"/>
    <col min="562" max="562" width="5.25" customWidth="1"/>
    <col min="563" max="563" width="5.875" customWidth="1"/>
    <col min="564" max="564" width="5.125" customWidth="1"/>
    <col min="775" max="775" width="6.125" customWidth="1"/>
    <col min="776" max="776" width="3.25" customWidth="1"/>
    <col min="777" max="777" width="22.625" customWidth="1"/>
    <col min="778" max="778" width="0" hidden="1" customWidth="1"/>
    <col min="779" max="779" width="7.25" customWidth="1"/>
    <col min="780" max="787" width="5.375" customWidth="1"/>
    <col min="788" max="788" width="7.875" customWidth="1"/>
    <col min="789" max="791" width="6" customWidth="1"/>
    <col min="792" max="812" width="5.75" customWidth="1"/>
    <col min="813" max="814" width="6.25" customWidth="1"/>
    <col min="815" max="815" width="6.625" customWidth="1"/>
    <col min="816" max="816" width="6.375" customWidth="1"/>
    <col min="817" max="817" width="6.25" customWidth="1"/>
    <col min="818" max="818" width="5.25" customWidth="1"/>
    <col min="819" max="819" width="5.875" customWidth="1"/>
    <col min="820" max="820" width="5.125" customWidth="1"/>
    <col min="1031" max="1031" width="6.125" customWidth="1"/>
    <col min="1032" max="1032" width="3.25" customWidth="1"/>
    <col min="1033" max="1033" width="22.625" customWidth="1"/>
    <col min="1034" max="1034" width="0" hidden="1" customWidth="1"/>
    <col min="1035" max="1035" width="7.25" customWidth="1"/>
    <col min="1036" max="1043" width="5.375" customWidth="1"/>
    <col min="1044" max="1044" width="7.875" customWidth="1"/>
    <col min="1045" max="1047" width="6" customWidth="1"/>
    <col min="1048" max="1068" width="5.75" customWidth="1"/>
    <col min="1069" max="1070" width="6.25" customWidth="1"/>
    <col min="1071" max="1071" width="6.625" customWidth="1"/>
    <col min="1072" max="1072" width="6.375" customWidth="1"/>
    <col min="1073" max="1073" width="6.25" customWidth="1"/>
    <col min="1074" max="1074" width="5.25" customWidth="1"/>
    <col min="1075" max="1075" width="5.875" customWidth="1"/>
    <col min="1076" max="1076" width="5.125" customWidth="1"/>
    <col min="1287" max="1287" width="6.125" customWidth="1"/>
    <col min="1288" max="1288" width="3.25" customWidth="1"/>
    <col min="1289" max="1289" width="22.625" customWidth="1"/>
    <col min="1290" max="1290" width="0" hidden="1" customWidth="1"/>
    <col min="1291" max="1291" width="7.25" customWidth="1"/>
    <col min="1292" max="1299" width="5.375" customWidth="1"/>
    <col min="1300" max="1300" width="7.875" customWidth="1"/>
    <col min="1301" max="1303" width="6" customWidth="1"/>
    <col min="1304" max="1324" width="5.75" customWidth="1"/>
    <col min="1325" max="1326" width="6.25" customWidth="1"/>
    <col min="1327" max="1327" width="6.625" customWidth="1"/>
    <col min="1328" max="1328" width="6.375" customWidth="1"/>
    <col min="1329" max="1329" width="6.25" customWidth="1"/>
    <col min="1330" max="1330" width="5.25" customWidth="1"/>
    <col min="1331" max="1331" width="5.875" customWidth="1"/>
    <col min="1332" max="1332" width="5.125" customWidth="1"/>
    <col min="1543" max="1543" width="6.125" customWidth="1"/>
    <col min="1544" max="1544" width="3.25" customWidth="1"/>
    <col min="1545" max="1545" width="22.625" customWidth="1"/>
    <col min="1546" max="1546" width="0" hidden="1" customWidth="1"/>
    <col min="1547" max="1547" width="7.25" customWidth="1"/>
    <col min="1548" max="1555" width="5.375" customWidth="1"/>
    <col min="1556" max="1556" width="7.875" customWidth="1"/>
    <col min="1557" max="1559" width="6" customWidth="1"/>
    <col min="1560" max="1580" width="5.75" customWidth="1"/>
    <col min="1581" max="1582" width="6.25" customWidth="1"/>
    <col min="1583" max="1583" width="6.625" customWidth="1"/>
    <col min="1584" max="1584" width="6.375" customWidth="1"/>
    <col min="1585" max="1585" width="6.25" customWidth="1"/>
    <col min="1586" max="1586" width="5.25" customWidth="1"/>
    <col min="1587" max="1587" width="5.875" customWidth="1"/>
    <col min="1588" max="1588" width="5.125" customWidth="1"/>
    <col min="1799" max="1799" width="6.125" customWidth="1"/>
    <col min="1800" max="1800" width="3.25" customWidth="1"/>
    <col min="1801" max="1801" width="22.625" customWidth="1"/>
    <col min="1802" max="1802" width="0" hidden="1" customWidth="1"/>
    <col min="1803" max="1803" width="7.25" customWidth="1"/>
    <col min="1804" max="1811" width="5.375" customWidth="1"/>
    <col min="1812" max="1812" width="7.875" customWidth="1"/>
    <col min="1813" max="1815" width="6" customWidth="1"/>
    <col min="1816" max="1836" width="5.75" customWidth="1"/>
    <col min="1837" max="1838" width="6.25" customWidth="1"/>
    <col min="1839" max="1839" width="6.625" customWidth="1"/>
    <col min="1840" max="1840" width="6.375" customWidth="1"/>
    <col min="1841" max="1841" width="6.25" customWidth="1"/>
    <col min="1842" max="1842" width="5.25" customWidth="1"/>
    <col min="1843" max="1843" width="5.875" customWidth="1"/>
    <col min="1844" max="1844" width="5.125" customWidth="1"/>
    <col min="2055" max="2055" width="6.125" customWidth="1"/>
    <col min="2056" max="2056" width="3.25" customWidth="1"/>
    <col min="2057" max="2057" width="22.625" customWidth="1"/>
    <col min="2058" max="2058" width="0" hidden="1" customWidth="1"/>
    <col min="2059" max="2059" width="7.25" customWidth="1"/>
    <col min="2060" max="2067" width="5.375" customWidth="1"/>
    <col min="2068" max="2068" width="7.875" customWidth="1"/>
    <col min="2069" max="2071" width="6" customWidth="1"/>
    <col min="2072" max="2092" width="5.75" customWidth="1"/>
    <col min="2093" max="2094" width="6.25" customWidth="1"/>
    <col min="2095" max="2095" width="6.625" customWidth="1"/>
    <col min="2096" max="2096" width="6.375" customWidth="1"/>
    <col min="2097" max="2097" width="6.25" customWidth="1"/>
    <col min="2098" max="2098" width="5.25" customWidth="1"/>
    <col min="2099" max="2099" width="5.875" customWidth="1"/>
    <col min="2100" max="2100" width="5.125" customWidth="1"/>
    <col min="2311" max="2311" width="6.125" customWidth="1"/>
    <col min="2312" max="2312" width="3.25" customWidth="1"/>
    <col min="2313" max="2313" width="22.625" customWidth="1"/>
    <col min="2314" max="2314" width="0" hidden="1" customWidth="1"/>
    <col min="2315" max="2315" width="7.25" customWidth="1"/>
    <col min="2316" max="2323" width="5.375" customWidth="1"/>
    <col min="2324" max="2324" width="7.875" customWidth="1"/>
    <col min="2325" max="2327" width="6" customWidth="1"/>
    <col min="2328" max="2348" width="5.75" customWidth="1"/>
    <col min="2349" max="2350" width="6.25" customWidth="1"/>
    <col min="2351" max="2351" width="6.625" customWidth="1"/>
    <col min="2352" max="2352" width="6.375" customWidth="1"/>
    <col min="2353" max="2353" width="6.25" customWidth="1"/>
    <col min="2354" max="2354" width="5.25" customWidth="1"/>
    <col min="2355" max="2355" width="5.875" customWidth="1"/>
    <col min="2356" max="2356" width="5.125" customWidth="1"/>
    <col min="2567" max="2567" width="6.125" customWidth="1"/>
    <col min="2568" max="2568" width="3.25" customWidth="1"/>
    <col min="2569" max="2569" width="22.625" customWidth="1"/>
    <col min="2570" max="2570" width="0" hidden="1" customWidth="1"/>
    <col min="2571" max="2571" width="7.25" customWidth="1"/>
    <col min="2572" max="2579" width="5.375" customWidth="1"/>
    <col min="2580" max="2580" width="7.875" customWidth="1"/>
    <col min="2581" max="2583" width="6" customWidth="1"/>
    <col min="2584" max="2604" width="5.75" customWidth="1"/>
    <col min="2605" max="2606" width="6.25" customWidth="1"/>
    <col min="2607" max="2607" width="6.625" customWidth="1"/>
    <col min="2608" max="2608" width="6.375" customWidth="1"/>
    <col min="2609" max="2609" width="6.25" customWidth="1"/>
    <col min="2610" max="2610" width="5.25" customWidth="1"/>
    <col min="2611" max="2611" width="5.875" customWidth="1"/>
    <col min="2612" max="2612" width="5.125" customWidth="1"/>
    <col min="2823" max="2823" width="6.125" customWidth="1"/>
    <col min="2824" max="2824" width="3.25" customWidth="1"/>
    <col min="2825" max="2825" width="22.625" customWidth="1"/>
    <col min="2826" max="2826" width="0" hidden="1" customWidth="1"/>
    <col min="2827" max="2827" width="7.25" customWidth="1"/>
    <col min="2828" max="2835" width="5.375" customWidth="1"/>
    <col min="2836" max="2836" width="7.875" customWidth="1"/>
    <col min="2837" max="2839" width="6" customWidth="1"/>
    <col min="2840" max="2860" width="5.75" customWidth="1"/>
    <col min="2861" max="2862" width="6.25" customWidth="1"/>
    <col min="2863" max="2863" width="6.625" customWidth="1"/>
    <col min="2864" max="2864" width="6.375" customWidth="1"/>
    <col min="2865" max="2865" width="6.25" customWidth="1"/>
    <col min="2866" max="2866" width="5.25" customWidth="1"/>
    <col min="2867" max="2867" width="5.875" customWidth="1"/>
    <col min="2868" max="2868" width="5.125" customWidth="1"/>
    <col min="3079" max="3079" width="6.125" customWidth="1"/>
    <col min="3080" max="3080" width="3.25" customWidth="1"/>
    <col min="3081" max="3081" width="22.625" customWidth="1"/>
    <col min="3082" max="3082" width="0" hidden="1" customWidth="1"/>
    <col min="3083" max="3083" width="7.25" customWidth="1"/>
    <col min="3084" max="3091" width="5.375" customWidth="1"/>
    <col min="3092" max="3092" width="7.875" customWidth="1"/>
    <col min="3093" max="3095" width="6" customWidth="1"/>
    <col min="3096" max="3116" width="5.75" customWidth="1"/>
    <col min="3117" max="3118" width="6.25" customWidth="1"/>
    <col min="3119" max="3119" width="6.625" customWidth="1"/>
    <col min="3120" max="3120" width="6.375" customWidth="1"/>
    <col min="3121" max="3121" width="6.25" customWidth="1"/>
    <col min="3122" max="3122" width="5.25" customWidth="1"/>
    <col min="3123" max="3123" width="5.875" customWidth="1"/>
    <col min="3124" max="3124" width="5.125" customWidth="1"/>
    <col min="3335" max="3335" width="6.125" customWidth="1"/>
    <col min="3336" max="3336" width="3.25" customWidth="1"/>
    <col min="3337" max="3337" width="22.625" customWidth="1"/>
    <col min="3338" max="3338" width="0" hidden="1" customWidth="1"/>
    <col min="3339" max="3339" width="7.25" customWidth="1"/>
    <col min="3340" max="3347" width="5.375" customWidth="1"/>
    <col min="3348" max="3348" width="7.875" customWidth="1"/>
    <col min="3349" max="3351" width="6" customWidth="1"/>
    <col min="3352" max="3372" width="5.75" customWidth="1"/>
    <col min="3373" max="3374" width="6.25" customWidth="1"/>
    <col min="3375" max="3375" width="6.625" customWidth="1"/>
    <col min="3376" max="3376" width="6.375" customWidth="1"/>
    <col min="3377" max="3377" width="6.25" customWidth="1"/>
    <col min="3378" max="3378" width="5.25" customWidth="1"/>
    <col min="3379" max="3379" width="5.875" customWidth="1"/>
    <col min="3380" max="3380" width="5.125" customWidth="1"/>
    <col min="3591" max="3591" width="6.125" customWidth="1"/>
    <col min="3592" max="3592" width="3.25" customWidth="1"/>
    <col min="3593" max="3593" width="22.625" customWidth="1"/>
    <col min="3594" max="3594" width="0" hidden="1" customWidth="1"/>
    <col min="3595" max="3595" width="7.25" customWidth="1"/>
    <col min="3596" max="3603" width="5.375" customWidth="1"/>
    <col min="3604" max="3604" width="7.875" customWidth="1"/>
    <col min="3605" max="3607" width="6" customWidth="1"/>
    <col min="3608" max="3628" width="5.75" customWidth="1"/>
    <col min="3629" max="3630" width="6.25" customWidth="1"/>
    <col min="3631" max="3631" width="6.625" customWidth="1"/>
    <col min="3632" max="3632" width="6.375" customWidth="1"/>
    <col min="3633" max="3633" width="6.25" customWidth="1"/>
    <col min="3634" max="3634" width="5.25" customWidth="1"/>
    <col min="3635" max="3635" width="5.875" customWidth="1"/>
    <col min="3636" max="3636" width="5.125" customWidth="1"/>
    <col min="3847" max="3847" width="6.125" customWidth="1"/>
    <col min="3848" max="3848" width="3.25" customWidth="1"/>
    <col min="3849" max="3849" width="22.625" customWidth="1"/>
    <col min="3850" max="3850" width="0" hidden="1" customWidth="1"/>
    <col min="3851" max="3851" width="7.25" customWidth="1"/>
    <col min="3852" max="3859" width="5.375" customWidth="1"/>
    <col min="3860" max="3860" width="7.875" customWidth="1"/>
    <col min="3861" max="3863" width="6" customWidth="1"/>
    <col min="3864" max="3884" width="5.75" customWidth="1"/>
    <col min="3885" max="3886" width="6.25" customWidth="1"/>
    <col min="3887" max="3887" width="6.625" customWidth="1"/>
    <col min="3888" max="3888" width="6.375" customWidth="1"/>
    <col min="3889" max="3889" width="6.25" customWidth="1"/>
    <col min="3890" max="3890" width="5.25" customWidth="1"/>
    <col min="3891" max="3891" width="5.875" customWidth="1"/>
    <col min="3892" max="3892" width="5.125" customWidth="1"/>
    <col min="4103" max="4103" width="6.125" customWidth="1"/>
    <col min="4104" max="4104" width="3.25" customWidth="1"/>
    <col min="4105" max="4105" width="22.625" customWidth="1"/>
    <col min="4106" max="4106" width="0" hidden="1" customWidth="1"/>
    <col min="4107" max="4107" width="7.25" customWidth="1"/>
    <col min="4108" max="4115" width="5.375" customWidth="1"/>
    <col min="4116" max="4116" width="7.875" customWidth="1"/>
    <col min="4117" max="4119" width="6" customWidth="1"/>
    <col min="4120" max="4140" width="5.75" customWidth="1"/>
    <col min="4141" max="4142" width="6.25" customWidth="1"/>
    <col min="4143" max="4143" width="6.625" customWidth="1"/>
    <col min="4144" max="4144" width="6.375" customWidth="1"/>
    <col min="4145" max="4145" width="6.25" customWidth="1"/>
    <col min="4146" max="4146" width="5.25" customWidth="1"/>
    <col min="4147" max="4147" width="5.875" customWidth="1"/>
    <col min="4148" max="4148" width="5.125" customWidth="1"/>
    <col min="4359" max="4359" width="6.125" customWidth="1"/>
    <col min="4360" max="4360" width="3.25" customWidth="1"/>
    <col min="4361" max="4361" width="22.625" customWidth="1"/>
    <col min="4362" max="4362" width="0" hidden="1" customWidth="1"/>
    <col min="4363" max="4363" width="7.25" customWidth="1"/>
    <col min="4364" max="4371" width="5.375" customWidth="1"/>
    <col min="4372" max="4372" width="7.875" customWidth="1"/>
    <col min="4373" max="4375" width="6" customWidth="1"/>
    <col min="4376" max="4396" width="5.75" customWidth="1"/>
    <col min="4397" max="4398" width="6.25" customWidth="1"/>
    <col min="4399" max="4399" width="6.625" customWidth="1"/>
    <col min="4400" max="4400" width="6.375" customWidth="1"/>
    <col min="4401" max="4401" width="6.25" customWidth="1"/>
    <col min="4402" max="4402" width="5.25" customWidth="1"/>
    <col min="4403" max="4403" width="5.875" customWidth="1"/>
    <col min="4404" max="4404" width="5.125" customWidth="1"/>
    <col min="4615" max="4615" width="6.125" customWidth="1"/>
    <col min="4616" max="4616" width="3.25" customWidth="1"/>
    <col min="4617" max="4617" width="22.625" customWidth="1"/>
    <col min="4618" max="4618" width="0" hidden="1" customWidth="1"/>
    <col min="4619" max="4619" width="7.25" customWidth="1"/>
    <col min="4620" max="4627" width="5.375" customWidth="1"/>
    <col min="4628" max="4628" width="7.875" customWidth="1"/>
    <col min="4629" max="4631" width="6" customWidth="1"/>
    <col min="4632" max="4652" width="5.75" customWidth="1"/>
    <col min="4653" max="4654" width="6.25" customWidth="1"/>
    <col min="4655" max="4655" width="6.625" customWidth="1"/>
    <col min="4656" max="4656" width="6.375" customWidth="1"/>
    <col min="4657" max="4657" width="6.25" customWidth="1"/>
    <col min="4658" max="4658" width="5.25" customWidth="1"/>
    <col min="4659" max="4659" width="5.875" customWidth="1"/>
    <col min="4660" max="4660" width="5.125" customWidth="1"/>
    <col min="4871" max="4871" width="6.125" customWidth="1"/>
    <col min="4872" max="4872" width="3.25" customWidth="1"/>
    <col min="4873" max="4873" width="22.625" customWidth="1"/>
    <col min="4874" max="4874" width="0" hidden="1" customWidth="1"/>
    <col min="4875" max="4875" width="7.25" customWidth="1"/>
    <col min="4876" max="4883" width="5.375" customWidth="1"/>
    <col min="4884" max="4884" width="7.875" customWidth="1"/>
    <col min="4885" max="4887" width="6" customWidth="1"/>
    <col min="4888" max="4908" width="5.75" customWidth="1"/>
    <col min="4909" max="4910" width="6.25" customWidth="1"/>
    <col min="4911" max="4911" width="6.625" customWidth="1"/>
    <col min="4912" max="4912" width="6.375" customWidth="1"/>
    <col min="4913" max="4913" width="6.25" customWidth="1"/>
    <col min="4914" max="4914" width="5.25" customWidth="1"/>
    <col min="4915" max="4915" width="5.875" customWidth="1"/>
    <col min="4916" max="4916" width="5.125" customWidth="1"/>
    <col min="5127" max="5127" width="6.125" customWidth="1"/>
    <col min="5128" max="5128" width="3.25" customWidth="1"/>
    <col min="5129" max="5129" width="22.625" customWidth="1"/>
    <col min="5130" max="5130" width="0" hidden="1" customWidth="1"/>
    <col min="5131" max="5131" width="7.25" customWidth="1"/>
    <col min="5132" max="5139" width="5.375" customWidth="1"/>
    <col min="5140" max="5140" width="7.875" customWidth="1"/>
    <col min="5141" max="5143" width="6" customWidth="1"/>
    <col min="5144" max="5164" width="5.75" customWidth="1"/>
    <col min="5165" max="5166" width="6.25" customWidth="1"/>
    <col min="5167" max="5167" width="6.625" customWidth="1"/>
    <col min="5168" max="5168" width="6.375" customWidth="1"/>
    <col min="5169" max="5169" width="6.25" customWidth="1"/>
    <col min="5170" max="5170" width="5.25" customWidth="1"/>
    <col min="5171" max="5171" width="5.875" customWidth="1"/>
    <col min="5172" max="5172" width="5.125" customWidth="1"/>
    <col min="5383" max="5383" width="6.125" customWidth="1"/>
    <col min="5384" max="5384" width="3.25" customWidth="1"/>
    <col min="5385" max="5385" width="22.625" customWidth="1"/>
    <col min="5386" max="5386" width="0" hidden="1" customWidth="1"/>
    <col min="5387" max="5387" width="7.25" customWidth="1"/>
    <col min="5388" max="5395" width="5.375" customWidth="1"/>
    <col min="5396" max="5396" width="7.875" customWidth="1"/>
    <col min="5397" max="5399" width="6" customWidth="1"/>
    <col min="5400" max="5420" width="5.75" customWidth="1"/>
    <col min="5421" max="5422" width="6.25" customWidth="1"/>
    <col min="5423" max="5423" width="6.625" customWidth="1"/>
    <col min="5424" max="5424" width="6.375" customWidth="1"/>
    <col min="5425" max="5425" width="6.25" customWidth="1"/>
    <col min="5426" max="5426" width="5.25" customWidth="1"/>
    <col min="5427" max="5427" width="5.875" customWidth="1"/>
    <col min="5428" max="5428" width="5.125" customWidth="1"/>
    <col min="5639" max="5639" width="6.125" customWidth="1"/>
    <col min="5640" max="5640" width="3.25" customWidth="1"/>
    <col min="5641" max="5641" width="22.625" customWidth="1"/>
    <col min="5642" max="5642" width="0" hidden="1" customWidth="1"/>
    <col min="5643" max="5643" width="7.25" customWidth="1"/>
    <col min="5644" max="5651" width="5.375" customWidth="1"/>
    <col min="5652" max="5652" width="7.875" customWidth="1"/>
    <col min="5653" max="5655" width="6" customWidth="1"/>
    <col min="5656" max="5676" width="5.75" customWidth="1"/>
    <col min="5677" max="5678" width="6.25" customWidth="1"/>
    <col min="5679" max="5679" width="6.625" customWidth="1"/>
    <col min="5680" max="5680" width="6.375" customWidth="1"/>
    <col min="5681" max="5681" width="6.25" customWidth="1"/>
    <col min="5682" max="5682" width="5.25" customWidth="1"/>
    <col min="5683" max="5683" width="5.875" customWidth="1"/>
    <col min="5684" max="5684" width="5.125" customWidth="1"/>
    <col min="5895" max="5895" width="6.125" customWidth="1"/>
    <col min="5896" max="5896" width="3.25" customWidth="1"/>
    <col min="5897" max="5897" width="22.625" customWidth="1"/>
    <col min="5898" max="5898" width="0" hidden="1" customWidth="1"/>
    <col min="5899" max="5899" width="7.25" customWidth="1"/>
    <col min="5900" max="5907" width="5.375" customWidth="1"/>
    <col min="5908" max="5908" width="7.875" customWidth="1"/>
    <col min="5909" max="5911" width="6" customWidth="1"/>
    <col min="5912" max="5932" width="5.75" customWidth="1"/>
    <col min="5933" max="5934" width="6.25" customWidth="1"/>
    <col min="5935" max="5935" width="6.625" customWidth="1"/>
    <col min="5936" max="5936" width="6.375" customWidth="1"/>
    <col min="5937" max="5937" width="6.25" customWidth="1"/>
    <col min="5938" max="5938" width="5.25" customWidth="1"/>
    <col min="5939" max="5939" width="5.875" customWidth="1"/>
    <col min="5940" max="5940" width="5.125" customWidth="1"/>
    <col min="6151" max="6151" width="6.125" customWidth="1"/>
    <col min="6152" max="6152" width="3.25" customWidth="1"/>
    <col min="6153" max="6153" width="22.625" customWidth="1"/>
    <col min="6154" max="6154" width="0" hidden="1" customWidth="1"/>
    <col min="6155" max="6155" width="7.25" customWidth="1"/>
    <col min="6156" max="6163" width="5.375" customWidth="1"/>
    <col min="6164" max="6164" width="7.875" customWidth="1"/>
    <col min="6165" max="6167" width="6" customWidth="1"/>
    <col min="6168" max="6188" width="5.75" customWidth="1"/>
    <col min="6189" max="6190" width="6.25" customWidth="1"/>
    <col min="6191" max="6191" width="6.625" customWidth="1"/>
    <col min="6192" max="6192" width="6.375" customWidth="1"/>
    <col min="6193" max="6193" width="6.25" customWidth="1"/>
    <col min="6194" max="6194" width="5.25" customWidth="1"/>
    <col min="6195" max="6195" width="5.875" customWidth="1"/>
    <col min="6196" max="6196" width="5.125" customWidth="1"/>
    <col min="6407" max="6407" width="6.125" customWidth="1"/>
    <col min="6408" max="6408" width="3.25" customWidth="1"/>
    <col min="6409" max="6409" width="22.625" customWidth="1"/>
    <col min="6410" max="6410" width="0" hidden="1" customWidth="1"/>
    <col min="6411" max="6411" width="7.25" customWidth="1"/>
    <col min="6412" max="6419" width="5.375" customWidth="1"/>
    <col min="6420" max="6420" width="7.875" customWidth="1"/>
    <col min="6421" max="6423" width="6" customWidth="1"/>
    <col min="6424" max="6444" width="5.75" customWidth="1"/>
    <col min="6445" max="6446" width="6.25" customWidth="1"/>
    <col min="6447" max="6447" width="6.625" customWidth="1"/>
    <col min="6448" max="6448" width="6.375" customWidth="1"/>
    <col min="6449" max="6449" width="6.25" customWidth="1"/>
    <col min="6450" max="6450" width="5.25" customWidth="1"/>
    <col min="6451" max="6451" width="5.875" customWidth="1"/>
    <col min="6452" max="6452" width="5.125" customWidth="1"/>
    <col min="6663" max="6663" width="6.125" customWidth="1"/>
    <col min="6664" max="6664" width="3.25" customWidth="1"/>
    <col min="6665" max="6665" width="22.625" customWidth="1"/>
    <col min="6666" max="6666" width="0" hidden="1" customWidth="1"/>
    <col min="6667" max="6667" width="7.25" customWidth="1"/>
    <col min="6668" max="6675" width="5.375" customWidth="1"/>
    <col min="6676" max="6676" width="7.875" customWidth="1"/>
    <col min="6677" max="6679" width="6" customWidth="1"/>
    <col min="6680" max="6700" width="5.75" customWidth="1"/>
    <col min="6701" max="6702" width="6.25" customWidth="1"/>
    <col min="6703" max="6703" width="6.625" customWidth="1"/>
    <col min="6704" max="6704" width="6.375" customWidth="1"/>
    <col min="6705" max="6705" width="6.25" customWidth="1"/>
    <col min="6706" max="6706" width="5.25" customWidth="1"/>
    <col min="6707" max="6707" width="5.875" customWidth="1"/>
    <col min="6708" max="6708" width="5.125" customWidth="1"/>
    <col min="6919" max="6919" width="6.125" customWidth="1"/>
    <col min="6920" max="6920" width="3.25" customWidth="1"/>
    <col min="6921" max="6921" width="22.625" customWidth="1"/>
    <col min="6922" max="6922" width="0" hidden="1" customWidth="1"/>
    <col min="6923" max="6923" width="7.25" customWidth="1"/>
    <col min="6924" max="6931" width="5.375" customWidth="1"/>
    <col min="6932" max="6932" width="7.875" customWidth="1"/>
    <col min="6933" max="6935" width="6" customWidth="1"/>
    <col min="6936" max="6956" width="5.75" customWidth="1"/>
    <col min="6957" max="6958" width="6.25" customWidth="1"/>
    <col min="6959" max="6959" width="6.625" customWidth="1"/>
    <col min="6960" max="6960" width="6.375" customWidth="1"/>
    <col min="6961" max="6961" width="6.25" customWidth="1"/>
    <col min="6962" max="6962" width="5.25" customWidth="1"/>
    <col min="6963" max="6963" width="5.875" customWidth="1"/>
    <col min="6964" max="6964" width="5.125" customWidth="1"/>
    <col min="7175" max="7175" width="6.125" customWidth="1"/>
    <col min="7176" max="7176" width="3.25" customWidth="1"/>
    <col min="7177" max="7177" width="22.625" customWidth="1"/>
    <col min="7178" max="7178" width="0" hidden="1" customWidth="1"/>
    <col min="7179" max="7179" width="7.25" customWidth="1"/>
    <col min="7180" max="7187" width="5.375" customWidth="1"/>
    <col min="7188" max="7188" width="7.875" customWidth="1"/>
    <col min="7189" max="7191" width="6" customWidth="1"/>
    <col min="7192" max="7212" width="5.75" customWidth="1"/>
    <col min="7213" max="7214" width="6.25" customWidth="1"/>
    <col min="7215" max="7215" width="6.625" customWidth="1"/>
    <col min="7216" max="7216" width="6.375" customWidth="1"/>
    <col min="7217" max="7217" width="6.25" customWidth="1"/>
    <col min="7218" max="7218" width="5.25" customWidth="1"/>
    <col min="7219" max="7219" width="5.875" customWidth="1"/>
    <col min="7220" max="7220" width="5.125" customWidth="1"/>
    <col min="7431" max="7431" width="6.125" customWidth="1"/>
    <col min="7432" max="7432" width="3.25" customWidth="1"/>
    <col min="7433" max="7433" width="22.625" customWidth="1"/>
    <col min="7434" max="7434" width="0" hidden="1" customWidth="1"/>
    <col min="7435" max="7435" width="7.25" customWidth="1"/>
    <col min="7436" max="7443" width="5.375" customWidth="1"/>
    <col min="7444" max="7444" width="7.875" customWidth="1"/>
    <col min="7445" max="7447" width="6" customWidth="1"/>
    <col min="7448" max="7468" width="5.75" customWidth="1"/>
    <col min="7469" max="7470" width="6.25" customWidth="1"/>
    <col min="7471" max="7471" width="6.625" customWidth="1"/>
    <col min="7472" max="7472" width="6.375" customWidth="1"/>
    <col min="7473" max="7473" width="6.25" customWidth="1"/>
    <col min="7474" max="7474" width="5.25" customWidth="1"/>
    <col min="7475" max="7475" width="5.875" customWidth="1"/>
    <col min="7476" max="7476" width="5.125" customWidth="1"/>
    <col min="7687" max="7687" width="6.125" customWidth="1"/>
    <col min="7688" max="7688" width="3.25" customWidth="1"/>
    <col min="7689" max="7689" width="22.625" customWidth="1"/>
    <col min="7690" max="7690" width="0" hidden="1" customWidth="1"/>
    <col min="7691" max="7691" width="7.25" customWidth="1"/>
    <col min="7692" max="7699" width="5.375" customWidth="1"/>
    <col min="7700" max="7700" width="7.875" customWidth="1"/>
    <col min="7701" max="7703" width="6" customWidth="1"/>
    <col min="7704" max="7724" width="5.75" customWidth="1"/>
    <col min="7725" max="7726" width="6.25" customWidth="1"/>
    <col min="7727" max="7727" width="6.625" customWidth="1"/>
    <col min="7728" max="7728" width="6.375" customWidth="1"/>
    <col min="7729" max="7729" width="6.25" customWidth="1"/>
    <col min="7730" max="7730" width="5.25" customWidth="1"/>
    <col min="7731" max="7731" width="5.875" customWidth="1"/>
    <col min="7732" max="7732" width="5.125" customWidth="1"/>
    <col min="7943" max="7943" width="6.125" customWidth="1"/>
    <col min="7944" max="7944" width="3.25" customWidth="1"/>
    <col min="7945" max="7945" width="22.625" customWidth="1"/>
    <col min="7946" max="7946" width="0" hidden="1" customWidth="1"/>
    <col min="7947" max="7947" width="7.25" customWidth="1"/>
    <col min="7948" max="7955" width="5.375" customWidth="1"/>
    <col min="7956" max="7956" width="7.875" customWidth="1"/>
    <col min="7957" max="7959" width="6" customWidth="1"/>
    <col min="7960" max="7980" width="5.75" customWidth="1"/>
    <col min="7981" max="7982" width="6.25" customWidth="1"/>
    <col min="7983" max="7983" width="6.625" customWidth="1"/>
    <col min="7984" max="7984" width="6.375" customWidth="1"/>
    <col min="7985" max="7985" width="6.25" customWidth="1"/>
    <col min="7986" max="7986" width="5.25" customWidth="1"/>
    <col min="7987" max="7987" width="5.875" customWidth="1"/>
    <col min="7988" max="7988" width="5.125" customWidth="1"/>
    <col min="8199" max="8199" width="6.125" customWidth="1"/>
    <col min="8200" max="8200" width="3.25" customWidth="1"/>
    <col min="8201" max="8201" width="22.625" customWidth="1"/>
    <col min="8202" max="8202" width="0" hidden="1" customWidth="1"/>
    <col min="8203" max="8203" width="7.25" customWidth="1"/>
    <col min="8204" max="8211" width="5.375" customWidth="1"/>
    <col min="8212" max="8212" width="7.875" customWidth="1"/>
    <col min="8213" max="8215" width="6" customWidth="1"/>
    <col min="8216" max="8236" width="5.75" customWidth="1"/>
    <col min="8237" max="8238" width="6.25" customWidth="1"/>
    <col min="8239" max="8239" width="6.625" customWidth="1"/>
    <col min="8240" max="8240" width="6.375" customWidth="1"/>
    <col min="8241" max="8241" width="6.25" customWidth="1"/>
    <col min="8242" max="8242" width="5.25" customWidth="1"/>
    <col min="8243" max="8243" width="5.875" customWidth="1"/>
    <col min="8244" max="8244" width="5.125" customWidth="1"/>
    <col min="8455" max="8455" width="6.125" customWidth="1"/>
    <col min="8456" max="8456" width="3.25" customWidth="1"/>
    <col min="8457" max="8457" width="22.625" customWidth="1"/>
    <col min="8458" max="8458" width="0" hidden="1" customWidth="1"/>
    <col min="8459" max="8459" width="7.25" customWidth="1"/>
    <col min="8460" max="8467" width="5.375" customWidth="1"/>
    <col min="8468" max="8468" width="7.875" customWidth="1"/>
    <col min="8469" max="8471" width="6" customWidth="1"/>
    <col min="8472" max="8492" width="5.75" customWidth="1"/>
    <col min="8493" max="8494" width="6.25" customWidth="1"/>
    <col min="8495" max="8495" width="6.625" customWidth="1"/>
    <col min="8496" max="8496" width="6.375" customWidth="1"/>
    <col min="8497" max="8497" width="6.25" customWidth="1"/>
    <col min="8498" max="8498" width="5.25" customWidth="1"/>
    <col min="8499" max="8499" width="5.875" customWidth="1"/>
    <col min="8500" max="8500" width="5.125" customWidth="1"/>
    <col min="8711" max="8711" width="6.125" customWidth="1"/>
    <col min="8712" max="8712" width="3.25" customWidth="1"/>
    <col min="8713" max="8713" width="22.625" customWidth="1"/>
    <col min="8714" max="8714" width="0" hidden="1" customWidth="1"/>
    <col min="8715" max="8715" width="7.25" customWidth="1"/>
    <col min="8716" max="8723" width="5.375" customWidth="1"/>
    <col min="8724" max="8724" width="7.875" customWidth="1"/>
    <col min="8725" max="8727" width="6" customWidth="1"/>
    <col min="8728" max="8748" width="5.75" customWidth="1"/>
    <col min="8749" max="8750" width="6.25" customWidth="1"/>
    <col min="8751" max="8751" width="6.625" customWidth="1"/>
    <col min="8752" max="8752" width="6.375" customWidth="1"/>
    <col min="8753" max="8753" width="6.25" customWidth="1"/>
    <col min="8754" max="8754" width="5.25" customWidth="1"/>
    <col min="8755" max="8755" width="5.875" customWidth="1"/>
    <col min="8756" max="8756" width="5.125" customWidth="1"/>
    <col min="8967" max="8967" width="6.125" customWidth="1"/>
    <col min="8968" max="8968" width="3.25" customWidth="1"/>
    <col min="8969" max="8969" width="22.625" customWidth="1"/>
    <col min="8970" max="8970" width="0" hidden="1" customWidth="1"/>
    <col min="8971" max="8971" width="7.25" customWidth="1"/>
    <col min="8972" max="8979" width="5.375" customWidth="1"/>
    <col min="8980" max="8980" width="7.875" customWidth="1"/>
    <col min="8981" max="8983" width="6" customWidth="1"/>
    <col min="8984" max="9004" width="5.75" customWidth="1"/>
    <col min="9005" max="9006" width="6.25" customWidth="1"/>
    <col min="9007" max="9007" width="6.625" customWidth="1"/>
    <col min="9008" max="9008" width="6.375" customWidth="1"/>
    <col min="9009" max="9009" width="6.25" customWidth="1"/>
    <col min="9010" max="9010" width="5.25" customWidth="1"/>
    <col min="9011" max="9011" width="5.875" customWidth="1"/>
    <col min="9012" max="9012" width="5.125" customWidth="1"/>
    <col min="9223" max="9223" width="6.125" customWidth="1"/>
    <col min="9224" max="9224" width="3.25" customWidth="1"/>
    <col min="9225" max="9225" width="22.625" customWidth="1"/>
    <col min="9226" max="9226" width="0" hidden="1" customWidth="1"/>
    <col min="9227" max="9227" width="7.25" customWidth="1"/>
    <col min="9228" max="9235" width="5.375" customWidth="1"/>
    <col min="9236" max="9236" width="7.875" customWidth="1"/>
    <col min="9237" max="9239" width="6" customWidth="1"/>
    <col min="9240" max="9260" width="5.75" customWidth="1"/>
    <col min="9261" max="9262" width="6.25" customWidth="1"/>
    <col min="9263" max="9263" width="6.625" customWidth="1"/>
    <col min="9264" max="9264" width="6.375" customWidth="1"/>
    <col min="9265" max="9265" width="6.25" customWidth="1"/>
    <col min="9266" max="9266" width="5.25" customWidth="1"/>
    <col min="9267" max="9267" width="5.875" customWidth="1"/>
    <col min="9268" max="9268" width="5.125" customWidth="1"/>
    <col min="9479" max="9479" width="6.125" customWidth="1"/>
    <col min="9480" max="9480" width="3.25" customWidth="1"/>
    <col min="9481" max="9481" width="22.625" customWidth="1"/>
    <col min="9482" max="9482" width="0" hidden="1" customWidth="1"/>
    <col min="9483" max="9483" width="7.25" customWidth="1"/>
    <col min="9484" max="9491" width="5.375" customWidth="1"/>
    <col min="9492" max="9492" width="7.875" customWidth="1"/>
    <col min="9493" max="9495" width="6" customWidth="1"/>
    <col min="9496" max="9516" width="5.75" customWidth="1"/>
    <col min="9517" max="9518" width="6.25" customWidth="1"/>
    <col min="9519" max="9519" width="6.625" customWidth="1"/>
    <col min="9520" max="9520" width="6.375" customWidth="1"/>
    <col min="9521" max="9521" width="6.25" customWidth="1"/>
    <col min="9522" max="9522" width="5.25" customWidth="1"/>
    <col min="9523" max="9523" width="5.875" customWidth="1"/>
    <col min="9524" max="9524" width="5.125" customWidth="1"/>
    <col min="9735" max="9735" width="6.125" customWidth="1"/>
    <col min="9736" max="9736" width="3.25" customWidth="1"/>
    <col min="9737" max="9737" width="22.625" customWidth="1"/>
    <col min="9738" max="9738" width="0" hidden="1" customWidth="1"/>
    <col min="9739" max="9739" width="7.25" customWidth="1"/>
    <col min="9740" max="9747" width="5.375" customWidth="1"/>
    <col min="9748" max="9748" width="7.875" customWidth="1"/>
    <col min="9749" max="9751" width="6" customWidth="1"/>
    <col min="9752" max="9772" width="5.75" customWidth="1"/>
    <col min="9773" max="9774" width="6.25" customWidth="1"/>
    <col min="9775" max="9775" width="6.625" customWidth="1"/>
    <col min="9776" max="9776" width="6.375" customWidth="1"/>
    <col min="9777" max="9777" width="6.25" customWidth="1"/>
    <col min="9778" max="9778" width="5.25" customWidth="1"/>
    <col min="9779" max="9779" width="5.875" customWidth="1"/>
    <col min="9780" max="9780" width="5.125" customWidth="1"/>
    <col min="9991" max="9991" width="6.125" customWidth="1"/>
    <col min="9992" max="9992" width="3.25" customWidth="1"/>
    <col min="9993" max="9993" width="22.625" customWidth="1"/>
    <col min="9994" max="9994" width="0" hidden="1" customWidth="1"/>
    <col min="9995" max="9995" width="7.25" customWidth="1"/>
    <col min="9996" max="10003" width="5.375" customWidth="1"/>
    <col min="10004" max="10004" width="7.875" customWidth="1"/>
    <col min="10005" max="10007" width="6" customWidth="1"/>
    <col min="10008" max="10028" width="5.75" customWidth="1"/>
    <col min="10029" max="10030" width="6.25" customWidth="1"/>
    <col min="10031" max="10031" width="6.625" customWidth="1"/>
    <col min="10032" max="10032" width="6.375" customWidth="1"/>
    <col min="10033" max="10033" width="6.25" customWidth="1"/>
    <col min="10034" max="10034" width="5.25" customWidth="1"/>
    <col min="10035" max="10035" width="5.875" customWidth="1"/>
    <col min="10036" max="10036" width="5.125" customWidth="1"/>
    <col min="10247" max="10247" width="6.125" customWidth="1"/>
    <col min="10248" max="10248" width="3.25" customWidth="1"/>
    <col min="10249" max="10249" width="22.625" customWidth="1"/>
    <col min="10250" max="10250" width="0" hidden="1" customWidth="1"/>
    <col min="10251" max="10251" width="7.25" customWidth="1"/>
    <col min="10252" max="10259" width="5.375" customWidth="1"/>
    <col min="10260" max="10260" width="7.875" customWidth="1"/>
    <col min="10261" max="10263" width="6" customWidth="1"/>
    <col min="10264" max="10284" width="5.75" customWidth="1"/>
    <col min="10285" max="10286" width="6.25" customWidth="1"/>
    <col min="10287" max="10287" width="6.625" customWidth="1"/>
    <col min="10288" max="10288" width="6.375" customWidth="1"/>
    <col min="10289" max="10289" width="6.25" customWidth="1"/>
    <col min="10290" max="10290" width="5.25" customWidth="1"/>
    <col min="10291" max="10291" width="5.875" customWidth="1"/>
    <col min="10292" max="10292" width="5.125" customWidth="1"/>
    <col min="10503" max="10503" width="6.125" customWidth="1"/>
    <col min="10504" max="10504" width="3.25" customWidth="1"/>
    <col min="10505" max="10505" width="22.625" customWidth="1"/>
    <col min="10506" max="10506" width="0" hidden="1" customWidth="1"/>
    <col min="10507" max="10507" width="7.25" customWidth="1"/>
    <col min="10508" max="10515" width="5.375" customWidth="1"/>
    <col min="10516" max="10516" width="7.875" customWidth="1"/>
    <col min="10517" max="10519" width="6" customWidth="1"/>
    <col min="10520" max="10540" width="5.75" customWidth="1"/>
    <col min="10541" max="10542" width="6.25" customWidth="1"/>
    <col min="10543" max="10543" width="6.625" customWidth="1"/>
    <col min="10544" max="10544" width="6.375" customWidth="1"/>
    <col min="10545" max="10545" width="6.25" customWidth="1"/>
    <col min="10546" max="10546" width="5.25" customWidth="1"/>
    <col min="10547" max="10547" width="5.875" customWidth="1"/>
    <col min="10548" max="10548" width="5.125" customWidth="1"/>
    <col min="10759" max="10759" width="6.125" customWidth="1"/>
    <col min="10760" max="10760" width="3.25" customWidth="1"/>
    <col min="10761" max="10761" width="22.625" customWidth="1"/>
    <col min="10762" max="10762" width="0" hidden="1" customWidth="1"/>
    <col min="10763" max="10763" width="7.25" customWidth="1"/>
    <col min="10764" max="10771" width="5.375" customWidth="1"/>
    <col min="10772" max="10772" width="7.875" customWidth="1"/>
    <col min="10773" max="10775" width="6" customWidth="1"/>
    <col min="10776" max="10796" width="5.75" customWidth="1"/>
    <col min="10797" max="10798" width="6.25" customWidth="1"/>
    <col min="10799" max="10799" width="6.625" customWidth="1"/>
    <col min="10800" max="10800" width="6.375" customWidth="1"/>
    <col min="10801" max="10801" width="6.25" customWidth="1"/>
    <col min="10802" max="10802" width="5.25" customWidth="1"/>
    <col min="10803" max="10803" width="5.875" customWidth="1"/>
    <col min="10804" max="10804" width="5.125" customWidth="1"/>
    <col min="11015" max="11015" width="6.125" customWidth="1"/>
    <col min="11016" max="11016" width="3.25" customWidth="1"/>
    <col min="11017" max="11017" width="22.625" customWidth="1"/>
    <col min="11018" max="11018" width="0" hidden="1" customWidth="1"/>
    <col min="11019" max="11019" width="7.25" customWidth="1"/>
    <col min="11020" max="11027" width="5.375" customWidth="1"/>
    <col min="11028" max="11028" width="7.875" customWidth="1"/>
    <col min="11029" max="11031" width="6" customWidth="1"/>
    <col min="11032" max="11052" width="5.75" customWidth="1"/>
    <col min="11053" max="11054" width="6.25" customWidth="1"/>
    <col min="11055" max="11055" width="6.625" customWidth="1"/>
    <col min="11056" max="11056" width="6.375" customWidth="1"/>
    <col min="11057" max="11057" width="6.25" customWidth="1"/>
    <col min="11058" max="11058" width="5.25" customWidth="1"/>
    <col min="11059" max="11059" width="5.875" customWidth="1"/>
    <col min="11060" max="11060" width="5.125" customWidth="1"/>
    <col min="11271" max="11271" width="6.125" customWidth="1"/>
    <col min="11272" max="11272" width="3.25" customWidth="1"/>
    <col min="11273" max="11273" width="22.625" customWidth="1"/>
    <col min="11274" max="11274" width="0" hidden="1" customWidth="1"/>
    <col min="11275" max="11275" width="7.25" customWidth="1"/>
    <col min="11276" max="11283" width="5.375" customWidth="1"/>
    <col min="11284" max="11284" width="7.875" customWidth="1"/>
    <col min="11285" max="11287" width="6" customWidth="1"/>
    <col min="11288" max="11308" width="5.75" customWidth="1"/>
    <col min="11309" max="11310" width="6.25" customWidth="1"/>
    <col min="11311" max="11311" width="6.625" customWidth="1"/>
    <col min="11312" max="11312" width="6.375" customWidth="1"/>
    <col min="11313" max="11313" width="6.25" customWidth="1"/>
    <col min="11314" max="11314" width="5.25" customWidth="1"/>
    <col min="11315" max="11315" width="5.875" customWidth="1"/>
    <col min="11316" max="11316" width="5.125" customWidth="1"/>
    <col min="11527" max="11527" width="6.125" customWidth="1"/>
    <col min="11528" max="11528" width="3.25" customWidth="1"/>
    <col min="11529" max="11529" width="22.625" customWidth="1"/>
    <col min="11530" max="11530" width="0" hidden="1" customWidth="1"/>
    <col min="11531" max="11531" width="7.25" customWidth="1"/>
    <col min="11532" max="11539" width="5.375" customWidth="1"/>
    <col min="11540" max="11540" width="7.875" customWidth="1"/>
    <col min="11541" max="11543" width="6" customWidth="1"/>
    <col min="11544" max="11564" width="5.75" customWidth="1"/>
    <col min="11565" max="11566" width="6.25" customWidth="1"/>
    <col min="11567" max="11567" width="6.625" customWidth="1"/>
    <col min="11568" max="11568" width="6.375" customWidth="1"/>
    <col min="11569" max="11569" width="6.25" customWidth="1"/>
    <col min="11570" max="11570" width="5.25" customWidth="1"/>
    <col min="11571" max="11571" width="5.875" customWidth="1"/>
    <col min="11572" max="11572" width="5.125" customWidth="1"/>
    <col min="11783" max="11783" width="6.125" customWidth="1"/>
    <col min="11784" max="11784" width="3.25" customWidth="1"/>
    <col min="11785" max="11785" width="22.625" customWidth="1"/>
    <col min="11786" max="11786" width="0" hidden="1" customWidth="1"/>
    <col min="11787" max="11787" width="7.25" customWidth="1"/>
    <col min="11788" max="11795" width="5.375" customWidth="1"/>
    <col min="11796" max="11796" width="7.875" customWidth="1"/>
    <col min="11797" max="11799" width="6" customWidth="1"/>
    <col min="11800" max="11820" width="5.75" customWidth="1"/>
    <col min="11821" max="11822" width="6.25" customWidth="1"/>
    <col min="11823" max="11823" width="6.625" customWidth="1"/>
    <col min="11824" max="11824" width="6.375" customWidth="1"/>
    <col min="11825" max="11825" width="6.25" customWidth="1"/>
    <col min="11826" max="11826" width="5.25" customWidth="1"/>
    <col min="11827" max="11827" width="5.875" customWidth="1"/>
    <col min="11828" max="11828" width="5.125" customWidth="1"/>
    <col min="12039" max="12039" width="6.125" customWidth="1"/>
    <col min="12040" max="12040" width="3.25" customWidth="1"/>
    <col min="12041" max="12041" width="22.625" customWidth="1"/>
    <col min="12042" max="12042" width="0" hidden="1" customWidth="1"/>
    <col min="12043" max="12043" width="7.25" customWidth="1"/>
    <col min="12044" max="12051" width="5.375" customWidth="1"/>
    <col min="12052" max="12052" width="7.875" customWidth="1"/>
    <col min="12053" max="12055" width="6" customWidth="1"/>
    <col min="12056" max="12076" width="5.75" customWidth="1"/>
    <col min="12077" max="12078" width="6.25" customWidth="1"/>
    <col min="12079" max="12079" width="6.625" customWidth="1"/>
    <col min="12080" max="12080" width="6.375" customWidth="1"/>
    <col min="12081" max="12081" width="6.25" customWidth="1"/>
    <col min="12082" max="12082" width="5.25" customWidth="1"/>
    <col min="12083" max="12083" width="5.875" customWidth="1"/>
    <col min="12084" max="12084" width="5.125" customWidth="1"/>
    <col min="12295" max="12295" width="6.125" customWidth="1"/>
    <col min="12296" max="12296" width="3.25" customWidth="1"/>
    <col min="12297" max="12297" width="22.625" customWidth="1"/>
    <col min="12298" max="12298" width="0" hidden="1" customWidth="1"/>
    <col min="12299" max="12299" width="7.25" customWidth="1"/>
    <col min="12300" max="12307" width="5.375" customWidth="1"/>
    <col min="12308" max="12308" width="7.875" customWidth="1"/>
    <col min="12309" max="12311" width="6" customWidth="1"/>
    <col min="12312" max="12332" width="5.75" customWidth="1"/>
    <col min="12333" max="12334" width="6.25" customWidth="1"/>
    <col min="12335" max="12335" width="6.625" customWidth="1"/>
    <col min="12336" max="12336" width="6.375" customWidth="1"/>
    <col min="12337" max="12337" width="6.25" customWidth="1"/>
    <col min="12338" max="12338" width="5.25" customWidth="1"/>
    <col min="12339" max="12339" width="5.875" customWidth="1"/>
    <col min="12340" max="12340" width="5.125" customWidth="1"/>
    <col min="12551" max="12551" width="6.125" customWidth="1"/>
    <col min="12552" max="12552" width="3.25" customWidth="1"/>
    <col min="12553" max="12553" width="22.625" customWidth="1"/>
    <col min="12554" max="12554" width="0" hidden="1" customWidth="1"/>
    <col min="12555" max="12555" width="7.25" customWidth="1"/>
    <col min="12556" max="12563" width="5.375" customWidth="1"/>
    <col min="12564" max="12564" width="7.875" customWidth="1"/>
    <col min="12565" max="12567" width="6" customWidth="1"/>
    <col min="12568" max="12588" width="5.75" customWidth="1"/>
    <col min="12589" max="12590" width="6.25" customWidth="1"/>
    <col min="12591" max="12591" width="6.625" customWidth="1"/>
    <col min="12592" max="12592" width="6.375" customWidth="1"/>
    <col min="12593" max="12593" width="6.25" customWidth="1"/>
    <col min="12594" max="12594" width="5.25" customWidth="1"/>
    <col min="12595" max="12595" width="5.875" customWidth="1"/>
    <col min="12596" max="12596" width="5.125" customWidth="1"/>
    <col min="12807" max="12807" width="6.125" customWidth="1"/>
    <col min="12808" max="12808" width="3.25" customWidth="1"/>
    <col min="12809" max="12809" width="22.625" customWidth="1"/>
    <col min="12810" max="12810" width="0" hidden="1" customWidth="1"/>
    <col min="12811" max="12811" width="7.25" customWidth="1"/>
    <col min="12812" max="12819" width="5.375" customWidth="1"/>
    <col min="12820" max="12820" width="7.875" customWidth="1"/>
    <col min="12821" max="12823" width="6" customWidth="1"/>
    <col min="12824" max="12844" width="5.75" customWidth="1"/>
    <col min="12845" max="12846" width="6.25" customWidth="1"/>
    <col min="12847" max="12847" width="6.625" customWidth="1"/>
    <col min="12848" max="12848" width="6.375" customWidth="1"/>
    <col min="12849" max="12849" width="6.25" customWidth="1"/>
    <col min="12850" max="12850" width="5.25" customWidth="1"/>
    <col min="12851" max="12851" width="5.875" customWidth="1"/>
    <col min="12852" max="12852" width="5.125" customWidth="1"/>
    <col min="13063" max="13063" width="6.125" customWidth="1"/>
    <col min="13064" max="13064" width="3.25" customWidth="1"/>
    <col min="13065" max="13065" width="22.625" customWidth="1"/>
    <col min="13066" max="13066" width="0" hidden="1" customWidth="1"/>
    <col min="13067" max="13067" width="7.25" customWidth="1"/>
    <col min="13068" max="13075" width="5.375" customWidth="1"/>
    <col min="13076" max="13076" width="7.875" customWidth="1"/>
    <col min="13077" max="13079" width="6" customWidth="1"/>
    <col min="13080" max="13100" width="5.75" customWidth="1"/>
    <col min="13101" max="13102" width="6.25" customWidth="1"/>
    <col min="13103" max="13103" width="6.625" customWidth="1"/>
    <col min="13104" max="13104" width="6.375" customWidth="1"/>
    <col min="13105" max="13105" width="6.25" customWidth="1"/>
    <col min="13106" max="13106" width="5.25" customWidth="1"/>
    <col min="13107" max="13107" width="5.875" customWidth="1"/>
    <col min="13108" max="13108" width="5.125" customWidth="1"/>
    <col min="13319" max="13319" width="6.125" customWidth="1"/>
    <col min="13320" max="13320" width="3.25" customWidth="1"/>
    <col min="13321" max="13321" width="22.625" customWidth="1"/>
    <col min="13322" max="13322" width="0" hidden="1" customWidth="1"/>
    <col min="13323" max="13323" width="7.25" customWidth="1"/>
    <col min="13324" max="13331" width="5.375" customWidth="1"/>
    <col min="13332" max="13332" width="7.875" customWidth="1"/>
    <col min="13333" max="13335" width="6" customWidth="1"/>
    <col min="13336" max="13356" width="5.75" customWidth="1"/>
    <col min="13357" max="13358" width="6.25" customWidth="1"/>
    <col min="13359" max="13359" width="6.625" customWidth="1"/>
    <col min="13360" max="13360" width="6.375" customWidth="1"/>
    <col min="13361" max="13361" width="6.25" customWidth="1"/>
    <col min="13362" max="13362" width="5.25" customWidth="1"/>
    <col min="13363" max="13363" width="5.875" customWidth="1"/>
    <col min="13364" max="13364" width="5.125" customWidth="1"/>
    <col min="13575" max="13575" width="6.125" customWidth="1"/>
    <col min="13576" max="13576" width="3.25" customWidth="1"/>
    <col min="13577" max="13577" width="22.625" customWidth="1"/>
    <col min="13578" max="13578" width="0" hidden="1" customWidth="1"/>
    <col min="13579" max="13579" width="7.25" customWidth="1"/>
    <col min="13580" max="13587" width="5.375" customWidth="1"/>
    <col min="13588" max="13588" width="7.875" customWidth="1"/>
    <col min="13589" max="13591" width="6" customWidth="1"/>
    <col min="13592" max="13612" width="5.75" customWidth="1"/>
    <col min="13613" max="13614" width="6.25" customWidth="1"/>
    <col min="13615" max="13615" width="6.625" customWidth="1"/>
    <col min="13616" max="13616" width="6.375" customWidth="1"/>
    <col min="13617" max="13617" width="6.25" customWidth="1"/>
    <col min="13618" max="13618" width="5.25" customWidth="1"/>
    <col min="13619" max="13619" width="5.875" customWidth="1"/>
    <col min="13620" max="13620" width="5.125" customWidth="1"/>
    <col min="13831" max="13831" width="6.125" customWidth="1"/>
    <col min="13832" max="13832" width="3.25" customWidth="1"/>
    <col min="13833" max="13833" width="22.625" customWidth="1"/>
    <col min="13834" max="13834" width="0" hidden="1" customWidth="1"/>
    <col min="13835" max="13835" width="7.25" customWidth="1"/>
    <col min="13836" max="13843" width="5.375" customWidth="1"/>
    <col min="13844" max="13844" width="7.875" customWidth="1"/>
    <col min="13845" max="13847" width="6" customWidth="1"/>
    <col min="13848" max="13868" width="5.75" customWidth="1"/>
    <col min="13869" max="13870" width="6.25" customWidth="1"/>
    <col min="13871" max="13871" width="6.625" customWidth="1"/>
    <col min="13872" max="13872" width="6.375" customWidth="1"/>
    <col min="13873" max="13873" width="6.25" customWidth="1"/>
    <col min="13874" max="13874" width="5.25" customWidth="1"/>
    <col min="13875" max="13875" width="5.875" customWidth="1"/>
    <col min="13876" max="13876" width="5.125" customWidth="1"/>
    <col min="14087" max="14087" width="6.125" customWidth="1"/>
    <col min="14088" max="14088" width="3.25" customWidth="1"/>
    <col min="14089" max="14089" width="22.625" customWidth="1"/>
    <col min="14090" max="14090" width="0" hidden="1" customWidth="1"/>
    <col min="14091" max="14091" width="7.25" customWidth="1"/>
    <col min="14092" max="14099" width="5.375" customWidth="1"/>
    <col min="14100" max="14100" width="7.875" customWidth="1"/>
    <col min="14101" max="14103" width="6" customWidth="1"/>
    <col min="14104" max="14124" width="5.75" customWidth="1"/>
    <col min="14125" max="14126" width="6.25" customWidth="1"/>
    <col min="14127" max="14127" width="6.625" customWidth="1"/>
    <col min="14128" max="14128" width="6.375" customWidth="1"/>
    <col min="14129" max="14129" width="6.25" customWidth="1"/>
    <col min="14130" max="14130" width="5.25" customWidth="1"/>
    <col min="14131" max="14131" width="5.875" customWidth="1"/>
    <col min="14132" max="14132" width="5.125" customWidth="1"/>
    <col min="14343" max="14343" width="6.125" customWidth="1"/>
    <col min="14344" max="14344" width="3.25" customWidth="1"/>
    <col min="14345" max="14345" width="22.625" customWidth="1"/>
    <col min="14346" max="14346" width="0" hidden="1" customWidth="1"/>
    <col min="14347" max="14347" width="7.25" customWidth="1"/>
    <col min="14348" max="14355" width="5.375" customWidth="1"/>
    <col min="14356" max="14356" width="7.875" customWidth="1"/>
    <col min="14357" max="14359" width="6" customWidth="1"/>
    <col min="14360" max="14380" width="5.75" customWidth="1"/>
    <col min="14381" max="14382" width="6.25" customWidth="1"/>
    <col min="14383" max="14383" width="6.625" customWidth="1"/>
    <col min="14384" max="14384" width="6.375" customWidth="1"/>
    <col min="14385" max="14385" width="6.25" customWidth="1"/>
    <col min="14386" max="14386" width="5.25" customWidth="1"/>
    <col min="14387" max="14387" width="5.875" customWidth="1"/>
    <col min="14388" max="14388" width="5.125" customWidth="1"/>
    <col min="14599" max="14599" width="6.125" customWidth="1"/>
    <col min="14600" max="14600" width="3.25" customWidth="1"/>
    <col min="14601" max="14601" width="22.625" customWidth="1"/>
    <col min="14602" max="14602" width="0" hidden="1" customWidth="1"/>
    <col min="14603" max="14603" width="7.25" customWidth="1"/>
    <col min="14604" max="14611" width="5.375" customWidth="1"/>
    <col min="14612" max="14612" width="7.875" customWidth="1"/>
    <col min="14613" max="14615" width="6" customWidth="1"/>
    <col min="14616" max="14636" width="5.75" customWidth="1"/>
    <col min="14637" max="14638" width="6.25" customWidth="1"/>
    <col min="14639" max="14639" width="6.625" customWidth="1"/>
    <col min="14640" max="14640" width="6.375" customWidth="1"/>
    <col min="14641" max="14641" width="6.25" customWidth="1"/>
    <col min="14642" max="14642" width="5.25" customWidth="1"/>
    <col min="14643" max="14643" width="5.875" customWidth="1"/>
    <col min="14644" max="14644" width="5.125" customWidth="1"/>
    <col min="14855" max="14855" width="6.125" customWidth="1"/>
    <col min="14856" max="14856" width="3.25" customWidth="1"/>
    <col min="14857" max="14857" width="22.625" customWidth="1"/>
    <col min="14858" max="14858" width="0" hidden="1" customWidth="1"/>
    <col min="14859" max="14859" width="7.25" customWidth="1"/>
    <col min="14860" max="14867" width="5.375" customWidth="1"/>
    <col min="14868" max="14868" width="7.875" customWidth="1"/>
    <col min="14869" max="14871" width="6" customWidth="1"/>
    <col min="14872" max="14892" width="5.75" customWidth="1"/>
    <col min="14893" max="14894" width="6.25" customWidth="1"/>
    <col min="14895" max="14895" width="6.625" customWidth="1"/>
    <col min="14896" max="14896" width="6.375" customWidth="1"/>
    <col min="14897" max="14897" width="6.25" customWidth="1"/>
    <col min="14898" max="14898" width="5.25" customWidth="1"/>
    <col min="14899" max="14899" width="5.875" customWidth="1"/>
    <col min="14900" max="14900" width="5.125" customWidth="1"/>
    <col min="15111" max="15111" width="6.125" customWidth="1"/>
    <col min="15112" max="15112" width="3.25" customWidth="1"/>
    <col min="15113" max="15113" width="22.625" customWidth="1"/>
    <col min="15114" max="15114" width="0" hidden="1" customWidth="1"/>
    <col min="15115" max="15115" width="7.25" customWidth="1"/>
    <col min="15116" max="15123" width="5.375" customWidth="1"/>
    <col min="15124" max="15124" width="7.875" customWidth="1"/>
    <col min="15125" max="15127" width="6" customWidth="1"/>
    <col min="15128" max="15148" width="5.75" customWidth="1"/>
    <col min="15149" max="15150" width="6.25" customWidth="1"/>
    <col min="15151" max="15151" width="6.625" customWidth="1"/>
    <col min="15152" max="15152" width="6.375" customWidth="1"/>
    <col min="15153" max="15153" width="6.25" customWidth="1"/>
    <col min="15154" max="15154" width="5.25" customWidth="1"/>
    <col min="15155" max="15155" width="5.875" customWidth="1"/>
    <col min="15156" max="15156" width="5.125" customWidth="1"/>
    <col min="15367" max="15367" width="6.125" customWidth="1"/>
    <col min="15368" max="15368" width="3.25" customWidth="1"/>
    <col min="15369" max="15369" width="22.625" customWidth="1"/>
    <col min="15370" max="15370" width="0" hidden="1" customWidth="1"/>
    <col min="15371" max="15371" width="7.25" customWidth="1"/>
    <col min="15372" max="15379" width="5.375" customWidth="1"/>
    <col min="15380" max="15380" width="7.875" customWidth="1"/>
    <col min="15381" max="15383" width="6" customWidth="1"/>
    <col min="15384" max="15404" width="5.75" customWidth="1"/>
    <col min="15405" max="15406" width="6.25" customWidth="1"/>
    <col min="15407" max="15407" width="6.625" customWidth="1"/>
    <col min="15408" max="15408" width="6.375" customWidth="1"/>
    <col min="15409" max="15409" width="6.25" customWidth="1"/>
    <col min="15410" max="15410" width="5.25" customWidth="1"/>
    <col min="15411" max="15411" width="5.875" customWidth="1"/>
    <col min="15412" max="15412" width="5.125" customWidth="1"/>
    <col min="15623" max="15623" width="6.125" customWidth="1"/>
    <col min="15624" max="15624" width="3.25" customWidth="1"/>
    <col min="15625" max="15625" width="22.625" customWidth="1"/>
    <col min="15626" max="15626" width="0" hidden="1" customWidth="1"/>
    <col min="15627" max="15627" width="7.25" customWidth="1"/>
    <col min="15628" max="15635" width="5.375" customWidth="1"/>
    <col min="15636" max="15636" width="7.875" customWidth="1"/>
    <col min="15637" max="15639" width="6" customWidth="1"/>
    <col min="15640" max="15660" width="5.75" customWidth="1"/>
    <col min="15661" max="15662" width="6.25" customWidth="1"/>
    <col min="15663" max="15663" width="6.625" customWidth="1"/>
    <col min="15664" max="15664" width="6.375" customWidth="1"/>
    <col min="15665" max="15665" width="6.25" customWidth="1"/>
    <col min="15666" max="15666" width="5.25" customWidth="1"/>
    <col min="15667" max="15667" width="5.875" customWidth="1"/>
    <col min="15668" max="15668" width="5.125" customWidth="1"/>
    <col min="15879" max="15879" width="6.125" customWidth="1"/>
    <col min="15880" max="15880" width="3.25" customWidth="1"/>
    <col min="15881" max="15881" width="22.625" customWidth="1"/>
    <col min="15882" max="15882" width="0" hidden="1" customWidth="1"/>
    <col min="15883" max="15883" width="7.25" customWidth="1"/>
    <col min="15884" max="15891" width="5.375" customWidth="1"/>
    <col min="15892" max="15892" width="7.875" customWidth="1"/>
    <col min="15893" max="15895" width="6" customWidth="1"/>
    <col min="15896" max="15916" width="5.75" customWidth="1"/>
    <col min="15917" max="15918" width="6.25" customWidth="1"/>
    <col min="15919" max="15919" width="6.625" customWidth="1"/>
    <col min="15920" max="15920" width="6.375" customWidth="1"/>
    <col min="15921" max="15921" width="6.25" customWidth="1"/>
    <col min="15922" max="15922" width="5.25" customWidth="1"/>
    <col min="15923" max="15923" width="5.875" customWidth="1"/>
    <col min="15924" max="15924" width="5.125" customWidth="1"/>
    <col min="16135" max="16135" width="6.125" customWidth="1"/>
    <col min="16136" max="16136" width="3.25" customWidth="1"/>
    <col min="16137" max="16137" width="22.625" customWidth="1"/>
    <col min="16138" max="16138" width="0" hidden="1" customWidth="1"/>
    <col min="16139" max="16139" width="7.25" customWidth="1"/>
    <col min="16140" max="16147" width="5.375" customWidth="1"/>
    <col min="16148" max="16148" width="7.875" customWidth="1"/>
    <col min="16149" max="16151" width="6" customWidth="1"/>
    <col min="16152" max="16172" width="5.75" customWidth="1"/>
    <col min="16173" max="16174" width="6.25" customWidth="1"/>
    <col min="16175" max="16175" width="6.625" customWidth="1"/>
    <col min="16176" max="16176" width="6.375" customWidth="1"/>
    <col min="16177" max="16177" width="6.25" customWidth="1"/>
    <col min="16178" max="16178" width="5.25" customWidth="1"/>
    <col min="16179" max="16179" width="5.875" customWidth="1"/>
    <col min="16180" max="16180" width="5.125" customWidth="1"/>
  </cols>
  <sheetData>
    <row r="1" spans="1:52" ht="27" customHeight="1" thickBot="1" x14ac:dyDescent="0.2">
      <c r="A1" s="181" t="s">
        <v>76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"/>
      <c r="AV1" s="1"/>
      <c r="AW1" s="1"/>
      <c r="AX1" s="1"/>
      <c r="AY1" s="1"/>
      <c r="AZ1" s="1"/>
    </row>
    <row r="2" spans="1:52" ht="17.25" customHeight="1" thickTop="1" x14ac:dyDescent="0.15">
      <c r="A2" s="182" t="s">
        <v>0</v>
      </c>
      <c r="B2" s="185" t="s">
        <v>1</v>
      </c>
      <c r="C2" s="185" t="s">
        <v>2</v>
      </c>
      <c r="D2" s="188" t="s">
        <v>3</v>
      </c>
      <c r="E2" s="191" t="s">
        <v>4</v>
      </c>
      <c r="F2" s="194" t="s">
        <v>5</v>
      </c>
      <c r="G2" s="195"/>
      <c r="H2" s="195"/>
      <c r="I2" s="195"/>
      <c r="J2" s="195"/>
      <c r="K2" s="195"/>
      <c r="L2" s="195"/>
      <c r="M2" s="196"/>
      <c r="N2" s="197" t="s">
        <v>75</v>
      </c>
      <c r="O2" s="200" t="s">
        <v>74</v>
      </c>
      <c r="P2" s="201"/>
      <c r="Q2" s="202"/>
      <c r="R2" s="200" t="s">
        <v>73</v>
      </c>
      <c r="S2" s="201"/>
      <c r="T2" s="202"/>
      <c r="U2" s="200" t="s">
        <v>6</v>
      </c>
      <c r="V2" s="201"/>
      <c r="W2" s="202"/>
      <c r="X2" s="200" t="s">
        <v>7</v>
      </c>
      <c r="Y2" s="201"/>
      <c r="Z2" s="202"/>
      <c r="AA2" s="200" t="s">
        <v>8</v>
      </c>
      <c r="AB2" s="201"/>
      <c r="AC2" s="202"/>
      <c r="AD2" s="226" t="s">
        <v>9</v>
      </c>
      <c r="AE2" s="201"/>
      <c r="AF2" s="201"/>
      <c r="AG2" s="227" t="s">
        <v>10</v>
      </c>
      <c r="AH2" s="209"/>
      <c r="AI2" s="210"/>
      <c r="AJ2" s="209" t="s">
        <v>11</v>
      </c>
      <c r="AK2" s="209"/>
      <c r="AL2" s="210"/>
      <c r="AM2" s="209" t="s">
        <v>12</v>
      </c>
      <c r="AN2" s="209"/>
      <c r="AO2" s="210"/>
      <c r="AP2" s="209" t="s">
        <v>13</v>
      </c>
      <c r="AQ2" s="209"/>
      <c r="AR2" s="210"/>
      <c r="AS2" s="152" t="s">
        <v>14</v>
      </c>
      <c r="AT2" s="152" t="s">
        <v>15</v>
      </c>
      <c r="AU2" s="2" t="s">
        <v>16</v>
      </c>
      <c r="AV2" s="3" t="s">
        <v>17</v>
      </c>
      <c r="AW2" s="3" t="s">
        <v>18</v>
      </c>
      <c r="AX2" s="3" t="s">
        <v>19</v>
      </c>
      <c r="AY2" s="3" t="s">
        <v>20</v>
      </c>
      <c r="AZ2" s="3" t="s">
        <v>21</v>
      </c>
    </row>
    <row r="3" spans="1:52" ht="15.75" customHeight="1" x14ac:dyDescent="0.15">
      <c r="A3" s="183"/>
      <c r="B3" s="186"/>
      <c r="C3" s="186"/>
      <c r="D3" s="189"/>
      <c r="E3" s="192"/>
      <c r="F3" s="211" t="s">
        <v>22</v>
      </c>
      <c r="G3" s="213" t="s">
        <v>23</v>
      </c>
      <c r="H3" s="215" t="s">
        <v>24</v>
      </c>
      <c r="I3" s="217" t="s">
        <v>25</v>
      </c>
      <c r="J3" s="219" t="s">
        <v>26</v>
      </c>
      <c r="K3" s="220"/>
      <c r="L3" s="221"/>
      <c r="M3" s="222" t="s">
        <v>27</v>
      </c>
      <c r="N3" s="198"/>
      <c r="O3" s="203" t="s">
        <v>28</v>
      </c>
      <c r="P3" s="205" t="s">
        <v>26</v>
      </c>
      <c r="Q3" s="207" t="s">
        <v>29</v>
      </c>
      <c r="R3" s="203" t="s">
        <v>28</v>
      </c>
      <c r="S3" s="205" t="s">
        <v>26</v>
      </c>
      <c r="T3" s="207" t="s">
        <v>29</v>
      </c>
      <c r="U3" s="203" t="s">
        <v>28</v>
      </c>
      <c r="V3" s="205" t="s">
        <v>26</v>
      </c>
      <c r="W3" s="207" t="s">
        <v>29</v>
      </c>
      <c r="X3" s="224" t="s">
        <v>28</v>
      </c>
      <c r="Y3" s="205" t="s">
        <v>26</v>
      </c>
      <c r="Z3" s="207" t="s">
        <v>29</v>
      </c>
      <c r="AA3" s="224" t="s">
        <v>28</v>
      </c>
      <c r="AB3" s="205" t="s">
        <v>26</v>
      </c>
      <c r="AC3" s="207" t="s">
        <v>29</v>
      </c>
      <c r="AD3" s="224" t="s">
        <v>28</v>
      </c>
      <c r="AE3" s="205" t="s">
        <v>26</v>
      </c>
      <c r="AF3" s="207" t="s">
        <v>29</v>
      </c>
      <c r="AG3" s="224" t="s">
        <v>28</v>
      </c>
      <c r="AH3" s="205" t="s">
        <v>26</v>
      </c>
      <c r="AI3" s="229" t="s">
        <v>29</v>
      </c>
      <c r="AJ3" s="228" t="s">
        <v>28</v>
      </c>
      <c r="AK3" s="205" t="s">
        <v>26</v>
      </c>
      <c r="AL3" s="229" t="s">
        <v>29</v>
      </c>
      <c r="AM3" s="228" t="s">
        <v>28</v>
      </c>
      <c r="AN3" s="205" t="s">
        <v>26</v>
      </c>
      <c r="AO3" s="229" t="s">
        <v>29</v>
      </c>
      <c r="AP3" s="228" t="s">
        <v>28</v>
      </c>
      <c r="AQ3" s="205" t="s">
        <v>26</v>
      </c>
      <c r="AR3" s="229" t="s">
        <v>29</v>
      </c>
      <c r="AS3" s="236" t="s">
        <v>29</v>
      </c>
      <c r="AT3" s="238" t="s">
        <v>29</v>
      </c>
      <c r="AU3" s="240" t="s">
        <v>29</v>
      </c>
      <c r="AV3" s="238" t="s">
        <v>29</v>
      </c>
      <c r="AW3" s="241" t="s">
        <v>29</v>
      </c>
      <c r="AX3" s="241" t="s">
        <v>29</v>
      </c>
      <c r="AY3" s="232" t="s">
        <v>29</v>
      </c>
      <c r="AZ3" s="234" t="s">
        <v>29</v>
      </c>
    </row>
    <row r="4" spans="1:52" s="6" customFormat="1" ht="15.75" customHeight="1" x14ac:dyDescent="0.15">
      <c r="A4" s="184"/>
      <c r="B4" s="187"/>
      <c r="C4" s="187"/>
      <c r="D4" s="190"/>
      <c r="E4" s="193"/>
      <c r="F4" s="212"/>
      <c r="G4" s="214"/>
      <c r="H4" s="216"/>
      <c r="I4" s="218"/>
      <c r="J4" s="142" t="s">
        <v>30</v>
      </c>
      <c r="K4" s="4" t="s">
        <v>31</v>
      </c>
      <c r="L4" s="5" t="s">
        <v>32</v>
      </c>
      <c r="M4" s="223"/>
      <c r="N4" s="199"/>
      <c r="O4" s="204"/>
      <c r="P4" s="206"/>
      <c r="Q4" s="208"/>
      <c r="R4" s="204"/>
      <c r="S4" s="206"/>
      <c r="T4" s="208"/>
      <c r="U4" s="204"/>
      <c r="V4" s="206"/>
      <c r="W4" s="208"/>
      <c r="X4" s="225"/>
      <c r="Y4" s="206"/>
      <c r="Z4" s="208"/>
      <c r="AA4" s="225"/>
      <c r="AB4" s="206"/>
      <c r="AC4" s="208"/>
      <c r="AD4" s="225"/>
      <c r="AE4" s="206"/>
      <c r="AF4" s="208"/>
      <c r="AG4" s="225"/>
      <c r="AH4" s="206"/>
      <c r="AI4" s="230"/>
      <c r="AJ4" s="187"/>
      <c r="AK4" s="206"/>
      <c r="AL4" s="230"/>
      <c r="AM4" s="187"/>
      <c r="AN4" s="206"/>
      <c r="AO4" s="230"/>
      <c r="AP4" s="187"/>
      <c r="AQ4" s="206"/>
      <c r="AR4" s="230"/>
      <c r="AS4" s="237"/>
      <c r="AT4" s="239"/>
      <c r="AU4" s="240"/>
      <c r="AV4" s="239"/>
      <c r="AW4" s="241"/>
      <c r="AX4" s="241"/>
      <c r="AY4" s="233"/>
      <c r="AZ4" s="235"/>
    </row>
    <row r="5" spans="1:52" s="6" customFormat="1" ht="15.75" customHeight="1" x14ac:dyDescent="0.15">
      <c r="A5" s="231" t="s">
        <v>33</v>
      </c>
      <c r="B5" s="7">
        <v>1</v>
      </c>
      <c r="C5" s="8" t="s">
        <v>34</v>
      </c>
      <c r="D5" s="9"/>
      <c r="E5" s="10">
        <f t="shared" ref="E5:E15" si="0">SUM(F5:I5,L5,M5)</f>
        <v>26</v>
      </c>
      <c r="F5" s="10">
        <v>12</v>
      </c>
      <c r="G5" s="11">
        <v>5</v>
      </c>
      <c r="H5" s="11">
        <v>7</v>
      </c>
      <c r="I5" s="12">
        <v>2</v>
      </c>
      <c r="J5" s="10">
        <v>0</v>
      </c>
      <c r="K5" s="12">
        <v>0</v>
      </c>
      <c r="L5" s="13">
        <f>SUM(J5:K5)</f>
        <v>0</v>
      </c>
      <c r="M5" s="14">
        <v>0</v>
      </c>
      <c r="N5" s="175">
        <f>L5/E5</f>
        <v>0</v>
      </c>
      <c r="O5" s="15">
        <v>25</v>
      </c>
      <c r="P5" s="16">
        <v>1</v>
      </c>
      <c r="Q5" s="17">
        <f>P5/O5</f>
        <v>0.04</v>
      </c>
      <c r="R5" s="15">
        <v>25</v>
      </c>
      <c r="S5" s="16">
        <v>0</v>
      </c>
      <c r="T5" s="17">
        <f>S5/R5</f>
        <v>0</v>
      </c>
      <c r="U5" s="15">
        <v>25</v>
      </c>
      <c r="V5" s="16">
        <v>1</v>
      </c>
      <c r="W5" s="17">
        <f>V5/U5</f>
        <v>0.04</v>
      </c>
      <c r="X5" s="18">
        <v>27</v>
      </c>
      <c r="Y5" s="16">
        <v>0</v>
      </c>
      <c r="Z5" s="17">
        <f>Y5/X5</f>
        <v>0</v>
      </c>
      <c r="AA5" s="18">
        <v>27</v>
      </c>
      <c r="AB5" s="16">
        <v>5</v>
      </c>
      <c r="AC5" s="17">
        <f>AB5/AA5</f>
        <v>0.18518518518518517</v>
      </c>
      <c r="AD5" s="18">
        <v>27</v>
      </c>
      <c r="AE5" s="16">
        <v>3</v>
      </c>
      <c r="AF5" s="17">
        <f>AE5/AD5</f>
        <v>0.1111111111111111</v>
      </c>
      <c r="AG5" s="18">
        <v>27</v>
      </c>
      <c r="AH5" s="16">
        <v>4</v>
      </c>
      <c r="AI5" s="19">
        <f>AH5/AG5</f>
        <v>0.14814814814814814</v>
      </c>
      <c r="AJ5" s="18">
        <v>29</v>
      </c>
      <c r="AK5" s="16">
        <v>3</v>
      </c>
      <c r="AL5" s="19">
        <f>AK5/AJ5</f>
        <v>0.10344827586206896</v>
      </c>
      <c r="AM5" s="18">
        <v>29</v>
      </c>
      <c r="AN5" s="16">
        <v>4</v>
      </c>
      <c r="AO5" s="19">
        <f t="shared" ref="AO5:AO37" si="1">AN5/AM5</f>
        <v>0.13793103448275862</v>
      </c>
      <c r="AP5" s="18">
        <v>29</v>
      </c>
      <c r="AQ5" s="16">
        <v>3</v>
      </c>
      <c r="AR5" s="19">
        <f t="shared" ref="AR5:AR37" si="2">AQ5/AP5</f>
        <v>0.10344827586206896</v>
      </c>
      <c r="AS5" s="20">
        <v>0.26923076923076922</v>
      </c>
      <c r="AT5" s="20">
        <v>0.16666666666666666</v>
      </c>
      <c r="AU5" s="20">
        <v>0.1</v>
      </c>
      <c r="AV5" s="20">
        <v>7.407407407407407E-2</v>
      </c>
      <c r="AW5" s="21">
        <v>3.5999999999999997E-2</v>
      </c>
      <c r="AX5" s="21">
        <v>0.04</v>
      </c>
      <c r="AY5" s="22">
        <v>3.6999999999999998E-2</v>
      </c>
      <c r="AZ5" s="23">
        <v>0</v>
      </c>
    </row>
    <row r="6" spans="1:52" s="6" customFormat="1" ht="15.75" customHeight="1" x14ac:dyDescent="0.15">
      <c r="A6" s="189"/>
      <c r="B6" s="24">
        <v>2</v>
      </c>
      <c r="C6" s="25" t="s">
        <v>35</v>
      </c>
      <c r="D6" s="26"/>
      <c r="E6" s="10">
        <f t="shared" si="0"/>
        <v>35</v>
      </c>
      <c r="F6" s="165">
        <v>17</v>
      </c>
      <c r="G6" s="166">
        <v>3</v>
      </c>
      <c r="H6" s="166">
        <v>10</v>
      </c>
      <c r="I6" s="167">
        <v>2</v>
      </c>
      <c r="J6" s="165">
        <v>0</v>
      </c>
      <c r="K6" s="167">
        <v>2</v>
      </c>
      <c r="L6" s="13">
        <f t="shared" ref="L6:L36" si="3">SUM(J6:K6)</f>
        <v>2</v>
      </c>
      <c r="M6" s="14">
        <v>1</v>
      </c>
      <c r="N6" s="175">
        <f t="shared" ref="N6:N42" si="4">L6/E6</f>
        <v>5.7142857142857141E-2</v>
      </c>
      <c r="O6" s="30">
        <v>35</v>
      </c>
      <c r="P6" s="31">
        <v>0</v>
      </c>
      <c r="Q6" s="32">
        <f t="shared" ref="Q6:Q34" si="5">P6/O6</f>
        <v>0</v>
      </c>
      <c r="R6" s="30">
        <v>35</v>
      </c>
      <c r="S6" s="31">
        <v>0</v>
      </c>
      <c r="T6" s="32">
        <f t="shared" ref="T6:T34" si="6">S6/R6</f>
        <v>0</v>
      </c>
      <c r="U6" s="30">
        <v>35</v>
      </c>
      <c r="V6" s="31">
        <v>1</v>
      </c>
      <c r="W6" s="32">
        <f t="shared" ref="W6:W34" si="7">V6/U6</f>
        <v>2.8571428571428571E-2</v>
      </c>
      <c r="X6" s="33">
        <v>35</v>
      </c>
      <c r="Y6" s="31">
        <v>0</v>
      </c>
      <c r="Z6" s="32">
        <f t="shared" ref="Z6:Z36" si="8">Y6/X6</f>
        <v>0</v>
      </c>
      <c r="AA6" s="33">
        <v>35</v>
      </c>
      <c r="AB6" s="31">
        <v>4</v>
      </c>
      <c r="AC6" s="32">
        <f t="shared" ref="AC6:AC34" si="9">AB6/AA6</f>
        <v>0.11428571428571428</v>
      </c>
      <c r="AD6" s="33">
        <v>35</v>
      </c>
      <c r="AE6" s="31">
        <v>4</v>
      </c>
      <c r="AF6" s="32">
        <f t="shared" ref="AF6:AF15" si="10">AE6/AD6</f>
        <v>0.11428571428571428</v>
      </c>
      <c r="AG6" s="33">
        <v>36</v>
      </c>
      <c r="AH6" s="31">
        <v>4</v>
      </c>
      <c r="AI6" s="34">
        <f t="shared" ref="AI6:AI37" si="11">AH6/AG6</f>
        <v>0.1111111111111111</v>
      </c>
      <c r="AJ6" s="33">
        <v>34</v>
      </c>
      <c r="AK6" s="31">
        <v>2</v>
      </c>
      <c r="AL6" s="34">
        <f t="shared" ref="AL6:AL37" si="12">AK6/AJ6</f>
        <v>5.8823529411764705E-2</v>
      </c>
      <c r="AM6" s="33">
        <v>34</v>
      </c>
      <c r="AN6" s="31">
        <v>2</v>
      </c>
      <c r="AO6" s="34">
        <f t="shared" si="1"/>
        <v>5.8823529411764705E-2</v>
      </c>
      <c r="AP6" s="33">
        <v>33</v>
      </c>
      <c r="AQ6" s="31">
        <v>5</v>
      </c>
      <c r="AR6" s="34">
        <f t="shared" si="2"/>
        <v>0.15151515151515152</v>
      </c>
      <c r="AS6" s="35">
        <v>0.12121212121212122</v>
      </c>
      <c r="AT6" s="35">
        <v>0.10810810810810811</v>
      </c>
      <c r="AU6" s="35">
        <v>8.3000000000000004E-2</v>
      </c>
      <c r="AV6" s="35">
        <v>5.5555555555555552E-2</v>
      </c>
      <c r="AW6" s="36">
        <v>5.7000000000000002E-2</v>
      </c>
      <c r="AX6" s="36">
        <v>0</v>
      </c>
      <c r="AY6" s="37">
        <v>5.0999999999999997E-2</v>
      </c>
      <c r="AZ6" s="38">
        <v>0.03</v>
      </c>
    </row>
    <row r="7" spans="1:52" s="6" customFormat="1" ht="15.75" customHeight="1" x14ac:dyDescent="0.15">
      <c r="A7" s="189"/>
      <c r="B7" s="24">
        <v>3</v>
      </c>
      <c r="C7" s="25" t="s">
        <v>36</v>
      </c>
      <c r="D7" s="26"/>
      <c r="E7" s="10">
        <f t="shared" si="0"/>
        <v>52</v>
      </c>
      <c r="F7" s="165">
        <v>30</v>
      </c>
      <c r="G7" s="166">
        <v>5</v>
      </c>
      <c r="H7" s="166">
        <v>10</v>
      </c>
      <c r="I7" s="167">
        <v>2</v>
      </c>
      <c r="J7" s="165">
        <v>0</v>
      </c>
      <c r="K7" s="167">
        <v>5</v>
      </c>
      <c r="L7" s="13">
        <f>SUM(J7:K7)</f>
        <v>5</v>
      </c>
      <c r="M7" s="14">
        <v>0</v>
      </c>
      <c r="N7" s="175">
        <f t="shared" si="4"/>
        <v>9.6153846153846159E-2</v>
      </c>
      <c r="O7" s="30">
        <v>51</v>
      </c>
      <c r="P7" s="31">
        <v>2</v>
      </c>
      <c r="Q7" s="32">
        <f t="shared" si="5"/>
        <v>3.9215686274509803E-2</v>
      </c>
      <c r="R7" s="30">
        <v>51</v>
      </c>
      <c r="S7" s="31">
        <v>4</v>
      </c>
      <c r="T7" s="32">
        <f t="shared" si="6"/>
        <v>7.8431372549019607E-2</v>
      </c>
      <c r="U7" s="30">
        <v>51</v>
      </c>
      <c r="V7" s="31">
        <v>5</v>
      </c>
      <c r="W7" s="32">
        <f t="shared" si="7"/>
        <v>9.8039215686274508E-2</v>
      </c>
      <c r="X7" s="33">
        <v>50</v>
      </c>
      <c r="Y7" s="31">
        <v>6</v>
      </c>
      <c r="Z7" s="32">
        <f t="shared" si="8"/>
        <v>0.12</v>
      </c>
      <c r="AA7" s="33">
        <v>51</v>
      </c>
      <c r="AB7" s="31">
        <v>2</v>
      </c>
      <c r="AC7" s="32">
        <f t="shared" si="9"/>
        <v>3.9215686274509803E-2</v>
      </c>
      <c r="AD7" s="33">
        <v>50</v>
      </c>
      <c r="AE7" s="31">
        <v>3</v>
      </c>
      <c r="AF7" s="32">
        <f t="shared" si="10"/>
        <v>0.06</v>
      </c>
      <c r="AG7" s="33">
        <v>49</v>
      </c>
      <c r="AH7" s="31">
        <v>3</v>
      </c>
      <c r="AI7" s="34">
        <f t="shared" si="11"/>
        <v>6.1224489795918366E-2</v>
      </c>
      <c r="AJ7" s="33">
        <v>51</v>
      </c>
      <c r="AK7" s="31">
        <v>8</v>
      </c>
      <c r="AL7" s="34">
        <f t="shared" si="12"/>
        <v>0.15686274509803921</v>
      </c>
      <c r="AM7" s="33">
        <v>52</v>
      </c>
      <c r="AN7" s="31">
        <v>7</v>
      </c>
      <c r="AO7" s="34">
        <f t="shared" si="1"/>
        <v>0.13461538461538461</v>
      </c>
      <c r="AP7" s="33">
        <v>51</v>
      </c>
      <c r="AQ7" s="31">
        <v>5</v>
      </c>
      <c r="AR7" s="34">
        <f t="shared" si="2"/>
        <v>9.8039215686274508E-2</v>
      </c>
      <c r="AS7" s="35">
        <v>5.7692307692307696E-2</v>
      </c>
      <c r="AT7" s="35">
        <v>3.7037037037037035E-2</v>
      </c>
      <c r="AU7" s="35">
        <v>5.3999999999999999E-2</v>
      </c>
      <c r="AV7" s="35">
        <v>1.9230769230769232E-2</v>
      </c>
      <c r="AW7" s="36">
        <v>5.8999999999999997E-2</v>
      </c>
      <c r="AX7" s="36">
        <v>1.9E-2</v>
      </c>
      <c r="AY7" s="37">
        <v>0</v>
      </c>
      <c r="AZ7" s="38">
        <v>0</v>
      </c>
    </row>
    <row r="8" spans="1:52" s="6" customFormat="1" ht="15.75" customHeight="1" x14ac:dyDescent="0.15">
      <c r="A8" s="189"/>
      <c r="B8" s="24">
        <v>4</v>
      </c>
      <c r="C8" s="25" t="s">
        <v>37</v>
      </c>
      <c r="D8" s="26"/>
      <c r="E8" s="10">
        <f t="shared" si="0"/>
        <v>38</v>
      </c>
      <c r="F8" s="165">
        <v>21</v>
      </c>
      <c r="G8" s="166">
        <v>1</v>
      </c>
      <c r="H8" s="166">
        <v>9</v>
      </c>
      <c r="I8" s="167">
        <v>0</v>
      </c>
      <c r="J8" s="165">
        <v>0</v>
      </c>
      <c r="K8" s="167">
        <v>7</v>
      </c>
      <c r="L8" s="13">
        <f t="shared" si="3"/>
        <v>7</v>
      </c>
      <c r="M8" s="14">
        <v>0</v>
      </c>
      <c r="N8" s="175">
        <f t="shared" si="4"/>
        <v>0.18421052631578946</v>
      </c>
      <c r="O8" s="30">
        <v>40</v>
      </c>
      <c r="P8" s="31">
        <v>4</v>
      </c>
      <c r="Q8" s="32">
        <f t="shared" si="5"/>
        <v>0.1</v>
      </c>
      <c r="R8" s="30">
        <v>40</v>
      </c>
      <c r="S8" s="31">
        <v>3</v>
      </c>
      <c r="T8" s="32">
        <f t="shared" si="6"/>
        <v>7.4999999999999997E-2</v>
      </c>
      <c r="U8" s="30">
        <v>40</v>
      </c>
      <c r="V8" s="31">
        <v>3</v>
      </c>
      <c r="W8" s="32">
        <f t="shared" si="7"/>
        <v>7.4999999999999997E-2</v>
      </c>
      <c r="X8" s="33">
        <v>40</v>
      </c>
      <c r="Y8" s="31">
        <v>4</v>
      </c>
      <c r="Z8" s="32">
        <f t="shared" si="8"/>
        <v>0.1</v>
      </c>
      <c r="AA8" s="33">
        <v>39</v>
      </c>
      <c r="AB8" s="31">
        <v>2</v>
      </c>
      <c r="AC8" s="32">
        <f t="shared" si="9"/>
        <v>5.128205128205128E-2</v>
      </c>
      <c r="AD8" s="33">
        <v>39</v>
      </c>
      <c r="AE8" s="31">
        <v>3</v>
      </c>
      <c r="AF8" s="32">
        <f t="shared" si="10"/>
        <v>7.6923076923076927E-2</v>
      </c>
      <c r="AG8" s="33">
        <v>38</v>
      </c>
      <c r="AH8" s="31">
        <v>3</v>
      </c>
      <c r="AI8" s="34">
        <f t="shared" si="11"/>
        <v>7.8947368421052627E-2</v>
      </c>
      <c r="AJ8" s="33">
        <v>38</v>
      </c>
      <c r="AK8" s="31">
        <v>2</v>
      </c>
      <c r="AL8" s="34">
        <f t="shared" si="12"/>
        <v>5.2631578947368418E-2</v>
      </c>
      <c r="AM8" s="33">
        <v>38</v>
      </c>
      <c r="AN8" s="31">
        <v>2</v>
      </c>
      <c r="AO8" s="34">
        <f t="shared" si="1"/>
        <v>5.2631578947368418E-2</v>
      </c>
      <c r="AP8" s="33">
        <v>38</v>
      </c>
      <c r="AQ8" s="31">
        <v>2</v>
      </c>
      <c r="AR8" s="34">
        <f t="shared" si="2"/>
        <v>5.2631578947368418E-2</v>
      </c>
      <c r="AS8" s="35">
        <v>8.1081081081081086E-2</v>
      </c>
      <c r="AT8" s="35">
        <v>0</v>
      </c>
      <c r="AU8" s="35">
        <v>0.02</v>
      </c>
      <c r="AV8" s="35">
        <v>0</v>
      </c>
      <c r="AW8" s="36">
        <v>0</v>
      </c>
      <c r="AX8" s="36">
        <v>2.5999999999999999E-2</v>
      </c>
      <c r="AY8" s="37">
        <v>0</v>
      </c>
      <c r="AZ8" s="38">
        <v>2.9000000000000001E-2</v>
      </c>
    </row>
    <row r="9" spans="1:52" s="6" customFormat="1" ht="15.75" customHeight="1" x14ac:dyDescent="0.15">
      <c r="A9" s="189"/>
      <c r="B9" s="24">
        <v>5</v>
      </c>
      <c r="C9" s="25" t="s">
        <v>38</v>
      </c>
      <c r="D9" s="26"/>
      <c r="E9" s="10">
        <f t="shared" si="0"/>
        <v>26</v>
      </c>
      <c r="F9" s="165">
        <v>12</v>
      </c>
      <c r="G9" s="166">
        <v>2</v>
      </c>
      <c r="H9" s="166">
        <v>2</v>
      </c>
      <c r="I9" s="167">
        <v>1</v>
      </c>
      <c r="J9" s="165">
        <v>3</v>
      </c>
      <c r="K9" s="167">
        <v>5</v>
      </c>
      <c r="L9" s="13">
        <f t="shared" si="3"/>
        <v>8</v>
      </c>
      <c r="M9" s="14">
        <v>1</v>
      </c>
      <c r="N9" s="175">
        <f t="shared" si="4"/>
        <v>0.30769230769230771</v>
      </c>
      <c r="O9" s="30">
        <v>26</v>
      </c>
      <c r="P9" s="31">
        <v>4</v>
      </c>
      <c r="Q9" s="32">
        <f t="shared" si="5"/>
        <v>0.15384615384615385</v>
      </c>
      <c r="R9" s="30">
        <v>26</v>
      </c>
      <c r="S9" s="31">
        <v>0</v>
      </c>
      <c r="T9" s="32">
        <f t="shared" si="6"/>
        <v>0</v>
      </c>
      <c r="U9" s="30">
        <v>26</v>
      </c>
      <c r="V9" s="31">
        <v>0</v>
      </c>
      <c r="W9" s="32">
        <f t="shared" si="7"/>
        <v>0</v>
      </c>
      <c r="X9" s="33">
        <v>25</v>
      </c>
      <c r="Y9" s="31">
        <v>1</v>
      </c>
      <c r="Z9" s="32">
        <f t="shared" si="8"/>
        <v>0.04</v>
      </c>
      <c r="AA9" s="33">
        <v>25</v>
      </c>
      <c r="AB9" s="31">
        <v>2</v>
      </c>
      <c r="AC9" s="32">
        <f t="shared" si="9"/>
        <v>0.08</v>
      </c>
      <c r="AD9" s="33">
        <v>25</v>
      </c>
      <c r="AE9" s="31">
        <v>3</v>
      </c>
      <c r="AF9" s="32">
        <f t="shared" si="10"/>
        <v>0.12</v>
      </c>
      <c r="AG9" s="33">
        <v>25</v>
      </c>
      <c r="AH9" s="31">
        <v>1</v>
      </c>
      <c r="AI9" s="34">
        <f t="shared" si="11"/>
        <v>0.04</v>
      </c>
      <c r="AJ9" s="33">
        <v>27</v>
      </c>
      <c r="AK9" s="31">
        <v>0</v>
      </c>
      <c r="AL9" s="34">
        <f t="shared" si="12"/>
        <v>0</v>
      </c>
      <c r="AM9" s="33">
        <v>27</v>
      </c>
      <c r="AN9" s="31">
        <v>0</v>
      </c>
      <c r="AO9" s="34">
        <f t="shared" si="1"/>
        <v>0</v>
      </c>
      <c r="AP9" s="33">
        <v>27</v>
      </c>
      <c r="AQ9" s="31">
        <v>2</v>
      </c>
      <c r="AR9" s="34">
        <f t="shared" si="2"/>
        <v>7.407407407407407E-2</v>
      </c>
      <c r="AS9" s="35">
        <v>7.407407407407407E-2</v>
      </c>
      <c r="AT9" s="35">
        <v>0</v>
      </c>
      <c r="AU9" s="35">
        <v>0</v>
      </c>
      <c r="AV9" s="35">
        <v>3.7037037037037035E-2</v>
      </c>
      <c r="AW9" s="36">
        <v>0.115</v>
      </c>
      <c r="AX9" s="36">
        <v>0</v>
      </c>
      <c r="AY9" s="37">
        <v>3.5999999999999997E-2</v>
      </c>
      <c r="AZ9" s="38">
        <v>0.04</v>
      </c>
    </row>
    <row r="10" spans="1:52" s="6" customFormat="1" ht="15.75" customHeight="1" x14ac:dyDescent="0.15">
      <c r="A10" s="189"/>
      <c r="B10" s="24">
        <v>6</v>
      </c>
      <c r="C10" s="25" t="s">
        <v>39</v>
      </c>
      <c r="D10" s="26"/>
      <c r="E10" s="10">
        <f t="shared" si="0"/>
        <v>30</v>
      </c>
      <c r="F10" s="165">
        <v>12</v>
      </c>
      <c r="G10" s="166">
        <v>7</v>
      </c>
      <c r="H10" s="166">
        <v>7</v>
      </c>
      <c r="I10" s="167">
        <v>1</v>
      </c>
      <c r="J10" s="165">
        <v>0</v>
      </c>
      <c r="K10" s="167">
        <v>3</v>
      </c>
      <c r="L10" s="13">
        <f t="shared" si="3"/>
        <v>3</v>
      </c>
      <c r="M10" s="14">
        <v>0</v>
      </c>
      <c r="N10" s="175">
        <f t="shared" si="4"/>
        <v>0.1</v>
      </c>
      <c r="O10" s="30">
        <v>31</v>
      </c>
      <c r="P10" s="31">
        <v>1</v>
      </c>
      <c r="Q10" s="32">
        <f t="shared" si="5"/>
        <v>3.2258064516129031E-2</v>
      </c>
      <c r="R10" s="30">
        <v>31</v>
      </c>
      <c r="S10" s="31">
        <v>2</v>
      </c>
      <c r="T10" s="32">
        <f t="shared" si="6"/>
        <v>6.4516129032258063E-2</v>
      </c>
      <c r="U10" s="30">
        <v>30</v>
      </c>
      <c r="V10" s="31">
        <v>2</v>
      </c>
      <c r="W10" s="32">
        <f t="shared" si="7"/>
        <v>6.6666666666666666E-2</v>
      </c>
      <c r="X10" s="33">
        <v>29</v>
      </c>
      <c r="Y10" s="31">
        <v>5</v>
      </c>
      <c r="Z10" s="32">
        <f t="shared" si="8"/>
        <v>0.17241379310344829</v>
      </c>
      <c r="AA10" s="33">
        <v>30</v>
      </c>
      <c r="AB10" s="31">
        <v>4</v>
      </c>
      <c r="AC10" s="32">
        <f t="shared" si="9"/>
        <v>0.13333333333333333</v>
      </c>
      <c r="AD10" s="33">
        <v>30</v>
      </c>
      <c r="AE10" s="31">
        <v>0</v>
      </c>
      <c r="AF10" s="32">
        <f t="shared" si="10"/>
        <v>0</v>
      </c>
      <c r="AG10" s="33">
        <v>30</v>
      </c>
      <c r="AH10" s="31">
        <v>2</v>
      </c>
      <c r="AI10" s="34">
        <f t="shared" si="11"/>
        <v>6.6666666666666666E-2</v>
      </c>
      <c r="AJ10" s="33">
        <v>31</v>
      </c>
      <c r="AK10" s="31">
        <v>1</v>
      </c>
      <c r="AL10" s="34">
        <f t="shared" si="12"/>
        <v>3.2258064516129031E-2</v>
      </c>
      <c r="AM10" s="33">
        <v>31</v>
      </c>
      <c r="AN10" s="31">
        <v>2</v>
      </c>
      <c r="AO10" s="34">
        <f t="shared" si="1"/>
        <v>6.4516129032258063E-2</v>
      </c>
      <c r="AP10" s="33">
        <v>31</v>
      </c>
      <c r="AQ10" s="31">
        <v>2</v>
      </c>
      <c r="AR10" s="34">
        <f t="shared" si="2"/>
        <v>6.4516129032258063E-2</v>
      </c>
      <c r="AS10" s="35">
        <v>6.4516129032258063E-2</v>
      </c>
      <c r="AT10" s="35">
        <v>0</v>
      </c>
      <c r="AU10" s="35">
        <v>0</v>
      </c>
      <c r="AV10" s="35">
        <v>3.3333333333333333E-2</v>
      </c>
      <c r="AW10" s="36">
        <v>0</v>
      </c>
      <c r="AX10" s="36">
        <v>3.3000000000000002E-2</v>
      </c>
      <c r="AY10" s="37">
        <v>0</v>
      </c>
      <c r="AZ10" s="38">
        <v>0</v>
      </c>
    </row>
    <row r="11" spans="1:52" s="6" customFormat="1" ht="15.75" customHeight="1" x14ac:dyDescent="0.15">
      <c r="A11" s="189"/>
      <c r="B11" s="24">
        <v>7</v>
      </c>
      <c r="C11" s="25" t="s">
        <v>40</v>
      </c>
      <c r="D11" s="26"/>
      <c r="E11" s="10">
        <f t="shared" si="0"/>
        <v>28</v>
      </c>
      <c r="F11" s="165">
        <v>8</v>
      </c>
      <c r="G11" s="166">
        <v>4</v>
      </c>
      <c r="H11" s="166">
        <v>11</v>
      </c>
      <c r="I11" s="167">
        <v>1</v>
      </c>
      <c r="J11" s="165">
        <v>0</v>
      </c>
      <c r="K11" s="167">
        <v>3</v>
      </c>
      <c r="L11" s="13">
        <f t="shared" si="3"/>
        <v>3</v>
      </c>
      <c r="M11" s="14">
        <v>1</v>
      </c>
      <c r="N11" s="175">
        <f t="shared" si="4"/>
        <v>0.10714285714285714</v>
      </c>
      <c r="O11" s="30">
        <v>29</v>
      </c>
      <c r="P11" s="31">
        <v>1</v>
      </c>
      <c r="Q11" s="32">
        <f t="shared" si="5"/>
        <v>3.4482758620689655E-2</v>
      </c>
      <c r="R11" s="30">
        <v>29</v>
      </c>
      <c r="S11" s="31">
        <v>0</v>
      </c>
      <c r="T11" s="32">
        <f t="shared" si="6"/>
        <v>0</v>
      </c>
      <c r="U11" s="30">
        <v>29</v>
      </c>
      <c r="V11" s="31">
        <v>0</v>
      </c>
      <c r="W11" s="32">
        <f t="shared" si="7"/>
        <v>0</v>
      </c>
      <c r="X11" s="33">
        <v>28</v>
      </c>
      <c r="Y11" s="31">
        <v>0</v>
      </c>
      <c r="Z11" s="32">
        <f t="shared" si="8"/>
        <v>0</v>
      </c>
      <c r="AA11" s="33">
        <v>31</v>
      </c>
      <c r="AB11" s="31">
        <v>0</v>
      </c>
      <c r="AC11" s="32">
        <f t="shared" si="9"/>
        <v>0</v>
      </c>
      <c r="AD11" s="33">
        <v>29</v>
      </c>
      <c r="AE11" s="31">
        <v>1</v>
      </c>
      <c r="AF11" s="32">
        <f t="shared" si="10"/>
        <v>3.4482758620689655E-2</v>
      </c>
      <c r="AG11" s="33">
        <v>29</v>
      </c>
      <c r="AH11" s="31">
        <v>2</v>
      </c>
      <c r="AI11" s="34">
        <f t="shared" si="11"/>
        <v>6.8965517241379309E-2</v>
      </c>
      <c r="AJ11" s="33">
        <v>29</v>
      </c>
      <c r="AK11" s="31">
        <v>2</v>
      </c>
      <c r="AL11" s="34">
        <f t="shared" si="12"/>
        <v>6.8965517241379309E-2</v>
      </c>
      <c r="AM11" s="33">
        <v>29</v>
      </c>
      <c r="AN11" s="31">
        <v>2</v>
      </c>
      <c r="AO11" s="34">
        <f t="shared" si="1"/>
        <v>6.8965517241379309E-2</v>
      </c>
      <c r="AP11" s="33">
        <v>29</v>
      </c>
      <c r="AQ11" s="31">
        <v>1</v>
      </c>
      <c r="AR11" s="34">
        <f t="shared" si="2"/>
        <v>3.4482758620689655E-2</v>
      </c>
      <c r="AS11" s="35">
        <v>6.8965517241379309E-2</v>
      </c>
      <c r="AT11" s="35">
        <v>3.3333333333333333E-2</v>
      </c>
      <c r="AU11" s="35">
        <v>6.9000000000000006E-2</v>
      </c>
      <c r="AV11" s="35">
        <v>3.3333333333333333E-2</v>
      </c>
      <c r="AW11" s="36">
        <v>0.13300000000000001</v>
      </c>
      <c r="AX11" s="36">
        <v>3.3000000000000002E-2</v>
      </c>
      <c r="AY11" s="37">
        <v>0</v>
      </c>
      <c r="AZ11" s="38">
        <v>0</v>
      </c>
    </row>
    <row r="12" spans="1:52" s="6" customFormat="1" ht="15.75" customHeight="1" x14ac:dyDescent="0.15">
      <c r="A12" s="189"/>
      <c r="B12" s="24">
        <v>8</v>
      </c>
      <c r="C12" s="25" t="s">
        <v>41</v>
      </c>
      <c r="D12" s="26"/>
      <c r="E12" s="10">
        <f t="shared" si="0"/>
        <v>24</v>
      </c>
      <c r="F12" s="165">
        <v>9</v>
      </c>
      <c r="G12" s="166">
        <v>3</v>
      </c>
      <c r="H12" s="166">
        <v>10</v>
      </c>
      <c r="I12" s="167">
        <v>1</v>
      </c>
      <c r="J12" s="165">
        <v>0</v>
      </c>
      <c r="K12" s="167">
        <v>1</v>
      </c>
      <c r="L12" s="13">
        <f t="shared" si="3"/>
        <v>1</v>
      </c>
      <c r="M12" s="14">
        <v>0</v>
      </c>
      <c r="N12" s="175">
        <f t="shared" si="4"/>
        <v>4.1666666666666664E-2</v>
      </c>
      <c r="O12" s="30">
        <v>25</v>
      </c>
      <c r="P12" s="31">
        <v>0</v>
      </c>
      <c r="Q12" s="32">
        <f t="shared" si="5"/>
        <v>0</v>
      </c>
      <c r="R12" s="30">
        <v>25</v>
      </c>
      <c r="S12" s="31">
        <v>1</v>
      </c>
      <c r="T12" s="32">
        <f t="shared" si="6"/>
        <v>0.04</v>
      </c>
      <c r="U12" s="30">
        <v>25</v>
      </c>
      <c r="V12" s="31">
        <v>2</v>
      </c>
      <c r="W12" s="32">
        <f t="shared" si="7"/>
        <v>0.08</v>
      </c>
      <c r="X12" s="33">
        <v>25</v>
      </c>
      <c r="Y12" s="31">
        <v>1</v>
      </c>
      <c r="Z12" s="32">
        <f t="shared" si="8"/>
        <v>0.04</v>
      </c>
      <c r="AA12" s="33">
        <v>25</v>
      </c>
      <c r="AB12" s="31">
        <v>0</v>
      </c>
      <c r="AC12" s="32">
        <f t="shared" si="9"/>
        <v>0</v>
      </c>
      <c r="AD12" s="33">
        <v>25</v>
      </c>
      <c r="AE12" s="31">
        <v>2</v>
      </c>
      <c r="AF12" s="32">
        <f t="shared" si="10"/>
        <v>0.08</v>
      </c>
      <c r="AG12" s="33">
        <v>25</v>
      </c>
      <c r="AH12" s="31">
        <v>0</v>
      </c>
      <c r="AI12" s="34">
        <f t="shared" si="11"/>
        <v>0</v>
      </c>
      <c r="AJ12" s="33">
        <v>26</v>
      </c>
      <c r="AK12" s="31">
        <v>0</v>
      </c>
      <c r="AL12" s="34">
        <f t="shared" si="12"/>
        <v>0</v>
      </c>
      <c r="AM12" s="33">
        <v>26</v>
      </c>
      <c r="AN12" s="31">
        <v>1</v>
      </c>
      <c r="AO12" s="34">
        <f t="shared" si="1"/>
        <v>3.8461538461538464E-2</v>
      </c>
      <c r="AP12" s="33">
        <v>25</v>
      </c>
      <c r="AQ12" s="31">
        <v>0</v>
      </c>
      <c r="AR12" s="34">
        <f t="shared" si="2"/>
        <v>0</v>
      </c>
      <c r="AS12" s="35">
        <v>3.7037037037037035E-2</v>
      </c>
      <c r="AT12" s="35">
        <v>3.5714285714285712E-2</v>
      </c>
      <c r="AU12" s="35">
        <v>8.3000000000000004E-2</v>
      </c>
      <c r="AV12" s="35">
        <v>7.1428571428571397E-2</v>
      </c>
      <c r="AW12" s="36">
        <v>3.6999999999999998E-2</v>
      </c>
      <c r="AX12" s="36">
        <v>0</v>
      </c>
      <c r="AY12" s="37">
        <v>0</v>
      </c>
      <c r="AZ12" s="38">
        <v>7.6999999999999999E-2</v>
      </c>
    </row>
    <row r="13" spans="1:52" s="6" customFormat="1" ht="15.75" customHeight="1" x14ac:dyDescent="0.15">
      <c r="A13" s="189"/>
      <c r="B13" s="24">
        <v>9</v>
      </c>
      <c r="C13" s="25" t="s">
        <v>42</v>
      </c>
      <c r="D13" s="26"/>
      <c r="E13" s="10">
        <f t="shared" si="0"/>
        <v>39</v>
      </c>
      <c r="F13" s="168">
        <v>23</v>
      </c>
      <c r="G13" s="169">
        <v>3</v>
      </c>
      <c r="H13" s="169">
        <v>10</v>
      </c>
      <c r="I13" s="170">
        <v>3</v>
      </c>
      <c r="J13" s="168">
        <v>0</v>
      </c>
      <c r="K13" s="170">
        <v>0</v>
      </c>
      <c r="L13" s="13">
        <f t="shared" si="3"/>
        <v>0</v>
      </c>
      <c r="M13" s="14">
        <v>0</v>
      </c>
      <c r="N13" s="175">
        <f t="shared" si="4"/>
        <v>0</v>
      </c>
      <c r="O13" s="30">
        <v>38</v>
      </c>
      <c r="P13" s="31">
        <v>1</v>
      </c>
      <c r="Q13" s="32">
        <f t="shared" si="5"/>
        <v>2.6315789473684209E-2</v>
      </c>
      <c r="R13" s="30">
        <v>39</v>
      </c>
      <c r="S13" s="31">
        <v>1</v>
      </c>
      <c r="T13" s="32">
        <f t="shared" si="6"/>
        <v>2.564102564102564E-2</v>
      </c>
      <c r="U13" s="30">
        <v>39</v>
      </c>
      <c r="V13" s="31">
        <v>1</v>
      </c>
      <c r="W13" s="32">
        <f t="shared" si="7"/>
        <v>2.564102564102564E-2</v>
      </c>
      <c r="X13" s="33">
        <v>39</v>
      </c>
      <c r="Y13" s="31">
        <v>0</v>
      </c>
      <c r="Z13" s="32">
        <f t="shared" si="8"/>
        <v>0</v>
      </c>
      <c r="AA13" s="33">
        <v>40</v>
      </c>
      <c r="AB13" s="31">
        <v>1</v>
      </c>
      <c r="AC13" s="32">
        <f t="shared" si="9"/>
        <v>2.5000000000000001E-2</v>
      </c>
      <c r="AD13" s="33">
        <v>41</v>
      </c>
      <c r="AE13" s="31">
        <v>1</v>
      </c>
      <c r="AF13" s="32">
        <f t="shared" si="10"/>
        <v>2.4390243902439025E-2</v>
      </c>
      <c r="AG13" s="33">
        <v>41</v>
      </c>
      <c r="AH13" s="31">
        <v>0</v>
      </c>
      <c r="AI13" s="34">
        <f t="shared" si="11"/>
        <v>0</v>
      </c>
      <c r="AJ13" s="33">
        <v>42</v>
      </c>
      <c r="AK13" s="31">
        <v>2</v>
      </c>
      <c r="AL13" s="34">
        <f t="shared" si="12"/>
        <v>4.7619047619047616E-2</v>
      </c>
      <c r="AM13" s="33">
        <v>42</v>
      </c>
      <c r="AN13" s="31">
        <v>1</v>
      </c>
      <c r="AO13" s="34">
        <f t="shared" si="1"/>
        <v>2.3809523809523808E-2</v>
      </c>
      <c r="AP13" s="33">
        <v>41</v>
      </c>
      <c r="AQ13" s="31">
        <v>2</v>
      </c>
      <c r="AR13" s="34">
        <f t="shared" si="2"/>
        <v>4.878048780487805E-2</v>
      </c>
      <c r="AS13" s="35">
        <v>4.878048780487805E-2</v>
      </c>
      <c r="AT13" s="35">
        <v>4.7619047619047616E-2</v>
      </c>
      <c r="AU13" s="35">
        <v>3.3000000000000002E-2</v>
      </c>
      <c r="AV13" s="35">
        <v>4.8780487804878002E-2</v>
      </c>
      <c r="AW13" s="36">
        <v>7.2999999999999995E-2</v>
      </c>
      <c r="AX13" s="36">
        <v>2.5000000000000001E-2</v>
      </c>
      <c r="AY13" s="37">
        <v>0</v>
      </c>
      <c r="AZ13" s="38">
        <v>0</v>
      </c>
    </row>
    <row r="14" spans="1:52" s="6" customFormat="1" ht="15.75" customHeight="1" x14ac:dyDescent="0.15">
      <c r="A14" s="189"/>
      <c r="B14" s="24">
        <v>10</v>
      </c>
      <c r="C14" s="25" t="s">
        <v>43</v>
      </c>
      <c r="D14" s="26"/>
      <c r="E14" s="39">
        <f t="shared" si="0"/>
        <v>31</v>
      </c>
      <c r="F14" s="173">
        <v>14</v>
      </c>
      <c r="G14" s="174">
        <v>3</v>
      </c>
      <c r="H14" s="174">
        <v>7</v>
      </c>
      <c r="I14" s="172">
        <v>2</v>
      </c>
      <c r="J14" s="173">
        <v>0</v>
      </c>
      <c r="K14" s="172">
        <v>3</v>
      </c>
      <c r="L14" s="13">
        <f t="shared" si="3"/>
        <v>3</v>
      </c>
      <c r="M14" s="14">
        <v>2</v>
      </c>
      <c r="N14" s="175">
        <f t="shared" si="4"/>
        <v>9.6774193548387094E-2</v>
      </c>
      <c r="O14" s="30">
        <v>31</v>
      </c>
      <c r="P14" s="31">
        <v>3</v>
      </c>
      <c r="Q14" s="32">
        <f t="shared" si="5"/>
        <v>9.6774193548387094E-2</v>
      </c>
      <c r="R14" s="30">
        <v>31</v>
      </c>
      <c r="S14" s="31">
        <v>3</v>
      </c>
      <c r="T14" s="32">
        <f t="shared" si="6"/>
        <v>9.6774193548387094E-2</v>
      </c>
      <c r="U14" s="30">
        <v>32</v>
      </c>
      <c r="V14" s="31">
        <v>3</v>
      </c>
      <c r="W14" s="32">
        <f t="shared" si="7"/>
        <v>9.375E-2</v>
      </c>
      <c r="X14" s="33">
        <v>32</v>
      </c>
      <c r="Y14" s="31">
        <v>3</v>
      </c>
      <c r="Z14" s="32">
        <f t="shared" si="8"/>
        <v>9.375E-2</v>
      </c>
      <c r="AA14" s="33">
        <v>33</v>
      </c>
      <c r="AB14" s="31">
        <v>3</v>
      </c>
      <c r="AC14" s="32">
        <f t="shared" si="9"/>
        <v>9.0909090909090912E-2</v>
      </c>
      <c r="AD14" s="33">
        <v>34</v>
      </c>
      <c r="AE14" s="31">
        <v>5</v>
      </c>
      <c r="AF14" s="32">
        <f t="shared" si="10"/>
        <v>0.14705882352941177</v>
      </c>
      <c r="AG14" s="33">
        <v>27</v>
      </c>
      <c r="AH14" s="31">
        <v>5</v>
      </c>
      <c r="AI14" s="34">
        <f t="shared" si="11"/>
        <v>0.18518518518518517</v>
      </c>
      <c r="AJ14" s="33">
        <v>33</v>
      </c>
      <c r="AK14" s="31">
        <v>5</v>
      </c>
      <c r="AL14" s="34">
        <f t="shared" si="12"/>
        <v>0.15151515151515152</v>
      </c>
      <c r="AM14" s="33">
        <v>33</v>
      </c>
      <c r="AN14" s="31">
        <v>4</v>
      </c>
      <c r="AO14" s="34">
        <f t="shared" si="1"/>
        <v>0.12121212121212122</v>
      </c>
      <c r="AP14" s="33">
        <v>33</v>
      </c>
      <c r="AQ14" s="31">
        <v>4</v>
      </c>
      <c r="AR14" s="34">
        <f t="shared" si="2"/>
        <v>0.12121212121212122</v>
      </c>
      <c r="AS14" s="35">
        <v>0.3235294117647059</v>
      </c>
      <c r="AT14" s="35">
        <v>0.16129032258064516</v>
      </c>
      <c r="AU14" s="35">
        <v>0.11700000000000001</v>
      </c>
      <c r="AV14" s="35">
        <v>0.1388888888888889</v>
      </c>
      <c r="AW14" s="36">
        <v>0.111</v>
      </c>
      <c r="AX14" s="36">
        <v>0.111</v>
      </c>
      <c r="AY14" s="37">
        <v>7.9000000000000001E-2</v>
      </c>
      <c r="AZ14" s="38">
        <v>0.158</v>
      </c>
    </row>
    <row r="15" spans="1:52" s="6" customFormat="1" ht="15.75" customHeight="1" thickBot="1" x14ac:dyDescent="0.2">
      <c r="A15" s="189"/>
      <c r="B15" s="40">
        <v>11</v>
      </c>
      <c r="C15" s="41" t="s">
        <v>44</v>
      </c>
      <c r="D15" s="42"/>
      <c r="E15" s="10">
        <f t="shared" si="0"/>
        <v>33</v>
      </c>
      <c r="F15" s="27">
        <v>10</v>
      </c>
      <c r="G15" s="28">
        <v>7</v>
      </c>
      <c r="H15" s="28">
        <v>12</v>
      </c>
      <c r="I15" s="29">
        <v>0</v>
      </c>
      <c r="J15" s="27">
        <v>2</v>
      </c>
      <c r="K15" s="29">
        <v>2</v>
      </c>
      <c r="L15" s="13">
        <f t="shared" si="3"/>
        <v>4</v>
      </c>
      <c r="M15" s="148">
        <v>0</v>
      </c>
      <c r="N15" s="176">
        <f t="shared" si="4"/>
        <v>0.12121212121212122</v>
      </c>
      <c r="O15" s="151">
        <v>32</v>
      </c>
      <c r="P15" s="47">
        <v>0</v>
      </c>
      <c r="Q15" s="48">
        <f t="shared" si="5"/>
        <v>0</v>
      </c>
      <c r="R15" s="151">
        <v>32</v>
      </c>
      <c r="S15" s="47">
        <v>3</v>
      </c>
      <c r="T15" s="48">
        <f t="shared" si="6"/>
        <v>9.375E-2</v>
      </c>
      <c r="U15" s="46">
        <v>31</v>
      </c>
      <c r="V15" s="47">
        <v>2</v>
      </c>
      <c r="W15" s="48">
        <f t="shared" si="7"/>
        <v>6.4516129032258063E-2</v>
      </c>
      <c r="X15" s="49">
        <v>32</v>
      </c>
      <c r="Y15" s="47">
        <v>2</v>
      </c>
      <c r="Z15" s="48">
        <f t="shared" si="8"/>
        <v>6.25E-2</v>
      </c>
      <c r="AA15" s="49">
        <v>32</v>
      </c>
      <c r="AB15" s="47">
        <v>3</v>
      </c>
      <c r="AC15" s="48">
        <f t="shared" si="9"/>
        <v>9.375E-2</v>
      </c>
      <c r="AD15" s="49">
        <v>32</v>
      </c>
      <c r="AE15" s="47">
        <v>1</v>
      </c>
      <c r="AF15" s="48">
        <f t="shared" si="10"/>
        <v>3.125E-2</v>
      </c>
      <c r="AG15" s="49">
        <v>32</v>
      </c>
      <c r="AH15" s="47">
        <v>2</v>
      </c>
      <c r="AI15" s="50">
        <f t="shared" si="11"/>
        <v>6.25E-2</v>
      </c>
      <c r="AJ15" s="49">
        <v>34</v>
      </c>
      <c r="AK15" s="47">
        <v>4</v>
      </c>
      <c r="AL15" s="50">
        <f t="shared" si="12"/>
        <v>0.11764705882352941</v>
      </c>
      <c r="AM15" s="49">
        <v>34</v>
      </c>
      <c r="AN15" s="47">
        <v>3</v>
      </c>
      <c r="AO15" s="50">
        <f t="shared" si="1"/>
        <v>8.8235294117647065E-2</v>
      </c>
      <c r="AP15" s="49">
        <v>33</v>
      </c>
      <c r="AQ15" s="47">
        <v>4</v>
      </c>
      <c r="AR15" s="50">
        <f t="shared" si="2"/>
        <v>0.12121212121212122</v>
      </c>
      <c r="AS15" s="51">
        <v>0.15151515151515152</v>
      </c>
      <c r="AT15" s="51">
        <v>0.11764705882352941</v>
      </c>
      <c r="AU15" s="51">
        <v>0.06</v>
      </c>
      <c r="AV15" s="51">
        <v>6.0606060606060601E-2</v>
      </c>
      <c r="AW15" s="52">
        <v>2.8000000000000001E-2</v>
      </c>
      <c r="AX15" s="52">
        <v>0</v>
      </c>
      <c r="AY15" s="53">
        <v>7.6999999999999999E-2</v>
      </c>
      <c r="AZ15" s="54">
        <v>0.03</v>
      </c>
    </row>
    <row r="16" spans="1:52" s="6" customFormat="1" ht="15.75" customHeight="1" thickTop="1" x14ac:dyDescent="0.15">
      <c r="A16" s="190"/>
      <c r="B16" s="55"/>
      <c r="C16" s="56" t="s">
        <v>45</v>
      </c>
      <c r="D16" s="57"/>
      <c r="E16" s="58">
        <f>SUM(E5:E15)</f>
        <v>362</v>
      </c>
      <c r="F16" s="59">
        <f t="shared" ref="F16:K16" si="13">SUM(F5:F15)</f>
        <v>168</v>
      </c>
      <c r="G16" s="60">
        <f t="shared" si="13"/>
        <v>43</v>
      </c>
      <c r="H16" s="60">
        <f t="shared" si="13"/>
        <v>95</v>
      </c>
      <c r="I16" s="61">
        <f t="shared" si="13"/>
        <v>15</v>
      </c>
      <c r="J16" s="59">
        <f t="shared" si="13"/>
        <v>5</v>
      </c>
      <c r="K16" s="61">
        <f t="shared" si="13"/>
        <v>31</v>
      </c>
      <c r="L16" s="62">
        <f t="shared" si="3"/>
        <v>36</v>
      </c>
      <c r="M16" s="145">
        <f>SUM(M5:M15)</f>
        <v>5</v>
      </c>
      <c r="N16" s="177">
        <f t="shared" si="4"/>
        <v>9.9447513812154692E-2</v>
      </c>
      <c r="O16" s="146">
        <f>SUM(O5:O15)</f>
        <v>363</v>
      </c>
      <c r="P16" s="64">
        <f>SUM(P5:P15)</f>
        <v>17</v>
      </c>
      <c r="Q16" s="65">
        <f t="shared" si="5"/>
        <v>4.6831955922865015E-2</v>
      </c>
      <c r="R16" s="146">
        <f>SUM(R5:R15)</f>
        <v>364</v>
      </c>
      <c r="S16" s="64">
        <f>SUM(S5:S15)</f>
        <v>17</v>
      </c>
      <c r="T16" s="65">
        <f t="shared" si="6"/>
        <v>4.6703296703296704E-2</v>
      </c>
      <c r="U16" s="63">
        <f>SUM(U5:U15)</f>
        <v>363</v>
      </c>
      <c r="V16" s="64">
        <f>SUM(V5:V15)</f>
        <v>20</v>
      </c>
      <c r="W16" s="65">
        <f t="shared" si="7"/>
        <v>5.5096418732782371E-2</v>
      </c>
      <c r="X16" s="66">
        <f>SUM(X5:X15)</f>
        <v>362</v>
      </c>
      <c r="Y16" s="64">
        <f>SUM(Y5:Y15)</f>
        <v>22</v>
      </c>
      <c r="Z16" s="65">
        <f t="shared" si="8"/>
        <v>6.0773480662983423E-2</v>
      </c>
      <c r="AA16" s="66">
        <f>SUM(AA5:AA15)</f>
        <v>368</v>
      </c>
      <c r="AB16" s="64">
        <f>SUM(AB5:AB15)</f>
        <v>26</v>
      </c>
      <c r="AC16" s="65">
        <f t="shared" si="9"/>
        <v>7.0652173913043473E-2</v>
      </c>
      <c r="AD16" s="66">
        <f>SUM(AD5:AD15)</f>
        <v>367</v>
      </c>
      <c r="AE16" s="64">
        <f>SUM(AE5:AE15)</f>
        <v>26</v>
      </c>
      <c r="AF16" s="65">
        <f>AE16/AD16</f>
        <v>7.0844686648501368E-2</v>
      </c>
      <c r="AG16" s="66">
        <f>+SUM(AG5:AG15)</f>
        <v>359</v>
      </c>
      <c r="AH16" s="64">
        <f>+SUM(AH5:AH15)</f>
        <v>26</v>
      </c>
      <c r="AI16" s="67">
        <f>AH16/AG16</f>
        <v>7.2423398328690811E-2</v>
      </c>
      <c r="AJ16" s="66">
        <f>+SUM(AJ5:AJ15)</f>
        <v>374</v>
      </c>
      <c r="AK16" s="64">
        <f>+SUM(AK5:AK15)</f>
        <v>29</v>
      </c>
      <c r="AL16" s="68">
        <f t="shared" si="12"/>
        <v>7.7540106951871662E-2</v>
      </c>
      <c r="AM16" s="66">
        <v>375</v>
      </c>
      <c r="AN16" s="64">
        <v>28</v>
      </c>
      <c r="AO16" s="68">
        <f t="shared" si="1"/>
        <v>7.4666666666666673E-2</v>
      </c>
      <c r="AP16" s="66">
        <f>SUM(AP5:AP15)</f>
        <v>370</v>
      </c>
      <c r="AQ16" s="64">
        <f>SUM(AQ5:AQ15)</f>
        <v>30</v>
      </c>
      <c r="AR16" s="68">
        <f t="shared" si="2"/>
        <v>8.1081081081081086E-2</v>
      </c>
      <c r="AS16" s="68">
        <v>0.11351351351351352</v>
      </c>
      <c r="AT16" s="68">
        <v>6.3492063492063489E-2</v>
      </c>
      <c r="AU16" s="68">
        <v>5.7000000000000002E-2</v>
      </c>
      <c r="AV16" s="68">
        <v>5.0397877984084884E-2</v>
      </c>
      <c r="AW16" s="69">
        <v>5.8999999999999997E-2</v>
      </c>
      <c r="AX16" s="69">
        <v>2.7E-2</v>
      </c>
      <c r="AY16" s="70">
        <v>2.5000000000000001E-2</v>
      </c>
      <c r="AZ16" s="68">
        <v>3.3000000000000002E-2</v>
      </c>
    </row>
    <row r="17" spans="1:52" s="6" customFormat="1" ht="15.75" customHeight="1" x14ac:dyDescent="0.15">
      <c r="A17" s="231" t="s">
        <v>46</v>
      </c>
      <c r="B17" s="7">
        <v>12</v>
      </c>
      <c r="C17" s="8" t="s">
        <v>47</v>
      </c>
      <c r="D17" s="9"/>
      <c r="E17" s="10">
        <f>SUM(F17:I17)+L17+M17</f>
        <v>65</v>
      </c>
      <c r="F17" s="14">
        <v>19</v>
      </c>
      <c r="G17" s="71">
        <v>18</v>
      </c>
      <c r="H17" s="71">
        <v>12</v>
      </c>
      <c r="I17" s="72">
        <v>12</v>
      </c>
      <c r="J17" s="14">
        <v>0</v>
      </c>
      <c r="K17" s="72">
        <v>4</v>
      </c>
      <c r="L17" s="13">
        <f t="shared" si="3"/>
        <v>4</v>
      </c>
      <c r="M17" s="14">
        <v>0</v>
      </c>
      <c r="N17" s="175">
        <f t="shared" si="4"/>
        <v>6.1538461538461542E-2</v>
      </c>
      <c r="O17" s="15">
        <v>65</v>
      </c>
      <c r="P17" s="16">
        <v>4</v>
      </c>
      <c r="Q17" s="17">
        <f t="shared" si="5"/>
        <v>6.1538461538461542E-2</v>
      </c>
      <c r="R17" s="15">
        <v>66</v>
      </c>
      <c r="S17" s="16">
        <v>1</v>
      </c>
      <c r="T17" s="17">
        <f t="shared" si="6"/>
        <v>1.5151515151515152E-2</v>
      </c>
      <c r="U17" s="15">
        <v>68</v>
      </c>
      <c r="V17" s="16">
        <v>2</v>
      </c>
      <c r="W17" s="17">
        <f t="shared" si="7"/>
        <v>2.9411764705882353E-2</v>
      </c>
      <c r="X17" s="18">
        <v>68</v>
      </c>
      <c r="Y17" s="16">
        <v>2</v>
      </c>
      <c r="Z17" s="17">
        <f t="shared" si="8"/>
        <v>2.9411764705882353E-2</v>
      </c>
      <c r="AA17" s="18">
        <v>67</v>
      </c>
      <c r="AB17" s="16">
        <v>3</v>
      </c>
      <c r="AC17" s="17">
        <f t="shared" si="9"/>
        <v>4.4776119402985072E-2</v>
      </c>
      <c r="AD17" s="18">
        <v>65</v>
      </c>
      <c r="AE17" s="16">
        <v>2</v>
      </c>
      <c r="AF17" s="17">
        <f t="shared" ref="AF17:AF37" si="14">AE17/AD17</f>
        <v>3.0769230769230771E-2</v>
      </c>
      <c r="AG17" s="18">
        <v>64</v>
      </c>
      <c r="AH17" s="16">
        <v>1</v>
      </c>
      <c r="AI17" s="19">
        <f t="shared" si="11"/>
        <v>1.5625E-2</v>
      </c>
      <c r="AJ17" s="18">
        <v>66</v>
      </c>
      <c r="AK17" s="16">
        <v>7</v>
      </c>
      <c r="AL17" s="19">
        <f t="shared" si="12"/>
        <v>0.10606060606060606</v>
      </c>
      <c r="AM17" s="18">
        <v>66</v>
      </c>
      <c r="AN17" s="16">
        <v>9</v>
      </c>
      <c r="AO17" s="19">
        <f t="shared" si="1"/>
        <v>0.13636363636363635</v>
      </c>
      <c r="AP17" s="18">
        <v>66</v>
      </c>
      <c r="AQ17" s="16">
        <v>10</v>
      </c>
      <c r="AR17" s="19">
        <f t="shared" si="2"/>
        <v>0.15151515151515152</v>
      </c>
      <c r="AS17" s="20">
        <v>0.14925373134328357</v>
      </c>
      <c r="AT17" s="20">
        <v>0.1044776119402985</v>
      </c>
      <c r="AU17" s="20">
        <v>0.124</v>
      </c>
      <c r="AV17" s="20">
        <v>0.14473684210526316</v>
      </c>
      <c r="AW17" s="21">
        <v>0.11</v>
      </c>
      <c r="AX17" s="21">
        <v>0.17299999999999999</v>
      </c>
      <c r="AY17" s="22">
        <v>0.154</v>
      </c>
      <c r="AZ17" s="23">
        <v>0.17799999999999999</v>
      </c>
    </row>
    <row r="18" spans="1:52" s="6" customFormat="1" ht="15.75" customHeight="1" x14ac:dyDescent="0.15">
      <c r="A18" s="189"/>
      <c r="B18" s="24">
        <v>13</v>
      </c>
      <c r="C18" s="25" t="s">
        <v>48</v>
      </c>
      <c r="D18" s="73"/>
      <c r="E18" s="10">
        <f>SUM(F18:I18)+L18+M18</f>
        <v>57</v>
      </c>
      <c r="F18" s="27">
        <v>32</v>
      </c>
      <c r="G18" s="28">
        <v>7</v>
      </c>
      <c r="H18" s="28">
        <v>7</v>
      </c>
      <c r="I18" s="29">
        <v>7</v>
      </c>
      <c r="J18" s="27">
        <v>0</v>
      </c>
      <c r="K18" s="29">
        <v>4</v>
      </c>
      <c r="L18" s="13">
        <f t="shared" si="3"/>
        <v>4</v>
      </c>
      <c r="M18" s="14">
        <v>0</v>
      </c>
      <c r="N18" s="175">
        <f t="shared" si="4"/>
        <v>7.0175438596491224E-2</v>
      </c>
      <c r="O18" s="30">
        <v>56</v>
      </c>
      <c r="P18" s="31">
        <v>6</v>
      </c>
      <c r="Q18" s="32">
        <f t="shared" si="5"/>
        <v>0.10714285714285714</v>
      </c>
      <c r="R18" s="30">
        <v>56</v>
      </c>
      <c r="S18" s="31">
        <v>5</v>
      </c>
      <c r="T18" s="32">
        <f t="shared" si="6"/>
        <v>8.9285714285714288E-2</v>
      </c>
      <c r="U18" s="30">
        <v>56</v>
      </c>
      <c r="V18" s="31">
        <v>6</v>
      </c>
      <c r="W18" s="32">
        <f t="shared" si="7"/>
        <v>0.10714285714285714</v>
      </c>
      <c r="X18" s="33">
        <v>58</v>
      </c>
      <c r="Y18" s="31">
        <v>6</v>
      </c>
      <c r="Z18" s="32">
        <f t="shared" si="8"/>
        <v>0.10344827586206896</v>
      </c>
      <c r="AA18" s="33">
        <v>58</v>
      </c>
      <c r="AB18" s="31">
        <v>8</v>
      </c>
      <c r="AC18" s="32">
        <f t="shared" si="9"/>
        <v>0.13793103448275862</v>
      </c>
      <c r="AD18" s="33">
        <v>58</v>
      </c>
      <c r="AE18" s="31">
        <v>2</v>
      </c>
      <c r="AF18" s="32">
        <f t="shared" si="14"/>
        <v>3.4482758620689655E-2</v>
      </c>
      <c r="AG18" s="33">
        <v>65</v>
      </c>
      <c r="AH18" s="31">
        <v>10</v>
      </c>
      <c r="AI18" s="34">
        <f t="shared" si="11"/>
        <v>0.15384615384615385</v>
      </c>
      <c r="AJ18" s="33">
        <v>66</v>
      </c>
      <c r="AK18" s="31">
        <v>12</v>
      </c>
      <c r="AL18" s="34">
        <f t="shared" si="12"/>
        <v>0.18181818181818182</v>
      </c>
      <c r="AM18" s="33">
        <v>63</v>
      </c>
      <c r="AN18" s="31">
        <v>9</v>
      </c>
      <c r="AO18" s="34">
        <f t="shared" si="1"/>
        <v>0.14285714285714285</v>
      </c>
      <c r="AP18" s="33">
        <v>67</v>
      </c>
      <c r="AQ18" s="31">
        <v>14</v>
      </c>
      <c r="AR18" s="34">
        <f t="shared" si="2"/>
        <v>0.20895522388059701</v>
      </c>
      <c r="AS18" s="35">
        <v>0.17910447761194029</v>
      </c>
      <c r="AT18" s="35">
        <v>0.18309859154929578</v>
      </c>
      <c r="AU18" s="35">
        <v>0.24299999999999999</v>
      </c>
      <c r="AV18" s="35">
        <v>0.23529411764705882</v>
      </c>
      <c r="AW18" s="36">
        <v>0.21099999999999999</v>
      </c>
      <c r="AX18" s="36">
        <v>0.2</v>
      </c>
      <c r="AY18" s="37">
        <v>0.153</v>
      </c>
      <c r="AZ18" s="38">
        <v>0.14499999999999999</v>
      </c>
    </row>
    <row r="19" spans="1:52" s="6" customFormat="1" ht="15.75" customHeight="1" x14ac:dyDescent="0.15">
      <c r="A19" s="189"/>
      <c r="B19" s="24">
        <v>14</v>
      </c>
      <c r="C19" s="25" t="s">
        <v>49</v>
      </c>
      <c r="D19" s="74"/>
      <c r="E19" s="10">
        <f>SUM(F19:I19)+L19+M19</f>
        <v>47</v>
      </c>
      <c r="F19" s="27">
        <v>18</v>
      </c>
      <c r="G19" s="28">
        <v>11</v>
      </c>
      <c r="H19" s="28">
        <v>6</v>
      </c>
      <c r="I19" s="29">
        <v>9</v>
      </c>
      <c r="J19" s="27">
        <v>0</v>
      </c>
      <c r="K19" s="29">
        <v>3</v>
      </c>
      <c r="L19" s="13">
        <f t="shared" si="3"/>
        <v>3</v>
      </c>
      <c r="M19" s="14">
        <v>0</v>
      </c>
      <c r="N19" s="175">
        <f t="shared" si="4"/>
        <v>6.3829787234042548E-2</v>
      </c>
      <c r="O19" s="30">
        <v>47</v>
      </c>
      <c r="P19" s="31">
        <v>5</v>
      </c>
      <c r="Q19" s="32">
        <f t="shared" si="5"/>
        <v>0.10638297872340426</v>
      </c>
      <c r="R19" s="30">
        <v>46</v>
      </c>
      <c r="S19" s="31">
        <v>3</v>
      </c>
      <c r="T19" s="32">
        <f t="shared" si="6"/>
        <v>6.5217391304347824E-2</v>
      </c>
      <c r="U19" s="30">
        <v>47</v>
      </c>
      <c r="V19" s="31">
        <v>3</v>
      </c>
      <c r="W19" s="32">
        <f t="shared" si="7"/>
        <v>6.3829787234042548E-2</v>
      </c>
      <c r="X19" s="33">
        <v>47</v>
      </c>
      <c r="Y19" s="31">
        <v>3</v>
      </c>
      <c r="Z19" s="32">
        <f t="shared" si="8"/>
        <v>6.3829787234042548E-2</v>
      </c>
      <c r="AA19" s="33">
        <v>53</v>
      </c>
      <c r="AB19" s="31">
        <v>8</v>
      </c>
      <c r="AC19" s="32">
        <f t="shared" si="9"/>
        <v>0.15094339622641509</v>
      </c>
      <c r="AD19" s="33">
        <v>55</v>
      </c>
      <c r="AE19" s="31">
        <v>7</v>
      </c>
      <c r="AF19" s="32">
        <f t="shared" si="14"/>
        <v>0.12727272727272726</v>
      </c>
      <c r="AG19" s="33">
        <v>55</v>
      </c>
      <c r="AH19" s="31">
        <v>7</v>
      </c>
      <c r="AI19" s="34">
        <f t="shared" si="11"/>
        <v>0.12727272727272726</v>
      </c>
      <c r="AJ19" s="33">
        <v>57</v>
      </c>
      <c r="AK19" s="31">
        <v>4</v>
      </c>
      <c r="AL19" s="34">
        <f t="shared" si="12"/>
        <v>7.0175438596491224E-2</v>
      </c>
      <c r="AM19" s="33">
        <v>58</v>
      </c>
      <c r="AN19" s="31">
        <v>6</v>
      </c>
      <c r="AO19" s="34">
        <f t="shared" si="1"/>
        <v>0.10344827586206896</v>
      </c>
      <c r="AP19" s="33">
        <v>56</v>
      </c>
      <c r="AQ19" s="31">
        <v>3</v>
      </c>
      <c r="AR19" s="34">
        <f t="shared" si="2"/>
        <v>5.3571428571428568E-2</v>
      </c>
      <c r="AS19" s="35">
        <v>0.125</v>
      </c>
      <c r="AT19" s="35">
        <v>0.16949152542372881</v>
      </c>
      <c r="AU19" s="35">
        <v>0.128</v>
      </c>
      <c r="AV19" s="35">
        <v>0.11666666666666667</v>
      </c>
      <c r="AW19" s="36">
        <v>8.3000000000000004E-2</v>
      </c>
      <c r="AX19" s="36">
        <v>3.4000000000000002E-2</v>
      </c>
      <c r="AY19" s="37">
        <v>0.10299999999999999</v>
      </c>
      <c r="AZ19" s="38">
        <v>8.7999999999999995E-2</v>
      </c>
    </row>
    <row r="20" spans="1:52" s="6" customFormat="1" ht="15.75" customHeight="1" thickBot="1" x14ac:dyDescent="0.2">
      <c r="A20" s="189"/>
      <c r="B20" s="40">
        <v>15</v>
      </c>
      <c r="C20" s="41" t="s">
        <v>50</v>
      </c>
      <c r="D20" s="75"/>
      <c r="E20" s="10">
        <f>SUM(F20:I20)+L20+M20</f>
        <v>128</v>
      </c>
      <c r="F20" s="43">
        <v>34</v>
      </c>
      <c r="G20" s="44">
        <v>32</v>
      </c>
      <c r="H20" s="44">
        <v>15</v>
      </c>
      <c r="I20" s="45">
        <v>38</v>
      </c>
      <c r="J20" s="43">
        <v>0</v>
      </c>
      <c r="K20" s="45">
        <v>7</v>
      </c>
      <c r="L20" s="13">
        <f t="shared" si="3"/>
        <v>7</v>
      </c>
      <c r="M20" s="148">
        <v>2</v>
      </c>
      <c r="N20" s="176">
        <f t="shared" si="4"/>
        <v>5.46875E-2</v>
      </c>
      <c r="O20" s="151">
        <v>128</v>
      </c>
      <c r="P20" s="47">
        <v>9</v>
      </c>
      <c r="Q20" s="48">
        <f t="shared" si="5"/>
        <v>7.03125E-2</v>
      </c>
      <c r="R20" s="151">
        <v>130</v>
      </c>
      <c r="S20" s="47">
        <v>9</v>
      </c>
      <c r="T20" s="48">
        <f t="shared" si="6"/>
        <v>6.9230769230769235E-2</v>
      </c>
      <c r="U20" s="46">
        <v>130</v>
      </c>
      <c r="V20" s="47">
        <v>6</v>
      </c>
      <c r="W20" s="48">
        <f t="shared" si="7"/>
        <v>4.6153846153846156E-2</v>
      </c>
      <c r="X20" s="49">
        <v>130</v>
      </c>
      <c r="Y20" s="47">
        <v>6</v>
      </c>
      <c r="Z20" s="48">
        <f t="shared" si="8"/>
        <v>4.6153846153846156E-2</v>
      </c>
      <c r="AA20" s="49">
        <v>128</v>
      </c>
      <c r="AB20" s="47">
        <v>10</v>
      </c>
      <c r="AC20" s="48">
        <f t="shared" si="9"/>
        <v>7.8125E-2</v>
      </c>
      <c r="AD20" s="49">
        <v>133</v>
      </c>
      <c r="AE20" s="47">
        <v>14</v>
      </c>
      <c r="AF20" s="48">
        <f t="shared" si="14"/>
        <v>0.10526315789473684</v>
      </c>
      <c r="AG20" s="49">
        <v>135</v>
      </c>
      <c r="AH20" s="47">
        <v>11</v>
      </c>
      <c r="AI20" s="50">
        <f t="shared" si="11"/>
        <v>8.1481481481481488E-2</v>
      </c>
      <c r="AJ20" s="49">
        <v>134</v>
      </c>
      <c r="AK20" s="47">
        <v>8</v>
      </c>
      <c r="AL20" s="50">
        <f t="shared" si="12"/>
        <v>5.9701492537313432E-2</v>
      </c>
      <c r="AM20" s="49">
        <v>136</v>
      </c>
      <c r="AN20" s="47">
        <v>8</v>
      </c>
      <c r="AO20" s="50">
        <f t="shared" si="1"/>
        <v>5.8823529411764705E-2</v>
      </c>
      <c r="AP20" s="49">
        <v>132</v>
      </c>
      <c r="AQ20" s="47">
        <v>7</v>
      </c>
      <c r="AR20" s="50">
        <f t="shared" si="2"/>
        <v>5.3030303030303032E-2</v>
      </c>
      <c r="AS20" s="51">
        <v>9.0909090909090912E-2</v>
      </c>
      <c r="AT20" s="51">
        <v>6.9230769230769235E-2</v>
      </c>
      <c r="AU20" s="51">
        <v>0.10299999999999999</v>
      </c>
      <c r="AV20" s="51">
        <v>5.8394160583941604E-2</v>
      </c>
      <c r="AW20" s="76">
        <v>5.8000000000000003E-2</v>
      </c>
      <c r="AX20" s="76">
        <v>8.6999999999999994E-2</v>
      </c>
      <c r="AY20" s="77">
        <v>7.1999999999999995E-2</v>
      </c>
      <c r="AZ20" s="54">
        <v>0.10100000000000001</v>
      </c>
    </row>
    <row r="21" spans="1:52" s="6" customFormat="1" ht="15.75" customHeight="1" thickTop="1" x14ac:dyDescent="0.15">
      <c r="A21" s="190"/>
      <c r="B21" s="55"/>
      <c r="C21" s="56" t="s">
        <v>45</v>
      </c>
      <c r="D21" s="57"/>
      <c r="E21" s="58">
        <f>SUM(E17:E20)</f>
        <v>297</v>
      </c>
      <c r="F21" s="59">
        <f t="shared" ref="F21:K21" si="15">SUM(F17:F20)</f>
        <v>103</v>
      </c>
      <c r="G21" s="60">
        <f t="shared" si="15"/>
        <v>68</v>
      </c>
      <c r="H21" s="60">
        <f t="shared" si="15"/>
        <v>40</v>
      </c>
      <c r="I21" s="61">
        <f t="shared" si="15"/>
        <v>66</v>
      </c>
      <c r="J21" s="59">
        <f t="shared" si="15"/>
        <v>0</v>
      </c>
      <c r="K21" s="61">
        <f t="shared" si="15"/>
        <v>18</v>
      </c>
      <c r="L21" s="62">
        <f t="shared" si="3"/>
        <v>18</v>
      </c>
      <c r="M21" s="145">
        <f>SUM(M17:M20)</f>
        <v>2</v>
      </c>
      <c r="N21" s="177">
        <f t="shared" si="4"/>
        <v>6.0606060606060608E-2</v>
      </c>
      <c r="O21" s="146">
        <f>SUM(O17:O20)</f>
        <v>296</v>
      </c>
      <c r="P21" s="64">
        <f>SUM(P17:P20)</f>
        <v>24</v>
      </c>
      <c r="Q21" s="65">
        <f t="shared" si="5"/>
        <v>8.1081081081081086E-2</v>
      </c>
      <c r="R21" s="146">
        <f>SUM(R17:R20)</f>
        <v>298</v>
      </c>
      <c r="S21" s="64">
        <f>SUM(S17:S20)</f>
        <v>18</v>
      </c>
      <c r="T21" s="65">
        <f t="shared" si="6"/>
        <v>6.0402684563758392E-2</v>
      </c>
      <c r="U21" s="63">
        <f>SUM(U17:U20)</f>
        <v>301</v>
      </c>
      <c r="V21" s="64">
        <f>SUM(V17:V20)</f>
        <v>17</v>
      </c>
      <c r="W21" s="65">
        <f t="shared" si="7"/>
        <v>5.647840531561462E-2</v>
      </c>
      <c r="X21" s="66">
        <f>SUM(X17:X20)</f>
        <v>303</v>
      </c>
      <c r="Y21" s="64">
        <f>SUM(Y17:Y20)</f>
        <v>17</v>
      </c>
      <c r="Z21" s="65">
        <f t="shared" si="8"/>
        <v>5.6105610561056105E-2</v>
      </c>
      <c r="AA21" s="66">
        <f>SUM(AA17:AA20)</f>
        <v>306</v>
      </c>
      <c r="AB21" s="64">
        <f>SUM(AB17:AB20)</f>
        <v>29</v>
      </c>
      <c r="AC21" s="65">
        <f t="shared" si="9"/>
        <v>9.4771241830065356E-2</v>
      </c>
      <c r="AD21" s="66">
        <f>SUM(AD17:AD20)</f>
        <v>311</v>
      </c>
      <c r="AE21" s="64">
        <f>SUM(AE17:AE20)</f>
        <v>25</v>
      </c>
      <c r="AF21" s="65">
        <f t="shared" si="14"/>
        <v>8.0385852090032156E-2</v>
      </c>
      <c r="AG21" s="66">
        <f>+SUM(AG17:AG20)</f>
        <v>319</v>
      </c>
      <c r="AH21" s="64">
        <f>+SUM(AH17:AH20)</f>
        <v>29</v>
      </c>
      <c r="AI21" s="68">
        <f t="shared" si="11"/>
        <v>9.0909090909090912E-2</v>
      </c>
      <c r="AJ21" s="66">
        <f>+SUM(AJ17:AJ20)</f>
        <v>323</v>
      </c>
      <c r="AK21" s="64">
        <f>+SUM(AK17:AK20)</f>
        <v>31</v>
      </c>
      <c r="AL21" s="68">
        <f t="shared" si="12"/>
        <v>9.5975232198142413E-2</v>
      </c>
      <c r="AM21" s="66">
        <v>323</v>
      </c>
      <c r="AN21" s="64">
        <v>32</v>
      </c>
      <c r="AO21" s="68">
        <f t="shared" si="1"/>
        <v>9.9071207430340563E-2</v>
      </c>
      <c r="AP21" s="66">
        <f>SUM(AP17:AP20)</f>
        <v>321</v>
      </c>
      <c r="AQ21" s="64">
        <f>SUM(AQ17:AQ20)</f>
        <v>34</v>
      </c>
      <c r="AR21" s="68">
        <f t="shared" si="2"/>
        <v>0.1059190031152648</v>
      </c>
      <c r="AS21" s="68">
        <v>0.12732919254658384</v>
      </c>
      <c r="AT21" s="68">
        <v>0.11926605504587157</v>
      </c>
      <c r="AU21" s="68">
        <v>0.13800000000000001</v>
      </c>
      <c r="AV21" s="68">
        <v>0.12316715542521994</v>
      </c>
      <c r="AW21" s="69">
        <v>0.105</v>
      </c>
      <c r="AX21" s="69">
        <v>0.12</v>
      </c>
      <c r="AY21" s="70">
        <v>0.112</v>
      </c>
      <c r="AZ21" s="68">
        <v>0.128</v>
      </c>
    </row>
    <row r="22" spans="1:52" s="6" customFormat="1" ht="15.75" customHeight="1" x14ac:dyDescent="0.15">
      <c r="A22" s="231" t="s">
        <v>51</v>
      </c>
      <c r="B22" s="7">
        <v>16</v>
      </c>
      <c r="C22" s="8" t="s">
        <v>52</v>
      </c>
      <c r="D22" s="78"/>
      <c r="E22" s="10">
        <f>SUM(F22:I22,L22:M22)</f>
        <v>63</v>
      </c>
      <c r="F22" s="14">
        <v>20</v>
      </c>
      <c r="G22" s="71">
        <v>13</v>
      </c>
      <c r="H22" s="71">
        <v>6</v>
      </c>
      <c r="I22" s="72">
        <v>21</v>
      </c>
      <c r="J22" s="14">
        <v>0</v>
      </c>
      <c r="K22" s="72">
        <v>2</v>
      </c>
      <c r="L22" s="13">
        <f t="shared" si="3"/>
        <v>2</v>
      </c>
      <c r="M22" s="14">
        <v>1</v>
      </c>
      <c r="N22" s="175">
        <f t="shared" si="4"/>
        <v>3.1746031746031744E-2</v>
      </c>
      <c r="O22" s="15">
        <v>63</v>
      </c>
      <c r="P22" s="16">
        <v>2</v>
      </c>
      <c r="Q22" s="17">
        <f t="shared" si="5"/>
        <v>3.1746031746031744E-2</v>
      </c>
      <c r="R22" s="15">
        <v>64</v>
      </c>
      <c r="S22" s="16">
        <v>1</v>
      </c>
      <c r="T22" s="17">
        <f t="shared" si="6"/>
        <v>1.5625E-2</v>
      </c>
      <c r="U22" s="15">
        <v>64</v>
      </c>
      <c r="V22" s="16">
        <v>3</v>
      </c>
      <c r="W22" s="17">
        <f t="shared" si="7"/>
        <v>4.6875E-2</v>
      </c>
      <c r="X22" s="18">
        <v>64</v>
      </c>
      <c r="Y22" s="16">
        <v>2</v>
      </c>
      <c r="Z22" s="17">
        <f t="shared" si="8"/>
        <v>3.125E-2</v>
      </c>
      <c r="AA22" s="18">
        <v>64</v>
      </c>
      <c r="AB22" s="16">
        <v>2</v>
      </c>
      <c r="AC22" s="17">
        <f t="shared" si="9"/>
        <v>3.125E-2</v>
      </c>
      <c r="AD22" s="18">
        <v>71</v>
      </c>
      <c r="AE22" s="16">
        <v>8</v>
      </c>
      <c r="AF22" s="17">
        <f t="shared" si="14"/>
        <v>0.11267605633802817</v>
      </c>
      <c r="AG22" s="18">
        <v>70</v>
      </c>
      <c r="AH22" s="16">
        <v>4</v>
      </c>
      <c r="AI22" s="19">
        <f t="shared" si="11"/>
        <v>5.7142857142857141E-2</v>
      </c>
      <c r="AJ22" s="18">
        <v>72</v>
      </c>
      <c r="AK22" s="16">
        <v>5</v>
      </c>
      <c r="AL22" s="19">
        <f t="shared" si="12"/>
        <v>6.9444444444444448E-2</v>
      </c>
      <c r="AM22" s="18">
        <v>69</v>
      </c>
      <c r="AN22" s="16">
        <v>6</v>
      </c>
      <c r="AO22" s="19">
        <f t="shared" si="1"/>
        <v>8.6956521739130432E-2</v>
      </c>
      <c r="AP22" s="18">
        <v>69</v>
      </c>
      <c r="AQ22" s="16">
        <v>7</v>
      </c>
      <c r="AR22" s="19">
        <f t="shared" si="2"/>
        <v>0.10144927536231885</v>
      </c>
      <c r="AS22" s="20">
        <v>3.0303030303030304E-2</v>
      </c>
      <c r="AT22" s="20">
        <v>5.7142857142857141E-2</v>
      </c>
      <c r="AU22" s="20">
        <v>4.8000000000000001E-2</v>
      </c>
      <c r="AV22" s="20">
        <v>5.7142857142857141E-2</v>
      </c>
      <c r="AW22" s="21">
        <v>2.9000000000000001E-2</v>
      </c>
      <c r="AX22" s="21">
        <v>5.6000000000000001E-2</v>
      </c>
      <c r="AY22" s="22">
        <v>3.1E-2</v>
      </c>
      <c r="AZ22" s="23">
        <v>2.8000000000000001E-2</v>
      </c>
    </row>
    <row r="23" spans="1:52" s="6" customFormat="1" ht="15.75" customHeight="1" x14ac:dyDescent="0.15">
      <c r="A23" s="189"/>
      <c r="B23" s="24">
        <v>17</v>
      </c>
      <c r="C23" s="25" t="s">
        <v>53</v>
      </c>
      <c r="D23" s="73"/>
      <c r="E23" s="10">
        <f>SUM(F23:I23,L23:M23)</f>
        <v>31</v>
      </c>
      <c r="F23" s="165">
        <v>9</v>
      </c>
      <c r="G23" s="166">
        <v>6</v>
      </c>
      <c r="H23" s="166">
        <v>1</v>
      </c>
      <c r="I23" s="167">
        <v>10</v>
      </c>
      <c r="J23" s="165">
        <v>0</v>
      </c>
      <c r="K23" s="167">
        <v>3</v>
      </c>
      <c r="L23" s="13">
        <f t="shared" si="3"/>
        <v>3</v>
      </c>
      <c r="M23" s="10">
        <v>2</v>
      </c>
      <c r="N23" s="175">
        <f t="shared" si="4"/>
        <v>9.6774193548387094E-2</v>
      </c>
      <c r="O23" s="30">
        <v>31</v>
      </c>
      <c r="P23" s="31">
        <v>2</v>
      </c>
      <c r="Q23" s="32">
        <f t="shared" si="5"/>
        <v>6.4516129032258063E-2</v>
      </c>
      <c r="R23" s="30">
        <v>31</v>
      </c>
      <c r="S23" s="31">
        <v>2</v>
      </c>
      <c r="T23" s="32">
        <f t="shared" si="6"/>
        <v>6.4516129032258063E-2</v>
      </c>
      <c r="U23" s="30">
        <v>31</v>
      </c>
      <c r="V23" s="31">
        <v>3</v>
      </c>
      <c r="W23" s="32">
        <f t="shared" si="7"/>
        <v>9.6774193548387094E-2</v>
      </c>
      <c r="X23" s="33">
        <v>30</v>
      </c>
      <c r="Y23" s="31">
        <v>4</v>
      </c>
      <c r="Z23" s="32">
        <f t="shared" si="8"/>
        <v>0.13333333333333333</v>
      </c>
      <c r="AA23" s="79">
        <v>32</v>
      </c>
      <c r="AB23" s="31">
        <v>3</v>
      </c>
      <c r="AC23" s="32">
        <f t="shared" si="9"/>
        <v>9.375E-2</v>
      </c>
      <c r="AD23" s="33">
        <v>33</v>
      </c>
      <c r="AE23" s="31">
        <v>4</v>
      </c>
      <c r="AF23" s="32">
        <f t="shared" si="14"/>
        <v>0.12121212121212122</v>
      </c>
      <c r="AG23" s="33">
        <v>36</v>
      </c>
      <c r="AH23" s="31">
        <v>6</v>
      </c>
      <c r="AI23" s="34">
        <f t="shared" si="11"/>
        <v>0.16666666666666666</v>
      </c>
      <c r="AJ23" s="33">
        <v>35</v>
      </c>
      <c r="AK23" s="31">
        <v>3</v>
      </c>
      <c r="AL23" s="34">
        <f t="shared" si="12"/>
        <v>8.5714285714285715E-2</v>
      </c>
      <c r="AM23" s="33">
        <v>39</v>
      </c>
      <c r="AN23" s="31">
        <v>3</v>
      </c>
      <c r="AO23" s="34">
        <f t="shared" si="1"/>
        <v>7.6923076923076927E-2</v>
      </c>
      <c r="AP23" s="33">
        <v>39</v>
      </c>
      <c r="AQ23" s="31">
        <v>1</v>
      </c>
      <c r="AR23" s="34">
        <f t="shared" si="2"/>
        <v>2.564102564102564E-2</v>
      </c>
      <c r="AS23" s="35">
        <v>0.1</v>
      </c>
      <c r="AT23" s="35">
        <v>7.4999999999999997E-2</v>
      </c>
      <c r="AU23" s="35">
        <v>0.1</v>
      </c>
      <c r="AV23" s="35">
        <v>0.14634146341463414</v>
      </c>
      <c r="AW23" s="36">
        <v>9.5000000000000001E-2</v>
      </c>
      <c r="AX23" s="36">
        <v>5.0999999999999997E-2</v>
      </c>
      <c r="AY23" s="37">
        <v>7.0999999999999994E-2</v>
      </c>
      <c r="AZ23" s="38">
        <v>5.7000000000000002E-2</v>
      </c>
    </row>
    <row r="24" spans="1:52" s="6" customFormat="1" ht="15.75" customHeight="1" x14ac:dyDescent="0.15">
      <c r="A24" s="189"/>
      <c r="B24" s="24">
        <v>18</v>
      </c>
      <c r="C24" s="25" t="s">
        <v>54</v>
      </c>
      <c r="D24" s="73"/>
      <c r="E24" s="10">
        <f t="shared" ref="E24:E25" si="16">SUM(F24:I24,L24:M24)</f>
        <v>28</v>
      </c>
      <c r="F24" s="27">
        <v>9</v>
      </c>
      <c r="G24" s="28">
        <v>10</v>
      </c>
      <c r="H24" s="28">
        <v>1</v>
      </c>
      <c r="I24" s="29">
        <v>7</v>
      </c>
      <c r="J24" s="27">
        <v>0</v>
      </c>
      <c r="K24" s="29">
        <v>0</v>
      </c>
      <c r="L24" s="13">
        <f t="shared" si="3"/>
        <v>0</v>
      </c>
      <c r="M24" s="14">
        <v>1</v>
      </c>
      <c r="N24" s="175">
        <f t="shared" si="4"/>
        <v>0</v>
      </c>
      <c r="O24" s="30">
        <v>28</v>
      </c>
      <c r="P24" s="31">
        <v>0</v>
      </c>
      <c r="Q24" s="32">
        <f t="shared" si="5"/>
        <v>0</v>
      </c>
      <c r="R24" s="30">
        <v>28</v>
      </c>
      <c r="S24" s="31">
        <v>2</v>
      </c>
      <c r="T24" s="32">
        <f t="shared" si="6"/>
        <v>7.1428571428571425E-2</v>
      </c>
      <c r="U24" s="30">
        <v>31</v>
      </c>
      <c r="V24" s="31">
        <v>1</v>
      </c>
      <c r="W24" s="32">
        <f t="shared" si="7"/>
        <v>3.2258064516129031E-2</v>
      </c>
      <c r="X24" s="33">
        <v>34</v>
      </c>
      <c r="Y24" s="31">
        <v>2</v>
      </c>
      <c r="Z24" s="32">
        <f t="shared" si="8"/>
        <v>5.8823529411764705E-2</v>
      </c>
      <c r="AA24" s="33">
        <v>36</v>
      </c>
      <c r="AB24" s="31">
        <v>2</v>
      </c>
      <c r="AC24" s="32">
        <f t="shared" si="9"/>
        <v>5.5555555555555552E-2</v>
      </c>
      <c r="AD24" s="33">
        <v>38</v>
      </c>
      <c r="AE24" s="31">
        <v>1</v>
      </c>
      <c r="AF24" s="32">
        <f t="shared" si="14"/>
        <v>2.6315789473684209E-2</v>
      </c>
      <c r="AG24" s="33">
        <v>38</v>
      </c>
      <c r="AH24" s="31">
        <v>1</v>
      </c>
      <c r="AI24" s="34">
        <f t="shared" si="11"/>
        <v>2.6315789473684209E-2</v>
      </c>
      <c r="AJ24" s="33">
        <v>38</v>
      </c>
      <c r="AK24" s="31">
        <v>2</v>
      </c>
      <c r="AL24" s="34">
        <f t="shared" si="12"/>
        <v>5.2631578947368418E-2</v>
      </c>
      <c r="AM24" s="33">
        <v>38</v>
      </c>
      <c r="AN24" s="31">
        <v>3</v>
      </c>
      <c r="AO24" s="34">
        <f t="shared" si="1"/>
        <v>7.8947368421052627E-2</v>
      </c>
      <c r="AP24" s="33">
        <v>41</v>
      </c>
      <c r="AQ24" s="31">
        <v>8</v>
      </c>
      <c r="AR24" s="34">
        <f t="shared" si="2"/>
        <v>0.1951219512195122</v>
      </c>
      <c r="AS24" s="35">
        <v>0.16216216216216217</v>
      </c>
      <c r="AT24" s="35">
        <v>0.13157894736842105</v>
      </c>
      <c r="AU24" s="35">
        <v>0.11600000000000001</v>
      </c>
      <c r="AV24" s="35">
        <v>0.13953488372093023</v>
      </c>
      <c r="AW24" s="36">
        <v>0.11600000000000001</v>
      </c>
      <c r="AX24" s="36">
        <v>0.14000000000000001</v>
      </c>
      <c r="AY24" s="37">
        <v>0.14599999999999999</v>
      </c>
      <c r="AZ24" s="38">
        <v>0.17599999999999999</v>
      </c>
    </row>
    <row r="25" spans="1:52" s="6" customFormat="1" ht="15.75" customHeight="1" thickBot="1" x14ac:dyDescent="0.2">
      <c r="A25" s="189"/>
      <c r="B25" s="40">
        <v>19</v>
      </c>
      <c r="C25" s="41" t="s">
        <v>55</v>
      </c>
      <c r="D25" s="80"/>
      <c r="E25" s="10">
        <f t="shared" si="16"/>
        <v>24</v>
      </c>
      <c r="F25" s="81">
        <v>15</v>
      </c>
      <c r="G25" s="82">
        <v>3</v>
      </c>
      <c r="H25" s="82">
        <v>3</v>
      </c>
      <c r="I25" s="83">
        <v>3</v>
      </c>
      <c r="J25" s="81">
        <v>0</v>
      </c>
      <c r="K25" s="83">
        <v>0</v>
      </c>
      <c r="L25" s="13">
        <f t="shared" si="3"/>
        <v>0</v>
      </c>
      <c r="M25" s="148">
        <v>0</v>
      </c>
      <c r="N25" s="176">
        <f t="shared" si="4"/>
        <v>0</v>
      </c>
      <c r="O25" s="151">
        <v>24</v>
      </c>
      <c r="P25" s="85">
        <v>0</v>
      </c>
      <c r="Q25" s="48">
        <f t="shared" si="5"/>
        <v>0</v>
      </c>
      <c r="R25" s="151">
        <v>25</v>
      </c>
      <c r="S25" s="85">
        <v>0</v>
      </c>
      <c r="T25" s="48">
        <f t="shared" si="6"/>
        <v>0</v>
      </c>
      <c r="U25" s="84">
        <v>26</v>
      </c>
      <c r="V25" s="85">
        <v>0</v>
      </c>
      <c r="W25" s="48">
        <f t="shared" si="7"/>
        <v>0</v>
      </c>
      <c r="X25" s="86">
        <v>26</v>
      </c>
      <c r="Y25" s="85">
        <v>1</v>
      </c>
      <c r="Z25" s="48">
        <f t="shared" si="8"/>
        <v>3.8461538461538464E-2</v>
      </c>
      <c r="AA25" s="86">
        <v>31</v>
      </c>
      <c r="AB25" s="85">
        <v>2</v>
      </c>
      <c r="AC25" s="48">
        <f t="shared" si="9"/>
        <v>6.4516129032258063E-2</v>
      </c>
      <c r="AD25" s="86">
        <v>31</v>
      </c>
      <c r="AE25" s="85">
        <v>1</v>
      </c>
      <c r="AF25" s="48">
        <f t="shared" si="14"/>
        <v>3.2258064516129031E-2</v>
      </c>
      <c r="AG25" s="86">
        <v>33</v>
      </c>
      <c r="AH25" s="85">
        <v>3</v>
      </c>
      <c r="AI25" s="87">
        <f t="shared" si="11"/>
        <v>9.0909090909090912E-2</v>
      </c>
      <c r="AJ25" s="86">
        <v>31</v>
      </c>
      <c r="AK25" s="85">
        <v>2</v>
      </c>
      <c r="AL25" s="50">
        <f t="shared" si="12"/>
        <v>6.4516129032258063E-2</v>
      </c>
      <c r="AM25" s="86">
        <v>34</v>
      </c>
      <c r="AN25" s="85">
        <v>6</v>
      </c>
      <c r="AO25" s="50">
        <f t="shared" si="1"/>
        <v>0.17647058823529413</v>
      </c>
      <c r="AP25" s="86">
        <v>35</v>
      </c>
      <c r="AQ25" s="85">
        <v>6</v>
      </c>
      <c r="AR25" s="50">
        <f t="shared" si="2"/>
        <v>0.17142857142857143</v>
      </c>
      <c r="AS25" s="51">
        <v>0.14705882352941177</v>
      </c>
      <c r="AT25" s="51">
        <v>0.13157894736842105</v>
      </c>
      <c r="AU25" s="51">
        <v>0.10299999999999999</v>
      </c>
      <c r="AV25" s="51">
        <v>0.1891891891891892</v>
      </c>
      <c r="AW25" s="76">
        <v>8.5999999999999993E-2</v>
      </c>
      <c r="AX25" s="76">
        <v>8.3000000000000004E-2</v>
      </c>
      <c r="AY25" s="77">
        <v>0.111</v>
      </c>
      <c r="AZ25" s="88">
        <v>0.16200000000000001</v>
      </c>
    </row>
    <row r="26" spans="1:52" s="6" customFormat="1" ht="15.75" customHeight="1" thickTop="1" x14ac:dyDescent="0.15">
      <c r="A26" s="190"/>
      <c r="B26" s="55"/>
      <c r="C26" s="56" t="s">
        <v>45</v>
      </c>
      <c r="D26" s="57"/>
      <c r="E26" s="58">
        <f t="shared" ref="E26:K26" si="17">SUM(E22:E25)</f>
        <v>146</v>
      </c>
      <c r="F26" s="59">
        <f t="shared" si="17"/>
        <v>53</v>
      </c>
      <c r="G26" s="60">
        <f t="shared" si="17"/>
        <v>32</v>
      </c>
      <c r="H26" s="60">
        <f t="shared" si="17"/>
        <v>11</v>
      </c>
      <c r="I26" s="61">
        <f t="shared" si="17"/>
        <v>41</v>
      </c>
      <c r="J26" s="59">
        <f t="shared" si="17"/>
        <v>0</v>
      </c>
      <c r="K26" s="61">
        <f t="shared" si="17"/>
        <v>5</v>
      </c>
      <c r="L26" s="62">
        <f t="shared" si="3"/>
        <v>5</v>
      </c>
      <c r="M26" s="145">
        <f>SUM(M22:M25)</f>
        <v>4</v>
      </c>
      <c r="N26" s="177">
        <f t="shared" si="4"/>
        <v>3.4246575342465752E-2</v>
      </c>
      <c r="O26" s="146">
        <f t="shared" ref="O26" si="18">SUM(O22:O25)</f>
        <v>146</v>
      </c>
      <c r="P26" s="89">
        <f>SUM(P22:P25)</f>
        <v>4</v>
      </c>
      <c r="Q26" s="65">
        <f t="shared" si="5"/>
        <v>2.7397260273972601E-2</v>
      </c>
      <c r="R26" s="146">
        <f t="shared" ref="R26" si="19">SUM(R22:R25)</f>
        <v>148</v>
      </c>
      <c r="S26" s="89">
        <f>SUM(S22:S25)</f>
        <v>5</v>
      </c>
      <c r="T26" s="65">
        <f t="shared" si="6"/>
        <v>3.3783783783783786E-2</v>
      </c>
      <c r="U26" s="63">
        <f>SUM(U22:U25)</f>
        <v>152</v>
      </c>
      <c r="V26" s="89">
        <f>SUM(V22:V25)</f>
        <v>7</v>
      </c>
      <c r="W26" s="65">
        <f t="shared" si="7"/>
        <v>4.6052631578947366E-2</v>
      </c>
      <c r="X26" s="66">
        <f>SUM(X22:X25)</f>
        <v>154</v>
      </c>
      <c r="Y26" s="89">
        <f>SUM(Y22:Y25)</f>
        <v>9</v>
      </c>
      <c r="Z26" s="65">
        <f t="shared" si="8"/>
        <v>5.844155844155844E-2</v>
      </c>
      <c r="AA26" s="66">
        <f>SUM(AA22:AA25)</f>
        <v>163</v>
      </c>
      <c r="AB26" s="89">
        <f>SUM(AB22:AB25)</f>
        <v>9</v>
      </c>
      <c r="AC26" s="65">
        <f t="shared" si="9"/>
        <v>5.5214723926380369E-2</v>
      </c>
      <c r="AD26" s="66">
        <f>SUM(AD22:AD25)</f>
        <v>173</v>
      </c>
      <c r="AE26" s="66">
        <f>SUM(AE22:AE25)</f>
        <v>14</v>
      </c>
      <c r="AF26" s="65">
        <f t="shared" si="14"/>
        <v>8.0924855491329481E-2</v>
      </c>
      <c r="AG26" s="66">
        <f>+SUM(AG22:AG25)</f>
        <v>177</v>
      </c>
      <c r="AH26" s="66">
        <f>+SUM(AH22:AH25)</f>
        <v>14</v>
      </c>
      <c r="AI26" s="68">
        <f t="shared" si="11"/>
        <v>7.909604519774012E-2</v>
      </c>
      <c r="AJ26" s="66">
        <f>+SUM(AJ22:AJ25)</f>
        <v>176</v>
      </c>
      <c r="AK26" s="66">
        <f>+SUM(AK22:AK25)</f>
        <v>12</v>
      </c>
      <c r="AL26" s="68">
        <f t="shared" si="12"/>
        <v>6.8181818181818177E-2</v>
      </c>
      <c r="AM26" s="66">
        <v>180</v>
      </c>
      <c r="AN26" s="66">
        <v>18</v>
      </c>
      <c r="AO26" s="68">
        <f t="shared" si="1"/>
        <v>0.1</v>
      </c>
      <c r="AP26" s="66">
        <f>SUM(AP22:AP25)</f>
        <v>184</v>
      </c>
      <c r="AQ26" s="66">
        <f>SUM(AQ22:AQ25)</f>
        <v>22</v>
      </c>
      <c r="AR26" s="68">
        <f t="shared" si="2"/>
        <v>0.11956521739130435</v>
      </c>
      <c r="AS26" s="68">
        <v>9.6045197740112997E-2</v>
      </c>
      <c r="AT26" s="68">
        <v>9.1397849462365593E-2</v>
      </c>
      <c r="AU26" s="68">
        <v>7.8E-2</v>
      </c>
      <c r="AV26" s="68">
        <v>0.12041884816753927</v>
      </c>
      <c r="AW26" s="69">
        <v>7.3999999999999996E-2</v>
      </c>
      <c r="AX26" s="69">
        <v>7.9000000000000001E-2</v>
      </c>
      <c r="AY26" s="70">
        <v>8.4000000000000005E-2</v>
      </c>
      <c r="AZ26" s="68">
        <v>0.105</v>
      </c>
    </row>
    <row r="27" spans="1:52" s="6" customFormat="1" ht="15.75" customHeight="1" x14ac:dyDescent="0.15">
      <c r="A27" s="231" t="s">
        <v>56</v>
      </c>
      <c r="B27" s="7">
        <v>20</v>
      </c>
      <c r="C27" s="8" t="s">
        <v>57</v>
      </c>
      <c r="D27" s="9"/>
      <c r="E27" s="10">
        <f>SUM(F27:I27,L27:M27)</f>
        <v>50</v>
      </c>
      <c r="F27" s="14">
        <v>11</v>
      </c>
      <c r="G27" s="71">
        <v>13</v>
      </c>
      <c r="H27" s="71">
        <v>5</v>
      </c>
      <c r="I27" s="72">
        <v>19</v>
      </c>
      <c r="J27" s="14">
        <v>0</v>
      </c>
      <c r="K27" s="72">
        <v>1</v>
      </c>
      <c r="L27" s="13">
        <f t="shared" si="3"/>
        <v>1</v>
      </c>
      <c r="M27" s="14">
        <v>1</v>
      </c>
      <c r="N27" s="175">
        <f t="shared" si="4"/>
        <v>0.02</v>
      </c>
      <c r="O27" s="15">
        <v>50</v>
      </c>
      <c r="P27" s="16">
        <v>2</v>
      </c>
      <c r="Q27" s="17">
        <f t="shared" si="5"/>
        <v>0.04</v>
      </c>
      <c r="R27" s="15">
        <v>52</v>
      </c>
      <c r="S27" s="16">
        <v>5</v>
      </c>
      <c r="T27" s="17">
        <f t="shared" si="6"/>
        <v>9.6153846153846159E-2</v>
      </c>
      <c r="U27" s="15">
        <v>57</v>
      </c>
      <c r="V27" s="16">
        <v>4</v>
      </c>
      <c r="W27" s="17">
        <f t="shared" si="7"/>
        <v>7.0175438596491224E-2</v>
      </c>
      <c r="X27" s="18">
        <v>53</v>
      </c>
      <c r="Y27" s="16">
        <v>2</v>
      </c>
      <c r="Z27" s="17">
        <f t="shared" si="8"/>
        <v>3.7735849056603772E-2</v>
      </c>
      <c r="AA27" s="18">
        <v>58</v>
      </c>
      <c r="AB27" s="16">
        <v>6</v>
      </c>
      <c r="AC27" s="17">
        <f t="shared" si="9"/>
        <v>0.10344827586206896</v>
      </c>
      <c r="AD27" s="18">
        <v>60</v>
      </c>
      <c r="AE27" s="16">
        <v>8</v>
      </c>
      <c r="AF27" s="17">
        <f t="shared" si="14"/>
        <v>0.13333333333333333</v>
      </c>
      <c r="AG27" s="18">
        <v>62</v>
      </c>
      <c r="AH27" s="16">
        <v>6</v>
      </c>
      <c r="AI27" s="19">
        <f t="shared" si="11"/>
        <v>9.6774193548387094E-2</v>
      </c>
      <c r="AJ27" s="18">
        <v>65</v>
      </c>
      <c r="AK27" s="16">
        <v>7</v>
      </c>
      <c r="AL27" s="19">
        <f t="shared" si="12"/>
        <v>0.1076923076923077</v>
      </c>
      <c r="AM27" s="18">
        <v>67</v>
      </c>
      <c r="AN27" s="16">
        <v>8</v>
      </c>
      <c r="AO27" s="19">
        <f t="shared" si="1"/>
        <v>0.11940298507462686</v>
      </c>
      <c r="AP27" s="18">
        <v>67</v>
      </c>
      <c r="AQ27" s="16">
        <v>8</v>
      </c>
      <c r="AR27" s="19">
        <f t="shared" si="2"/>
        <v>0.11940298507462686</v>
      </c>
      <c r="AS27" s="20">
        <v>9.375E-2</v>
      </c>
      <c r="AT27" s="20">
        <v>0.18181818181818182</v>
      </c>
      <c r="AU27" s="20">
        <v>0.158</v>
      </c>
      <c r="AV27" s="20">
        <v>0.18461538461538463</v>
      </c>
      <c r="AW27" s="21">
        <v>0.13</v>
      </c>
      <c r="AX27" s="21">
        <v>0.159</v>
      </c>
      <c r="AY27" s="22">
        <v>0.20300000000000001</v>
      </c>
      <c r="AZ27" s="23">
        <v>0.158</v>
      </c>
    </row>
    <row r="28" spans="1:52" s="6" customFormat="1" ht="15.75" customHeight="1" x14ac:dyDescent="0.15">
      <c r="A28" s="189"/>
      <c r="B28" s="24">
        <v>21</v>
      </c>
      <c r="C28" s="25" t="s">
        <v>58</v>
      </c>
      <c r="D28" s="73"/>
      <c r="E28" s="10">
        <f>SUM(F28:I28,L28:M28)</f>
        <v>23</v>
      </c>
      <c r="F28" s="27">
        <v>5</v>
      </c>
      <c r="G28" s="28">
        <v>7</v>
      </c>
      <c r="H28" s="28">
        <v>2</v>
      </c>
      <c r="I28" s="29">
        <v>9</v>
      </c>
      <c r="J28" s="27">
        <v>0</v>
      </c>
      <c r="K28" s="29">
        <v>0</v>
      </c>
      <c r="L28" s="13">
        <f>SUM(J28:K28)</f>
        <v>0</v>
      </c>
      <c r="M28" s="14">
        <v>0</v>
      </c>
      <c r="N28" s="175">
        <f t="shared" si="4"/>
        <v>0</v>
      </c>
      <c r="O28" s="30">
        <v>23</v>
      </c>
      <c r="P28" s="31">
        <v>0</v>
      </c>
      <c r="Q28" s="32">
        <f t="shared" si="5"/>
        <v>0</v>
      </c>
      <c r="R28" s="30">
        <v>23</v>
      </c>
      <c r="S28" s="31">
        <v>0</v>
      </c>
      <c r="T28" s="32">
        <f t="shared" si="6"/>
        <v>0</v>
      </c>
      <c r="U28" s="30">
        <v>22</v>
      </c>
      <c r="V28" s="31">
        <v>1</v>
      </c>
      <c r="W28" s="32">
        <f t="shared" si="7"/>
        <v>4.5454545454545456E-2</v>
      </c>
      <c r="X28" s="33">
        <v>22</v>
      </c>
      <c r="Y28" s="31">
        <v>2</v>
      </c>
      <c r="Z28" s="32">
        <f t="shared" si="8"/>
        <v>9.0909090909090912E-2</v>
      </c>
      <c r="AA28" s="33">
        <v>31</v>
      </c>
      <c r="AB28" s="31">
        <v>10</v>
      </c>
      <c r="AC28" s="32">
        <f t="shared" si="9"/>
        <v>0.32258064516129031</v>
      </c>
      <c r="AD28" s="33">
        <v>39</v>
      </c>
      <c r="AE28" s="31">
        <v>6</v>
      </c>
      <c r="AF28" s="32">
        <f t="shared" si="14"/>
        <v>0.15384615384615385</v>
      </c>
      <c r="AG28" s="33">
        <v>43</v>
      </c>
      <c r="AH28" s="31">
        <v>10</v>
      </c>
      <c r="AI28" s="34">
        <f t="shared" si="11"/>
        <v>0.23255813953488372</v>
      </c>
      <c r="AJ28" s="33">
        <v>42</v>
      </c>
      <c r="AK28" s="31">
        <v>13</v>
      </c>
      <c r="AL28" s="34">
        <f t="shared" si="12"/>
        <v>0.30952380952380953</v>
      </c>
      <c r="AM28" s="33">
        <v>51</v>
      </c>
      <c r="AN28" s="31">
        <v>15</v>
      </c>
      <c r="AO28" s="34">
        <f t="shared" si="1"/>
        <v>0.29411764705882354</v>
      </c>
      <c r="AP28" s="33">
        <v>51</v>
      </c>
      <c r="AQ28" s="31">
        <v>13</v>
      </c>
      <c r="AR28" s="34">
        <f t="shared" si="2"/>
        <v>0.25490196078431371</v>
      </c>
      <c r="AS28" s="35">
        <v>0.24489795918367346</v>
      </c>
      <c r="AT28" s="35">
        <v>0.2</v>
      </c>
      <c r="AU28" s="35">
        <v>0.128</v>
      </c>
      <c r="AV28" s="35">
        <v>0.16417910447761194</v>
      </c>
      <c r="AW28" s="36">
        <v>0.13800000000000001</v>
      </c>
      <c r="AX28" s="36">
        <v>0.16400000000000001</v>
      </c>
      <c r="AY28" s="37">
        <v>0.20899999999999999</v>
      </c>
      <c r="AZ28" s="90"/>
    </row>
    <row r="29" spans="1:52" s="6" customFormat="1" ht="15.75" customHeight="1" x14ac:dyDescent="0.15">
      <c r="A29" s="189"/>
      <c r="B29" s="24">
        <v>22</v>
      </c>
      <c r="C29" s="25" t="s">
        <v>59</v>
      </c>
      <c r="D29" s="73"/>
      <c r="E29" s="10">
        <f>SUM(F29:I29,L29:M29)</f>
        <v>23</v>
      </c>
      <c r="F29" s="27">
        <v>7</v>
      </c>
      <c r="G29" s="28">
        <v>4</v>
      </c>
      <c r="H29" s="28">
        <v>2</v>
      </c>
      <c r="I29" s="29">
        <v>10</v>
      </c>
      <c r="J29" s="27">
        <v>0</v>
      </c>
      <c r="K29" s="29">
        <v>0</v>
      </c>
      <c r="L29" s="13">
        <f>SUM(J29:K29)</f>
        <v>0</v>
      </c>
      <c r="M29" s="14">
        <v>0</v>
      </c>
      <c r="N29" s="175">
        <f t="shared" si="4"/>
        <v>0</v>
      </c>
      <c r="O29" s="30">
        <v>23</v>
      </c>
      <c r="P29" s="31">
        <v>0</v>
      </c>
      <c r="Q29" s="32">
        <f t="shared" si="5"/>
        <v>0</v>
      </c>
      <c r="R29" s="30">
        <v>25</v>
      </c>
      <c r="S29" s="31">
        <v>1</v>
      </c>
      <c r="T29" s="32">
        <f t="shared" si="6"/>
        <v>0.04</v>
      </c>
      <c r="U29" s="30">
        <v>26</v>
      </c>
      <c r="V29" s="31">
        <v>0</v>
      </c>
      <c r="W29" s="32">
        <f t="shared" si="7"/>
        <v>0</v>
      </c>
      <c r="X29" s="33">
        <v>25</v>
      </c>
      <c r="Y29" s="31">
        <v>0</v>
      </c>
      <c r="Z29" s="32">
        <f t="shared" si="8"/>
        <v>0</v>
      </c>
      <c r="AA29" s="33">
        <v>25</v>
      </c>
      <c r="AB29" s="31">
        <v>1</v>
      </c>
      <c r="AC29" s="32">
        <f t="shared" si="9"/>
        <v>0.04</v>
      </c>
      <c r="AD29" s="33">
        <v>25</v>
      </c>
      <c r="AE29" s="31">
        <v>1</v>
      </c>
      <c r="AF29" s="32">
        <f t="shared" si="14"/>
        <v>0.04</v>
      </c>
      <c r="AG29" s="33">
        <v>23</v>
      </c>
      <c r="AH29" s="31">
        <v>2</v>
      </c>
      <c r="AI29" s="34">
        <f t="shared" si="11"/>
        <v>8.6956521739130432E-2</v>
      </c>
      <c r="AJ29" s="33">
        <v>23</v>
      </c>
      <c r="AK29" s="31">
        <v>0</v>
      </c>
      <c r="AL29" s="34">
        <f t="shared" si="12"/>
        <v>0</v>
      </c>
      <c r="AM29" s="33">
        <v>24</v>
      </c>
      <c r="AN29" s="31">
        <v>0</v>
      </c>
      <c r="AO29" s="34">
        <f t="shared" si="1"/>
        <v>0</v>
      </c>
      <c r="AP29" s="33">
        <v>24</v>
      </c>
      <c r="AQ29" s="31">
        <v>1</v>
      </c>
      <c r="AR29" s="34">
        <f t="shared" si="2"/>
        <v>4.1666666666666664E-2</v>
      </c>
      <c r="AS29" s="35">
        <v>4.3478260869565216E-2</v>
      </c>
      <c r="AT29" s="35">
        <v>7.1428571428571425E-2</v>
      </c>
      <c r="AU29" s="35">
        <v>0.107</v>
      </c>
      <c r="AV29" s="35">
        <v>0.15384615384615385</v>
      </c>
      <c r="AW29" s="36">
        <v>3.4000000000000002E-2</v>
      </c>
      <c r="AX29" s="36">
        <v>3.6999999999999998E-2</v>
      </c>
      <c r="AY29" s="37">
        <v>0.111</v>
      </c>
      <c r="AZ29" s="90"/>
    </row>
    <row r="30" spans="1:52" s="6" customFormat="1" ht="15.75" customHeight="1" thickBot="1" x14ac:dyDescent="0.2">
      <c r="A30" s="189"/>
      <c r="B30" s="40">
        <v>23</v>
      </c>
      <c r="C30" s="41" t="s">
        <v>60</v>
      </c>
      <c r="D30" s="80"/>
      <c r="E30" s="10">
        <f>SUM(F30:I30,L30:M30)</f>
        <v>78</v>
      </c>
      <c r="F30" s="43">
        <v>30</v>
      </c>
      <c r="G30" s="44">
        <v>18</v>
      </c>
      <c r="H30" s="44">
        <v>6</v>
      </c>
      <c r="I30" s="45">
        <v>20</v>
      </c>
      <c r="J30" s="43">
        <v>0</v>
      </c>
      <c r="K30" s="45">
        <v>1</v>
      </c>
      <c r="L30" s="13">
        <f t="shared" si="3"/>
        <v>1</v>
      </c>
      <c r="M30" s="148">
        <v>3</v>
      </c>
      <c r="N30" s="176">
        <f t="shared" si="4"/>
        <v>1.282051282051282E-2</v>
      </c>
      <c r="O30" s="151">
        <v>78</v>
      </c>
      <c r="P30" s="47">
        <v>1</v>
      </c>
      <c r="Q30" s="48">
        <f t="shared" si="5"/>
        <v>1.282051282051282E-2</v>
      </c>
      <c r="R30" s="151">
        <v>80</v>
      </c>
      <c r="S30" s="47">
        <v>2</v>
      </c>
      <c r="T30" s="48">
        <f t="shared" si="6"/>
        <v>2.5000000000000001E-2</v>
      </c>
      <c r="U30" s="46">
        <v>82</v>
      </c>
      <c r="V30" s="47">
        <v>0</v>
      </c>
      <c r="W30" s="48">
        <f t="shared" si="7"/>
        <v>0</v>
      </c>
      <c r="X30" s="49">
        <v>85</v>
      </c>
      <c r="Y30" s="47">
        <v>2</v>
      </c>
      <c r="Z30" s="48">
        <f t="shared" si="8"/>
        <v>2.3529411764705882E-2</v>
      </c>
      <c r="AA30" s="49">
        <v>98</v>
      </c>
      <c r="AB30" s="47">
        <v>9</v>
      </c>
      <c r="AC30" s="48">
        <f t="shared" si="9"/>
        <v>9.1836734693877556E-2</v>
      </c>
      <c r="AD30" s="49">
        <v>97</v>
      </c>
      <c r="AE30" s="47">
        <v>8</v>
      </c>
      <c r="AF30" s="48">
        <f t="shared" si="14"/>
        <v>8.247422680412371E-2</v>
      </c>
      <c r="AG30" s="49">
        <v>99</v>
      </c>
      <c r="AH30" s="47">
        <v>6</v>
      </c>
      <c r="AI30" s="50">
        <f t="shared" si="11"/>
        <v>6.0606060606060608E-2</v>
      </c>
      <c r="AJ30" s="49">
        <v>105</v>
      </c>
      <c r="AK30" s="47">
        <v>10</v>
      </c>
      <c r="AL30" s="50">
        <f t="shared" si="12"/>
        <v>9.5238095238095233E-2</v>
      </c>
      <c r="AM30" s="49">
        <v>108</v>
      </c>
      <c r="AN30" s="47">
        <v>8</v>
      </c>
      <c r="AO30" s="50">
        <f t="shared" si="1"/>
        <v>7.407407407407407E-2</v>
      </c>
      <c r="AP30" s="49">
        <v>105</v>
      </c>
      <c r="AQ30" s="47">
        <v>8</v>
      </c>
      <c r="AR30" s="50">
        <f t="shared" si="2"/>
        <v>7.6190476190476197E-2</v>
      </c>
      <c r="AS30" s="51">
        <v>7.5471698113207544E-2</v>
      </c>
      <c r="AT30" s="51">
        <v>4.5871559633027525E-2</v>
      </c>
      <c r="AU30" s="51">
        <v>5.2999999999999999E-2</v>
      </c>
      <c r="AV30" s="51">
        <v>5.4054054054054057E-2</v>
      </c>
      <c r="AW30" s="76">
        <v>4.8000000000000001E-2</v>
      </c>
      <c r="AX30" s="76">
        <v>0</v>
      </c>
      <c r="AY30" s="77">
        <v>1.6E-2</v>
      </c>
      <c r="AZ30" s="54">
        <v>5.7000000000000002E-2</v>
      </c>
    </row>
    <row r="31" spans="1:52" s="6" customFormat="1" ht="15.75" customHeight="1" thickTop="1" x14ac:dyDescent="0.15">
      <c r="A31" s="190"/>
      <c r="B31" s="55"/>
      <c r="C31" s="56" t="s">
        <v>45</v>
      </c>
      <c r="D31" s="57"/>
      <c r="E31" s="58">
        <f t="shared" ref="E31" si="20">SUM(E27:E30)</f>
        <v>174</v>
      </c>
      <c r="F31" s="59">
        <f t="shared" ref="F31:K31" si="21">SUM(F27:F30)</f>
        <v>53</v>
      </c>
      <c r="G31" s="60">
        <f t="shared" si="21"/>
        <v>42</v>
      </c>
      <c r="H31" s="60">
        <f t="shared" si="21"/>
        <v>15</v>
      </c>
      <c r="I31" s="61">
        <f t="shared" si="21"/>
        <v>58</v>
      </c>
      <c r="J31" s="59">
        <f t="shared" si="21"/>
        <v>0</v>
      </c>
      <c r="K31" s="61">
        <f t="shared" si="21"/>
        <v>2</v>
      </c>
      <c r="L31" s="62">
        <f t="shared" si="3"/>
        <v>2</v>
      </c>
      <c r="M31" s="145">
        <f>SUM(M27:M30)</f>
        <v>4</v>
      </c>
      <c r="N31" s="177">
        <f t="shared" si="4"/>
        <v>1.1494252873563218E-2</v>
      </c>
      <c r="O31" s="146">
        <f t="shared" ref="O31" si="22">SUM(O27:O30)</f>
        <v>174</v>
      </c>
      <c r="P31" s="64">
        <f>SUM(P27:P30)</f>
        <v>3</v>
      </c>
      <c r="Q31" s="65">
        <f t="shared" si="5"/>
        <v>1.7241379310344827E-2</v>
      </c>
      <c r="R31" s="146">
        <f t="shared" ref="R31" si="23">SUM(R27:R30)</f>
        <v>180</v>
      </c>
      <c r="S31" s="64">
        <f>SUM(S27:S30)</f>
        <v>8</v>
      </c>
      <c r="T31" s="65">
        <f t="shared" si="6"/>
        <v>4.4444444444444446E-2</v>
      </c>
      <c r="U31" s="63">
        <f>SUM(U27:U30)</f>
        <v>187</v>
      </c>
      <c r="V31" s="64">
        <f>SUM(V27:V30)</f>
        <v>5</v>
      </c>
      <c r="W31" s="65">
        <f t="shared" si="7"/>
        <v>2.6737967914438502E-2</v>
      </c>
      <c r="X31" s="66">
        <f>SUM(X27:X30)</f>
        <v>185</v>
      </c>
      <c r="Y31" s="64">
        <f>SUM(Y27:Y30)</f>
        <v>6</v>
      </c>
      <c r="Z31" s="65">
        <f t="shared" si="8"/>
        <v>3.2432432432432434E-2</v>
      </c>
      <c r="AA31" s="66">
        <f>SUM(AA27:AA30)</f>
        <v>212</v>
      </c>
      <c r="AB31" s="64">
        <f>SUM(AB27:AB30)</f>
        <v>26</v>
      </c>
      <c r="AC31" s="65">
        <f t="shared" si="9"/>
        <v>0.12264150943396226</v>
      </c>
      <c r="AD31" s="66">
        <f>SUM(AD27:AD30)</f>
        <v>221</v>
      </c>
      <c r="AE31" s="64">
        <f>SUM(AE27:AE30)</f>
        <v>23</v>
      </c>
      <c r="AF31" s="65">
        <f t="shared" si="14"/>
        <v>0.10407239819004525</v>
      </c>
      <c r="AG31" s="66">
        <f>+SUM(AG27:AG30)</f>
        <v>227</v>
      </c>
      <c r="AH31" s="64">
        <f>+SUM(AH27:AH30)</f>
        <v>24</v>
      </c>
      <c r="AI31" s="68">
        <f t="shared" si="11"/>
        <v>0.10572687224669604</v>
      </c>
      <c r="AJ31" s="66">
        <f>+SUM(AJ27:AJ30)</f>
        <v>235</v>
      </c>
      <c r="AK31" s="64">
        <f>+SUM(AK27:AK30)</f>
        <v>30</v>
      </c>
      <c r="AL31" s="68">
        <f t="shared" si="12"/>
        <v>0.1276595744680851</v>
      </c>
      <c r="AM31" s="66">
        <v>250</v>
      </c>
      <c r="AN31" s="64">
        <v>31</v>
      </c>
      <c r="AO31" s="68">
        <f t="shared" si="1"/>
        <v>0.124</v>
      </c>
      <c r="AP31" s="66">
        <f>SUM(AP27:AP30)</f>
        <v>247</v>
      </c>
      <c r="AQ31" s="64">
        <f>SUM(AQ27:AQ30)</f>
        <v>30</v>
      </c>
      <c r="AR31" s="68">
        <f t="shared" si="2"/>
        <v>0.1214574898785425</v>
      </c>
      <c r="AS31" s="68">
        <v>0.1115702479338843</v>
      </c>
      <c r="AT31" s="68">
        <v>0.11940298507462686</v>
      </c>
      <c r="AU31" s="68">
        <v>0.109</v>
      </c>
      <c r="AV31" s="68">
        <v>0.12267657992565056</v>
      </c>
      <c r="AW31" s="69">
        <v>0.09</v>
      </c>
      <c r="AX31" s="69">
        <v>8.4000000000000005E-2</v>
      </c>
      <c r="AY31" s="70">
        <v>0.11700000000000001</v>
      </c>
      <c r="AZ31" s="68">
        <v>0.107</v>
      </c>
    </row>
    <row r="32" spans="1:52" s="6" customFormat="1" ht="15.75" customHeight="1" x14ac:dyDescent="0.15">
      <c r="A32" s="231" t="s">
        <v>61</v>
      </c>
      <c r="B32" s="7">
        <v>24</v>
      </c>
      <c r="C32" s="8" t="s">
        <v>62</v>
      </c>
      <c r="D32" s="91"/>
      <c r="E32" s="14">
        <f>SUM(F32:I32,L32:M32)</f>
        <v>88</v>
      </c>
      <c r="F32" s="10">
        <v>17</v>
      </c>
      <c r="G32" s="11">
        <v>22</v>
      </c>
      <c r="H32" s="11">
        <v>15</v>
      </c>
      <c r="I32" s="12">
        <v>28</v>
      </c>
      <c r="J32" s="10">
        <v>0</v>
      </c>
      <c r="K32" s="12">
        <v>5</v>
      </c>
      <c r="L32" s="13">
        <f t="shared" si="3"/>
        <v>5</v>
      </c>
      <c r="M32" s="14">
        <v>1</v>
      </c>
      <c r="N32" s="175">
        <f t="shared" si="4"/>
        <v>5.6818181818181816E-2</v>
      </c>
      <c r="O32" s="15">
        <v>88</v>
      </c>
      <c r="P32" s="16">
        <v>5</v>
      </c>
      <c r="Q32" s="17">
        <f t="shared" si="5"/>
        <v>5.6818181818181816E-2</v>
      </c>
      <c r="R32" s="15">
        <v>92</v>
      </c>
      <c r="S32" s="16">
        <v>8</v>
      </c>
      <c r="T32" s="17">
        <f t="shared" si="6"/>
        <v>8.6956521739130432E-2</v>
      </c>
      <c r="U32" s="15">
        <v>87</v>
      </c>
      <c r="V32" s="16">
        <v>0</v>
      </c>
      <c r="W32" s="17">
        <f t="shared" si="7"/>
        <v>0</v>
      </c>
      <c r="X32" s="18">
        <v>71</v>
      </c>
      <c r="Y32" s="16">
        <v>2</v>
      </c>
      <c r="Z32" s="17">
        <f t="shared" si="8"/>
        <v>2.8169014084507043E-2</v>
      </c>
      <c r="AA32" s="18">
        <v>103</v>
      </c>
      <c r="AB32" s="16">
        <v>10</v>
      </c>
      <c r="AC32" s="17">
        <f t="shared" si="9"/>
        <v>9.7087378640776698E-2</v>
      </c>
      <c r="AD32" s="18">
        <v>121</v>
      </c>
      <c r="AE32" s="16">
        <v>19</v>
      </c>
      <c r="AF32" s="17">
        <f t="shared" si="14"/>
        <v>0.15702479338842976</v>
      </c>
      <c r="AG32" s="18">
        <v>121</v>
      </c>
      <c r="AH32" s="16">
        <v>20</v>
      </c>
      <c r="AI32" s="19">
        <f t="shared" si="11"/>
        <v>0.16528925619834711</v>
      </c>
      <c r="AJ32" s="18">
        <v>120</v>
      </c>
      <c r="AK32" s="16">
        <v>14</v>
      </c>
      <c r="AL32" s="19">
        <f t="shared" si="12"/>
        <v>0.11666666666666667</v>
      </c>
      <c r="AM32" s="18">
        <v>122</v>
      </c>
      <c r="AN32" s="16">
        <v>16</v>
      </c>
      <c r="AO32" s="19">
        <f t="shared" si="1"/>
        <v>0.13114754098360656</v>
      </c>
      <c r="AP32" s="18">
        <v>115</v>
      </c>
      <c r="AQ32" s="16">
        <v>14</v>
      </c>
      <c r="AR32" s="19">
        <f t="shared" si="2"/>
        <v>0.12173913043478261</v>
      </c>
      <c r="AS32" s="20">
        <v>0.16814159292035399</v>
      </c>
      <c r="AT32" s="20">
        <v>0.17094017094017094</v>
      </c>
      <c r="AU32" s="20">
        <v>0.183</v>
      </c>
      <c r="AV32" s="20">
        <v>0.15702479338842976</v>
      </c>
      <c r="AW32" s="21">
        <v>0.125</v>
      </c>
      <c r="AX32" s="21">
        <v>7.4999999999999997E-2</v>
      </c>
      <c r="AY32" s="22">
        <v>0.113</v>
      </c>
      <c r="AZ32" s="23">
        <v>0.12</v>
      </c>
    </row>
    <row r="33" spans="1:52" s="6" customFormat="1" ht="15.75" customHeight="1" x14ac:dyDescent="0.15">
      <c r="A33" s="189"/>
      <c r="B33" s="24">
        <v>25</v>
      </c>
      <c r="C33" s="25" t="s">
        <v>63</v>
      </c>
      <c r="D33" s="73"/>
      <c r="E33" s="14">
        <f>SUM(F33:I33,L33:M33)</f>
        <v>33</v>
      </c>
      <c r="F33" s="165">
        <v>19</v>
      </c>
      <c r="G33" s="166">
        <v>2</v>
      </c>
      <c r="H33" s="166">
        <v>6</v>
      </c>
      <c r="I33" s="167">
        <v>2</v>
      </c>
      <c r="J33" s="165">
        <v>0</v>
      </c>
      <c r="K33" s="167">
        <v>3</v>
      </c>
      <c r="L33" s="13">
        <f t="shared" si="3"/>
        <v>3</v>
      </c>
      <c r="M33" s="14">
        <v>1</v>
      </c>
      <c r="N33" s="175">
        <f t="shared" si="4"/>
        <v>9.0909090909090912E-2</v>
      </c>
      <c r="O33" s="30">
        <v>32</v>
      </c>
      <c r="P33" s="31">
        <v>4</v>
      </c>
      <c r="Q33" s="32">
        <f t="shared" si="5"/>
        <v>0.125</v>
      </c>
      <c r="R33" s="30">
        <v>33</v>
      </c>
      <c r="S33" s="31">
        <v>2</v>
      </c>
      <c r="T33" s="32">
        <f t="shared" si="6"/>
        <v>6.0606060606060608E-2</v>
      </c>
      <c r="U33" s="30">
        <v>34</v>
      </c>
      <c r="V33" s="31">
        <v>0</v>
      </c>
      <c r="W33" s="32">
        <f t="shared" si="7"/>
        <v>0</v>
      </c>
      <c r="X33" s="33">
        <v>34</v>
      </c>
      <c r="Y33" s="31">
        <v>0</v>
      </c>
      <c r="Z33" s="32">
        <f t="shared" si="8"/>
        <v>0</v>
      </c>
      <c r="AA33" s="33">
        <v>35</v>
      </c>
      <c r="AB33" s="31">
        <v>5</v>
      </c>
      <c r="AC33" s="32">
        <f t="shared" si="9"/>
        <v>0.14285714285714285</v>
      </c>
      <c r="AD33" s="33">
        <v>35</v>
      </c>
      <c r="AE33" s="31">
        <v>6</v>
      </c>
      <c r="AF33" s="32">
        <f t="shared" si="14"/>
        <v>0.17142857142857143</v>
      </c>
      <c r="AG33" s="33">
        <v>39</v>
      </c>
      <c r="AH33" s="31">
        <v>7</v>
      </c>
      <c r="AI33" s="34">
        <f t="shared" si="11"/>
        <v>0.17948717948717949</v>
      </c>
      <c r="AJ33" s="33">
        <v>40</v>
      </c>
      <c r="AK33" s="31">
        <v>8</v>
      </c>
      <c r="AL33" s="34">
        <f t="shared" si="12"/>
        <v>0.2</v>
      </c>
      <c r="AM33" s="33">
        <v>40</v>
      </c>
      <c r="AN33" s="31">
        <v>6</v>
      </c>
      <c r="AO33" s="34">
        <f t="shared" si="1"/>
        <v>0.15</v>
      </c>
      <c r="AP33" s="33">
        <v>43</v>
      </c>
      <c r="AQ33" s="31">
        <v>6</v>
      </c>
      <c r="AR33" s="34">
        <f t="shared" si="2"/>
        <v>0.13953488372093023</v>
      </c>
      <c r="AS33" s="35">
        <v>0.1702127659574468</v>
      </c>
      <c r="AT33" s="35">
        <v>0.11627906976744186</v>
      </c>
      <c r="AU33" s="35">
        <v>0.13</v>
      </c>
      <c r="AV33" s="35">
        <v>6.1224489795918366E-2</v>
      </c>
      <c r="AW33" s="36">
        <v>0.106</v>
      </c>
      <c r="AX33" s="36">
        <v>9.0999999999999998E-2</v>
      </c>
      <c r="AY33" s="37">
        <v>0.13700000000000001</v>
      </c>
      <c r="AZ33" s="38">
        <v>6.7000000000000004E-2</v>
      </c>
    </row>
    <row r="34" spans="1:52" s="6" customFormat="1" ht="15.75" customHeight="1" x14ac:dyDescent="0.15">
      <c r="A34" s="189"/>
      <c r="B34" s="24">
        <v>26</v>
      </c>
      <c r="C34" s="25" t="s">
        <v>64</v>
      </c>
      <c r="D34" s="74"/>
      <c r="E34" s="14">
        <f>SUM(F34:I34,L34:M34)</f>
        <v>41</v>
      </c>
      <c r="F34" s="165">
        <v>18</v>
      </c>
      <c r="G34" s="166">
        <v>5</v>
      </c>
      <c r="H34" s="166">
        <v>4</v>
      </c>
      <c r="I34" s="167">
        <v>6</v>
      </c>
      <c r="J34" s="165">
        <v>0</v>
      </c>
      <c r="K34" s="167">
        <v>4</v>
      </c>
      <c r="L34" s="13">
        <f t="shared" si="3"/>
        <v>4</v>
      </c>
      <c r="M34" s="14">
        <v>4</v>
      </c>
      <c r="N34" s="175">
        <f t="shared" si="4"/>
        <v>9.7560975609756101E-2</v>
      </c>
      <c r="O34" s="30">
        <v>41</v>
      </c>
      <c r="P34" s="31">
        <v>5</v>
      </c>
      <c r="Q34" s="32">
        <f t="shared" si="5"/>
        <v>0.12195121951219512</v>
      </c>
      <c r="R34" s="30">
        <v>43</v>
      </c>
      <c r="S34" s="31">
        <v>2</v>
      </c>
      <c r="T34" s="32">
        <f t="shared" si="6"/>
        <v>4.6511627906976744E-2</v>
      </c>
      <c r="U34" s="30">
        <v>43</v>
      </c>
      <c r="V34" s="31">
        <v>5</v>
      </c>
      <c r="W34" s="32">
        <f t="shared" si="7"/>
        <v>0.11627906976744186</v>
      </c>
      <c r="X34" s="33">
        <v>46</v>
      </c>
      <c r="Y34" s="31">
        <v>10</v>
      </c>
      <c r="Z34" s="32">
        <f t="shared" si="8"/>
        <v>0.21739130434782608</v>
      </c>
      <c r="AA34" s="33">
        <v>49</v>
      </c>
      <c r="AB34" s="31">
        <v>5</v>
      </c>
      <c r="AC34" s="32">
        <f t="shared" si="9"/>
        <v>0.10204081632653061</v>
      </c>
      <c r="AD34" s="33">
        <v>48</v>
      </c>
      <c r="AE34" s="31">
        <v>6</v>
      </c>
      <c r="AF34" s="32">
        <f t="shared" si="14"/>
        <v>0.125</v>
      </c>
      <c r="AG34" s="33">
        <v>54</v>
      </c>
      <c r="AH34" s="31">
        <v>7</v>
      </c>
      <c r="AI34" s="34">
        <f t="shared" si="11"/>
        <v>0.12962962962962962</v>
      </c>
      <c r="AJ34" s="33">
        <v>55</v>
      </c>
      <c r="AK34" s="31">
        <v>7</v>
      </c>
      <c r="AL34" s="34">
        <f t="shared" si="12"/>
        <v>0.12727272727272726</v>
      </c>
      <c r="AM34" s="33">
        <v>55</v>
      </c>
      <c r="AN34" s="31">
        <v>7</v>
      </c>
      <c r="AO34" s="34">
        <f t="shared" si="1"/>
        <v>0.12727272727272726</v>
      </c>
      <c r="AP34" s="33">
        <v>53</v>
      </c>
      <c r="AQ34" s="31">
        <v>9</v>
      </c>
      <c r="AR34" s="34">
        <f t="shared" si="2"/>
        <v>0.16981132075471697</v>
      </c>
      <c r="AS34" s="35">
        <v>0.2</v>
      </c>
      <c r="AT34" s="35">
        <v>5.7692307692307696E-2</v>
      </c>
      <c r="AU34" s="35">
        <v>0.23699999999999999</v>
      </c>
      <c r="AV34" s="35">
        <v>0.10169491525423729</v>
      </c>
      <c r="AW34" s="36">
        <v>0.13600000000000001</v>
      </c>
      <c r="AX34" s="36">
        <v>0.14000000000000001</v>
      </c>
      <c r="AY34" s="37">
        <v>0.121</v>
      </c>
      <c r="AZ34" s="38">
        <v>6.8000000000000005E-2</v>
      </c>
    </row>
    <row r="35" spans="1:52" s="6" customFormat="1" ht="15.75" customHeight="1" thickBot="1" x14ac:dyDescent="0.2">
      <c r="A35" s="189"/>
      <c r="B35" s="92">
        <v>27</v>
      </c>
      <c r="C35" s="180" t="s">
        <v>65</v>
      </c>
      <c r="D35" s="93"/>
      <c r="E35" s="14">
        <f>SUM(F35:I35,L35:M35)</f>
        <v>119</v>
      </c>
      <c r="F35" s="81">
        <v>32</v>
      </c>
      <c r="G35" s="82">
        <v>28</v>
      </c>
      <c r="H35" s="82">
        <v>23</v>
      </c>
      <c r="I35" s="83">
        <v>30</v>
      </c>
      <c r="J35" s="81">
        <v>1</v>
      </c>
      <c r="K35" s="83">
        <v>2</v>
      </c>
      <c r="L35" s="13">
        <f t="shared" si="3"/>
        <v>3</v>
      </c>
      <c r="M35" s="148">
        <v>3</v>
      </c>
      <c r="N35" s="176">
        <f t="shared" si="4"/>
        <v>2.5210084033613446E-2</v>
      </c>
      <c r="O35" s="149">
        <v>119</v>
      </c>
      <c r="P35" s="150">
        <v>3</v>
      </c>
      <c r="Q35" s="94">
        <f>P35/O35</f>
        <v>2.5210084033613446E-2</v>
      </c>
      <c r="R35" s="149">
        <v>122</v>
      </c>
      <c r="S35" s="150">
        <v>6</v>
      </c>
      <c r="T35" s="94">
        <f>S35/R35</f>
        <v>4.9180327868852458E-2</v>
      </c>
      <c r="U35" s="84">
        <v>122</v>
      </c>
      <c r="V35" s="85">
        <v>2</v>
      </c>
      <c r="W35" s="94">
        <f>V35/U35</f>
        <v>1.6393442622950821E-2</v>
      </c>
      <c r="X35" s="86">
        <v>119</v>
      </c>
      <c r="Y35" s="85">
        <v>3</v>
      </c>
      <c r="Z35" s="94">
        <f>Y35/X35</f>
        <v>2.5210084033613446E-2</v>
      </c>
      <c r="AA35" s="86">
        <v>122</v>
      </c>
      <c r="AB35" s="85">
        <v>4</v>
      </c>
      <c r="AC35" s="94">
        <f>AB35/AA35</f>
        <v>3.2786885245901641E-2</v>
      </c>
      <c r="AD35" s="86">
        <v>129</v>
      </c>
      <c r="AE35" s="85">
        <v>9</v>
      </c>
      <c r="AF35" s="94">
        <f t="shared" si="14"/>
        <v>6.9767441860465115E-2</v>
      </c>
      <c r="AG35" s="86">
        <v>129</v>
      </c>
      <c r="AH35" s="85">
        <v>10</v>
      </c>
      <c r="AI35" s="95">
        <f t="shared" si="11"/>
        <v>7.7519379844961239E-2</v>
      </c>
      <c r="AJ35" s="86">
        <v>128</v>
      </c>
      <c r="AK35" s="85">
        <v>8</v>
      </c>
      <c r="AL35" s="95">
        <f t="shared" si="12"/>
        <v>6.25E-2</v>
      </c>
      <c r="AM35" s="96">
        <v>126</v>
      </c>
      <c r="AN35" s="97">
        <v>7</v>
      </c>
      <c r="AO35" s="87">
        <f t="shared" si="1"/>
        <v>5.5555555555555552E-2</v>
      </c>
      <c r="AP35" s="86">
        <v>127</v>
      </c>
      <c r="AQ35" s="85">
        <v>15</v>
      </c>
      <c r="AR35" s="95">
        <f t="shared" si="2"/>
        <v>0.11811023622047244</v>
      </c>
      <c r="AS35" s="98">
        <v>0.15</v>
      </c>
      <c r="AT35" s="98">
        <v>0.15909090909090909</v>
      </c>
      <c r="AU35" s="98">
        <v>5.8999999999999997E-2</v>
      </c>
      <c r="AV35" s="98">
        <v>0.11940298507462686</v>
      </c>
      <c r="AW35" s="99">
        <v>8.1000000000000003E-2</v>
      </c>
      <c r="AX35" s="99">
        <v>0.10299999999999999</v>
      </c>
      <c r="AY35" s="100">
        <v>0.107</v>
      </c>
      <c r="AZ35" s="88">
        <v>5.7000000000000002E-2</v>
      </c>
    </row>
    <row r="36" spans="1:52" s="6" customFormat="1" ht="15.75" customHeight="1" thickTop="1" x14ac:dyDescent="0.15">
      <c r="A36" s="190"/>
      <c r="B36" s="55"/>
      <c r="C36" s="56" t="s">
        <v>45</v>
      </c>
      <c r="D36" s="57"/>
      <c r="E36" s="58">
        <f>SUM(E32:E35)</f>
        <v>281</v>
      </c>
      <c r="F36" s="59">
        <f t="shared" ref="F36:K36" si="24">SUM(F32:F35)</f>
        <v>86</v>
      </c>
      <c r="G36" s="60">
        <f t="shared" si="24"/>
        <v>57</v>
      </c>
      <c r="H36" s="60">
        <f t="shared" si="24"/>
        <v>48</v>
      </c>
      <c r="I36" s="61">
        <f t="shared" si="24"/>
        <v>66</v>
      </c>
      <c r="J36" s="59">
        <f t="shared" si="24"/>
        <v>1</v>
      </c>
      <c r="K36" s="61">
        <f t="shared" si="24"/>
        <v>14</v>
      </c>
      <c r="L36" s="62">
        <f t="shared" si="3"/>
        <v>15</v>
      </c>
      <c r="M36" s="145">
        <f>SUM(M32:M35)</f>
        <v>9</v>
      </c>
      <c r="N36" s="177">
        <f t="shared" si="4"/>
        <v>5.3380782918149468E-2</v>
      </c>
      <c r="O36" s="146">
        <f>SUM(O32:O35)</f>
        <v>280</v>
      </c>
      <c r="P36" s="147">
        <f>SUM(P32:P35)</f>
        <v>17</v>
      </c>
      <c r="Q36" s="65">
        <f>P36/O36</f>
        <v>6.0714285714285714E-2</v>
      </c>
      <c r="R36" s="146">
        <f>SUM(R32:R35)</f>
        <v>290</v>
      </c>
      <c r="S36" s="147">
        <f>SUM(S32:S35)</f>
        <v>18</v>
      </c>
      <c r="T36" s="65">
        <f>S36/R36</f>
        <v>6.2068965517241378E-2</v>
      </c>
      <c r="U36" s="63">
        <f>SUM(U32:U35)</f>
        <v>286</v>
      </c>
      <c r="V36" s="89">
        <f>SUM(V32:V35)</f>
        <v>7</v>
      </c>
      <c r="W36" s="65">
        <f>V36/U36</f>
        <v>2.4475524475524476E-2</v>
      </c>
      <c r="X36" s="66">
        <f>SUM(X32:X35)</f>
        <v>270</v>
      </c>
      <c r="Y36" s="89">
        <f>SUM(Y32:Y35)</f>
        <v>15</v>
      </c>
      <c r="Z36" s="65">
        <f t="shared" si="8"/>
        <v>5.5555555555555552E-2</v>
      </c>
      <c r="AA36" s="66">
        <f>SUM(AA32:AA35)</f>
        <v>309</v>
      </c>
      <c r="AB36" s="89">
        <f>SUM(AB32:AB35)</f>
        <v>24</v>
      </c>
      <c r="AC36" s="65">
        <f>AB36/AA36</f>
        <v>7.7669902912621352E-2</v>
      </c>
      <c r="AD36" s="66">
        <f>SUM(AD32:AD35)</f>
        <v>333</v>
      </c>
      <c r="AE36" s="89">
        <f>SUM(AE32:AE35)</f>
        <v>40</v>
      </c>
      <c r="AF36" s="65">
        <f t="shared" si="14"/>
        <v>0.12012012012012012</v>
      </c>
      <c r="AG36" s="66">
        <f>+SUM(AG32:AG35)</f>
        <v>343</v>
      </c>
      <c r="AH36" s="89">
        <f>+SUM(AH32:AH35)</f>
        <v>44</v>
      </c>
      <c r="AI36" s="68">
        <f t="shared" si="11"/>
        <v>0.1282798833819242</v>
      </c>
      <c r="AJ36" s="66">
        <f>+SUM(AJ32:AJ35)</f>
        <v>343</v>
      </c>
      <c r="AK36" s="89">
        <f>+SUM(AK32:AK35)</f>
        <v>37</v>
      </c>
      <c r="AL36" s="68">
        <f t="shared" si="12"/>
        <v>0.10787172011661808</v>
      </c>
      <c r="AM36" s="66">
        <v>343</v>
      </c>
      <c r="AN36" s="89">
        <v>36</v>
      </c>
      <c r="AO36" s="68">
        <f t="shared" si="1"/>
        <v>0.10495626822157435</v>
      </c>
      <c r="AP36" s="66">
        <f>SUM(AP32:AP35)</f>
        <v>338</v>
      </c>
      <c r="AQ36" s="89">
        <f>SUM(AQ32:AQ35)</f>
        <v>44</v>
      </c>
      <c r="AR36" s="68">
        <f t="shared" si="2"/>
        <v>0.13017751479289941</v>
      </c>
      <c r="AS36" s="68">
        <v>0.16716417910447762</v>
      </c>
      <c r="AT36" s="68">
        <v>0.14244186046511628</v>
      </c>
      <c r="AU36" s="68">
        <v>0.13500000000000001</v>
      </c>
      <c r="AV36" s="68">
        <v>0.12121212121212122</v>
      </c>
      <c r="AW36" s="69">
        <v>0.108</v>
      </c>
      <c r="AX36" s="69">
        <v>9.8000000000000004E-2</v>
      </c>
      <c r="AY36" s="70">
        <v>0.115</v>
      </c>
      <c r="AZ36" s="68">
        <v>7.8E-2</v>
      </c>
    </row>
    <row r="37" spans="1:52" s="6" customFormat="1" ht="15.75" customHeight="1" thickBot="1" x14ac:dyDescent="0.2">
      <c r="A37" s="101" t="s">
        <v>66</v>
      </c>
      <c r="B37" s="102"/>
      <c r="C37" s="103" t="s">
        <v>67</v>
      </c>
      <c r="D37" s="104"/>
      <c r="E37" s="105">
        <f>E16+E21+E26+E31+E36</f>
        <v>1260</v>
      </c>
      <c r="F37" s="106">
        <f t="shared" ref="F37:K37" si="25">F16+F21+F26+F31+F36</f>
        <v>463</v>
      </c>
      <c r="G37" s="107">
        <f t="shared" si="25"/>
        <v>242</v>
      </c>
      <c r="H37" s="107">
        <f t="shared" si="25"/>
        <v>209</v>
      </c>
      <c r="I37" s="108">
        <f t="shared" si="25"/>
        <v>246</v>
      </c>
      <c r="J37" s="106">
        <f t="shared" si="25"/>
        <v>6</v>
      </c>
      <c r="K37" s="108">
        <f t="shared" si="25"/>
        <v>70</v>
      </c>
      <c r="L37" s="109">
        <f>SUM(J37:K37)</f>
        <v>76</v>
      </c>
      <c r="M37" s="106">
        <f>M16+M21+M26+M31+M36</f>
        <v>24</v>
      </c>
      <c r="N37" s="178">
        <f t="shared" si="4"/>
        <v>6.0317460317460318E-2</v>
      </c>
      <c r="O37" s="110">
        <f>O16+O21+O26+O31+O36</f>
        <v>1259</v>
      </c>
      <c r="P37" s="111">
        <f>P16+P21+P26+P31+P36</f>
        <v>65</v>
      </c>
      <c r="Q37" s="112">
        <f>P37/O37</f>
        <v>5.1628276409849086E-2</v>
      </c>
      <c r="R37" s="110">
        <f>R16+R21+R26+R31+R36</f>
        <v>1280</v>
      </c>
      <c r="S37" s="111">
        <f>S16+S21+S26+S31+S36</f>
        <v>66</v>
      </c>
      <c r="T37" s="112">
        <f>S37/R37</f>
        <v>5.1562499999999997E-2</v>
      </c>
      <c r="U37" s="110">
        <f>U16+U21+U26+U31+U36</f>
        <v>1289</v>
      </c>
      <c r="V37" s="111">
        <f>V16+V21+V26+V31+V36</f>
        <v>56</v>
      </c>
      <c r="W37" s="112">
        <f>V37/U37</f>
        <v>4.3444530643910011E-2</v>
      </c>
      <c r="X37" s="113">
        <f>X16+X21+X26+X31+X36</f>
        <v>1274</v>
      </c>
      <c r="Y37" s="111">
        <f>Y16+Y21+Y26+Y31+Y36</f>
        <v>69</v>
      </c>
      <c r="Z37" s="112">
        <f>Y37/X37</f>
        <v>5.4160125588697018E-2</v>
      </c>
      <c r="AA37" s="113">
        <f>AA16+AA21+AA26+AA31+AA36</f>
        <v>1358</v>
      </c>
      <c r="AB37" s="111">
        <f>AB16+AB21+AB26+AB31+AB36</f>
        <v>114</v>
      </c>
      <c r="AC37" s="112">
        <f>AB37/AA37</f>
        <v>8.3946980854197342E-2</v>
      </c>
      <c r="AD37" s="113">
        <f>AD16+AD21+AD26+AD31+AD36</f>
        <v>1405</v>
      </c>
      <c r="AE37" s="111">
        <f>AE16+AE21+AE26+AE31+AE36</f>
        <v>128</v>
      </c>
      <c r="AF37" s="112">
        <f t="shared" si="14"/>
        <v>9.1103202846975095E-2</v>
      </c>
      <c r="AG37" s="113">
        <f>+AG16+AG21+AG26+AG31+AG36</f>
        <v>1425</v>
      </c>
      <c r="AH37" s="111">
        <f>+AH16+AH21+AH26+AH31+AH36</f>
        <v>137</v>
      </c>
      <c r="AI37" s="114">
        <f t="shared" si="11"/>
        <v>9.6140350877192984E-2</v>
      </c>
      <c r="AJ37" s="113">
        <f>+AJ16+AJ21+AJ26+AJ31+AJ36</f>
        <v>1451</v>
      </c>
      <c r="AK37" s="111">
        <f>+AK16+AK21+AK26+AK31+AK36</f>
        <v>139</v>
      </c>
      <c r="AL37" s="114">
        <f t="shared" si="12"/>
        <v>9.5796002756719498E-2</v>
      </c>
      <c r="AM37" s="113">
        <v>1471</v>
      </c>
      <c r="AN37" s="111">
        <v>145</v>
      </c>
      <c r="AO37" s="114">
        <f t="shared" si="1"/>
        <v>9.8572399728076132E-2</v>
      </c>
      <c r="AP37" s="113">
        <f>AP16+AP21+AP26+AP31+AP36</f>
        <v>1460</v>
      </c>
      <c r="AQ37" s="111">
        <f>AQ16+AQ21+AQ26+AQ31+AQ36</f>
        <v>160</v>
      </c>
      <c r="AR37" s="114">
        <f t="shared" si="2"/>
        <v>0.1095890410958904</v>
      </c>
      <c r="AS37" s="115">
        <v>0.12655601659751037</v>
      </c>
      <c r="AT37" s="115">
        <v>0.10711909514304724</v>
      </c>
      <c r="AU37" s="115">
        <v>0.10199999999999999</v>
      </c>
      <c r="AV37" s="115">
        <v>0.1044776119402985</v>
      </c>
      <c r="AW37" s="116">
        <v>8.7999999999999995E-2</v>
      </c>
      <c r="AX37" s="116">
        <v>8.1000000000000003E-2</v>
      </c>
      <c r="AY37" s="117">
        <v>8.8999999999999996E-2</v>
      </c>
      <c r="AZ37" s="115">
        <v>8.4000000000000005E-2</v>
      </c>
    </row>
    <row r="38" spans="1:52" s="6" customFormat="1" ht="7.5" customHeight="1" thickTop="1" x14ac:dyDescent="0.15">
      <c r="A38" s="118"/>
      <c r="B38" s="118"/>
      <c r="C38" s="119"/>
      <c r="D38" s="120"/>
      <c r="E38" s="121"/>
      <c r="F38" s="121"/>
      <c r="G38" s="121"/>
      <c r="H38" s="121"/>
      <c r="I38" s="121"/>
      <c r="J38" s="121"/>
      <c r="K38" s="121"/>
      <c r="L38" s="121"/>
      <c r="M38" s="121"/>
      <c r="N38" s="122"/>
      <c r="O38" s="123"/>
      <c r="P38" s="122"/>
      <c r="Q38" s="122"/>
      <c r="R38" s="123"/>
      <c r="S38" s="122"/>
      <c r="T38" s="122"/>
      <c r="U38" s="123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63"/>
      <c r="AH38" s="122"/>
      <c r="AI38" s="122"/>
      <c r="AJ38" s="124"/>
      <c r="AK38" s="125"/>
      <c r="AL38" s="122"/>
      <c r="AM38" s="122"/>
      <c r="AN38" s="122"/>
      <c r="AO38" s="122"/>
      <c r="AP38" s="124"/>
      <c r="AQ38" s="125"/>
      <c r="AR38" s="122"/>
      <c r="AS38" s="122"/>
      <c r="AT38" s="122"/>
      <c r="AU38" s="122"/>
      <c r="AV38" s="122"/>
      <c r="AW38" s="122"/>
      <c r="AX38" s="122"/>
      <c r="AY38" s="122"/>
      <c r="AZ38" s="122"/>
    </row>
    <row r="39" spans="1:52" s="6" customFormat="1" ht="14.25" customHeight="1" x14ac:dyDescent="0.15">
      <c r="A39" s="118" t="s">
        <v>68</v>
      </c>
      <c r="B39" s="126">
        <v>28</v>
      </c>
      <c r="C39" s="127" t="s">
        <v>69</v>
      </c>
      <c r="D39" s="128"/>
      <c r="E39" s="39">
        <f>SUM(F39:I39,L39:M39)</f>
        <v>53</v>
      </c>
      <c r="F39" s="129">
        <v>12</v>
      </c>
      <c r="G39" s="129">
        <v>11</v>
      </c>
      <c r="H39" s="129">
        <v>3</v>
      </c>
      <c r="I39" s="129">
        <v>21</v>
      </c>
      <c r="J39" s="129">
        <v>3</v>
      </c>
      <c r="K39" s="129">
        <v>3</v>
      </c>
      <c r="L39" s="130">
        <f>SUM(J39:K39)</f>
        <v>6</v>
      </c>
      <c r="M39" s="129">
        <v>0</v>
      </c>
      <c r="N39" s="179">
        <f t="shared" ref="N39:N41" si="26">L39/E39</f>
        <v>0.11320754716981132</v>
      </c>
      <c r="O39" s="159">
        <v>53</v>
      </c>
      <c r="P39" s="133">
        <v>7</v>
      </c>
      <c r="Q39" s="34">
        <f>P39/O39</f>
        <v>0.13207547169811321</v>
      </c>
      <c r="R39" s="159">
        <v>54</v>
      </c>
      <c r="S39" s="133">
        <v>6</v>
      </c>
      <c r="T39" s="34">
        <f>S39/R39</f>
        <v>0.1111111111111111</v>
      </c>
      <c r="U39" s="159">
        <v>55</v>
      </c>
      <c r="V39" s="133">
        <v>5</v>
      </c>
      <c r="W39" s="34">
        <f>V39/U39</f>
        <v>9.0909090909090912E-2</v>
      </c>
      <c r="X39" s="129">
        <v>54</v>
      </c>
      <c r="Y39" s="133">
        <v>7</v>
      </c>
      <c r="Z39" s="34">
        <f>Y39/X39</f>
        <v>0.12962962962962962</v>
      </c>
      <c r="AA39" s="129">
        <v>57</v>
      </c>
      <c r="AB39" s="133">
        <v>8</v>
      </c>
      <c r="AC39" s="34">
        <f>AB39/AA39</f>
        <v>0.14035087719298245</v>
      </c>
      <c r="AD39" s="160">
        <v>59</v>
      </c>
      <c r="AE39" s="161">
        <v>9</v>
      </c>
      <c r="AF39" s="34">
        <f>AE39/AD39</f>
        <v>0.15254237288135594</v>
      </c>
      <c r="AG39" s="129">
        <v>59</v>
      </c>
      <c r="AH39" s="133">
        <v>11</v>
      </c>
      <c r="AI39" s="34">
        <f>AH39/AG39</f>
        <v>0.1864406779661017</v>
      </c>
      <c r="AJ39" s="132">
        <v>58</v>
      </c>
      <c r="AK39" s="133">
        <v>11</v>
      </c>
      <c r="AL39" s="34">
        <f>AK39/AJ39</f>
        <v>0.18965517241379309</v>
      </c>
      <c r="AM39" s="134">
        <v>62</v>
      </c>
      <c r="AN39" s="133">
        <v>12</v>
      </c>
      <c r="AO39" s="34">
        <f>AN39/AM39</f>
        <v>0.19354838709677419</v>
      </c>
      <c r="AP39" s="134">
        <v>61</v>
      </c>
      <c r="AQ39" s="133">
        <v>12</v>
      </c>
      <c r="AR39" s="34">
        <f>AQ39/AP39</f>
        <v>0.19672131147540983</v>
      </c>
      <c r="AS39" s="35">
        <v>0.19</v>
      </c>
      <c r="AT39" s="135"/>
      <c r="AU39" s="135"/>
      <c r="AV39" s="135"/>
      <c r="AW39" s="136"/>
      <c r="AX39" s="136"/>
      <c r="AY39" s="136"/>
      <c r="AZ39" s="136"/>
    </row>
    <row r="40" spans="1:52" s="6" customFormat="1" ht="14.25" hidden="1" customHeight="1" x14ac:dyDescent="0.15">
      <c r="A40" s="118"/>
      <c r="B40" s="126"/>
      <c r="C40" s="127"/>
      <c r="D40" s="128"/>
      <c r="E40" s="39">
        <f>SUM(F40:I40,L40:M40)</f>
        <v>0</v>
      </c>
      <c r="F40" s="129"/>
      <c r="G40" s="129"/>
      <c r="H40" s="129"/>
      <c r="I40" s="129"/>
      <c r="J40" s="129"/>
      <c r="K40" s="129"/>
      <c r="L40" s="130">
        <f>SUM(J40:K40)</f>
        <v>0</v>
      </c>
      <c r="M40" s="129">
        <v>0</v>
      </c>
      <c r="N40" s="171" t="e">
        <f t="shared" ref="N40" si="27">L40/E40</f>
        <v>#DIV/0!</v>
      </c>
      <c r="O40" s="159"/>
      <c r="P40" s="133"/>
      <c r="Q40" s="34"/>
      <c r="R40" s="159"/>
      <c r="S40" s="133"/>
      <c r="T40" s="34"/>
      <c r="U40" s="159"/>
      <c r="V40" s="133"/>
      <c r="W40" s="34"/>
      <c r="X40" s="129"/>
      <c r="Y40" s="133"/>
      <c r="Z40" s="34"/>
      <c r="AA40" s="129"/>
      <c r="AB40" s="133"/>
      <c r="AC40" s="34"/>
      <c r="AD40" s="160"/>
      <c r="AE40" s="161"/>
      <c r="AF40" s="34"/>
      <c r="AG40" s="129"/>
      <c r="AH40" s="133"/>
      <c r="AI40" s="34"/>
      <c r="AJ40" s="157"/>
      <c r="AK40" s="131"/>
      <c r="AL40" s="19"/>
      <c r="AM40" s="158"/>
      <c r="AN40" s="131"/>
      <c r="AO40" s="19"/>
      <c r="AP40" s="158"/>
      <c r="AQ40" s="131"/>
      <c r="AR40" s="19"/>
      <c r="AS40" s="20"/>
      <c r="AT40" s="135"/>
      <c r="AU40" s="135"/>
      <c r="AV40" s="135"/>
      <c r="AW40" s="136"/>
      <c r="AX40" s="136"/>
      <c r="AY40" s="136"/>
      <c r="AZ40" s="136"/>
    </row>
    <row r="41" spans="1:52" s="6" customFormat="1" ht="14.25" hidden="1" customHeight="1" x14ac:dyDescent="0.15">
      <c r="A41" s="118"/>
      <c r="B41" s="126"/>
      <c r="C41" s="127"/>
      <c r="D41" s="128"/>
      <c r="E41" s="39">
        <f>SUM(F41:I41,L41:M41)</f>
        <v>0</v>
      </c>
      <c r="F41" s="129"/>
      <c r="G41" s="129"/>
      <c r="H41" s="129"/>
      <c r="I41" s="129"/>
      <c r="J41" s="129"/>
      <c r="K41" s="129"/>
      <c r="L41" s="130">
        <f>SUM(J41:K41)</f>
        <v>0</v>
      </c>
      <c r="M41" s="129">
        <v>0</v>
      </c>
      <c r="N41" s="156" t="e">
        <f t="shared" si="26"/>
        <v>#DIV/0!</v>
      </c>
      <c r="O41" s="159"/>
      <c r="P41" s="133"/>
      <c r="Q41" s="34"/>
      <c r="R41" s="159"/>
      <c r="S41" s="133"/>
      <c r="T41" s="34"/>
      <c r="U41" s="159"/>
      <c r="V41" s="133"/>
      <c r="W41" s="34"/>
      <c r="X41" s="129"/>
      <c r="Y41" s="133"/>
      <c r="Z41" s="34"/>
      <c r="AA41" s="129"/>
      <c r="AB41" s="133"/>
      <c r="AC41" s="34"/>
      <c r="AD41" s="160"/>
      <c r="AE41" s="161"/>
      <c r="AF41" s="34"/>
      <c r="AG41" s="129"/>
      <c r="AH41" s="133"/>
      <c r="AI41" s="34"/>
      <c r="AJ41" s="132"/>
      <c r="AK41" s="133"/>
      <c r="AL41" s="34"/>
      <c r="AM41" s="132"/>
      <c r="AN41" s="133"/>
      <c r="AO41" s="34"/>
      <c r="AP41" s="132"/>
      <c r="AQ41" s="133"/>
      <c r="AR41" s="34"/>
      <c r="AS41" s="35"/>
      <c r="AT41" s="135"/>
      <c r="AU41" s="135"/>
      <c r="AV41" s="135"/>
      <c r="AW41" s="136"/>
      <c r="AX41" s="136"/>
      <c r="AY41" s="136"/>
      <c r="AZ41" s="136"/>
    </row>
    <row r="42" spans="1:52" s="6" customFormat="1" ht="14.25" hidden="1" customHeight="1" x14ac:dyDescent="0.15">
      <c r="A42" s="118"/>
      <c r="B42" s="126"/>
      <c r="C42" s="127"/>
      <c r="D42" s="128"/>
      <c r="E42" s="39">
        <f>SUM(F42:I42,L42:M42)</f>
        <v>0</v>
      </c>
      <c r="F42" s="129"/>
      <c r="G42" s="129"/>
      <c r="H42" s="129"/>
      <c r="I42" s="129"/>
      <c r="J42" s="129"/>
      <c r="K42" s="129"/>
      <c r="L42" s="130">
        <f>SUM(J42:K42)</f>
        <v>0</v>
      </c>
      <c r="M42" s="129">
        <v>0</v>
      </c>
      <c r="N42" s="162" t="e">
        <f t="shared" si="4"/>
        <v>#DIV/0!</v>
      </c>
      <c r="O42" s="159"/>
      <c r="P42" s="133"/>
      <c r="Q42" s="34"/>
      <c r="R42" s="159"/>
      <c r="S42" s="133"/>
      <c r="T42" s="34"/>
      <c r="U42" s="159"/>
      <c r="V42" s="133"/>
      <c r="W42" s="34"/>
      <c r="X42" s="129"/>
      <c r="Y42" s="133"/>
      <c r="Z42" s="34"/>
      <c r="AA42" s="129"/>
      <c r="AB42" s="133"/>
      <c r="AC42" s="34"/>
      <c r="AD42" s="160"/>
      <c r="AE42" s="161"/>
      <c r="AF42" s="34"/>
      <c r="AG42" s="129"/>
      <c r="AH42" s="133"/>
      <c r="AI42" s="34"/>
      <c r="AJ42" s="153"/>
      <c r="AK42" s="154"/>
      <c r="AL42" s="95"/>
      <c r="AM42" s="155"/>
      <c r="AN42" s="154"/>
      <c r="AO42" s="95"/>
      <c r="AP42" s="155"/>
      <c r="AQ42" s="154"/>
      <c r="AR42" s="95"/>
      <c r="AS42" s="98"/>
      <c r="AT42" s="135"/>
      <c r="AU42" s="135"/>
      <c r="AV42" s="135"/>
      <c r="AW42" s="136"/>
      <c r="AX42" s="136"/>
      <c r="AY42" s="136"/>
      <c r="AZ42" s="136"/>
    </row>
    <row r="43" spans="1:52" ht="14.25" customHeight="1" x14ac:dyDescent="0.15">
      <c r="A43" s="137" t="s">
        <v>70</v>
      </c>
      <c r="AG43" s="164"/>
      <c r="AH43" s="164"/>
      <c r="AI43" s="164"/>
    </row>
    <row r="44" spans="1:52" ht="15.75" customHeight="1" x14ac:dyDescent="0.15">
      <c r="A44" s="140"/>
      <c r="M44" s="143" t="s">
        <v>71</v>
      </c>
      <c r="N44" s="144" t="s">
        <v>72</v>
      </c>
      <c r="O44" s="141"/>
      <c r="R44" s="141"/>
      <c r="U44" s="141"/>
    </row>
    <row r="45" spans="1:52" ht="27" customHeight="1" x14ac:dyDescent="0.15"/>
    <row r="46" spans="1:52" ht="27" customHeight="1" x14ac:dyDescent="0.15"/>
    <row r="47" spans="1:52" ht="29.25" customHeight="1" x14ac:dyDescent="0.15"/>
  </sheetData>
  <mergeCells count="67">
    <mergeCell ref="A32:A36"/>
    <mergeCell ref="AY3:AY4"/>
    <mergeCell ref="AZ3:AZ4"/>
    <mergeCell ref="A5:A16"/>
    <mergeCell ref="A17:A21"/>
    <mergeCell ref="A22:A26"/>
    <mergeCell ref="A27:A31"/>
    <mergeCell ref="AS3:AS4"/>
    <mergeCell ref="AT3:AT4"/>
    <mergeCell ref="AU3:AU4"/>
    <mergeCell ref="AV3:AV4"/>
    <mergeCell ref="AW3:AW4"/>
    <mergeCell ref="AX3:AX4"/>
    <mergeCell ref="AM3:AM4"/>
    <mergeCell ref="AN3:AN4"/>
    <mergeCell ref="AO3:AO4"/>
    <mergeCell ref="AP3:AP4"/>
    <mergeCell ref="AQ3:AQ4"/>
    <mergeCell ref="AR3:AR4"/>
    <mergeCell ref="AG3:AG4"/>
    <mergeCell ref="AH3:AH4"/>
    <mergeCell ref="AI3:AI4"/>
    <mergeCell ref="AJ3:AJ4"/>
    <mergeCell ref="AK3:AK4"/>
    <mergeCell ref="AL3:AL4"/>
    <mergeCell ref="AD2:AF2"/>
    <mergeCell ref="AG2:AI2"/>
    <mergeCell ref="AJ2:AL2"/>
    <mergeCell ref="AM2:AO2"/>
    <mergeCell ref="AF3:AF4"/>
    <mergeCell ref="AD3:AD4"/>
    <mergeCell ref="AE3:AE4"/>
    <mergeCell ref="R3:R4"/>
    <mergeCell ref="S3:S4"/>
    <mergeCell ref="T3:T4"/>
    <mergeCell ref="X2:Z2"/>
    <mergeCell ref="AA2:AC2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G3:G4"/>
    <mergeCell ref="H3:H4"/>
    <mergeCell ref="I3:I4"/>
    <mergeCell ref="J3:L3"/>
    <mergeCell ref="M3:M4"/>
    <mergeCell ref="A1:AT1"/>
    <mergeCell ref="A2:A4"/>
    <mergeCell ref="B2:B4"/>
    <mergeCell ref="C2:C4"/>
    <mergeCell ref="D2:D4"/>
    <mergeCell ref="E2:E4"/>
    <mergeCell ref="F2:M2"/>
    <mergeCell ref="N2:N4"/>
    <mergeCell ref="R2:T2"/>
    <mergeCell ref="U2:W2"/>
    <mergeCell ref="O2:Q2"/>
    <mergeCell ref="O3:O4"/>
    <mergeCell ref="P3:P4"/>
    <mergeCell ref="Q3:Q4"/>
    <mergeCell ref="AP2:AR2"/>
    <mergeCell ref="F3:F4"/>
  </mergeCells>
  <phoneticPr fontId="3"/>
  <conditionalFormatting sqref="N42">
    <cfRule type="cellIs" dxfId="15" priority="7" operator="greaterThan">
      <formula>$T42</formula>
    </cfRule>
    <cfRule type="cellIs" dxfId="14" priority="8" operator="lessThan">
      <formula>$T42</formula>
    </cfRule>
  </conditionalFormatting>
  <conditionalFormatting sqref="N41">
    <cfRule type="cellIs" dxfId="13" priority="3" operator="greaterThan">
      <formula>$T41</formula>
    </cfRule>
    <cfRule type="cellIs" dxfId="12" priority="4" operator="lessThan">
      <formula>$T41</formula>
    </cfRule>
  </conditionalFormatting>
  <conditionalFormatting sqref="N40">
    <cfRule type="cellIs" dxfId="11" priority="1" operator="greaterThan">
      <formula>$T40</formula>
    </cfRule>
    <cfRule type="cellIs" dxfId="10" priority="2" operator="lessThan">
      <formula>$T40</formula>
    </cfRule>
  </conditionalFormatting>
  <conditionalFormatting sqref="N5:N42">
    <cfRule type="cellIs" dxfId="9" priority="9" operator="greaterThan">
      <formula>$Q5</formula>
    </cfRule>
    <cfRule type="cellIs" dxfId="8" priority="10" operator="lessThan">
      <formula>$Q5</formula>
    </cfRule>
  </conditionalFormatting>
  <pageMargins left="0.7" right="0.7" top="0.75" bottom="0.75" header="0.3" footer="0.3"/>
  <pageSetup paperSize="8" scale="68" orientation="landscape" horizontalDpi="300" verticalDpi="300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R3゜</vt:lpstr>
      <vt:lpstr>'R3゜'!Print_Area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伊藤</cp:lastModifiedBy>
  <cp:lastPrinted>2021-11-29T05:14:38Z</cp:lastPrinted>
  <dcterms:created xsi:type="dcterms:W3CDTF">2020-02-04T04:35:09Z</dcterms:created>
  <dcterms:modified xsi:type="dcterms:W3CDTF">2021-11-29T05:17:22Z</dcterms:modified>
</cp:coreProperties>
</file>