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5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rerior.sharepoint.com/sites/reri/Shared Documents/000所内共有/06_受託調査/2025年度/【受2507】2020年熊本市産業連関表作成等業務/★推計作業/880　経済波及効果分析ツール/"/>
    </mc:Choice>
  </mc:AlternateContent>
  <xr:revisionPtr revIDLastSave="228" documentId="8_{57EB1B82-70F1-429A-973C-24FB9DE2C0C0}" xr6:coauthVersionLast="47" xr6:coauthVersionMax="47" xr10:uidLastSave="{C5DBBF80-7E28-44B2-BC38-32525B140D4A}"/>
  <bookViews>
    <workbookView xWindow="-110" yWindow="-110" windowWidth="38620" windowHeight="21100" tabRatio="692" xr2:uid="{00000000-000D-0000-FFFF-FFFF00000000}"/>
  </bookViews>
  <sheets>
    <sheet name="説明シート" sheetId="34" r:id="rId1"/>
    <sheet name="生産増加の入力シート" sheetId="14" r:id="rId2"/>
    <sheet name="設備投資の入力シート" sheetId="18" r:id="rId3"/>
    <sheet name="出力シート（合計）" sheetId="16" r:id="rId4"/>
    <sheet name="出力シート (生産増加分)" sheetId="23" r:id="rId5"/>
    <sheet name="出力シート (設備投資分)" sheetId="24" r:id="rId6"/>
    <sheet name="フローチャート図（生産増加分）" sheetId="31" r:id="rId7"/>
    <sheet name="フローチャート図（設備投資分）" sheetId="30" r:id="rId8"/>
    <sheet name="合計の計算シート" sheetId="26" r:id="rId9"/>
    <sheet name="生産増加の計算シート" sheetId="12" r:id="rId10"/>
    <sheet name="設備投資の計算シート" sheetId="22" r:id="rId11"/>
    <sheet name="関係係数シート" sheetId="15" r:id="rId12"/>
  </sheets>
  <definedNames>
    <definedName name="_xlnm.Print_Area" localSheetId="6">'フローチャート図（生産増加分）'!$A$1:$AH$63</definedName>
    <definedName name="_xlnm.Print_Area" localSheetId="7">'フローチャート図（設備投資分）'!$A$1:$AI$70</definedName>
    <definedName name="_xlnm.Print_Area" localSheetId="11">関係係数シート!$B$2:$FU$40</definedName>
    <definedName name="_xlnm.Print_Area" localSheetId="4">'出力シート (生産増加分)'!$B$1:$K$135</definedName>
    <definedName name="_xlnm.Print_Area" localSheetId="5">'出力シート (設備投資分)'!$B$1:$K$134</definedName>
    <definedName name="_xlnm.Print_Area" localSheetId="3">'出力シート（合計）'!$B$1:$K$134</definedName>
    <definedName name="_xlnm.Print_Area" localSheetId="9">生産増加の計算シート!$B$3:$AT$47</definedName>
    <definedName name="_xlnm.Print_Area" localSheetId="1">生産増加の入力シート!$A$2:$L$46</definedName>
    <definedName name="_xlnm.Print_Area" localSheetId="10">設備投資の計算シート!$B$3:$CJ$47</definedName>
    <definedName name="_xlnm.Print_Area" localSheetId="2">設備投資の入力シート!$B$2:$K$46</definedName>
    <definedName name="_xlnm.Print_Area" localSheetId="0">説明シート!$C$173</definedName>
    <definedName name="_xlnm.Print_Titles" localSheetId="8">合計の計算シート!$B:$C,合計の計算シート!$3:$7</definedName>
    <definedName name="_xlnm.Print_Titles" localSheetId="9">生産増加の計算シート!$B:$C,生産増加の計算シート!$3:$7</definedName>
    <definedName name="_xlnm.Print_Titles" localSheetId="10">設備投資の計算シート!$B:$C,設備投資の計算シート!$3:$7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I4" i="15" l="1"/>
  <c r="BJ4" i="15"/>
  <c r="BK4" i="15"/>
  <c r="BL4" i="15"/>
  <c r="BM4" i="15"/>
  <c r="BN4" i="15"/>
  <c r="BO4" i="15"/>
  <c r="BP4" i="15"/>
  <c r="BQ4" i="15"/>
  <c r="BR4" i="15"/>
  <c r="BS4" i="15"/>
  <c r="BT4" i="15"/>
  <c r="BU4" i="15"/>
  <c r="BV4" i="15"/>
  <c r="BW4" i="15"/>
  <c r="BX4" i="15"/>
  <c r="BY4" i="15"/>
  <c r="BZ4" i="15"/>
  <c r="CA4" i="15"/>
  <c r="CB4" i="15"/>
  <c r="CC4" i="15"/>
  <c r="CD4" i="15"/>
  <c r="CE4" i="15"/>
  <c r="CF4" i="15"/>
  <c r="CG4" i="15"/>
  <c r="CH4" i="15"/>
  <c r="CI4" i="15"/>
  <c r="CJ4" i="15"/>
  <c r="CK4" i="15"/>
  <c r="CL4" i="15"/>
  <c r="CM4" i="15"/>
  <c r="CN4" i="15"/>
  <c r="CO4" i="15"/>
  <c r="CP4" i="15"/>
  <c r="CQ4" i="15"/>
  <c r="CR4" i="15"/>
  <c r="CS4" i="15"/>
  <c r="BI5" i="15"/>
  <c r="BJ5" i="15"/>
  <c r="BK5" i="15"/>
  <c r="BL5" i="15"/>
  <c r="BM5" i="15"/>
  <c r="BN5" i="15"/>
  <c r="BO5" i="15"/>
  <c r="BP5" i="15"/>
  <c r="BQ5" i="15"/>
  <c r="BR5" i="15"/>
  <c r="BS5" i="15"/>
  <c r="BT5" i="15"/>
  <c r="BU5" i="15"/>
  <c r="BV5" i="15"/>
  <c r="BW5" i="15"/>
  <c r="BX5" i="15"/>
  <c r="BY5" i="15"/>
  <c r="BZ5" i="15"/>
  <c r="CA5" i="15"/>
  <c r="CB5" i="15"/>
  <c r="CC5" i="15"/>
  <c r="CD5" i="15"/>
  <c r="CE5" i="15"/>
  <c r="CF5" i="15"/>
  <c r="CG5" i="15"/>
  <c r="CH5" i="15"/>
  <c r="CI5" i="15"/>
  <c r="CJ5" i="15"/>
  <c r="CK5" i="15"/>
  <c r="CL5" i="15"/>
  <c r="CM5" i="15"/>
  <c r="CN5" i="15"/>
  <c r="CO5" i="15"/>
  <c r="CP5" i="15"/>
  <c r="CQ5" i="15"/>
  <c r="CR5" i="15"/>
  <c r="CS5" i="15"/>
  <c r="BI6" i="15"/>
  <c r="BJ6" i="15"/>
  <c r="BK6" i="15"/>
  <c r="BL6" i="15"/>
  <c r="BM6" i="15"/>
  <c r="BN6" i="15"/>
  <c r="BO6" i="15"/>
  <c r="BP6" i="15"/>
  <c r="BQ6" i="15"/>
  <c r="BR6" i="15"/>
  <c r="BS6" i="15"/>
  <c r="BT6" i="15"/>
  <c r="BU6" i="15"/>
  <c r="BV6" i="15"/>
  <c r="BW6" i="15"/>
  <c r="BX6" i="15"/>
  <c r="BY6" i="15"/>
  <c r="BZ6" i="15"/>
  <c r="CA6" i="15"/>
  <c r="CB6" i="15"/>
  <c r="CC6" i="15"/>
  <c r="CD6" i="15"/>
  <c r="CE6" i="15"/>
  <c r="CF6" i="15"/>
  <c r="CG6" i="15"/>
  <c r="CH6" i="15"/>
  <c r="CI6" i="15"/>
  <c r="CJ6" i="15"/>
  <c r="CK6" i="15"/>
  <c r="CL6" i="15"/>
  <c r="CM6" i="15"/>
  <c r="CN6" i="15"/>
  <c r="CO6" i="15"/>
  <c r="CP6" i="15"/>
  <c r="CQ6" i="15"/>
  <c r="CR6" i="15"/>
  <c r="CS6" i="15"/>
  <c r="BI7" i="15"/>
  <c r="BJ7" i="15"/>
  <c r="BK7" i="15"/>
  <c r="BL7" i="15"/>
  <c r="BM7" i="15"/>
  <c r="BN7" i="15"/>
  <c r="BO7" i="15"/>
  <c r="BP7" i="15"/>
  <c r="BQ7" i="15"/>
  <c r="BR7" i="15"/>
  <c r="BS7" i="15"/>
  <c r="BT7" i="15"/>
  <c r="BU7" i="15"/>
  <c r="BV7" i="15"/>
  <c r="BW7" i="15"/>
  <c r="BX7" i="15"/>
  <c r="BY7" i="15"/>
  <c r="BZ7" i="15"/>
  <c r="CA7" i="15"/>
  <c r="CB7" i="15"/>
  <c r="CC7" i="15"/>
  <c r="CD7" i="15"/>
  <c r="CE7" i="15"/>
  <c r="CF7" i="15"/>
  <c r="CG7" i="15"/>
  <c r="CH7" i="15"/>
  <c r="CI7" i="15"/>
  <c r="CJ7" i="15"/>
  <c r="CK7" i="15"/>
  <c r="CL7" i="15"/>
  <c r="CM7" i="15"/>
  <c r="CN7" i="15"/>
  <c r="CO7" i="15"/>
  <c r="CP7" i="15"/>
  <c r="CQ7" i="15"/>
  <c r="CR7" i="15"/>
  <c r="CS7" i="15"/>
  <c r="BI8" i="15"/>
  <c r="BJ8" i="15"/>
  <c r="BK8" i="15"/>
  <c r="BL8" i="15"/>
  <c r="BM8" i="15"/>
  <c r="BN8" i="15"/>
  <c r="BO8" i="15"/>
  <c r="BP8" i="15"/>
  <c r="BQ8" i="15"/>
  <c r="BR8" i="15"/>
  <c r="BS8" i="15"/>
  <c r="BT8" i="15"/>
  <c r="BU8" i="15"/>
  <c r="BV8" i="15"/>
  <c r="BW8" i="15"/>
  <c r="BX8" i="15"/>
  <c r="BY8" i="15"/>
  <c r="BZ8" i="15"/>
  <c r="CA8" i="15"/>
  <c r="CB8" i="15"/>
  <c r="CC8" i="15"/>
  <c r="CD8" i="15"/>
  <c r="CE8" i="15"/>
  <c r="CF8" i="15"/>
  <c r="CG8" i="15"/>
  <c r="CH8" i="15"/>
  <c r="CI8" i="15"/>
  <c r="CJ8" i="15"/>
  <c r="CK8" i="15"/>
  <c r="CL8" i="15"/>
  <c r="CM8" i="15"/>
  <c r="CN8" i="15"/>
  <c r="CO8" i="15"/>
  <c r="CP8" i="15"/>
  <c r="CQ8" i="15"/>
  <c r="CR8" i="15"/>
  <c r="CS8" i="15"/>
  <c r="BI9" i="15"/>
  <c r="BJ9" i="15"/>
  <c r="BK9" i="15"/>
  <c r="BL9" i="15"/>
  <c r="BM9" i="15"/>
  <c r="BN9" i="15"/>
  <c r="BO9" i="15"/>
  <c r="BP9" i="15"/>
  <c r="BQ9" i="15"/>
  <c r="BR9" i="15"/>
  <c r="BS9" i="15"/>
  <c r="BT9" i="15"/>
  <c r="BU9" i="15"/>
  <c r="BV9" i="15"/>
  <c r="BW9" i="15"/>
  <c r="BX9" i="15"/>
  <c r="BY9" i="15"/>
  <c r="BZ9" i="15"/>
  <c r="CA9" i="15"/>
  <c r="CB9" i="15"/>
  <c r="CC9" i="15"/>
  <c r="CD9" i="15"/>
  <c r="CE9" i="15"/>
  <c r="CF9" i="15"/>
  <c r="CG9" i="15"/>
  <c r="CH9" i="15"/>
  <c r="CI9" i="15"/>
  <c r="CJ9" i="15"/>
  <c r="CK9" i="15"/>
  <c r="CL9" i="15"/>
  <c r="CM9" i="15"/>
  <c r="CN9" i="15"/>
  <c r="CO9" i="15"/>
  <c r="CP9" i="15"/>
  <c r="CQ9" i="15"/>
  <c r="CR9" i="15"/>
  <c r="CS9" i="15"/>
  <c r="BI10" i="15"/>
  <c r="BJ10" i="15"/>
  <c r="BK10" i="15"/>
  <c r="BL10" i="15"/>
  <c r="BM10" i="15"/>
  <c r="BN10" i="15"/>
  <c r="BO10" i="15"/>
  <c r="BP10" i="15"/>
  <c r="BQ10" i="15"/>
  <c r="BR10" i="15"/>
  <c r="BS10" i="15"/>
  <c r="BT10" i="15"/>
  <c r="BU10" i="15"/>
  <c r="BV10" i="15"/>
  <c r="BW10" i="15"/>
  <c r="BX10" i="15"/>
  <c r="BY10" i="15"/>
  <c r="BZ10" i="15"/>
  <c r="CA10" i="15"/>
  <c r="CB10" i="15"/>
  <c r="CC10" i="15"/>
  <c r="CD10" i="15"/>
  <c r="CE10" i="15"/>
  <c r="CF10" i="15"/>
  <c r="CG10" i="15"/>
  <c r="CH10" i="15"/>
  <c r="CI10" i="15"/>
  <c r="CJ10" i="15"/>
  <c r="CK10" i="15"/>
  <c r="CL10" i="15"/>
  <c r="CM10" i="15"/>
  <c r="CN10" i="15"/>
  <c r="CO10" i="15"/>
  <c r="CP10" i="15"/>
  <c r="CQ10" i="15"/>
  <c r="CR10" i="15"/>
  <c r="CS10" i="15"/>
  <c r="BI11" i="15"/>
  <c r="BJ11" i="15"/>
  <c r="BK11" i="15"/>
  <c r="BL11" i="15"/>
  <c r="BM11" i="15"/>
  <c r="BN11" i="15"/>
  <c r="BO11" i="15"/>
  <c r="BP11" i="15"/>
  <c r="BQ11" i="15"/>
  <c r="BR11" i="15"/>
  <c r="BS11" i="15"/>
  <c r="BT11" i="15"/>
  <c r="BU11" i="15"/>
  <c r="BV11" i="15"/>
  <c r="BW11" i="15"/>
  <c r="BX11" i="15"/>
  <c r="BY11" i="15"/>
  <c r="BZ11" i="15"/>
  <c r="CA11" i="15"/>
  <c r="CB11" i="15"/>
  <c r="CC11" i="15"/>
  <c r="CD11" i="15"/>
  <c r="CE11" i="15"/>
  <c r="CF11" i="15"/>
  <c r="CG11" i="15"/>
  <c r="CH11" i="15"/>
  <c r="CI11" i="15"/>
  <c r="CJ11" i="15"/>
  <c r="CK11" i="15"/>
  <c r="CL11" i="15"/>
  <c r="CM11" i="15"/>
  <c r="CN11" i="15"/>
  <c r="CO11" i="15"/>
  <c r="CP11" i="15"/>
  <c r="CQ11" i="15"/>
  <c r="CR11" i="15"/>
  <c r="CS11" i="15"/>
  <c r="BI12" i="15"/>
  <c r="BJ12" i="15"/>
  <c r="BK12" i="15"/>
  <c r="BL12" i="15"/>
  <c r="BM12" i="15"/>
  <c r="BN12" i="15"/>
  <c r="BO12" i="15"/>
  <c r="BP12" i="15"/>
  <c r="BQ12" i="15"/>
  <c r="BR12" i="15"/>
  <c r="BS12" i="15"/>
  <c r="BT12" i="15"/>
  <c r="BU12" i="15"/>
  <c r="BV12" i="15"/>
  <c r="BW12" i="15"/>
  <c r="BX12" i="15"/>
  <c r="BY12" i="15"/>
  <c r="BZ12" i="15"/>
  <c r="CA12" i="15"/>
  <c r="CB12" i="15"/>
  <c r="CC12" i="15"/>
  <c r="CD12" i="15"/>
  <c r="CE12" i="15"/>
  <c r="CF12" i="15"/>
  <c r="CG12" i="15"/>
  <c r="CH12" i="15"/>
  <c r="CI12" i="15"/>
  <c r="CJ12" i="15"/>
  <c r="CK12" i="15"/>
  <c r="CL12" i="15"/>
  <c r="CM12" i="15"/>
  <c r="CN12" i="15"/>
  <c r="CO12" i="15"/>
  <c r="CP12" i="15"/>
  <c r="CQ12" i="15"/>
  <c r="CR12" i="15"/>
  <c r="CS12" i="15"/>
  <c r="BI13" i="15"/>
  <c r="BJ13" i="15"/>
  <c r="BK13" i="15"/>
  <c r="BL13" i="15"/>
  <c r="BM13" i="15"/>
  <c r="BN13" i="15"/>
  <c r="BO13" i="15"/>
  <c r="BP13" i="15"/>
  <c r="BQ13" i="15"/>
  <c r="BR13" i="15"/>
  <c r="BS13" i="15"/>
  <c r="BT13" i="15"/>
  <c r="BU13" i="15"/>
  <c r="BV13" i="15"/>
  <c r="BW13" i="15"/>
  <c r="BX13" i="15"/>
  <c r="BY13" i="15"/>
  <c r="BZ13" i="15"/>
  <c r="CA13" i="15"/>
  <c r="CB13" i="15"/>
  <c r="CC13" i="15"/>
  <c r="CD13" i="15"/>
  <c r="CE13" i="15"/>
  <c r="CF13" i="15"/>
  <c r="CG13" i="15"/>
  <c r="CH13" i="15"/>
  <c r="CI13" i="15"/>
  <c r="CJ13" i="15"/>
  <c r="CK13" i="15"/>
  <c r="CL13" i="15"/>
  <c r="CM13" i="15"/>
  <c r="CN13" i="15"/>
  <c r="CO13" i="15"/>
  <c r="CP13" i="15"/>
  <c r="CQ13" i="15"/>
  <c r="CR13" i="15"/>
  <c r="CS13" i="15"/>
  <c r="BI14" i="15"/>
  <c r="BJ14" i="15"/>
  <c r="BK14" i="15"/>
  <c r="BL14" i="15"/>
  <c r="BM14" i="15"/>
  <c r="BN14" i="15"/>
  <c r="BO14" i="15"/>
  <c r="BP14" i="15"/>
  <c r="BQ14" i="15"/>
  <c r="BR14" i="15"/>
  <c r="BS14" i="15"/>
  <c r="BT14" i="15"/>
  <c r="BU14" i="15"/>
  <c r="BV14" i="15"/>
  <c r="BW14" i="15"/>
  <c r="BX14" i="15"/>
  <c r="BY14" i="15"/>
  <c r="BZ14" i="15"/>
  <c r="CA14" i="15"/>
  <c r="CB14" i="15"/>
  <c r="CC14" i="15"/>
  <c r="CD14" i="15"/>
  <c r="CE14" i="15"/>
  <c r="CF14" i="15"/>
  <c r="CG14" i="15"/>
  <c r="CH14" i="15"/>
  <c r="CI14" i="15"/>
  <c r="CJ14" i="15"/>
  <c r="CK14" i="15"/>
  <c r="CL14" i="15"/>
  <c r="CM14" i="15"/>
  <c r="CN14" i="15"/>
  <c r="CO14" i="15"/>
  <c r="CP14" i="15"/>
  <c r="CQ14" i="15"/>
  <c r="CR14" i="15"/>
  <c r="CS14" i="15"/>
  <c r="BI15" i="15"/>
  <c r="BJ15" i="15"/>
  <c r="BK15" i="15"/>
  <c r="BL15" i="15"/>
  <c r="BM15" i="15"/>
  <c r="BN15" i="15"/>
  <c r="BO15" i="15"/>
  <c r="BP15" i="15"/>
  <c r="BQ15" i="15"/>
  <c r="BR15" i="15"/>
  <c r="BS15" i="15"/>
  <c r="BT15" i="15"/>
  <c r="BU15" i="15"/>
  <c r="BV15" i="15"/>
  <c r="BW15" i="15"/>
  <c r="BX15" i="15"/>
  <c r="BY15" i="15"/>
  <c r="BZ15" i="15"/>
  <c r="CA15" i="15"/>
  <c r="CB15" i="15"/>
  <c r="CC15" i="15"/>
  <c r="CD15" i="15"/>
  <c r="CE15" i="15"/>
  <c r="CF15" i="15"/>
  <c r="CG15" i="15"/>
  <c r="CH15" i="15"/>
  <c r="CI15" i="15"/>
  <c r="CJ15" i="15"/>
  <c r="CK15" i="15"/>
  <c r="CL15" i="15"/>
  <c r="CM15" i="15"/>
  <c r="CN15" i="15"/>
  <c r="CO15" i="15"/>
  <c r="CP15" i="15"/>
  <c r="CQ15" i="15"/>
  <c r="CR15" i="15"/>
  <c r="CS15" i="15"/>
  <c r="BI16" i="15"/>
  <c r="BJ16" i="15"/>
  <c r="BK16" i="15"/>
  <c r="BL16" i="15"/>
  <c r="BM16" i="15"/>
  <c r="BN16" i="15"/>
  <c r="BO16" i="15"/>
  <c r="BP16" i="15"/>
  <c r="BQ16" i="15"/>
  <c r="BR16" i="15"/>
  <c r="BS16" i="15"/>
  <c r="BT16" i="15"/>
  <c r="BU16" i="15"/>
  <c r="BV16" i="15"/>
  <c r="BW16" i="15"/>
  <c r="BX16" i="15"/>
  <c r="BY16" i="15"/>
  <c r="BZ16" i="15"/>
  <c r="CA16" i="15"/>
  <c r="CB16" i="15"/>
  <c r="CC16" i="15"/>
  <c r="CD16" i="15"/>
  <c r="CE16" i="15"/>
  <c r="CF16" i="15"/>
  <c r="CG16" i="15"/>
  <c r="CH16" i="15"/>
  <c r="CI16" i="15"/>
  <c r="CJ16" i="15"/>
  <c r="CK16" i="15"/>
  <c r="CL16" i="15"/>
  <c r="CM16" i="15"/>
  <c r="CN16" i="15"/>
  <c r="CO16" i="15"/>
  <c r="CP16" i="15"/>
  <c r="CQ16" i="15"/>
  <c r="CR16" i="15"/>
  <c r="CS16" i="15"/>
  <c r="BI17" i="15"/>
  <c r="BJ17" i="15"/>
  <c r="BK17" i="15"/>
  <c r="BL17" i="15"/>
  <c r="BM17" i="15"/>
  <c r="BN17" i="15"/>
  <c r="BO17" i="15"/>
  <c r="BP17" i="15"/>
  <c r="BQ17" i="15"/>
  <c r="BR17" i="15"/>
  <c r="BS17" i="15"/>
  <c r="BT17" i="15"/>
  <c r="BU17" i="15"/>
  <c r="BV17" i="15"/>
  <c r="BW17" i="15"/>
  <c r="BX17" i="15"/>
  <c r="BY17" i="15"/>
  <c r="BZ17" i="15"/>
  <c r="CA17" i="15"/>
  <c r="CB17" i="15"/>
  <c r="CC17" i="15"/>
  <c r="CD17" i="15"/>
  <c r="CE17" i="15"/>
  <c r="CF17" i="15"/>
  <c r="CG17" i="15"/>
  <c r="CH17" i="15"/>
  <c r="CI17" i="15"/>
  <c r="CJ17" i="15"/>
  <c r="CK17" i="15"/>
  <c r="CL17" i="15"/>
  <c r="CM17" i="15"/>
  <c r="CN17" i="15"/>
  <c r="CO17" i="15"/>
  <c r="CP17" i="15"/>
  <c r="CQ17" i="15"/>
  <c r="CR17" i="15"/>
  <c r="CS17" i="15"/>
  <c r="BI18" i="15"/>
  <c r="BJ18" i="15"/>
  <c r="BK18" i="15"/>
  <c r="BL18" i="15"/>
  <c r="BM18" i="15"/>
  <c r="BN18" i="15"/>
  <c r="BO18" i="15"/>
  <c r="BP18" i="15"/>
  <c r="BQ18" i="15"/>
  <c r="BR18" i="15"/>
  <c r="BS18" i="15"/>
  <c r="BT18" i="15"/>
  <c r="BU18" i="15"/>
  <c r="BV18" i="15"/>
  <c r="BW18" i="15"/>
  <c r="BX18" i="15"/>
  <c r="BY18" i="15"/>
  <c r="BZ18" i="15"/>
  <c r="CA18" i="15"/>
  <c r="CB18" i="15"/>
  <c r="CC18" i="15"/>
  <c r="CD18" i="15"/>
  <c r="CE18" i="15"/>
  <c r="CF18" i="15"/>
  <c r="CG18" i="15"/>
  <c r="CH18" i="15"/>
  <c r="CI18" i="15"/>
  <c r="CJ18" i="15"/>
  <c r="CK18" i="15"/>
  <c r="CL18" i="15"/>
  <c r="CM18" i="15"/>
  <c r="CN18" i="15"/>
  <c r="CO18" i="15"/>
  <c r="CP18" i="15"/>
  <c r="CQ18" i="15"/>
  <c r="CR18" i="15"/>
  <c r="CS18" i="15"/>
  <c r="BI19" i="15"/>
  <c r="BJ19" i="15"/>
  <c r="BK19" i="15"/>
  <c r="BL19" i="15"/>
  <c r="BM19" i="15"/>
  <c r="BN19" i="15"/>
  <c r="BO19" i="15"/>
  <c r="BP19" i="15"/>
  <c r="BQ19" i="15"/>
  <c r="BR19" i="15"/>
  <c r="BS19" i="15"/>
  <c r="BT19" i="15"/>
  <c r="BU19" i="15"/>
  <c r="BV19" i="15"/>
  <c r="BW19" i="15"/>
  <c r="BX19" i="15"/>
  <c r="BY19" i="15"/>
  <c r="BZ19" i="15"/>
  <c r="CA19" i="15"/>
  <c r="CB19" i="15"/>
  <c r="CC19" i="15"/>
  <c r="CD19" i="15"/>
  <c r="CE19" i="15"/>
  <c r="CF19" i="15"/>
  <c r="CG19" i="15"/>
  <c r="CH19" i="15"/>
  <c r="CI19" i="15"/>
  <c r="CJ19" i="15"/>
  <c r="CK19" i="15"/>
  <c r="CL19" i="15"/>
  <c r="CM19" i="15"/>
  <c r="CN19" i="15"/>
  <c r="CO19" i="15"/>
  <c r="CP19" i="15"/>
  <c r="CQ19" i="15"/>
  <c r="CR19" i="15"/>
  <c r="CS19" i="15"/>
  <c r="BI20" i="15"/>
  <c r="BJ20" i="15"/>
  <c r="BK20" i="15"/>
  <c r="BL20" i="15"/>
  <c r="BM20" i="15"/>
  <c r="BN20" i="15"/>
  <c r="BO20" i="15"/>
  <c r="BP20" i="15"/>
  <c r="BQ20" i="15"/>
  <c r="BR20" i="15"/>
  <c r="BS20" i="15"/>
  <c r="BT20" i="15"/>
  <c r="BU20" i="15"/>
  <c r="BV20" i="15"/>
  <c r="BW20" i="15"/>
  <c r="BX20" i="15"/>
  <c r="BY20" i="15"/>
  <c r="BZ20" i="15"/>
  <c r="CA20" i="15"/>
  <c r="CB20" i="15"/>
  <c r="CC20" i="15"/>
  <c r="CD20" i="15"/>
  <c r="CE20" i="15"/>
  <c r="CF20" i="15"/>
  <c r="CG20" i="15"/>
  <c r="CH20" i="15"/>
  <c r="CI20" i="15"/>
  <c r="CJ20" i="15"/>
  <c r="CK20" i="15"/>
  <c r="CL20" i="15"/>
  <c r="CM20" i="15"/>
  <c r="CN20" i="15"/>
  <c r="CO20" i="15"/>
  <c r="CP20" i="15"/>
  <c r="CQ20" i="15"/>
  <c r="CR20" i="15"/>
  <c r="CS20" i="15"/>
  <c r="BI21" i="15"/>
  <c r="BJ21" i="15"/>
  <c r="BK21" i="15"/>
  <c r="BL21" i="15"/>
  <c r="BM21" i="15"/>
  <c r="BN21" i="15"/>
  <c r="BO21" i="15"/>
  <c r="BP21" i="15"/>
  <c r="BQ21" i="15"/>
  <c r="BR21" i="15"/>
  <c r="BS21" i="15"/>
  <c r="BT21" i="15"/>
  <c r="BU21" i="15"/>
  <c r="BV21" i="15"/>
  <c r="BW21" i="15"/>
  <c r="BX21" i="15"/>
  <c r="BY21" i="15"/>
  <c r="BZ21" i="15"/>
  <c r="CA21" i="15"/>
  <c r="CB21" i="15"/>
  <c r="CC21" i="15"/>
  <c r="CD21" i="15"/>
  <c r="CE21" i="15"/>
  <c r="CF21" i="15"/>
  <c r="CG21" i="15"/>
  <c r="CH21" i="15"/>
  <c r="CI21" i="15"/>
  <c r="CJ21" i="15"/>
  <c r="CK21" i="15"/>
  <c r="CL21" i="15"/>
  <c r="CM21" i="15"/>
  <c r="CN21" i="15"/>
  <c r="CO21" i="15"/>
  <c r="CP21" i="15"/>
  <c r="CQ21" i="15"/>
  <c r="CR21" i="15"/>
  <c r="CS21" i="15"/>
  <c r="BI22" i="15"/>
  <c r="BJ22" i="15"/>
  <c r="BK22" i="15"/>
  <c r="BL22" i="15"/>
  <c r="BM22" i="15"/>
  <c r="BN22" i="15"/>
  <c r="BO22" i="15"/>
  <c r="BP22" i="15"/>
  <c r="BQ22" i="15"/>
  <c r="BR22" i="15"/>
  <c r="BS22" i="15"/>
  <c r="BT22" i="15"/>
  <c r="BU22" i="15"/>
  <c r="BV22" i="15"/>
  <c r="BW22" i="15"/>
  <c r="BX22" i="15"/>
  <c r="BY22" i="15"/>
  <c r="BZ22" i="15"/>
  <c r="CA22" i="15"/>
  <c r="CB22" i="15"/>
  <c r="CC22" i="15"/>
  <c r="CD22" i="15"/>
  <c r="CE22" i="15"/>
  <c r="CF22" i="15"/>
  <c r="CG22" i="15"/>
  <c r="CH22" i="15"/>
  <c r="CI22" i="15"/>
  <c r="CJ22" i="15"/>
  <c r="CK22" i="15"/>
  <c r="CL22" i="15"/>
  <c r="CM22" i="15"/>
  <c r="CN22" i="15"/>
  <c r="CO22" i="15"/>
  <c r="CP22" i="15"/>
  <c r="CQ22" i="15"/>
  <c r="CR22" i="15"/>
  <c r="CS22" i="15"/>
  <c r="BI23" i="15"/>
  <c r="BJ23" i="15"/>
  <c r="BK23" i="15"/>
  <c r="BL23" i="15"/>
  <c r="BM23" i="15"/>
  <c r="BN23" i="15"/>
  <c r="BO23" i="15"/>
  <c r="BP23" i="15"/>
  <c r="BQ23" i="15"/>
  <c r="BR23" i="15"/>
  <c r="BS23" i="15"/>
  <c r="BT23" i="15"/>
  <c r="BU23" i="15"/>
  <c r="BV23" i="15"/>
  <c r="BW23" i="15"/>
  <c r="BX23" i="15"/>
  <c r="BY23" i="15"/>
  <c r="BZ23" i="15"/>
  <c r="CA23" i="15"/>
  <c r="CB23" i="15"/>
  <c r="CC23" i="15"/>
  <c r="CD23" i="15"/>
  <c r="CE23" i="15"/>
  <c r="CF23" i="15"/>
  <c r="CG23" i="15"/>
  <c r="CH23" i="15"/>
  <c r="CI23" i="15"/>
  <c r="CJ23" i="15"/>
  <c r="CK23" i="15"/>
  <c r="CL23" i="15"/>
  <c r="CM23" i="15"/>
  <c r="CN23" i="15"/>
  <c r="CO23" i="15"/>
  <c r="CP23" i="15"/>
  <c r="CQ23" i="15"/>
  <c r="CR23" i="15"/>
  <c r="CS23" i="15"/>
  <c r="BI24" i="15"/>
  <c r="BJ24" i="15"/>
  <c r="BK24" i="15"/>
  <c r="BL24" i="15"/>
  <c r="BM24" i="15"/>
  <c r="BN24" i="15"/>
  <c r="BO24" i="15"/>
  <c r="BP24" i="15"/>
  <c r="BQ24" i="15"/>
  <c r="BR24" i="15"/>
  <c r="BS24" i="15"/>
  <c r="BT24" i="15"/>
  <c r="BU24" i="15"/>
  <c r="BV24" i="15"/>
  <c r="BW24" i="15"/>
  <c r="BX24" i="15"/>
  <c r="BY24" i="15"/>
  <c r="BZ24" i="15"/>
  <c r="CA24" i="15"/>
  <c r="CB24" i="15"/>
  <c r="CC24" i="15"/>
  <c r="CD24" i="15"/>
  <c r="CE24" i="15"/>
  <c r="CF24" i="15"/>
  <c r="CG24" i="15"/>
  <c r="CH24" i="15"/>
  <c r="CI24" i="15"/>
  <c r="CJ24" i="15"/>
  <c r="CK24" i="15"/>
  <c r="CL24" i="15"/>
  <c r="CM24" i="15"/>
  <c r="CN24" i="15"/>
  <c r="CO24" i="15"/>
  <c r="CP24" i="15"/>
  <c r="CQ24" i="15"/>
  <c r="CR24" i="15"/>
  <c r="CS24" i="15"/>
  <c r="BI25" i="15"/>
  <c r="BJ25" i="15"/>
  <c r="BK25" i="15"/>
  <c r="BL25" i="15"/>
  <c r="BM25" i="15"/>
  <c r="BN25" i="15"/>
  <c r="BO25" i="15"/>
  <c r="BP25" i="15"/>
  <c r="BQ25" i="15"/>
  <c r="BR25" i="15"/>
  <c r="BS25" i="15"/>
  <c r="BT25" i="15"/>
  <c r="BU25" i="15"/>
  <c r="BV25" i="15"/>
  <c r="BW25" i="15"/>
  <c r="BX25" i="15"/>
  <c r="BY25" i="15"/>
  <c r="BZ25" i="15"/>
  <c r="CA25" i="15"/>
  <c r="CB25" i="15"/>
  <c r="CC25" i="15"/>
  <c r="CD25" i="15"/>
  <c r="CE25" i="15"/>
  <c r="CF25" i="15"/>
  <c r="CG25" i="15"/>
  <c r="CH25" i="15"/>
  <c r="CI25" i="15"/>
  <c r="CJ25" i="15"/>
  <c r="CK25" i="15"/>
  <c r="CL25" i="15"/>
  <c r="CM25" i="15"/>
  <c r="CN25" i="15"/>
  <c r="CO25" i="15"/>
  <c r="CP25" i="15"/>
  <c r="CQ25" i="15"/>
  <c r="CR25" i="15"/>
  <c r="CS25" i="15"/>
  <c r="BI26" i="15"/>
  <c r="BJ26" i="15"/>
  <c r="BK26" i="15"/>
  <c r="BL26" i="15"/>
  <c r="BM26" i="15"/>
  <c r="BN26" i="15"/>
  <c r="BO26" i="15"/>
  <c r="BP26" i="15"/>
  <c r="BQ26" i="15"/>
  <c r="BR26" i="15"/>
  <c r="BS26" i="15"/>
  <c r="BT26" i="15"/>
  <c r="BU26" i="15"/>
  <c r="BV26" i="15"/>
  <c r="BW26" i="15"/>
  <c r="BX26" i="15"/>
  <c r="BY26" i="15"/>
  <c r="BZ26" i="15"/>
  <c r="CA26" i="15"/>
  <c r="CB26" i="15"/>
  <c r="CC26" i="15"/>
  <c r="CD26" i="15"/>
  <c r="CE26" i="15"/>
  <c r="CF26" i="15"/>
  <c r="CG26" i="15"/>
  <c r="CH26" i="15"/>
  <c r="CI26" i="15"/>
  <c r="CJ26" i="15"/>
  <c r="CK26" i="15"/>
  <c r="CL26" i="15"/>
  <c r="CM26" i="15"/>
  <c r="CN26" i="15"/>
  <c r="CO26" i="15"/>
  <c r="CP26" i="15"/>
  <c r="CQ26" i="15"/>
  <c r="CR26" i="15"/>
  <c r="CS26" i="15"/>
  <c r="BI27" i="15"/>
  <c r="BJ27" i="15"/>
  <c r="BK27" i="15"/>
  <c r="BL27" i="15"/>
  <c r="BM27" i="15"/>
  <c r="BN27" i="15"/>
  <c r="BO27" i="15"/>
  <c r="BP27" i="15"/>
  <c r="BQ27" i="15"/>
  <c r="BR27" i="15"/>
  <c r="BS27" i="15"/>
  <c r="BT27" i="15"/>
  <c r="BU27" i="15"/>
  <c r="BV27" i="15"/>
  <c r="BW27" i="15"/>
  <c r="BX27" i="15"/>
  <c r="BY27" i="15"/>
  <c r="BZ27" i="15"/>
  <c r="CA27" i="15"/>
  <c r="CB27" i="15"/>
  <c r="CC27" i="15"/>
  <c r="CD27" i="15"/>
  <c r="CE27" i="15"/>
  <c r="CF27" i="15"/>
  <c r="CG27" i="15"/>
  <c r="CH27" i="15"/>
  <c r="CI27" i="15"/>
  <c r="CJ27" i="15"/>
  <c r="CK27" i="15"/>
  <c r="CL27" i="15"/>
  <c r="CM27" i="15"/>
  <c r="CN27" i="15"/>
  <c r="CO27" i="15"/>
  <c r="CP27" i="15"/>
  <c r="CQ27" i="15"/>
  <c r="CR27" i="15"/>
  <c r="CS27" i="15"/>
  <c r="BI28" i="15"/>
  <c r="BJ28" i="15"/>
  <c r="BK28" i="15"/>
  <c r="BL28" i="15"/>
  <c r="BM28" i="15"/>
  <c r="BN28" i="15"/>
  <c r="BO28" i="15"/>
  <c r="BP28" i="15"/>
  <c r="BQ28" i="15"/>
  <c r="BR28" i="15"/>
  <c r="BS28" i="15"/>
  <c r="BT28" i="15"/>
  <c r="BU28" i="15"/>
  <c r="BV28" i="15"/>
  <c r="BW28" i="15"/>
  <c r="BX28" i="15"/>
  <c r="BY28" i="15"/>
  <c r="BZ28" i="15"/>
  <c r="CA28" i="15"/>
  <c r="CB28" i="15"/>
  <c r="CC28" i="15"/>
  <c r="CD28" i="15"/>
  <c r="CE28" i="15"/>
  <c r="CF28" i="15"/>
  <c r="CG28" i="15"/>
  <c r="CH28" i="15"/>
  <c r="CI28" i="15"/>
  <c r="CJ28" i="15"/>
  <c r="CK28" i="15"/>
  <c r="CL28" i="15"/>
  <c r="CM28" i="15"/>
  <c r="CN28" i="15"/>
  <c r="CO28" i="15"/>
  <c r="CP28" i="15"/>
  <c r="CQ28" i="15"/>
  <c r="CR28" i="15"/>
  <c r="CS28" i="15"/>
  <c r="BI29" i="15"/>
  <c r="BJ29" i="15"/>
  <c r="BK29" i="15"/>
  <c r="BL29" i="15"/>
  <c r="BM29" i="15"/>
  <c r="BN29" i="15"/>
  <c r="BO29" i="15"/>
  <c r="BP29" i="15"/>
  <c r="BQ29" i="15"/>
  <c r="BR29" i="15"/>
  <c r="BS29" i="15"/>
  <c r="BT29" i="15"/>
  <c r="BU29" i="15"/>
  <c r="BV29" i="15"/>
  <c r="BW29" i="15"/>
  <c r="BX29" i="15"/>
  <c r="BY29" i="15"/>
  <c r="BZ29" i="15"/>
  <c r="CA29" i="15"/>
  <c r="CB29" i="15"/>
  <c r="CC29" i="15"/>
  <c r="CD29" i="15"/>
  <c r="CE29" i="15"/>
  <c r="CF29" i="15"/>
  <c r="CG29" i="15"/>
  <c r="CH29" i="15"/>
  <c r="CI29" i="15"/>
  <c r="CJ29" i="15"/>
  <c r="CK29" i="15"/>
  <c r="CL29" i="15"/>
  <c r="CM29" i="15"/>
  <c r="CN29" i="15"/>
  <c r="CO29" i="15"/>
  <c r="CP29" i="15"/>
  <c r="CQ29" i="15"/>
  <c r="CR29" i="15"/>
  <c r="CS29" i="15"/>
  <c r="BI30" i="15"/>
  <c r="BJ30" i="15"/>
  <c r="BK30" i="15"/>
  <c r="BL30" i="15"/>
  <c r="BM30" i="15"/>
  <c r="BN30" i="15"/>
  <c r="BO30" i="15"/>
  <c r="BP30" i="15"/>
  <c r="BQ30" i="15"/>
  <c r="BR30" i="15"/>
  <c r="BS30" i="15"/>
  <c r="BT30" i="15"/>
  <c r="BU30" i="15"/>
  <c r="BV30" i="15"/>
  <c r="BW30" i="15"/>
  <c r="BX30" i="15"/>
  <c r="BY30" i="15"/>
  <c r="BZ30" i="15"/>
  <c r="CA30" i="15"/>
  <c r="CB30" i="15"/>
  <c r="CC30" i="15"/>
  <c r="CD30" i="15"/>
  <c r="CE30" i="15"/>
  <c r="CF30" i="15"/>
  <c r="CG30" i="15"/>
  <c r="CH30" i="15"/>
  <c r="CI30" i="15"/>
  <c r="CJ30" i="15"/>
  <c r="CK30" i="15"/>
  <c r="CL30" i="15"/>
  <c r="CM30" i="15"/>
  <c r="CN30" i="15"/>
  <c r="CO30" i="15"/>
  <c r="CP30" i="15"/>
  <c r="CQ30" i="15"/>
  <c r="CR30" i="15"/>
  <c r="CS30" i="15"/>
  <c r="BI31" i="15"/>
  <c r="BJ31" i="15"/>
  <c r="BK31" i="15"/>
  <c r="BL31" i="15"/>
  <c r="BM31" i="15"/>
  <c r="BN31" i="15"/>
  <c r="BO31" i="15"/>
  <c r="BP31" i="15"/>
  <c r="BQ31" i="15"/>
  <c r="BR31" i="15"/>
  <c r="BS31" i="15"/>
  <c r="BT31" i="15"/>
  <c r="BU31" i="15"/>
  <c r="BV31" i="15"/>
  <c r="BW31" i="15"/>
  <c r="BX31" i="15"/>
  <c r="BY31" i="15"/>
  <c r="BZ31" i="15"/>
  <c r="CA31" i="15"/>
  <c r="CB31" i="15"/>
  <c r="CC31" i="15"/>
  <c r="CD31" i="15"/>
  <c r="CE31" i="15"/>
  <c r="CF31" i="15"/>
  <c r="CG31" i="15"/>
  <c r="CH31" i="15"/>
  <c r="CI31" i="15"/>
  <c r="CJ31" i="15"/>
  <c r="CK31" i="15"/>
  <c r="CL31" i="15"/>
  <c r="CM31" i="15"/>
  <c r="CN31" i="15"/>
  <c r="CO31" i="15"/>
  <c r="CP31" i="15"/>
  <c r="CQ31" i="15"/>
  <c r="CR31" i="15"/>
  <c r="CS31" i="15"/>
  <c r="BI32" i="15"/>
  <c r="BJ32" i="15"/>
  <c r="BK32" i="15"/>
  <c r="BL32" i="15"/>
  <c r="BM32" i="15"/>
  <c r="BN32" i="15"/>
  <c r="BO32" i="15"/>
  <c r="BP32" i="15"/>
  <c r="BQ32" i="15"/>
  <c r="BR32" i="15"/>
  <c r="BS32" i="15"/>
  <c r="BT32" i="15"/>
  <c r="BU32" i="15"/>
  <c r="BV32" i="15"/>
  <c r="BW32" i="15"/>
  <c r="BX32" i="15"/>
  <c r="BY32" i="15"/>
  <c r="BZ32" i="15"/>
  <c r="CA32" i="15"/>
  <c r="CB32" i="15"/>
  <c r="CC32" i="15"/>
  <c r="CD32" i="15"/>
  <c r="CE32" i="15"/>
  <c r="CF32" i="15"/>
  <c r="CG32" i="15"/>
  <c r="CH32" i="15"/>
  <c r="CI32" i="15"/>
  <c r="CJ32" i="15"/>
  <c r="CK32" i="15"/>
  <c r="CL32" i="15"/>
  <c r="CM32" i="15"/>
  <c r="CN32" i="15"/>
  <c r="CO32" i="15"/>
  <c r="CP32" i="15"/>
  <c r="CQ32" i="15"/>
  <c r="CR32" i="15"/>
  <c r="CS32" i="15"/>
  <c r="BI33" i="15"/>
  <c r="BJ33" i="15"/>
  <c r="BK33" i="15"/>
  <c r="BL33" i="15"/>
  <c r="BM33" i="15"/>
  <c r="BN33" i="15"/>
  <c r="BO33" i="15"/>
  <c r="BP33" i="15"/>
  <c r="BQ33" i="15"/>
  <c r="BR33" i="15"/>
  <c r="BS33" i="15"/>
  <c r="BT33" i="15"/>
  <c r="BU33" i="15"/>
  <c r="BV33" i="15"/>
  <c r="BW33" i="15"/>
  <c r="BX33" i="15"/>
  <c r="BY33" i="15"/>
  <c r="BZ33" i="15"/>
  <c r="CA33" i="15"/>
  <c r="CB33" i="15"/>
  <c r="CC33" i="15"/>
  <c r="CD33" i="15"/>
  <c r="CE33" i="15"/>
  <c r="CF33" i="15"/>
  <c r="CG33" i="15"/>
  <c r="CH33" i="15"/>
  <c r="CI33" i="15"/>
  <c r="CJ33" i="15"/>
  <c r="CK33" i="15"/>
  <c r="CL33" i="15"/>
  <c r="CM33" i="15"/>
  <c r="CN33" i="15"/>
  <c r="CO33" i="15"/>
  <c r="CP33" i="15"/>
  <c r="CQ33" i="15"/>
  <c r="CR33" i="15"/>
  <c r="CS33" i="15"/>
  <c r="BI34" i="15"/>
  <c r="BJ34" i="15"/>
  <c r="BK34" i="15"/>
  <c r="BL34" i="15"/>
  <c r="BM34" i="15"/>
  <c r="BN34" i="15"/>
  <c r="BO34" i="15"/>
  <c r="BP34" i="15"/>
  <c r="BQ34" i="15"/>
  <c r="BR34" i="15"/>
  <c r="BS34" i="15"/>
  <c r="BT34" i="15"/>
  <c r="BU34" i="15"/>
  <c r="BV34" i="15"/>
  <c r="BW34" i="15"/>
  <c r="BX34" i="15"/>
  <c r="BY34" i="15"/>
  <c r="BZ34" i="15"/>
  <c r="CA34" i="15"/>
  <c r="CB34" i="15"/>
  <c r="CC34" i="15"/>
  <c r="CD34" i="15"/>
  <c r="CE34" i="15"/>
  <c r="CF34" i="15"/>
  <c r="CG34" i="15"/>
  <c r="CH34" i="15"/>
  <c r="CI34" i="15"/>
  <c r="CJ34" i="15"/>
  <c r="CK34" i="15"/>
  <c r="CL34" i="15"/>
  <c r="CM34" i="15"/>
  <c r="CN34" i="15"/>
  <c r="CO34" i="15"/>
  <c r="CP34" i="15"/>
  <c r="CQ34" i="15"/>
  <c r="CR34" i="15"/>
  <c r="CS34" i="15"/>
  <c r="BI35" i="15"/>
  <c r="BJ35" i="15"/>
  <c r="BK35" i="15"/>
  <c r="BL35" i="15"/>
  <c r="BM35" i="15"/>
  <c r="BN35" i="15"/>
  <c r="BO35" i="15"/>
  <c r="BP35" i="15"/>
  <c r="BQ35" i="15"/>
  <c r="BR35" i="15"/>
  <c r="BS35" i="15"/>
  <c r="BT35" i="15"/>
  <c r="BU35" i="15"/>
  <c r="BV35" i="15"/>
  <c r="BW35" i="15"/>
  <c r="BX35" i="15"/>
  <c r="BY35" i="15"/>
  <c r="BZ35" i="15"/>
  <c r="CA35" i="15"/>
  <c r="CB35" i="15"/>
  <c r="CC35" i="15"/>
  <c r="CD35" i="15"/>
  <c r="CE35" i="15"/>
  <c r="CF35" i="15"/>
  <c r="CG35" i="15"/>
  <c r="CH35" i="15"/>
  <c r="CI35" i="15"/>
  <c r="CJ35" i="15"/>
  <c r="CK35" i="15"/>
  <c r="CL35" i="15"/>
  <c r="CM35" i="15"/>
  <c r="CN35" i="15"/>
  <c r="CO35" i="15"/>
  <c r="CP35" i="15"/>
  <c r="CQ35" i="15"/>
  <c r="CR35" i="15"/>
  <c r="CS35" i="15"/>
  <c r="BI36" i="15"/>
  <c r="BJ36" i="15"/>
  <c r="BK36" i="15"/>
  <c r="BL36" i="15"/>
  <c r="BM36" i="15"/>
  <c r="BN36" i="15"/>
  <c r="BO36" i="15"/>
  <c r="BP36" i="15"/>
  <c r="BQ36" i="15"/>
  <c r="BR36" i="15"/>
  <c r="BS36" i="15"/>
  <c r="BT36" i="15"/>
  <c r="BU36" i="15"/>
  <c r="BV36" i="15"/>
  <c r="BW36" i="15"/>
  <c r="BX36" i="15"/>
  <c r="BY36" i="15"/>
  <c r="BZ36" i="15"/>
  <c r="CA36" i="15"/>
  <c r="CB36" i="15"/>
  <c r="CC36" i="15"/>
  <c r="CD36" i="15"/>
  <c r="CE36" i="15"/>
  <c r="CF36" i="15"/>
  <c r="CG36" i="15"/>
  <c r="CH36" i="15"/>
  <c r="CI36" i="15"/>
  <c r="CJ36" i="15"/>
  <c r="CK36" i="15"/>
  <c r="CL36" i="15"/>
  <c r="CM36" i="15"/>
  <c r="CN36" i="15"/>
  <c r="CO36" i="15"/>
  <c r="CP36" i="15"/>
  <c r="CQ36" i="15"/>
  <c r="CR36" i="15"/>
  <c r="CS36" i="15"/>
  <c r="BI37" i="15"/>
  <c r="BJ37" i="15"/>
  <c r="BK37" i="15"/>
  <c r="BL37" i="15"/>
  <c r="BM37" i="15"/>
  <c r="BN37" i="15"/>
  <c r="BO37" i="15"/>
  <c r="BP37" i="15"/>
  <c r="BQ37" i="15"/>
  <c r="BR37" i="15"/>
  <c r="BS37" i="15"/>
  <c r="BT37" i="15"/>
  <c r="BU37" i="15"/>
  <c r="BV37" i="15"/>
  <c r="BW37" i="15"/>
  <c r="BX37" i="15"/>
  <c r="BY37" i="15"/>
  <c r="BZ37" i="15"/>
  <c r="CA37" i="15"/>
  <c r="CB37" i="15"/>
  <c r="CC37" i="15"/>
  <c r="CD37" i="15"/>
  <c r="CE37" i="15"/>
  <c r="CF37" i="15"/>
  <c r="CG37" i="15"/>
  <c r="CH37" i="15"/>
  <c r="CI37" i="15"/>
  <c r="CJ37" i="15"/>
  <c r="CK37" i="15"/>
  <c r="CL37" i="15"/>
  <c r="CM37" i="15"/>
  <c r="CN37" i="15"/>
  <c r="CO37" i="15"/>
  <c r="CP37" i="15"/>
  <c r="CQ37" i="15"/>
  <c r="CR37" i="15"/>
  <c r="CS37" i="15"/>
  <c r="BI38" i="15"/>
  <c r="BJ38" i="15"/>
  <c r="BK38" i="15"/>
  <c r="BL38" i="15"/>
  <c r="BM38" i="15"/>
  <c r="BN38" i="15"/>
  <c r="BO38" i="15"/>
  <c r="BP38" i="15"/>
  <c r="BQ38" i="15"/>
  <c r="BR38" i="15"/>
  <c r="BS38" i="15"/>
  <c r="BT38" i="15"/>
  <c r="BU38" i="15"/>
  <c r="BV38" i="15"/>
  <c r="BW38" i="15"/>
  <c r="BX38" i="15"/>
  <c r="BY38" i="15"/>
  <c r="BZ38" i="15"/>
  <c r="CA38" i="15"/>
  <c r="CB38" i="15"/>
  <c r="CC38" i="15"/>
  <c r="CD38" i="15"/>
  <c r="CE38" i="15"/>
  <c r="CF38" i="15"/>
  <c r="CG38" i="15"/>
  <c r="CH38" i="15"/>
  <c r="CI38" i="15"/>
  <c r="CJ38" i="15"/>
  <c r="CK38" i="15"/>
  <c r="CL38" i="15"/>
  <c r="CM38" i="15"/>
  <c r="CN38" i="15"/>
  <c r="CO38" i="15"/>
  <c r="CP38" i="15"/>
  <c r="CQ38" i="15"/>
  <c r="CR38" i="15"/>
  <c r="CS38" i="15"/>
  <c r="BI39" i="15"/>
  <c r="BJ39" i="15"/>
  <c r="BK39" i="15"/>
  <c r="BL39" i="15"/>
  <c r="BM39" i="15"/>
  <c r="BN39" i="15"/>
  <c r="BO39" i="15"/>
  <c r="BP39" i="15"/>
  <c r="BQ39" i="15"/>
  <c r="BR39" i="15"/>
  <c r="BS39" i="15"/>
  <c r="BT39" i="15"/>
  <c r="BU39" i="15"/>
  <c r="BV39" i="15"/>
  <c r="BW39" i="15"/>
  <c r="BX39" i="15"/>
  <c r="BY39" i="15"/>
  <c r="BZ39" i="15"/>
  <c r="CA39" i="15"/>
  <c r="CB39" i="15"/>
  <c r="CC39" i="15"/>
  <c r="CD39" i="15"/>
  <c r="CE39" i="15"/>
  <c r="CF39" i="15"/>
  <c r="CG39" i="15"/>
  <c r="CH39" i="15"/>
  <c r="CI39" i="15"/>
  <c r="CJ39" i="15"/>
  <c r="CK39" i="15"/>
  <c r="CL39" i="15"/>
  <c r="CM39" i="15"/>
  <c r="CN39" i="15"/>
  <c r="CO39" i="15"/>
  <c r="CP39" i="15"/>
  <c r="CQ39" i="15"/>
  <c r="CR39" i="15"/>
  <c r="CS39" i="15"/>
  <c r="BI40" i="15"/>
  <c r="BJ40" i="15"/>
  <c r="BK40" i="15"/>
  <c r="BL40" i="15"/>
  <c r="BM40" i="15"/>
  <c r="BN40" i="15"/>
  <c r="BO40" i="15"/>
  <c r="BP40" i="15"/>
  <c r="BQ40" i="15"/>
  <c r="BR40" i="15"/>
  <c r="BS40" i="15"/>
  <c r="BT40" i="15"/>
  <c r="BU40" i="15"/>
  <c r="BV40" i="15"/>
  <c r="BW40" i="15"/>
  <c r="BX40" i="15"/>
  <c r="BY40" i="15"/>
  <c r="BZ40" i="15"/>
  <c r="CA40" i="15"/>
  <c r="CB40" i="15"/>
  <c r="CC40" i="15"/>
  <c r="CD40" i="15"/>
  <c r="CE40" i="15"/>
  <c r="CF40" i="15"/>
  <c r="CG40" i="15"/>
  <c r="CH40" i="15"/>
  <c r="CI40" i="15"/>
  <c r="CJ40" i="15"/>
  <c r="CK40" i="15"/>
  <c r="CL40" i="15"/>
  <c r="CM40" i="15"/>
  <c r="CN40" i="15"/>
  <c r="CO40" i="15"/>
  <c r="CP40" i="15"/>
  <c r="CQ40" i="15"/>
  <c r="CR40" i="15"/>
  <c r="CS40" i="15"/>
  <c r="K7" i="15" l="1"/>
  <c r="K15" i="15"/>
  <c r="K14" i="15"/>
  <c r="K13" i="15"/>
  <c r="K12" i="15"/>
  <c r="K11" i="15"/>
  <c r="K10" i="15"/>
  <c r="K9" i="15"/>
  <c r="K8" i="15"/>
  <c r="G15" i="14" l="1"/>
  <c r="G15" i="18"/>
  <c r="G16" i="14"/>
  <c r="G16" i="18"/>
  <c r="G13" i="14"/>
  <c r="G13" i="18"/>
  <c r="G12" i="14"/>
  <c r="G12" i="18"/>
  <c r="G14" i="14"/>
  <c r="G14" i="18"/>
  <c r="G11" i="14"/>
  <c r="G11" i="18"/>
  <c r="G19" i="14"/>
  <c r="G19" i="18"/>
  <c r="G18" i="14"/>
  <c r="G18" i="18"/>
  <c r="G17" i="14"/>
  <c r="G17" i="18"/>
  <c r="BA47" i="22" a="1"/>
  <c r="BB47" i="22" s="1"/>
  <c r="BB8" i="22" l="1"/>
  <c r="BB9" i="22"/>
  <c r="BB10" i="22"/>
  <c r="BB12" i="22"/>
  <c r="BB14" i="22"/>
  <c r="BB16" i="22"/>
  <c r="BB11" i="22"/>
  <c r="BB13" i="22"/>
  <c r="BB15" i="22"/>
  <c r="BB17" i="22"/>
  <c r="BB18" i="22"/>
  <c r="BB19" i="22"/>
  <c r="BB20" i="22"/>
  <c r="BB21" i="22"/>
  <c r="BB22" i="22"/>
  <c r="BB23" i="22"/>
  <c r="BB24" i="22"/>
  <c r="BB25" i="22"/>
  <c r="BB26" i="22"/>
  <c r="BB27" i="22"/>
  <c r="BB28" i="22"/>
  <c r="BB29" i="22"/>
  <c r="BB30" i="22"/>
  <c r="BB31" i="22"/>
  <c r="BB32" i="22"/>
  <c r="BB33" i="22"/>
  <c r="BB34" i="22"/>
  <c r="BB35" i="22"/>
  <c r="BB36" i="22"/>
  <c r="BB37" i="22"/>
  <c r="BB38" i="22"/>
  <c r="BB39" i="22"/>
  <c r="BB40" i="22"/>
  <c r="BB41" i="22"/>
  <c r="BB42" i="22"/>
  <c r="BB43" i="22"/>
  <c r="BB44" i="22"/>
  <c r="CB47" i="22"/>
  <c r="BP47" i="22"/>
  <c r="CG47" i="22"/>
  <c r="CC47" i="22"/>
  <c r="BY47" i="22"/>
  <c r="BU47" i="22"/>
  <c r="BQ47" i="22"/>
  <c r="BM47" i="22"/>
  <c r="BI47" i="22"/>
  <c r="BE47" i="22"/>
  <c r="BA47" i="22"/>
  <c r="CI47" i="22"/>
  <c r="BT47" i="22"/>
  <c r="BH47" i="22"/>
  <c r="BD47" i="22"/>
  <c r="CE47" i="22"/>
  <c r="CA47" i="22"/>
  <c r="BW47" i="22"/>
  <c r="BS47" i="22"/>
  <c r="BO47" i="22"/>
  <c r="BK47" i="22"/>
  <c r="BG47" i="22"/>
  <c r="BC47" i="22"/>
  <c r="CF47" i="22"/>
  <c r="BX47" i="22"/>
  <c r="BL47" i="22"/>
  <c r="CH47" i="22"/>
  <c r="CD47" i="22"/>
  <c r="BZ47" i="22"/>
  <c r="BV47" i="22"/>
  <c r="BR47" i="22"/>
  <c r="BN47" i="22"/>
  <c r="BJ47" i="22"/>
  <c r="BF47" i="22"/>
  <c r="D8" i="12"/>
  <c r="D9" i="12"/>
  <c r="CD8" i="22" l="1"/>
  <c r="CD9" i="22"/>
  <c r="CD11" i="22"/>
  <c r="CD13" i="22"/>
  <c r="CD15" i="22"/>
  <c r="CD10" i="22"/>
  <c r="CD12" i="22"/>
  <c r="CD14" i="22"/>
  <c r="CD16" i="22"/>
  <c r="CD17" i="22"/>
  <c r="CD18" i="22"/>
  <c r="CD19" i="22"/>
  <c r="CD20" i="22"/>
  <c r="CD21" i="22"/>
  <c r="CD22" i="22"/>
  <c r="CD23" i="22"/>
  <c r="CD24" i="22"/>
  <c r="CD25" i="22"/>
  <c r="CD26" i="22"/>
  <c r="CD27" i="22"/>
  <c r="CD28" i="22"/>
  <c r="CD29" i="22"/>
  <c r="CD30" i="22"/>
  <c r="CD31" i="22"/>
  <c r="CD32" i="22"/>
  <c r="CD33" i="22"/>
  <c r="CD34" i="22"/>
  <c r="CD35" i="22"/>
  <c r="CD36" i="22"/>
  <c r="CD37" i="22"/>
  <c r="CD38" i="22"/>
  <c r="CD39" i="22"/>
  <c r="CD40" i="22"/>
  <c r="CD41" i="22"/>
  <c r="CD42" i="22"/>
  <c r="CD43" i="22"/>
  <c r="CD44" i="22"/>
  <c r="BR8" i="22"/>
  <c r="BR9" i="22"/>
  <c r="BR10" i="22"/>
  <c r="BR12" i="22"/>
  <c r="BR14" i="22"/>
  <c r="BR16" i="22"/>
  <c r="BR11" i="22"/>
  <c r="BR13" i="22"/>
  <c r="BR15" i="22"/>
  <c r="BR17" i="22"/>
  <c r="BR18" i="22"/>
  <c r="BR19" i="22"/>
  <c r="BR20" i="22"/>
  <c r="BR21" i="22"/>
  <c r="BR22" i="22"/>
  <c r="BR23" i="22"/>
  <c r="BR24" i="22"/>
  <c r="BR25" i="22"/>
  <c r="BR26" i="22"/>
  <c r="BR27" i="22"/>
  <c r="BR28" i="22"/>
  <c r="BR29" i="22"/>
  <c r="BR30" i="22"/>
  <c r="BR31" i="22"/>
  <c r="BR32" i="22"/>
  <c r="BR33" i="22"/>
  <c r="BR34" i="22"/>
  <c r="BR35" i="22"/>
  <c r="BR36" i="22"/>
  <c r="BR37" i="22"/>
  <c r="BR38" i="22"/>
  <c r="BR39" i="22"/>
  <c r="BR40" i="22"/>
  <c r="BR41" i="22"/>
  <c r="BR42" i="22"/>
  <c r="BR43" i="22"/>
  <c r="BR44" i="22"/>
  <c r="CH8" i="22"/>
  <c r="CH10" i="22"/>
  <c r="CH12" i="22"/>
  <c r="CH14" i="22"/>
  <c r="CH16" i="22"/>
  <c r="CH9" i="22"/>
  <c r="CH11" i="22"/>
  <c r="CH13" i="22"/>
  <c r="CH15" i="22"/>
  <c r="CH17" i="22"/>
  <c r="CH18" i="22"/>
  <c r="CH19" i="22"/>
  <c r="CH20" i="22"/>
  <c r="CH21" i="22"/>
  <c r="CH22" i="22"/>
  <c r="CH23" i="22"/>
  <c r="CH24" i="22"/>
  <c r="CH25" i="22"/>
  <c r="CH26" i="22"/>
  <c r="CH27" i="22"/>
  <c r="CH28" i="22"/>
  <c r="CH29" i="22"/>
  <c r="CH30" i="22"/>
  <c r="CH31" i="22"/>
  <c r="CH32" i="22"/>
  <c r="CH33" i="22"/>
  <c r="CH34" i="22"/>
  <c r="CH35" i="22"/>
  <c r="CH36" i="22"/>
  <c r="CH37" i="22"/>
  <c r="CH38" i="22"/>
  <c r="CH39" i="22"/>
  <c r="CH40" i="22"/>
  <c r="CH41" i="22"/>
  <c r="CH42" i="22"/>
  <c r="CH43" i="22"/>
  <c r="CH44" i="22"/>
  <c r="BC8" i="22"/>
  <c r="BC9" i="22"/>
  <c r="BC10" i="22"/>
  <c r="BC11" i="22"/>
  <c r="BC12" i="22"/>
  <c r="BC13" i="22"/>
  <c r="BC14" i="22"/>
  <c r="BC15" i="22"/>
  <c r="BC16" i="22"/>
  <c r="BC17" i="22"/>
  <c r="BC18" i="22"/>
  <c r="BC19" i="22"/>
  <c r="BC20" i="22"/>
  <c r="BC21" i="22"/>
  <c r="BC22" i="22"/>
  <c r="BC23" i="22"/>
  <c r="BC24" i="22"/>
  <c r="BC25" i="22"/>
  <c r="BC26" i="22"/>
  <c r="BC27" i="22"/>
  <c r="BC28" i="22"/>
  <c r="BC29" i="22"/>
  <c r="BC30" i="22"/>
  <c r="BC31" i="22"/>
  <c r="BC32" i="22"/>
  <c r="BC33" i="22"/>
  <c r="BC34" i="22"/>
  <c r="BC35" i="22"/>
  <c r="BC36" i="22"/>
  <c r="BC37" i="22"/>
  <c r="BC38" i="22"/>
  <c r="BC39" i="22"/>
  <c r="BC40" i="22"/>
  <c r="BC41" i="22"/>
  <c r="BC42" i="22"/>
  <c r="BC43" i="22"/>
  <c r="BC44" i="22"/>
  <c r="BS8" i="22"/>
  <c r="BS9" i="22"/>
  <c r="BS10" i="22"/>
  <c r="BS11" i="22"/>
  <c r="BS12" i="22"/>
  <c r="BS13" i="22"/>
  <c r="BS14" i="22"/>
  <c r="BS15" i="22"/>
  <c r="BS16" i="22"/>
  <c r="BS17" i="22"/>
  <c r="BS18" i="22"/>
  <c r="BS19" i="22"/>
  <c r="BS20" i="22"/>
  <c r="BS21" i="22"/>
  <c r="BS22" i="22"/>
  <c r="BS23" i="22"/>
  <c r="BS24" i="22"/>
  <c r="BS25" i="22"/>
  <c r="BS26" i="22"/>
  <c r="BS27" i="22"/>
  <c r="BS28" i="22"/>
  <c r="BS29" i="22"/>
  <c r="BS30" i="22"/>
  <c r="BS31" i="22"/>
  <c r="BS32" i="22"/>
  <c r="BS33" i="22"/>
  <c r="BS34" i="22"/>
  <c r="BS35" i="22"/>
  <c r="BS36" i="22"/>
  <c r="BS37" i="22"/>
  <c r="BS38" i="22"/>
  <c r="BS39" i="22"/>
  <c r="BS40" i="22"/>
  <c r="BS41" i="22"/>
  <c r="BS42" i="22"/>
  <c r="BS43" i="22"/>
  <c r="BS44" i="22"/>
  <c r="BD8" i="22"/>
  <c r="BD9" i="22"/>
  <c r="BD10" i="22"/>
  <c r="BD11" i="22"/>
  <c r="BD12" i="22"/>
  <c r="BD13" i="22"/>
  <c r="BD14" i="22"/>
  <c r="BD15" i="22"/>
  <c r="BD16" i="22"/>
  <c r="BD18" i="22"/>
  <c r="BD19" i="22"/>
  <c r="BD20" i="22"/>
  <c r="BD17" i="22"/>
  <c r="BD21" i="22"/>
  <c r="BD23" i="22"/>
  <c r="BD24" i="22"/>
  <c r="BD25" i="22"/>
  <c r="BD26" i="22"/>
  <c r="BD27" i="22"/>
  <c r="BD28" i="22"/>
  <c r="BD29" i="22"/>
  <c r="BD30" i="22"/>
  <c r="BD31" i="22"/>
  <c r="BD22" i="22"/>
  <c r="BD32" i="22"/>
  <c r="BD33" i="22"/>
  <c r="BD34" i="22"/>
  <c r="BD35" i="22"/>
  <c r="BD36" i="22"/>
  <c r="BD37" i="22"/>
  <c r="BD38" i="22"/>
  <c r="BD39" i="22"/>
  <c r="BD40" i="22"/>
  <c r="BD41" i="22"/>
  <c r="BD43" i="22"/>
  <c r="BD44" i="22"/>
  <c r="BD42" i="22"/>
  <c r="BA8" i="22"/>
  <c r="BA9" i="22"/>
  <c r="BA11" i="22"/>
  <c r="BA13" i="22"/>
  <c r="BA15" i="22"/>
  <c r="BA17" i="22"/>
  <c r="BA18" i="22"/>
  <c r="BA19" i="22"/>
  <c r="BA20" i="22"/>
  <c r="BA21" i="22"/>
  <c r="BA22" i="22"/>
  <c r="BA10" i="22"/>
  <c r="BA12" i="22"/>
  <c r="BA14" i="22"/>
  <c r="BA16" i="22"/>
  <c r="BA23" i="22"/>
  <c r="BA24" i="22"/>
  <c r="BA25" i="22"/>
  <c r="BA26" i="22"/>
  <c r="BA27" i="22"/>
  <c r="BA28" i="22"/>
  <c r="BA29" i="22"/>
  <c r="BA30" i="22"/>
  <c r="BA31" i="22"/>
  <c r="BA32" i="22"/>
  <c r="BA33" i="22"/>
  <c r="BA34" i="22"/>
  <c r="BA35" i="22"/>
  <c r="BA36" i="22"/>
  <c r="BA37" i="22"/>
  <c r="BA38" i="22"/>
  <c r="BA39" i="22"/>
  <c r="BA40" i="22"/>
  <c r="BA41" i="22"/>
  <c r="BA42" i="22"/>
  <c r="BA43" i="22"/>
  <c r="BA44" i="22"/>
  <c r="CJ47" i="22"/>
  <c r="BQ8" i="22"/>
  <c r="BQ9" i="22"/>
  <c r="BQ11" i="22"/>
  <c r="BQ13" i="22"/>
  <c r="BQ15" i="22"/>
  <c r="BQ17" i="22"/>
  <c r="BQ18" i="22"/>
  <c r="BQ19" i="22"/>
  <c r="BQ20" i="22"/>
  <c r="BQ21" i="22"/>
  <c r="BQ22" i="22"/>
  <c r="BQ10" i="22"/>
  <c r="BQ12" i="22"/>
  <c r="BQ14" i="22"/>
  <c r="BQ16" i="22"/>
  <c r="BQ23" i="22"/>
  <c r="BQ24" i="22"/>
  <c r="BQ25" i="22"/>
  <c r="BQ26" i="22"/>
  <c r="BQ27" i="22"/>
  <c r="BQ28" i="22"/>
  <c r="BQ29" i="22"/>
  <c r="BQ30" i="22"/>
  <c r="BQ31" i="22"/>
  <c r="BQ32" i="22"/>
  <c r="BQ33" i="22"/>
  <c r="BQ34" i="22"/>
  <c r="BQ35" i="22"/>
  <c r="BQ36" i="22"/>
  <c r="BQ37" i="22"/>
  <c r="BQ38" i="22"/>
  <c r="BQ39" i="22"/>
  <c r="BQ40" i="22"/>
  <c r="BQ41" i="22"/>
  <c r="BQ42" i="22"/>
  <c r="BQ43" i="22"/>
  <c r="BQ44" i="22"/>
  <c r="CG8" i="22"/>
  <c r="CG9" i="22"/>
  <c r="CG11" i="22"/>
  <c r="CG13" i="22"/>
  <c r="CG15" i="22"/>
  <c r="CG17" i="22"/>
  <c r="CG18" i="22"/>
  <c r="CG19" i="22"/>
  <c r="CG20" i="22"/>
  <c r="CG21" i="22"/>
  <c r="CG10" i="22"/>
  <c r="CG12" i="22"/>
  <c r="CG14" i="22"/>
  <c r="CG16" i="22"/>
  <c r="CG22" i="22"/>
  <c r="CG23" i="22"/>
  <c r="CG24" i="22"/>
  <c r="CG25" i="22"/>
  <c r="CG26" i="22"/>
  <c r="CG27" i="22"/>
  <c r="CG28" i="22"/>
  <c r="CG29" i="22"/>
  <c r="CG30" i="22"/>
  <c r="CG31" i="22"/>
  <c r="CG32" i="22"/>
  <c r="CG33" i="22"/>
  <c r="CG34" i="22"/>
  <c r="CG35" i="22"/>
  <c r="CG36" i="22"/>
  <c r="CG37" i="22"/>
  <c r="CG38" i="22"/>
  <c r="CG39" i="22"/>
  <c r="CG40" i="22"/>
  <c r="CG41" i="22"/>
  <c r="CG42" i="22"/>
  <c r="CG43" i="22"/>
  <c r="CG44" i="22"/>
  <c r="BE17" i="22"/>
  <c r="BE8" i="22"/>
  <c r="BE10" i="22"/>
  <c r="BE12" i="22"/>
  <c r="BE14" i="22"/>
  <c r="BE16" i="22"/>
  <c r="BE18" i="22"/>
  <c r="BE19" i="22"/>
  <c r="BE20" i="22"/>
  <c r="BE21" i="22"/>
  <c r="BE22" i="22"/>
  <c r="BE9" i="22"/>
  <c r="BE11" i="22"/>
  <c r="BE13" i="22"/>
  <c r="BE15" i="22"/>
  <c r="BE23" i="22"/>
  <c r="BE24" i="22"/>
  <c r="BE25" i="22"/>
  <c r="BE26" i="22"/>
  <c r="BE27" i="22"/>
  <c r="BE28" i="22"/>
  <c r="BE29" i="22"/>
  <c r="BE30" i="22"/>
  <c r="BE31" i="22"/>
  <c r="BE32" i="22"/>
  <c r="BE33" i="22"/>
  <c r="BE34" i="22"/>
  <c r="BE35" i="22"/>
  <c r="BE36" i="22"/>
  <c r="BE37" i="22"/>
  <c r="BE38" i="22"/>
  <c r="BE39" i="22"/>
  <c r="BE40" i="22"/>
  <c r="BE41" i="22"/>
  <c r="BE42" i="22"/>
  <c r="BE43" i="22"/>
  <c r="BE44" i="22"/>
  <c r="CF8" i="22"/>
  <c r="CF9" i="22"/>
  <c r="CF10" i="22"/>
  <c r="CF11" i="22"/>
  <c r="CF12" i="22"/>
  <c r="CF13" i="22"/>
  <c r="CF14" i="22"/>
  <c r="CF15" i="22"/>
  <c r="CF16" i="22"/>
  <c r="CF17" i="22"/>
  <c r="CF18" i="22"/>
  <c r="CF19" i="22"/>
  <c r="CF20" i="22"/>
  <c r="CF22" i="22"/>
  <c r="CF23" i="22"/>
  <c r="CF24" i="22"/>
  <c r="CF25" i="22"/>
  <c r="CF26" i="22"/>
  <c r="CF27" i="22"/>
  <c r="CF28" i="22"/>
  <c r="CF29" i="22"/>
  <c r="CF30" i="22"/>
  <c r="CF21" i="22"/>
  <c r="CF31" i="22"/>
  <c r="CF32" i="22"/>
  <c r="CF33" i="22"/>
  <c r="CF34" i="22"/>
  <c r="CF35" i="22"/>
  <c r="CF36" i="22"/>
  <c r="CF37" i="22"/>
  <c r="CF38" i="22"/>
  <c r="CF39" i="22"/>
  <c r="CF40" i="22"/>
  <c r="CF42" i="22"/>
  <c r="CF41" i="22"/>
  <c r="CF43" i="22"/>
  <c r="CF44" i="22"/>
  <c r="CE8" i="22"/>
  <c r="CE9" i="22"/>
  <c r="CE10" i="22"/>
  <c r="CE11" i="22"/>
  <c r="CE12" i="22"/>
  <c r="CE13" i="22"/>
  <c r="CE14" i="22"/>
  <c r="CE15" i="22"/>
  <c r="CE16" i="22"/>
  <c r="CE17" i="22"/>
  <c r="CE18" i="22"/>
  <c r="CE19" i="22"/>
  <c r="CE20" i="22"/>
  <c r="CE21" i="22"/>
  <c r="CE22" i="22"/>
  <c r="CE23" i="22"/>
  <c r="CE24" i="22"/>
  <c r="CE25" i="22"/>
  <c r="CE26" i="22"/>
  <c r="CE27" i="22"/>
  <c r="CE28" i="22"/>
  <c r="CE29" i="22"/>
  <c r="CE30" i="22"/>
  <c r="CE31" i="22"/>
  <c r="CE32" i="22"/>
  <c r="CE33" i="22"/>
  <c r="CE34" i="22"/>
  <c r="CE35" i="22"/>
  <c r="CE36" i="22"/>
  <c r="CE37" i="22"/>
  <c r="CE38" i="22"/>
  <c r="CE39" i="22"/>
  <c r="CE40" i="22"/>
  <c r="CE41" i="22"/>
  <c r="CE43" i="22"/>
  <c r="CE44" i="22"/>
  <c r="CE42" i="22"/>
  <c r="CI8" i="22"/>
  <c r="CI9" i="22"/>
  <c r="CI10" i="22"/>
  <c r="CI11" i="22"/>
  <c r="CI12" i="22"/>
  <c r="CI13" i="22"/>
  <c r="CI14" i="22"/>
  <c r="CI15" i="22"/>
  <c r="CI16" i="22"/>
  <c r="CI17" i="22"/>
  <c r="CI18" i="22"/>
  <c r="CI19" i="22"/>
  <c r="CI20" i="22"/>
  <c r="CI21" i="22"/>
  <c r="CI22" i="22"/>
  <c r="CI23" i="22"/>
  <c r="CI24" i="22"/>
  <c r="CI25" i="22"/>
  <c r="CI26" i="22"/>
  <c r="CI27" i="22"/>
  <c r="CI28" i="22"/>
  <c r="CI29" i="22"/>
  <c r="CI31" i="22"/>
  <c r="CI32" i="22"/>
  <c r="CI33" i="22"/>
  <c r="CI34" i="22"/>
  <c r="CI35" i="22"/>
  <c r="CI36" i="22"/>
  <c r="CI37" i="22"/>
  <c r="CI38" i="22"/>
  <c r="CI39" i="22"/>
  <c r="CI40" i="22"/>
  <c r="CI41" i="22"/>
  <c r="CI30" i="22"/>
  <c r="CI42" i="22"/>
  <c r="CI43" i="22"/>
  <c r="CI44" i="22"/>
  <c r="BM9" i="22"/>
  <c r="BM10" i="22"/>
  <c r="BM12" i="22"/>
  <c r="BM14" i="22"/>
  <c r="BM16" i="22"/>
  <c r="BM18" i="22"/>
  <c r="BM19" i="22"/>
  <c r="BM20" i="22"/>
  <c r="BM21" i="22"/>
  <c r="BM22" i="22"/>
  <c r="BM17" i="22"/>
  <c r="BM8" i="22"/>
  <c r="BM11" i="22"/>
  <c r="BM13" i="22"/>
  <c r="BM15" i="22"/>
  <c r="BM23" i="22"/>
  <c r="BM24" i="22"/>
  <c r="BM25" i="22"/>
  <c r="BM26" i="22"/>
  <c r="BM27" i="22"/>
  <c r="BM28" i="22"/>
  <c r="BM29" i="22"/>
  <c r="BM30" i="22"/>
  <c r="BM31" i="22"/>
  <c r="BM32" i="22"/>
  <c r="BM33" i="22"/>
  <c r="BM34" i="22"/>
  <c r="BM35" i="22"/>
  <c r="BM36" i="22"/>
  <c r="BM37" i="22"/>
  <c r="BM38" i="22"/>
  <c r="BM39" i="22"/>
  <c r="BM40" i="22"/>
  <c r="BM41" i="22"/>
  <c r="BM42" i="22"/>
  <c r="BM43" i="22"/>
  <c r="BM44" i="22"/>
  <c r="BF8" i="22"/>
  <c r="BF9" i="22"/>
  <c r="BF11" i="22"/>
  <c r="BF13" i="22"/>
  <c r="BF15" i="22"/>
  <c r="BF17" i="22"/>
  <c r="BF10" i="22"/>
  <c r="BF12" i="22"/>
  <c r="BF14" i="22"/>
  <c r="BF16" i="22"/>
  <c r="BF18" i="22"/>
  <c r="BF19" i="22"/>
  <c r="BF20" i="22"/>
  <c r="BF21" i="22"/>
  <c r="BF22" i="22"/>
  <c r="BF23" i="22"/>
  <c r="BF24" i="22"/>
  <c r="BF25" i="22"/>
  <c r="BF26" i="22"/>
  <c r="BF27" i="22"/>
  <c r="BF28" i="22"/>
  <c r="BF29" i="22"/>
  <c r="BF30" i="22"/>
  <c r="BF31" i="22"/>
  <c r="BF32" i="22"/>
  <c r="BF33" i="22"/>
  <c r="BF34" i="22"/>
  <c r="BF35" i="22"/>
  <c r="BF36" i="22"/>
  <c r="BF37" i="22"/>
  <c r="BF38" i="22"/>
  <c r="BF39" i="22"/>
  <c r="BF40" i="22"/>
  <c r="BF41" i="22"/>
  <c r="BF42" i="22"/>
  <c r="BF43" i="22"/>
  <c r="BF44" i="22"/>
  <c r="BV8" i="22"/>
  <c r="BV9" i="22"/>
  <c r="BV11" i="22"/>
  <c r="BV13" i="22"/>
  <c r="BV15" i="22"/>
  <c r="BV10" i="22"/>
  <c r="BV12" i="22"/>
  <c r="BV14" i="22"/>
  <c r="BV16" i="22"/>
  <c r="BV17" i="22"/>
  <c r="BV18" i="22"/>
  <c r="BV19" i="22"/>
  <c r="BV20" i="22"/>
  <c r="BV21" i="22"/>
  <c r="BV22" i="22"/>
  <c r="BV23" i="22"/>
  <c r="BV24" i="22"/>
  <c r="BV25" i="22"/>
  <c r="BV26" i="22"/>
  <c r="BV27" i="22"/>
  <c r="BV28" i="22"/>
  <c r="BV29" i="22"/>
  <c r="BV30" i="22"/>
  <c r="BV31" i="22"/>
  <c r="BV32" i="22"/>
  <c r="BV33" i="22"/>
  <c r="BV34" i="22"/>
  <c r="BV35" i="22"/>
  <c r="BV36" i="22"/>
  <c r="BV37" i="22"/>
  <c r="BV38" i="22"/>
  <c r="BV39" i="22"/>
  <c r="BV40" i="22"/>
  <c r="BV41" i="22"/>
  <c r="BV42" i="22"/>
  <c r="BV43" i="22"/>
  <c r="BV44" i="22"/>
  <c r="BL8" i="22"/>
  <c r="BL9" i="22"/>
  <c r="BL10" i="22"/>
  <c r="BL11" i="22"/>
  <c r="BL12" i="22"/>
  <c r="BL13" i="22"/>
  <c r="BL14" i="22"/>
  <c r="BL15" i="22"/>
  <c r="BL16" i="22"/>
  <c r="BL18" i="22"/>
  <c r="BL19" i="22"/>
  <c r="BL20" i="22"/>
  <c r="BL17" i="22"/>
  <c r="BL23" i="22"/>
  <c r="BL24" i="22"/>
  <c r="BL25" i="22"/>
  <c r="BL26" i="22"/>
  <c r="BL27" i="22"/>
  <c r="BL28" i="22"/>
  <c r="BL29" i="22"/>
  <c r="BL30" i="22"/>
  <c r="BL31" i="22"/>
  <c r="BL22" i="22"/>
  <c r="BL21" i="22"/>
  <c r="BL32" i="22"/>
  <c r="BL33" i="22"/>
  <c r="BL34" i="22"/>
  <c r="BL35" i="22"/>
  <c r="BL36" i="22"/>
  <c r="BL37" i="22"/>
  <c r="BL38" i="22"/>
  <c r="BL39" i="22"/>
  <c r="BL40" i="22"/>
  <c r="BL41" i="22"/>
  <c r="BL42" i="22"/>
  <c r="BL43" i="22"/>
  <c r="BL44" i="22"/>
  <c r="BG8" i="22"/>
  <c r="BG9" i="22"/>
  <c r="BG10" i="22"/>
  <c r="BG11" i="22"/>
  <c r="BG12" i="22"/>
  <c r="BG13" i="22"/>
  <c r="BG14" i="22"/>
  <c r="BG15" i="22"/>
  <c r="BG16" i="22"/>
  <c r="BG17" i="22"/>
  <c r="BG18" i="22"/>
  <c r="BG19" i="22"/>
  <c r="BG20" i="22"/>
  <c r="BG21" i="22"/>
  <c r="BG22" i="22"/>
  <c r="BG23" i="22"/>
  <c r="BG24" i="22"/>
  <c r="BG25" i="22"/>
  <c r="BG26" i="22"/>
  <c r="BG27" i="22"/>
  <c r="BG28" i="22"/>
  <c r="BG29" i="22"/>
  <c r="BG30" i="22"/>
  <c r="BG31" i="22"/>
  <c r="BG32" i="22"/>
  <c r="BG33" i="22"/>
  <c r="BG34" i="22"/>
  <c r="BG35" i="22"/>
  <c r="BG36" i="22"/>
  <c r="BG37" i="22"/>
  <c r="BG38" i="22"/>
  <c r="BG39" i="22"/>
  <c r="BG40" i="22"/>
  <c r="BG41" i="22"/>
  <c r="BG42" i="22"/>
  <c r="BG43" i="22"/>
  <c r="BG44" i="22"/>
  <c r="BW8" i="22"/>
  <c r="BW9" i="22"/>
  <c r="BW10" i="22"/>
  <c r="BW11" i="22"/>
  <c r="BW12" i="22"/>
  <c r="BW13" i="22"/>
  <c r="BW14" i="22"/>
  <c r="BW15" i="22"/>
  <c r="BW16" i="22"/>
  <c r="BW17" i="22"/>
  <c r="BW18" i="22"/>
  <c r="BW19" i="22"/>
  <c r="BW20" i="22"/>
  <c r="BW21" i="22"/>
  <c r="BW22" i="22"/>
  <c r="BW23" i="22"/>
  <c r="BW24" i="22"/>
  <c r="BW25" i="22"/>
  <c r="BW26" i="22"/>
  <c r="BW27" i="22"/>
  <c r="BW28" i="22"/>
  <c r="BW29" i="22"/>
  <c r="BW30" i="22"/>
  <c r="BW32" i="22"/>
  <c r="BW33" i="22"/>
  <c r="BW34" i="22"/>
  <c r="BW35" i="22"/>
  <c r="BW36" i="22"/>
  <c r="BW37" i="22"/>
  <c r="BW38" i="22"/>
  <c r="BW39" i="22"/>
  <c r="BW40" i="22"/>
  <c r="BW41" i="22"/>
  <c r="BW42" i="22"/>
  <c r="BW31" i="22"/>
  <c r="BW43" i="22"/>
  <c r="BW44" i="22"/>
  <c r="BH8" i="22"/>
  <c r="BH9" i="22"/>
  <c r="BH10" i="22"/>
  <c r="BH11" i="22"/>
  <c r="BH12" i="22"/>
  <c r="BH13" i="22"/>
  <c r="BH14" i="22"/>
  <c r="BH15" i="22"/>
  <c r="BH16" i="22"/>
  <c r="BH18" i="22"/>
  <c r="BH19" i="22"/>
  <c r="BH20" i="22"/>
  <c r="BH17" i="22"/>
  <c r="BH23" i="22"/>
  <c r="BH24" i="22"/>
  <c r="BH25" i="22"/>
  <c r="BH26" i="22"/>
  <c r="BH27" i="22"/>
  <c r="BH28" i="22"/>
  <c r="BH29" i="22"/>
  <c r="BH30" i="22"/>
  <c r="BH31" i="22"/>
  <c r="BH21" i="22"/>
  <c r="BH22" i="22"/>
  <c r="BH32" i="22"/>
  <c r="BH33" i="22"/>
  <c r="BH34" i="22"/>
  <c r="BH35" i="22"/>
  <c r="BH36" i="22"/>
  <c r="BH37" i="22"/>
  <c r="BH38" i="22"/>
  <c r="BH39" i="22"/>
  <c r="BH40" i="22"/>
  <c r="BH42" i="22"/>
  <c r="BH43" i="22"/>
  <c r="BH44" i="22"/>
  <c r="BH41" i="22"/>
  <c r="BU8" i="22"/>
  <c r="BU10" i="22"/>
  <c r="BU12" i="22"/>
  <c r="BU14" i="22"/>
  <c r="BU16" i="22"/>
  <c r="BU17" i="22"/>
  <c r="BU18" i="22"/>
  <c r="BU19" i="22"/>
  <c r="BU20" i="22"/>
  <c r="BU21" i="22"/>
  <c r="BU9" i="22"/>
  <c r="BU11" i="22"/>
  <c r="BU13" i="22"/>
  <c r="BU15" i="22"/>
  <c r="BU23" i="22"/>
  <c r="BU24" i="22"/>
  <c r="BU25" i="22"/>
  <c r="BU26" i="22"/>
  <c r="BU27" i="22"/>
  <c r="BU28" i="22"/>
  <c r="BU29" i="22"/>
  <c r="BU30" i="22"/>
  <c r="BU31" i="22"/>
  <c r="BU22" i="22"/>
  <c r="BU32" i="22"/>
  <c r="BU33" i="22"/>
  <c r="BU34" i="22"/>
  <c r="BU35" i="22"/>
  <c r="BU36" i="22"/>
  <c r="BU37" i="22"/>
  <c r="BU38" i="22"/>
  <c r="BU39" i="22"/>
  <c r="BU40" i="22"/>
  <c r="BU41" i="22"/>
  <c r="BU42" i="22"/>
  <c r="BU43" i="22"/>
  <c r="BU44" i="22"/>
  <c r="BP8" i="22"/>
  <c r="BP9" i="22"/>
  <c r="BP10" i="22"/>
  <c r="BP11" i="22"/>
  <c r="BP12" i="22"/>
  <c r="BP13" i="22"/>
  <c r="BP14" i="22"/>
  <c r="BP15" i="22"/>
  <c r="BP16" i="22"/>
  <c r="BP17" i="22"/>
  <c r="BP18" i="22"/>
  <c r="BP19" i="22"/>
  <c r="BP20" i="22"/>
  <c r="BP23" i="22"/>
  <c r="BP24" i="22"/>
  <c r="BP25" i="22"/>
  <c r="BP26" i="22"/>
  <c r="BP27" i="22"/>
  <c r="BP28" i="22"/>
  <c r="BP29" i="22"/>
  <c r="BP30" i="22"/>
  <c r="BP21" i="22"/>
  <c r="BP22" i="22"/>
  <c r="BP31" i="22"/>
  <c r="BP32" i="22"/>
  <c r="BP33" i="22"/>
  <c r="BP34" i="22"/>
  <c r="BP35" i="22"/>
  <c r="BP36" i="22"/>
  <c r="BP37" i="22"/>
  <c r="BP38" i="22"/>
  <c r="BP39" i="22"/>
  <c r="BP40" i="22"/>
  <c r="BP41" i="22"/>
  <c r="BP42" i="22"/>
  <c r="BP43" i="22"/>
  <c r="BP44" i="22"/>
  <c r="BJ8" i="22"/>
  <c r="BJ9" i="22"/>
  <c r="BJ10" i="22"/>
  <c r="BJ12" i="22"/>
  <c r="BJ14" i="22"/>
  <c r="BJ16" i="22"/>
  <c r="BJ17" i="22"/>
  <c r="BJ11" i="22"/>
  <c r="BJ13" i="22"/>
  <c r="BJ15" i="22"/>
  <c r="BJ18" i="22"/>
  <c r="BJ19" i="22"/>
  <c r="BJ20" i="22"/>
  <c r="BJ21" i="22"/>
  <c r="BJ22" i="22"/>
  <c r="BJ23" i="22"/>
  <c r="BJ24" i="22"/>
  <c r="BJ25" i="22"/>
  <c r="BJ26" i="22"/>
  <c r="BJ27" i="22"/>
  <c r="BJ28" i="22"/>
  <c r="BJ29" i="22"/>
  <c r="BJ30" i="22"/>
  <c r="BJ31" i="22"/>
  <c r="BJ32" i="22"/>
  <c r="BJ33" i="22"/>
  <c r="BJ34" i="22"/>
  <c r="BJ35" i="22"/>
  <c r="BJ36" i="22"/>
  <c r="BJ37" i="22"/>
  <c r="BJ38" i="22"/>
  <c r="BJ39" i="22"/>
  <c r="BJ40" i="22"/>
  <c r="BJ41" i="22"/>
  <c r="BJ42" i="22"/>
  <c r="BJ43" i="22"/>
  <c r="BJ44" i="22"/>
  <c r="BZ8" i="22"/>
  <c r="BZ9" i="22"/>
  <c r="BZ10" i="22"/>
  <c r="BZ12" i="22"/>
  <c r="BZ14" i="22"/>
  <c r="BZ16" i="22"/>
  <c r="BZ11" i="22"/>
  <c r="BZ13" i="22"/>
  <c r="BZ15" i="22"/>
  <c r="BZ17" i="22"/>
  <c r="BZ18" i="22"/>
  <c r="BZ19" i="22"/>
  <c r="BZ20" i="22"/>
  <c r="BZ21" i="22"/>
  <c r="BZ22" i="22"/>
  <c r="BZ23" i="22"/>
  <c r="BZ24" i="22"/>
  <c r="BZ25" i="22"/>
  <c r="BZ26" i="22"/>
  <c r="BZ27" i="22"/>
  <c r="BZ28" i="22"/>
  <c r="BZ29" i="22"/>
  <c r="BZ30" i="22"/>
  <c r="BZ31" i="22"/>
  <c r="BZ32" i="22"/>
  <c r="BZ33" i="22"/>
  <c r="BZ34" i="22"/>
  <c r="BZ35" i="22"/>
  <c r="BZ36" i="22"/>
  <c r="BZ37" i="22"/>
  <c r="BZ38" i="22"/>
  <c r="BZ39" i="22"/>
  <c r="BZ40" i="22"/>
  <c r="BZ41" i="22"/>
  <c r="BZ42" i="22"/>
  <c r="BZ43" i="22"/>
  <c r="BZ44" i="22"/>
  <c r="BX8" i="22"/>
  <c r="BX9" i="22"/>
  <c r="BX10" i="22"/>
  <c r="BX11" i="22"/>
  <c r="BX12" i="22"/>
  <c r="BX13" i="22"/>
  <c r="BX14" i="22"/>
  <c r="BX15" i="22"/>
  <c r="BX16" i="22"/>
  <c r="BX17" i="22"/>
  <c r="BX18" i="22"/>
  <c r="BX19" i="22"/>
  <c r="BX20" i="22"/>
  <c r="BX22" i="22"/>
  <c r="BX23" i="22"/>
  <c r="BX24" i="22"/>
  <c r="BX25" i="22"/>
  <c r="BX26" i="22"/>
  <c r="BX27" i="22"/>
  <c r="BX28" i="22"/>
  <c r="BX29" i="22"/>
  <c r="BX30" i="22"/>
  <c r="BX21" i="22"/>
  <c r="BX31" i="22"/>
  <c r="BX32" i="22"/>
  <c r="BX33" i="22"/>
  <c r="BX34" i="22"/>
  <c r="BX35" i="22"/>
  <c r="BX36" i="22"/>
  <c r="BX37" i="22"/>
  <c r="BX38" i="22"/>
  <c r="BX39" i="22"/>
  <c r="BX40" i="22"/>
  <c r="BX42" i="22"/>
  <c r="BX43" i="22"/>
  <c r="BX44" i="22"/>
  <c r="BX41" i="22"/>
  <c r="BK8" i="22"/>
  <c r="BK9" i="22"/>
  <c r="BK10" i="22"/>
  <c r="BK11" i="22"/>
  <c r="BK12" i="22"/>
  <c r="BK13" i="22"/>
  <c r="BK14" i="22"/>
  <c r="BK15" i="22"/>
  <c r="BK16" i="22"/>
  <c r="BK17" i="22"/>
  <c r="BK18" i="22"/>
  <c r="BK19" i="22"/>
  <c r="BK20" i="22"/>
  <c r="BK21" i="22"/>
  <c r="BK22" i="22"/>
  <c r="BK23" i="22"/>
  <c r="BK24" i="22"/>
  <c r="BK25" i="22"/>
  <c r="BK26" i="22"/>
  <c r="BK27" i="22"/>
  <c r="BK28" i="22"/>
  <c r="BK29" i="22"/>
  <c r="BK30" i="22"/>
  <c r="BK31" i="22"/>
  <c r="BK32" i="22"/>
  <c r="BK33" i="22"/>
  <c r="BK34" i="22"/>
  <c r="BK35" i="22"/>
  <c r="BK36" i="22"/>
  <c r="BK37" i="22"/>
  <c r="BK38" i="22"/>
  <c r="BK39" i="22"/>
  <c r="BK40" i="22"/>
  <c r="BK41" i="22"/>
  <c r="BK42" i="22"/>
  <c r="BK43" i="22"/>
  <c r="BK44" i="22"/>
  <c r="CA8" i="22"/>
  <c r="CA9" i="22"/>
  <c r="CA10" i="22"/>
  <c r="CA11" i="22"/>
  <c r="CA12" i="22"/>
  <c r="CA13" i="22"/>
  <c r="CA14" i="22"/>
  <c r="CA15" i="22"/>
  <c r="CA16" i="22"/>
  <c r="CA17" i="22"/>
  <c r="CA18" i="22"/>
  <c r="CA19" i="22"/>
  <c r="CA20" i="22"/>
  <c r="CA21" i="22"/>
  <c r="CA22" i="22"/>
  <c r="CA23" i="22"/>
  <c r="CA24" i="22"/>
  <c r="CA25" i="22"/>
  <c r="CA26" i="22"/>
  <c r="CA27" i="22"/>
  <c r="CA28" i="22"/>
  <c r="CA29" i="22"/>
  <c r="CA30" i="22"/>
  <c r="CA31" i="22"/>
  <c r="CA32" i="22"/>
  <c r="CA33" i="22"/>
  <c r="CA34" i="22"/>
  <c r="CA35" i="22"/>
  <c r="CA36" i="22"/>
  <c r="CA37" i="22"/>
  <c r="CA38" i="22"/>
  <c r="CA39" i="22"/>
  <c r="CA40" i="22"/>
  <c r="CA41" i="22"/>
  <c r="CA42" i="22"/>
  <c r="CA43" i="22"/>
  <c r="CA44" i="22"/>
  <c r="BT8" i="22"/>
  <c r="BT9" i="22"/>
  <c r="BT10" i="22"/>
  <c r="BT11" i="22"/>
  <c r="BT12" i="22"/>
  <c r="BT13" i="22"/>
  <c r="BT14" i="22"/>
  <c r="BT15" i="22"/>
  <c r="BT16" i="22"/>
  <c r="BT17" i="22"/>
  <c r="BT18" i="22"/>
  <c r="BT19" i="22"/>
  <c r="BT20" i="22"/>
  <c r="BT21" i="22"/>
  <c r="BT23" i="22"/>
  <c r="BT24" i="22"/>
  <c r="BT25" i="22"/>
  <c r="BT26" i="22"/>
  <c r="BT27" i="22"/>
  <c r="BT28" i="22"/>
  <c r="BT29" i="22"/>
  <c r="BT30" i="22"/>
  <c r="BT22" i="22"/>
  <c r="BT31" i="22"/>
  <c r="BT32" i="22"/>
  <c r="BT33" i="22"/>
  <c r="BT34" i="22"/>
  <c r="BT35" i="22"/>
  <c r="BT36" i="22"/>
  <c r="BT37" i="22"/>
  <c r="BT38" i="22"/>
  <c r="BT39" i="22"/>
  <c r="BT40" i="22"/>
  <c r="BT41" i="22"/>
  <c r="BT43" i="22"/>
  <c r="BT44" i="22"/>
  <c r="BT42" i="22"/>
  <c r="BI11" i="22"/>
  <c r="BI13" i="22"/>
  <c r="BI15" i="22"/>
  <c r="BI18" i="22"/>
  <c r="BI19" i="22"/>
  <c r="BI20" i="22"/>
  <c r="BI21" i="22"/>
  <c r="BI22" i="22"/>
  <c r="BI8" i="22"/>
  <c r="BI9" i="22"/>
  <c r="BI10" i="22"/>
  <c r="BI12" i="22"/>
  <c r="BI14" i="22"/>
  <c r="BI16" i="22"/>
  <c r="BI17" i="22"/>
  <c r="BI23" i="22"/>
  <c r="BI24" i="22"/>
  <c r="BI25" i="22"/>
  <c r="BI26" i="22"/>
  <c r="BI27" i="22"/>
  <c r="BI28" i="22"/>
  <c r="BI29" i="22"/>
  <c r="BI30" i="22"/>
  <c r="BI31" i="22"/>
  <c r="BI32" i="22"/>
  <c r="BI33" i="22"/>
  <c r="BI34" i="22"/>
  <c r="BI35" i="22"/>
  <c r="BI36" i="22"/>
  <c r="BI37" i="22"/>
  <c r="BI38" i="22"/>
  <c r="BI39" i="22"/>
  <c r="BI40" i="22"/>
  <c r="BI41" i="22"/>
  <c r="BI42" i="22"/>
  <c r="BI43" i="22"/>
  <c r="BI44" i="22"/>
  <c r="BY11" i="22"/>
  <c r="BY13" i="22"/>
  <c r="BY15" i="22"/>
  <c r="BY17" i="22"/>
  <c r="BY18" i="22"/>
  <c r="BY19" i="22"/>
  <c r="BY20" i="22"/>
  <c r="BY21" i="22"/>
  <c r="BY8" i="22"/>
  <c r="BY9" i="22"/>
  <c r="BY10" i="22"/>
  <c r="BY12" i="22"/>
  <c r="BY14" i="22"/>
  <c r="BY16" i="22"/>
  <c r="BY22" i="22"/>
  <c r="BY23" i="22"/>
  <c r="BY24" i="22"/>
  <c r="BY25" i="22"/>
  <c r="BY26" i="22"/>
  <c r="BY27" i="22"/>
  <c r="BY28" i="22"/>
  <c r="BY29" i="22"/>
  <c r="BY30" i="22"/>
  <c r="BY31" i="22"/>
  <c r="BY32" i="22"/>
  <c r="BY33" i="22"/>
  <c r="BY34" i="22"/>
  <c r="BY35" i="22"/>
  <c r="BY36" i="22"/>
  <c r="BY37" i="22"/>
  <c r="BY38" i="22"/>
  <c r="BY39" i="22"/>
  <c r="BY40" i="22"/>
  <c r="BY41" i="22"/>
  <c r="BY42" i="22"/>
  <c r="BY43" i="22"/>
  <c r="BY44" i="22"/>
  <c r="CB8" i="22"/>
  <c r="CB9" i="22"/>
  <c r="CB10" i="22"/>
  <c r="CB11" i="22"/>
  <c r="CB12" i="22"/>
  <c r="CB13" i="22"/>
  <c r="CB14" i="22"/>
  <c r="CB15" i="22"/>
  <c r="CB16" i="22"/>
  <c r="CB17" i="22"/>
  <c r="CB18" i="22"/>
  <c r="CB19" i="22"/>
  <c r="CB20" i="22"/>
  <c r="CB22" i="22"/>
  <c r="CB23" i="22"/>
  <c r="CB24" i="22"/>
  <c r="CB25" i="22"/>
  <c r="CB26" i="22"/>
  <c r="CB27" i="22"/>
  <c r="CB28" i="22"/>
  <c r="CB29" i="22"/>
  <c r="CB30" i="22"/>
  <c r="CB21" i="22"/>
  <c r="CB31" i="22"/>
  <c r="CB32" i="22"/>
  <c r="CB33" i="22"/>
  <c r="CB34" i="22"/>
  <c r="CB35" i="22"/>
  <c r="CB36" i="22"/>
  <c r="CB37" i="22"/>
  <c r="CB38" i="22"/>
  <c r="CB39" i="22"/>
  <c r="CB40" i="22"/>
  <c r="CB41" i="22"/>
  <c r="CB42" i="22"/>
  <c r="CB43" i="22"/>
  <c r="CB44" i="22"/>
  <c r="BN8" i="22"/>
  <c r="BN9" i="22"/>
  <c r="BN11" i="22"/>
  <c r="BN13" i="22"/>
  <c r="BN15" i="22"/>
  <c r="BN10" i="22"/>
  <c r="BN12" i="22"/>
  <c r="BN14" i="22"/>
  <c r="BN16" i="22"/>
  <c r="BN18" i="22"/>
  <c r="BN19" i="22"/>
  <c r="BN20" i="22"/>
  <c r="BN21" i="22"/>
  <c r="BN22" i="22"/>
  <c r="BN17" i="22"/>
  <c r="BN23" i="22"/>
  <c r="BN24" i="22"/>
  <c r="BN25" i="22"/>
  <c r="BN26" i="22"/>
  <c r="BN27" i="22"/>
  <c r="BN28" i="22"/>
  <c r="BN29" i="22"/>
  <c r="BN30" i="22"/>
  <c r="BN31" i="22"/>
  <c r="BN32" i="22"/>
  <c r="BN33" i="22"/>
  <c r="BN34" i="22"/>
  <c r="BN35" i="22"/>
  <c r="BN36" i="22"/>
  <c r="BN37" i="22"/>
  <c r="BN38" i="22"/>
  <c r="BN39" i="22"/>
  <c r="BN40" i="22"/>
  <c r="BN41" i="22"/>
  <c r="BN42" i="22"/>
  <c r="BN43" i="22"/>
  <c r="BN44" i="22"/>
  <c r="BO8" i="22"/>
  <c r="BO9" i="22"/>
  <c r="BO10" i="22"/>
  <c r="BO11" i="22"/>
  <c r="BO12" i="22"/>
  <c r="BO13" i="22"/>
  <c r="BO14" i="22"/>
  <c r="BO15" i="22"/>
  <c r="BO16" i="22"/>
  <c r="BO17" i="22"/>
  <c r="BO18" i="22"/>
  <c r="BO19" i="22"/>
  <c r="BO20" i="22"/>
  <c r="BO21" i="22"/>
  <c r="BO22" i="22"/>
  <c r="BO23" i="22"/>
  <c r="BO24" i="22"/>
  <c r="BO25" i="22"/>
  <c r="BO26" i="22"/>
  <c r="BO27" i="22"/>
  <c r="BO28" i="22"/>
  <c r="BO29" i="22"/>
  <c r="BO30" i="22"/>
  <c r="BO32" i="22"/>
  <c r="BO33" i="22"/>
  <c r="BO34" i="22"/>
  <c r="BO35" i="22"/>
  <c r="BO36" i="22"/>
  <c r="BO37" i="22"/>
  <c r="BO38" i="22"/>
  <c r="BO39" i="22"/>
  <c r="BO40" i="22"/>
  <c r="BO41" i="22"/>
  <c r="BO42" i="22"/>
  <c r="BO31" i="22"/>
  <c r="BO43" i="22"/>
  <c r="BO44" i="22"/>
  <c r="CC9" i="22"/>
  <c r="CC10" i="22"/>
  <c r="CC12" i="22"/>
  <c r="CC14" i="22"/>
  <c r="CC16" i="22"/>
  <c r="CC17" i="22"/>
  <c r="CC18" i="22"/>
  <c r="CC19" i="22"/>
  <c r="CC20" i="22"/>
  <c r="CC21" i="22"/>
  <c r="CC8" i="22"/>
  <c r="CC11" i="22"/>
  <c r="CC13" i="22"/>
  <c r="CC15" i="22"/>
  <c r="CC22" i="22"/>
  <c r="CC23" i="22"/>
  <c r="CC24" i="22"/>
  <c r="CC25" i="22"/>
  <c r="CC26" i="22"/>
  <c r="CC27" i="22"/>
  <c r="CC28" i="22"/>
  <c r="CC29" i="22"/>
  <c r="CC30" i="22"/>
  <c r="CC31" i="22"/>
  <c r="CC32" i="22"/>
  <c r="CC33" i="22"/>
  <c r="CC34" i="22"/>
  <c r="CC35" i="22"/>
  <c r="CC36" i="22"/>
  <c r="CC37" i="22"/>
  <c r="CC38" i="22"/>
  <c r="CC39" i="22"/>
  <c r="CC40" i="22"/>
  <c r="CC41" i="22"/>
  <c r="CC42" i="22"/>
  <c r="CC43" i="22"/>
  <c r="CC44" i="22"/>
  <c r="BB45" i="22"/>
  <c r="BY45" i="22" l="1"/>
  <c r="CC45" i="22"/>
  <c r="CB45" i="22"/>
  <c r="CA45" i="22"/>
  <c r="BJ45" i="22"/>
  <c r="BW45" i="22"/>
  <c r="BF45" i="22"/>
  <c r="CF45" i="22"/>
  <c r="BE45" i="22"/>
  <c r="CJ41" i="22"/>
  <c r="CJ37" i="22"/>
  <c r="CJ33" i="22"/>
  <c r="CJ29" i="22"/>
  <c r="CJ25" i="22"/>
  <c r="CJ14" i="22"/>
  <c r="CJ21" i="22"/>
  <c r="CJ17" i="22"/>
  <c r="CJ9" i="22"/>
  <c r="BC45" i="22"/>
  <c r="BK45" i="22"/>
  <c r="BP45" i="22"/>
  <c r="BG45" i="22"/>
  <c r="CJ44" i="22"/>
  <c r="CJ40" i="22"/>
  <c r="CJ36" i="22"/>
  <c r="CJ32" i="22"/>
  <c r="CJ28" i="22"/>
  <c r="CJ24" i="22"/>
  <c r="CJ12" i="22"/>
  <c r="CJ20" i="22"/>
  <c r="CJ15" i="22"/>
  <c r="CJ8" i="22"/>
  <c r="BA45" i="22"/>
  <c r="CH45" i="22"/>
  <c r="BO45" i="22"/>
  <c r="BI45" i="22"/>
  <c r="BX45" i="22"/>
  <c r="BU45" i="22"/>
  <c r="BL45" i="22"/>
  <c r="BM45" i="22"/>
  <c r="CI45" i="22"/>
  <c r="CG45" i="22"/>
  <c r="CJ43" i="22"/>
  <c r="CJ39" i="22"/>
  <c r="CJ35" i="22"/>
  <c r="CJ31" i="22"/>
  <c r="CJ27" i="22"/>
  <c r="CJ23" i="22"/>
  <c r="CJ10" i="22"/>
  <c r="CJ19" i="22"/>
  <c r="CJ13" i="22"/>
  <c r="BD45" i="22"/>
  <c r="BR45" i="22"/>
  <c r="BN45" i="22"/>
  <c r="BT45" i="22"/>
  <c r="BZ45" i="22"/>
  <c r="BH45" i="22"/>
  <c r="BV45" i="22"/>
  <c r="CE45" i="22"/>
  <c r="BQ45" i="22"/>
  <c r="CJ42" i="22"/>
  <c r="CJ38" i="22"/>
  <c r="CJ34" i="22"/>
  <c r="CJ30" i="22"/>
  <c r="CJ26" i="22"/>
  <c r="CJ16" i="22"/>
  <c r="CJ22" i="22"/>
  <c r="CJ18" i="22"/>
  <c r="CJ11" i="22"/>
  <c r="BS45" i="22"/>
  <c r="CD45" i="22"/>
  <c r="CJ45" i="22" l="1"/>
  <c r="D44" i="22"/>
  <c r="D42" i="22"/>
  <c r="D41" i="22"/>
  <c r="D40" i="22"/>
  <c r="D39" i="22"/>
  <c r="D38" i="22"/>
  <c r="D36" i="22"/>
  <c r="D35" i="22"/>
  <c r="D34" i="22"/>
  <c r="D33" i="22"/>
  <c r="D32" i="22"/>
  <c r="D31" i="22"/>
  <c r="D30" i="22"/>
  <c r="D29" i="22"/>
  <c r="D28" i="22"/>
  <c r="D27" i="22"/>
  <c r="D26" i="22"/>
  <c r="D25" i="22"/>
  <c r="D24" i="22"/>
  <c r="D23" i="22"/>
  <c r="D22" i="22"/>
  <c r="D21" i="22"/>
  <c r="D20" i="22"/>
  <c r="D19" i="22"/>
  <c r="D18" i="22"/>
  <c r="D17" i="22"/>
  <c r="D16" i="22"/>
  <c r="D15" i="22"/>
  <c r="D14" i="22"/>
  <c r="D13" i="22"/>
  <c r="D12" i="22"/>
  <c r="D11" i="22"/>
  <c r="D10" i="22"/>
  <c r="D9" i="22"/>
  <c r="D8" i="22"/>
  <c r="D45" i="22" l="1"/>
  <c r="R11" i="30" s="1"/>
  <c r="E34" i="22" l="1"/>
  <c r="F34" i="22" s="1"/>
  <c r="E29" i="22"/>
  <c r="F29" i="22" s="1"/>
  <c r="E44" i="22"/>
  <c r="F44" i="22" s="1"/>
  <c r="E24" i="22"/>
  <c r="F24" i="22" s="1"/>
  <c r="E30" i="22"/>
  <c r="F30" i="22" s="1"/>
  <c r="E9" i="22"/>
  <c r="F9" i="22" s="1"/>
  <c r="E28" i="22"/>
  <c r="F28" i="22" s="1"/>
  <c r="E16" i="22"/>
  <c r="F16" i="22" s="1"/>
  <c r="E23" i="22"/>
  <c r="F23" i="22" s="1"/>
  <c r="E40" i="22"/>
  <c r="F40" i="22" s="1"/>
  <c r="E11" i="22"/>
  <c r="F11" i="22" s="1"/>
  <c r="E32" i="22"/>
  <c r="F32" i="22" s="1"/>
  <c r="E39" i="22"/>
  <c r="F39" i="22" s="1"/>
  <c r="E43" i="22"/>
  <c r="F43" i="22" s="1"/>
  <c r="E25" i="22"/>
  <c r="F25" i="22" s="1"/>
  <c r="E35" i="22"/>
  <c r="F35" i="22" s="1"/>
  <c r="E38" i="22"/>
  <c r="F38" i="22" s="1"/>
  <c r="E13" i="22"/>
  <c r="F13" i="22" s="1"/>
  <c r="E20" i="22"/>
  <c r="F20" i="22" s="1"/>
  <c r="E15" i="22"/>
  <c r="F15" i="22" s="1"/>
  <c r="E12" i="22"/>
  <c r="F12" i="22" s="1"/>
  <c r="E37" i="22"/>
  <c r="F37" i="22" s="1"/>
  <c r="E27" i="22"/>
  <c r="F27" i="22" s="1"/>
  <c r="E33" i="22"/>
  <c r="F33" i="22" s="1"/>
  <c r="E17" i="22"/>
  <c r="F17" i="22" s="1"/>
  <c r="E36" i="22"/>
  <c r="F36" i="22" s="1"/>
  <c r="E42" i="22"/>
  <c r="F42" i="22" s="1"/>
  <c r="E22" i="22"/>
  <c r="F22" i="22" s="1"/>
  <c r="E41" i="22"/>
  <c r="F41" i="22" s="1"/>
  <c r="E31" i="22"/>
  <c r="F31" i="22" s="1"/>
  <c r="E19" i="22"/>
  <c r="F19" i="22" s="1"/>
  <c r="E26" i="22"/>
  <c r="F26" i="22" s="1"/>
  <c r="E14" i="22"/>
  <c r="F14" i="22" s="1"/>
  <c r="E21" i="22"/>
  <c r="F21" i="22" s="1"/>
  <c r="E18" i="22"/>
  <c r="F18" i="22" s="1"/>
  <c r="E8" i="22"/>
  <c r="E10" i="22"/>
  <c r="F10" i="22" s="1"/>
  <c r="AD42" i="22" l="1"/>
  <c r="Z42" i="22"/>
  <c r="Z20" i="22"/>
  <c r="AD20" i="22"/>
  <c r="Z32" i="22"/>
  <c r="AD32" i="22"/>
  <c r="Z24" i="22"/>
  <c r="AD24" i="22"/>
  <c r="Z31" i="22"/>
  <c r="AD31" i="22"/>
  <c r="Z37" i="22"/>
  <c r="AD37" i="22"/>
  <c r="Z13" i="22"/>
  <c r="AD13" i="22"/>
  <c r="Z11" i="22"/>
  <c r="AD11" i="22"/>
  <c r="Z44" i="22"/>
  <c r="AD44" i="22"/>
  <c r="AD14" i="22"/>
  <c r="Z14" i="22"/>
  <c r="Z41" i="22"/>
  <c r="AD41" i="22"/>
  <c r="Z17" i="22"/>
  <c r="AD17" i="22"/>
  <c r="Z12" i="22"/>
  <c r="AD12" i="22"/>
  <c r="AD38" i="22"/>
  <c r="Z38" i="22"/>
  <c r="Z43" i="22"/>
  <c r="AD43" i="22"/>
  <c r="AD40" i="22"/>
  <c r="Z40" i="22"/>
  <c r="Z9" i="22"/>
  <c r="AD9" i="22"/>
  <c r="Z29" i="22"/>
  <c r="AD29" i="22"/>
  <c r="AD10" i="22"/>
  <c r="Z10" i="22"/>
  <c r="Z19" i="22"/>
  <c r="AD19" i="22"/>
  <c r="Z27" i="22"/>
  <c r="AD27" i="22"/>
  <c r="AD16" i="22"/>
  <c r="Z16" i="22"/>
  <c r="Z21" i="22"/>
  <c r="AD21" i="22"/>
  <c r="AD36" i="22"/>
  <c r="Z36" i="22"/>
  <c r="Z25" i="22"/>
  <c r="AD25" i="22"/>
  <c r="Z28" i="22"/>
  <c r="AD28" i="22"/>
  <c r="AD18" i="22"/>
  <c r="Z18" i="22"/>
  <c r="AD26" i="22"/>
  <c r="Z26" i="22"/>
  <c r="AD22" i="22"/>
  <c r="Z22" i="22"/>
  <c r="Z33" i="22"/>
  <c r="AD33" i="22"/>
  <c r="Z15" i="22"/>
  <c r="AD15" i="22"/>
  <c r="Z35" i="22"/>
  <c r="AD35" i="22"/>
  <c r="Z39" i="22"/>
  <c r="AD39" i="22"/>
  <c r="Z23" i="22"/>
  <c r="AD23" i="22"/>
  <c r="AD30" i="22"/>
  <c r="Z30" i="22"/>
  <c r="AD34" i="22"/>
  <c r="Z34" i="22"/>
  <c r="G10" i="22"/>
  <c r="H10" i="22"/>
  <c r="H19" i="22"/>
  <c r="G19" i="22"/>
  <c r="G42" i="22"/>
  <c r="H42" i="22"/>
  <c r="H27" i="22"/>
  <c r="G27" i="22"/>
  <c r="H20" i="22"/>
  <c r="G20" i="22"/>
  <c r="H32" i="22"/>
  <c r="G32" i="22"/>
  <c r="H16" i="22"/>
  <c r="G16" i="22"/>
  <c r="H24" i="22"/>
  <c r="G24" i="22"/>
  <c r="H21" i="22"/>
  <c r="G21" i="22"/>
  <c r="H31" i="22"/>
  <c r="G31" i="22"/>
  <c r="H36" i="22"/>
  <c r="G36" i="22"/>
  <c r="G37" i="22"/>
  <c r="H37" i="22"/>
  <c r="H13" i="22"/>
  <c r="G13" i="22"/>
  <c r="G25" i="22"/>
  <c r="H25" i="22"/>
  <c r="H11" i="22"/>
  <c r="G11" i="22"/>
  <c r="H28" i="22"/>
  <c r="G28" i="22"/>
  <c r="H44" i="22"/>
  <c r="G44" i="22"/>
  <c r="G14" i="22"/>
  <c r="H14" i="22"/>
  <c r="H41" i="22"/>
  <c r="G41" i="22"/>
  <c r="H17" i="22"/>
  <c r="G17" i="22"/>
  <c r="H12" i="22"/>
  <c r="G12" i="22"/>
  <c r="G38" i="22"/>
  <c r="H38" i="22"/>
  <c r="H43" i="22"/>
  <c r="G43" i="22"/>
  <c r="H40" i="22"/>
  <c r="G40" i="22"/>
  <c r="H9" i="22"/>
  <c r="G9" i="22"/>
  <c r="G29" i="22"/>
  <c r="H29" i="22"/>
  <c r="G18" i="22"/>
  <c r="H18" i="22"/>
  <c r="G26" i="22"/>
  <c r="H26" i="22"/>
  <c r="G22" i="22"/>
  <c r="H22" i="22"/>
  <c r="G33" i="22"/>
  <c r="H33" i="22"/>
  <c r="H15" i="22"/>
  <c r="G15" i="22"/>
  <c r="H35" i="22"/>
  <c r="G35" i="22"/>
  <c r="H39" i="22"/>
  <c r="G39" i="22"/>
  <c r="H23" i="22"/>
  <c r="G23" i="22"/>
  <c r="G30" i="22"/>
  <c r="H30" i="22"/>
  <c r="G34" i="22"/>
  <c r="H34" i="22"/>
  <c r="E45" i="22"/>
  <c r="F8" i="22"/>
  <c r="I8" i="22" l="1" a="1"/>
  <c r="I39" i="22" s="1"/>
  <c r="J39" i="22" s="1"/>
  <c r="Z8" i="22"/>
  <c r="AD8" i="22"/>
  <c r="H8" i="22"/>
  <c r="G8" i="22"/>
  <c r="F45" i="22"/>
  <c r="N19" i="30" s="1"/>
  <c r="I42" i="22" l="1"/>
  <c r="J42" i="22" s="1"/>
  <c r="I12" i="22"/>
  <c r="J12" i="22" s="1"/>
  <c r="I16" i="22"/>
  <c r="J16" i="22" s="1"/>
  <c r="I29" i="22"/>
  <c r="J29" i="22" s="1"/>
  <c r="I33" i="22"/>
  <c r="J33" i="22" s="1"/>
  <c r="I34" i="22"/>
  <c r="J34" i="22" s="1"/>
  <c r="I18" i="22"/>
  <c r="J18" i="22" s="1"/>
  <c r="I17" i="22"/>
  <c r="J17" i="22" s="1"/>
  <c r="I44" i="22"/>
  <c r="J44" i="22" s="1"/>
  <c r="I32" i="22"/>
  <c r="J32" i="22" s="1"/>
  <c r="I23" i="22"/>
  <c r="J23" i="22" s="1"/>
  <c r="I30" i="22"/>
  <c r="J30" i="22" s="1"/>
  <c r="I31" i="22"/>
  <c r="J31" i="22" s="1"/>
  <c r="I40" i="22"/>
  <c r="J40" i="22" s="1"/>
  <c r="I10" i="22"/>
  <c r="J10" i="22" s="1"/>
  <c r="I11" i="22"/>
  <c r="J11" i="22" s="1"/>
  <c r="I22" i="22"/>
  <c r="J22" i="22" s="1"/>
  <c r="I19" i="22"/>
  <c r="J19" i="22" s="1"/>
  <c r="I27" i="22"/>
  <c r="J27" i="22" s="1"/>
  <c r="I14" i="22"/>
  <c r="J14" i="22" s="1"/>
  <c r="I41" i="22"/>
  <c r="J41" i="22" s="1"/>
  <c r="I15" i="22"/>
  <c r="J15" i="22" s="1"/>
  <c r="I9" i="22"/>
  <c r="J9" i="22" s="1"/>
  <c r="I20" i="22"/>
  <c r="J20" i="22" s="1"/>
  <c r="I37" i="22"/>
  <c r="J37" i="22" s="1"/>
  <c r="I43" i="22"/>
  <c r="J43" i="22" s="1"/>
  <c r="I38" i="22"/>
  <c r="J38" i="22" s="1"/>
  <c r="I8" i="22"/>
  <c r="J8" i="22" s="1"/>
  <c r="I21" i="22"/>
  <c r="J21" i="22" s="1"/>
  <c r="I25" i="22"/>
  <c r="J25" i="22" s="1"/>
  <c r="I26" i="22"/>
  <c r="J26" i="22" s="1"/>
  <c r="I36" i="22"/>
  <c r="J36" i="22" s="1"/>
  <c r="I13" i="22"/>
  <c r="J13" i="22" s="1"/>
  <c r="I28" i="22"/>
  <c r="J28" i="22" s="1"/>
  <c r="I24" i="22"/>
  <c r="J24" i="22" s="1"/>
  <c r="I35" i="22"/>
  <c r="J35" i="22" s="1"/>
  <c r="F26" i="24"/>
  <c r="H45" i="22"/>
  <c r="AD45" i="22"/>
  <c r="G45" i="22"/>
  <c r="I45" i="22" l="1"/>
  <c r="R26" i="30" s="1"/>
  <c r="G26" i="24"/>
  <c r="AB19" i="30"/>
  <c r="J26" i="24"/>
  <c r="D19" i="30"/>
  <c r="H26" i="24"/>
  <c r="AE19" i="30"/>
  <c r="K8" i="22" a="1"/>
  <c r="J45" i="22"/>
  <c r="R31" i="30" s="1"/>
  <c r="K28" i="22" l="1"/>
  <c r="K38" i="22"/>
  <c r="K39" i="22"/>
  <c r="K40" i="22"/>
  <c r="K15" i="22"/>
  <c r="AE15" i="22" s="1"/>
  <c r="AF15" i="22" s="1"/>
  <c r="K21" i="22"/>
  <c r="K27" i="22"/>
  <c r="K33" i="22"/>
  <c r="K26" i="22"/>
  <c r="K12" i="22"/>
  <c r="K22" i="22"/>
  <c r="K42" i="22"/>
  <c r="K24" i="22"/>
  <c r="K34" i="22"/>
  <c r="K36" i="22"/>
  <c r="K11" i="22"/>
  <c r="K17" i="22"/>
  <c r="K29" i="22"/>
  <c r="K9" i="22"/>
  <c r="K35" i="22"/>
  <c r="K41" i="22"/>
  <c r="K10" i="22"/>
  <c r="K8" i="22"/>
  <c r="K18" i="22"/>
  <c r="K20" i="22"/>
  <c r="K30" i="22"/>
  <c r="K16" i="22"/>
  <c r="K32" i="22"/>
  <c r="K44" i="22"/>
  <c r="K19" i="22"/>
  <c r="K25" i="22"/>
  <c r="K13" i="22"/>
  <c r="K31" i="22"/>
  <c r="K37" i="22"/>
  <c r="K43" i="22"/>
  <c r="K14" i="22"/>
  <c r="K23" i="22"/>
  <c r="Z45" i="22"/>
  <c r="M8" i="22" l="1"/>
  <c r="P8" i="22" s="1"/>
  <c r="N8" i="22"/>
  <c r="M14" i="22"/>
  <c r="P14" i="22" s="1"/>
  <c r="N14" i="22"/>
  <c r="AA13" i="22"/>
  <c r="AB13" i="22" s="1"/>
  <c r="N13" i="22"/>
  <c r="AA32" i="22"/>
  <c r="AB32" i="22" s="1"/>
  <c r="N32" i="22"/>
  <c r="AA18" i="22"/>
  <c r="AB18" i="22" s="1"/>
  <c r="N18" i="22"/>
  <c r="AE35" i="22"/>
  <c r="AF35" i="22" s="1"/>
  <c r="N35" i="22"/>
  <c r="AE11" i="22"/>
  <c r="AF11" i="22" s="1"/>
  <c r="N11" i="22"/>
  <c r="AA42" i="22"/>
  <c r="AB42" i="22" s="1"/>
  <c r="N42" i="22"/>
  <c r="AE33" i="22"/>
  <c r="AF33" i="22" s="1"/>
  <c r="N33" i="22"/>
  <c r="AA40" i="22"/>
  <c r="AB40" i="22" s="1"/>
  <c r="N40" i="22"/>
  <c r="AE43" i="22"/>
  <c r="AF43" i="22" s="1"/>
  <c r="N43" i="22"/>
  <c r="AE16" i="22"/>
  <c r="AF16" i="22" s="1"/>
  <c r="N16" i="22"/>
  <c r="AE9" i="22"/>
  <c r="AF9" i="22" s="1"/>
  <c r="N9" i="22"/>
  <c r="AE22" i="22"/>
  <c r="AF22" i="22" s="1"/>
  <c r="N22" i="22"/>
  <c r="AE27" i="22"/>
  <c r="AF27" i="22" s="1"/>
  <c r="N27" i="22"/>
  <c r="M37" i="22"/>
  <c r="P37" i="22" s="1"/>
  <c r="N37" i="22"/>
  <c r="AE19" i="22"/>
  <c r="AF19" i="22" s="1"/>
  <c r="N19" i="22"/>
  <c r="AA30" i="22"/>
  <c r="AB30" i="22" s="1"/>
  <c r="N30" i="22"/>
  <c r="AE10" i="22"/>
  <c r="AF10" i="22" s="1"/>
  <c r="N10" i="22"/>
  <c r="AE29" i="22"/>
  <c r="AF29" i="22" s="1"/>
  <c r="N29" i="22"/>
  <c r="AE34" i="22"/>
  <c r="AF34" i="22" s="1"/>
  <c r="N34" i="22"/>
  <c r="AA12" i="22"/>
  <c r="AB12" i="22" s="1"/>
  <c r="N12" i="22"/>
  <c r="AE21" i="22"/>
  <c r="AF21" i="22" s="1"/>
  <c r="N21" i="22"/>
  <c r="AA38" i="22"/>
  <c r="AB38" i="22" s="1"/>
  <c r="N38" i="22"/>
  <c r="AE25" i="22"/>
  <c r="AF25" i="22" s="1"/>
  <c r="N25" i="22"/>
  <c r="M36" i="22"/>
  <c r="P36" i="22" s="1"/>
  <c r="N36" i="22"/>
  <c r="AE39" i="22"/>
  <c r="AF39" i="22" s="1"/>
  <c r="N39" i="22"/>
  <c r="AE23" i="22"/>
  <c r="AF23" i="22" s="1"/>
  <c r="N23" i="22"/>
  <c r="L31" i="22"/>
  <c r="O31" i="22" s="1"/>
  <c r="N31" i="22"/>
  <c r="M44" i="22"/>
  <c r="P44" i="22" s="1"/>
  <c r="N44" i="22"/>
  <c r="AE20" i="22"/>
  <c r="AF20" i="22" s="1"/>
  <c r="N20" i="22"/>
  <c r="AE41" i="22"/>
  <c r="AF41" i="22" s="1"/>
  <c r="N41" i="22"/>
  <c r="AA17" i="22"/>
  <c r="AB17" i="22" s="1"/>
  <c r="N17" i="22"/>
  <c r="AA24" i="22"/>
  <c r="AB24" i="22" s="1"/>
  <c r="N24" i="22"/>
  <c r="AA26" i="22"/>
  <c r="AB26" i="22" s="1"/>
  <c r="N26" i="22"/>
  <c r="L15" i="22"/>
  <c r="O15" i="22" s="1"/>
  <c r="N15" i="22"/>
  <c r="AA28" i="22"/>
  <c r="AB28" i="22" s="1"/>
  <c r="N28" i="22"/>
  <c r="L30" i="22"/>
  <c r="O30" i="22" s="1"/>
  <c r="AE38" i="22"/>
  <c r="AF38" i="22" s="1"/>
  <c r="M34" i="22"/>
  <c r="P34" i="22" s="1"/>
  <c r="L20" i="22"/>
  <c r="O20" i="22" s="1"/>
  <c r="L26" i="22"/>
  <c r="O26" i="22" s="1"/>
  <c r="M15" i="22"/>
  <c r="P15" i="22" s="1"/>
  <c r="L10" i="22"/>
  <c r="O10" i="22" s="1"/>
  <c r="AE26" i="22"/>
  <c r="AF26" i="22" s="1"/>
  <c r="AA21" i="22"/>
  <c r="AB21" i="22" s="1"/>
  <c r="L21" i="22"/>
  <c r="O21" i="22" s="1"/>
  <c r="AE28" i="22"/>
  <c r="AF28" i="22" s="1"/>
  <c r="AA41" i="22"/>
  <c r="AB41" i="22" s="1"/>
  <c r="M26" i="22"/>
  <c r="P26" i="22" s="1"/>
  <c r="M20" i="22"/>
  <c r="P20" i="22" s="1"/>
  <c r="AA31" i="22"/>
  <c r="AB31" i="22" s="1"/>
  <c r="M23" i="22"/>
  <c r="P23" i="22" s="1"/>
  <c r="L17" i="22"/>
  <c r="O17" i="22" s="1"/>
  <c r="L28" i="22"/>
  <c r="O28" i="22" s="1"/>
  <c r="AE44" i="22"/>
  <c r="AF44" i="22" s="1"/>
  <c r="AE17" i="22"/>
  <c r="AF17" i="22" s="1"/>
  <c r="AA23" i="22"/>
  <c r="AB23" i="22" s="1"/>
  <c r="L23" i="22"/>
  <c r="O23" i="22" s="1"/>
  <c r="M17" i="22"/>
  <c r="P17" i="22" s="1"/>
  <c r="M24" i="22"/>
  <c r="P24" i="22" s="1"/>
  <c r="AA15" i="22"/>
  <c r="AB15" i="22" s="1"/>
  <c r="AA20" i="22"/>
  <c r="AB20" i="22" s="1"/>
  <c r="AA22" i="22"/>
  <c r="AB22" i="22" s="1"/>
  <c r="L8" i="22"/>
  <c r="O8" i="22" s="1"/>
  <c r="L37" i="22"/>
  <c r="O37" i="22" s="1"/>
  <c r="AA37" i="22"/>
  <c r="AB37" i="22" s="1"/>
  <c r="AA9" i="22"/>
  <c r="AB9" i="22" s="1"/>
  <c r="L38" i="22"/>
  <c r="O38" i="22" s="1"/>
  <c r="M21" i="22"/>
  <c r="P21" i="22" s="1"/>
  <c r="M19" i="22"/>
  <c r="P19" i="22" s="1"/>
  <c r="L12" i="22"/>
  <c r="O12" i="22" s="1"/>
  <c r="M38" i="22"/>
  <c r="P38" i="22" s="1"/>
  <c r="L41" i="22"/>
  <c r="O41" i="22" s="1"/>
  <c r="M31" i="22"/>
  <c r="P31" i="22" s="1"/>
  <c r="M28" i="22"/>
  <c r="P28" i="22" s="1"/>
  <c r="L44" i="22"/>
  <c r="O44" i="22" s="1"/>
  <c r="AE24" i="22"/>
  <c r="AF24" i="22" s="1"/>
  <c r="AA29" i="22"/>
  <c r="AB29" i="22" s="1"/>
  <c r="AA44" i="22"/>
  <c r="AB44" i="22" s="1"/>
  <c r="AA34" i="22"/>
  <c r="AB34" i="22" s="1"/>
  <c r="AE12" i="22"/>
  <c r="AF12" i="22" s="1"/>
  <c r="AE31" i="22"/>
  <c r="AF31" i="22" s="1"/>
  <c r="L34" i="22"/>
  <c r="O34" i="22" s="1"/>
  <c r="M10" i="22"/>
  <c r="P10" i="22" s="1"/>
  <c r="L19" i="22"/>
  <c r="O19" i="22" s="1"/>
  <c r="M12" i="22"/>
  <c r="P12" i="22" s="1"/>
  <c r="M30" i="22"/>
  <c r="P30" i="22" s="1"/>
  <c r="M41" i="22"/>
  <c r="P41" i="22" s="1"/>
  <c r="L24" i="22"/>
  <c r="O24" i="22" s="1"/>
  <c r="L29" i="22"/>
  <c r="O29" i="22" s="1"/>
  <c r="AE30" i="22"/>
  <c r="AF30" i="22" s="1"/>
  <c r="AE37" i="22"/>
  <c r="AF37" i="22" s="1"/>
  <c r="AA19" i="22"/>
  <c r="AB19" i="22" s="1"/>
  <c r="AE36" i="22"/>
  <c r="AF36" i="22" s="1"/>
  <c r="M9" i="22"/>
  <c r="P9" i="22" s="1"/>
  <c r="M29" i="22"/>
  <c r="P29" i="22" s="1"/>
  <c r="AA10" i="22"/>
  <c r="AB10" i="22" s="1"/>
  <c r="AA36" i="22"/>
  <c r="AB36" i="22" s="1"/>
  <c r="M11" i="22"/>
  <c r="P11" i="22" s="1"/>
  <c r="L27" i="22"/>
  <c r="O27" i="22" s="1"/>
  <c r="M42" i="22"/>
  <c r="P42" i="22" s="1"/>
  <c r="L18" i="22"/>
  <c r="O18" i="22" s="1"/>
  <c r="L40" i="22"/>
  <c r="O40" i="22" s="1"/>
  <c r="L33" i="22"/>
  <c r="O33" i="22" s="1"/>
  <c r="L13" i="22"/>
  <c r="O13" i="22" s="1"/>
  <c r="L35" i="22"/>
  <c r="O35" i="22" s="1"/>
  <c r="L11" i="22"/>
  <c r="O11" i="22" s="1"/>
  <c r="M40" i="22"/>
  <c r="P40" i="22" s="1"/>
  <c r="M25" i="22"/>
  <c r="P25" i="22" s="1"/>
  <c r="M33" i="22"/>
  <c r="P33" i="22" s="1"/>
  <c r="M13" i="22"/>
  <c r="P13" i="22" s="1"/>
  <c r="L22" i="22"/>
  <c r="O22" i="22" s="1"/>
  <c r="M27" i="22"/>
  <c r="P27" i="22" s="1"/>
  <c r="L36" i="22"/>
  <c r="O36" i="22" s="1"/>
  <c r="M22" i="22"/>
  <c r="P22" i="22" s="1"/>
  <c r="M39" i="22"/>
  <c r="P39" i="22" s="1"/>
  <c r="AE14" i="22"/>
  <c r="AF14" i="22" s="1"/>
  <c r="AA27" i="22"/>
  <c r="AB27" i="22" s="1"/>
  <c r="AE13" i="22"/>
  <c r="AF13" i="22" s="1"/>
  <c r="AA14" i="22"/>
  <c r="AB14" i="22" s="1"/>
  <c r="AE42" i="22"/>
  <c r="AF42" i="22" s="1"/>
  <c r="K45" i="22"/>
  <c r="M18" i="22"/>
  <c r="P18" i="22" s="1"/>
  <c r="L42" i="22"/>
  <c r="O42" i="22" s="1"/>
  <c r="AA33" i="22"/>
  <c r="AB33" i="22" s="1"/>
  <c r="AE40" i="22"/>
  <c r="AF40" i="22" s="1"/>
  <c r="AE18" i="22"/>
  <c r="AF18" i="22" s="1"/>
  <c r="AA35" i="22"/>
  <c r="AB35" i="22" s="1"/>
  <c r="AA39" i="22"/>
  <c r="AB39" i="22" s="1"/>
  <c r="AE32" i="22"/>
  <c r="AF32" i="22" s="1"/>
  <c r="AA11" i="22"/>
  <c r="AB11" i="22" s="1"/>
  <c r="AA8" i="22"/>
  <c r="AB8" i="22" s="1"/>
  <c r="L14" i="22"/>
  <c r="O14" i="22" s="1"/>
  <c r="L32" i="22"/>
  <c r="O32" i="22" s="1"/>
  <c r="L9" i="22"/>
  <c r="O9" i="22" s="1"/>
  <c r="M32" i="22"/>
  <c r="P32" i="22" s="1"/>
  <c r="M35" i="22"/>
  <c r="P35" i="22" s="1"/>
  <c r="L39" i="22"/>
  <c r="O39" i="22" s="1"/>
  <c r="AE8" i="22"/>
  <c r="AF8" i="22" s="1"/>
  <c r="I26" i="24"/>
  <c r="G19" i="30"/>
  <c r="L25" i="22"/>
  <c r="O25" i="22" s="1"/>
  <c r="AA16" i="22"/>
  <c r="AB16" i="22" s="1"/>
  <c r="L16" i="22"/>
  <c r="O16" i="22" s="1"/>
  <c r="M43" i="22"/>
  <c r="P43" i="22" s="1"/>
  <c r="AA43" i="22"/>
  <c r="AB43" i="22" s="1"/>
  <c r="AA25" i="22"/>
  <c r="AB25" i="22" s="1"/>
  <c r="M16" i="22"/>
  <c r="P16" i="22" s="1"/>
  <c r="L43" i="22"/>
  <c r="O43" i="22" s="1"/>
  <c r="AB45" i="22" l="1"/>
  <c r="I25" i="24" s="1"/>
  <c r="O45" i="22"/>
  <c r="G25" i="24" s="1"/>
  <c r="N45" i="22"/>
  <c r="F25" i="24" s="1"/>
  <c r="AF45" i="22"/>
  <c r="J25" i="24" s="1"/>
  <c r="P45" i="22"/>
  <c r="H25" i="24" s="1"/>
  <c r="M45" i="22"/>
  <c r="H27" i="24" s="1"/>
  <c r="AE45" i="22"/>
  <c r="J27" i="24" s="1"/>
  <c r="L45" i="22"/>
  <c r="AB37" i="30" s="1"/>
  <c r="AA45" i="22"/>
  <c r="G37" i="30" s="1"/>
  <c r="N37" i="30"/>
  <c r="F27" i="24"/>
  <c r="P4" i="15"/>
  <c r="O4" i="15"/>
  <c r="L15" i="15"/>
  <c r="M15" i="15"/>
  <c r="L14" i="15"/>
  <c r="M14" i="15"/>
  <c r="L13" i="15"/>
  <c r="M13" i="15"/>
  <c r="L12" i="15"/>
  <c r="M12" i="15"/>
  <c r="L11" i="15"/>
  <c r="M11" i="15"/>
  <c r="L10" i="15"/>
  <c r="M10" i="15"/>
  <c r="L9" i="15"/>
  <c r="M9" i="15"/>
  <c r="L8" i="15"/>
  <c r="M8" i="15"/>
  <c r="L7" i="15"/>
  <c r="M7" i="15"/>
  <c r="L4" i="15"/>
  <c r="K4" i="15"/>
  <c r="M4" i="15" l="1"/>
  <c r="N45" i="12" s="1"/>
  <c r="I15" i="14"/>
  <c r="I15" i="18"/>
  <c r="H16" i="14"/>
  <c r="H16" i="18"/>
  <c r="H15" i="14"/>
  <c r="H15" i="18"/>
  <c r="I16" i="14"/>
  <c r="I16" i="18"/>
  <c r="H11" i="14"/>
  <c r="H11" i="18"/>
  <c r="I12" i="14"/>
  <c r="I12" i="18"/>
  <c r="I11" i="14"/>
  <c r="I11" i="18"/>
  <c r="H12" i="14"/>
  <c r="H12" i="18"/>
  <c r="I13" i="14"/>
  <c r="I13" i="18"/>
  <c r="H13" i="14"/>
  <c r="H13" i="18"/>
  <c r="H14" i="14"/>
  <c r="H14" i="18"/>
  <c r="I14" i="14"/>
  <c r="I14" i="18"/>
  <c r="Q4" i="15"/>
  <c r="R45" i="22" s="1"/>
  <c r="S45" i="22" s="1"/>
  <c r="H19" i="14"/>
  <c r="H19" i="18"/>
  <c r="I19" i="14"/>
  <c r="I19" i="18"/>
  <c r="I18" i="14"/>
  <c r="I18" i="18"/>
  <c r="H18" i="14"/>
  <c r="H18" i="18"/>
  <c r="I17" i="14"/>
  <c r="I17" i="18"/>
  <c r="H17" i="14"/>
  <c r="H17" i="18"/>
  <c r="AE37" i="30"/>
  <c r="D37" i="30"/>
  <c r="G27" i="24"/>
  <c r="I27" i="24"/>
  <c r="M16" i="15"/>
  <c r="L16" i="15"/>
  <c r="N45" i="26" l="1"/>
  <c r="T33" i="22"/>
  <c r="U33" i="22" s="1"/>
  <c r="R44" i="30"/>
  <c r="T9" i="22"/>
  <c r="T44" i="22"/>
  <c r="T25" i="22"/>
  <c r="T10" i="22"/>
  <c r="T27" i="22"/>
  <c r="T37" i="22"/>
  <c r="T17" i="22"/>
  <c r="T15" i="22"/>
  <c r="T13" i="22"/>
  <c r="T32" i="22"/>
  <c r="T31" i="22"/>
  <c r="T34" i="22"/>
  <c r="T38" i="22"/>
  <c r="T22" i="22"/>
  <c r="T23" i="22"/>
  <c r="T16" i="22"/>
  <c r="T20" i="22"/>
  <c r="T42" i="22"/>
  <c r="T35" i="22"/>
  <c r="T8" i="22"/>
  <c r="T30" i="22"/>
  <c r="T28" i="22"/>
  <c r="T18" i="22"/>
  <c r="T14" i="22"/>
  <c r="T36" i="22"/>
  <c r="T43" i="22"/>
  <c r="T21" i="22"/>
  <c r="T11" i="22"/>
  <c r="T24" i="22"/>
  <c r="T41" i="22"/>
  <c r="T26" i="22"/>
  <c r="T12" i="22"/>
  <c r="T40" i="22"/>
  <c r="T39" i="22"/>
  <c r="T29" i="22"/>
  <c r="T19" i="22"/>
  <c r="U39" i="22" l="1"/>
  <c r="U41" i="22"/>
  <c r="U43" i="22"/>
  <c r="U28" i="22"/>
  <c r="U42" i="22"/>
  <c r="U22" i="22"/>
  <c r="U32" i="22"/>
  <c r="U37" i="22"/>
  <c r="U44" i="22"/>
  <c r="U40" i="22"/>
  <c r="U24" i="22"/>
  <c r="U36" i="22"/>
  <c r="U30" i="22"/>
  <c r="U20" i="22"/>
  <c r="U38" i="22"/>
  <c r="U13" i="22"/>
  <c r="U27" i="22"/>
  <c r="U9" i="22"/>
  <c r="U19" i="22"/>
  <c r="U12" i="22"/>
  <c r="U11" i="22"/>
  <c r="U14" i="22"/>
  <c r="U8" i="22"/>
  <c r="U16" i="22"/>
  <c r="U34" i="22"/>
  <c r="U15" i="22"/>
  <c r="U10" i="22"/>
  <c r="U29" i="22"/>
  <c r="U26" i="22"/>
  <c r="U21" i="22"/>
  <c r="U18" i="22"/>
  <c r="U35" i="22"/>
  <c r="U23" i="22"/>
  <c r="U31" i="22"/>
  <c r="U17" i="22"/>
  <c r="U25" i="22"/>
  <c r="T45" i="22"/>
  <c r="V8" i="22" l="1" a="1"/>
  <c r="V41" i="22" s="1"/>
  <c r="U45" i="22"/>
  <c r="R49" i="30" s="1"/>
  <c r="V26" i="22" l="1"/>
  <c r="W26" i="22" s="1"/>
  <c r="V36" i="22"/>
  <c r="W36" i="22" s="1"/>
  <c r="V22" i="22"/>
  <c r="AC22" i="22" s="1"/>
  <c r="V8" i="22"/>
  <c r="AI8" i="22" s="1"/>
  <c r="V40" i="22"/>
  <c r="AC40" i="22" s="1"/>
  <c r="V23" i="22"/>
  <c r="AI23" i="22" s="1"/>
  <c r="V35" i="22"/>
  <c r="AC35" i="22" s="1"/>
  <c r="V31" i="22"/>
  <c r="AG31" i="22" s="1"/>
  <c r="V39" i="22"/>
  <c r="AG39" i="22" s="1"/>
  <c r="V17" i="22"/>
  <c r="AI17" i="22" s="1"/>
  <c r="V27" i="22"/>
  <c r="W27" i="22" s="1"/>
  <c r="V25" i="22"/>
  <c r="AC25" i="22" s="1"/>
  <c r="V19" i="22"/>
  <c r="X19" i="22" s="1"/>
  <c r="V12" i="22"/>
  <c r="AI12" i="22" s="1"/>
  <c r="V33" i="22"/>
  <c r="W33" i="22" s="1"/>
  <c r="V32" i="22"/>
  <c r="W32" i="22" s="1"/>
  <c r="V38" i="22"/>
  <c r="AI38" i="22" s="1"/>
  <c r="V42" i="22"/>
  <c r="AI42" i="22" s="1"/>
  <c r="V20" i="22"/>
  <c r="AI20" i="22" s="1"/>
  <c r="V28" i="22"/>
  <c r="W28" i="22" s="1"/>
  <c r="V30" i="22"/>
  <c r="AC30" i="22" s="1"/>
  <c r="V9" i="22"/>
  <c r="AG9" i="22" s="1"/>
  <c r="V34" i="22"/>
  <c r="AI34" i="22" s="1"/>
  <c r="V13" i="22"/>
  <c r="AG13" i="22" s="1"/>
  <c r="V44" i="22"/>
  <c r="AI44" i="22" s="1"/>
  <c r="V16" i="22"/>
  <c r="AC16" i="22" s="1"/>
  <c r="V14" i="22"/>
  <c r="AI14" i="22" s="1"/>
  <c r="V21" i="22"/>
  <c r="W21" i="22" s="1"/>
  <c r="V11" i="22"/>
  <c r="AC11" i="22" s="1"/>
  <c r="V18" i="22"/>
  <c r="AI18" i="22" s="1"/>
  <c r="V15" i="22"/>
  <c r="AG15" i="22" s="1"/>
  <c r="V10" i="22"/>
  <c r="AG10" i="22" s="1"/>
  <c r="V29" i="22"/>
  <c r="X29" i="22" s="1"/>
  <c r="V43" i="22"/>
  <c r="AC43" i="22" s="1"/>
  <c r="V24" i="22"/>
  <c r="AI24" i="22" s="1"/>
  <c r="V37" i="22"/>
  <c r="W37" i="22" s="1"/>
  <c r="AI41" i="22"/>
  <c r="AG41" i="22"/>
  <c r="X41" i="22"/>
  <c r="W41" i="22"/>
  <c r="AC41" i="22"/>
  <c r="AI30" i="22" l="1"/>
  <c r="AI9" i="22"/>
  <c r="AG23" i="22"/>
  <c r="AM23" i="22" s="1"/>
  <c r="X44" i="22"/>
  <c r="AK44" i="22" s="1"/>
  <c r="X18" i="22"/>
  <c r="AK18" i="22" s="1"/>
  <c r="X36" i="22"/>
  <c r="AK36" i="22" s="1"/>
  <c r="X12" i="22"/>
  <c r="AK12" i="22" s="1"/>
  <c r="X42" i="22"/>
  <c r="AK42" i="22" s="1"/>
  <c r="AC26" i="22"/>
  <c r="AL26" i="22" s="1"/>
  <c r="AI36" i="22"/>
  <c r="AG17" i="22"/>
  <c r="AM17" i="22" s="1"/>
  <c r="AC29" i="22"/>
  <c r="AL29" i="22" s="1"/>
  <c r="AI22" i="22"/>
  <c r="W19" i="22"/>
  <c r="AJ19" i="22" s="1"/>
  <c r="X39" i="22"/>
  <c r="AK39" i="22" s="1"/>
  <c r="X26" i="22"/>
  <c r="AK26" i="22" s="1"/>
  <c r="AI19" i="22"/>
  <c r="AI39" i="22"/>
  <c r="AI29" i="22"/>
  <c r="AC19" i="22"/>
  <c r="AL19" i="22" s="1"/>
  <c r="AG44" i="22"/>
  <c r="AM44" i="22" s="1"/>
  <c r="W40" i="22"/>
  <c r="AJ40" i="22" s="1"/>
  <c r="W11" i="22"/>
  <c r="AJ11" i="22" s="1"/>
  <c r="AG30" i="22"/>
  <c r="AM30" i="22" s="1"/>
  <c r="AI11" i="22"/>
  <c r="W38" i="22"/>
  <c r="AJ38" i="22" s="1"/>
  <c r="X38" i="22"/>
  <c r="AK38" i="22" s="1"/>
  <c r="AC39" i="22"/>
  <c r="AL39" i="22" s="1"/>
  <c r="X40" i="22"/>
  <c r="AK40" i="22" s="1"/>
  <c r="AG29" i="22"/>
  <c r="AM29" i="22" s="1"/>
  <c r="X11" i="22"/>
  <c r="AK11" i="22" s="1"/>
  <c r="W30" i="22"/>
  <c r="AJ30" i="22" s="1"/>
  <c r="AG42" i="22"/>
  <c r="AM42" i="22" s="1"/>
  <c r="AG12" i="22"/>
  <c r="AM12" i="22" s="1"/>
  <c r="X23" i="22"/>
  <c r="AK23" i="22" s="1"/>
  <c r="W42" i="22"/>
  <c r="AJ42" i="22" s="1"/>
  <c r="AG38" i="22"/>
  <c r="AM38" i="22" s="1"/>
  <c r="AC12" i="22"/>
  <c r="AL12" i="22" s="1"/>
  <c r="AG19" i="22"/>
  <c r="AM19" i="22" s="1"/>
  <c r="X17" i="22"/>
  <c r="AK17" i="22" s="1"/>
  <c r="W39" i="22"/>
  <c r="AJ39" i="22" s="1"/>
  <c r="AC23" i="22"/>
  <c r="AL23" i="22" s="1"/>
  <c r="AG40" i="22"/>
  <c r="AM40" i="22" s="1"/>
  <c r="AC36" i="22"/>
  <c r="AL36" i="22" s="1"/>
  <c r="AG26" i="22"/>
  <c r="AM26" i="22" s="1"/>
  <c r="W43" i="22"/>
  <c r="AJ43" i="22" s="1"/>
  <c r="W29" i="22"/>
  <c r="AJ29" i="22" s="1"/>
  <c r="AG11" i="22"/>
  <c r="AM11" i="22" s="1"/>
  <c r="W44" i="22"/>
  <c r="AJ44" i="22" s="1"/>
  <c r="W9" i="22"/>
  <c r="AJ9" i="22" s="1"/>
  <c r="X30" i="22"/>
  <c r="AK30" i="22" s="1"/>
  <c r="AI40" i="22"/>
  <c r="AI26" i="22"/>
  <c r="AI16" i="22"/>
  <c r="W17" i="22"/>
  <c r="AJ17" i="22" s="1"/>
  <c r="AG36" i="22"/>
  <c r="AM36" i="22" s="1"/>
  <c r="W16" i="22"/>
  <c r="AJ16" i="22" s="1"/>
  <c r="AC42" i="22"/>
  <c r="AL42" i="22" s="1"/>
  <c r="AC38" i="22"/>
  <c r="AL38" i="22" s="1"/>
  <c r="W12" i="22"/>
  <c r="AJ12" i="22" s="1"/>
  <c r="AC17" i="22"/>
  <c r="AL17" i="22" s="1"/>
  <c r="W23" i="22"/>
  <c r="AJ23" i="22" s="1"/>
  <c r="AG18" i="22"/>
  <c r="AM18" i="22" s="1"/>
  <c r="AC44" i="22"/>
  <c r="AL44" i="22" s="1"/>
  <c r="AI43" i="22"/>
  <c r="X43" i="22"/>
  <c r="AK43" i="22" s="1"/>
  <c r="X16" i="22"/>
  <c r="AK16" i="22" s="1"/>
  <c r="X24" i="22"/>
  <c r="AK24" i="22" s="1"/>
  <c r="AC18" i="22"/>
  <c r="AL18" i="22" s="1"/>
  <c r="X9" i="22"/>
  <c r="AK9" i="22" s="1"/>
  <c r="X35" i="22"/>
  <c r="AK35" i="22" s="1"/>
  <c r="AG43" i="22"/>
  <c r="AM43" i="22" s="1"/>
  <c r="AG16" i="22"/>
  <c r="AM16" i="22" s="1"/>
  <c r="AC9" i="22"/>
  <c r="AL9" i="22" s="1"/>
  <c r="AG24" i="22"/>
  <c r="AM24" i="22" s="1"/>
  <c r="X33" i="22"/>
  <c r="AK33" i="22" s="1"/>
  <c r="AC27" i="22"/>
  <c r="AL27" i="22" s="1"/>
  <c r="W18" i="22"/>
  <c r="AJ18" i="22" s="1"/>
  <c r="AG34" i="22"/>
  <c r="AM34" i="22" s="1"/>
  <c r="X20" i="22"/>
  <c r="AK20" i="22" s="1"/>
  <c r="AI35" i="22"/>
  <c r="X21" i="22"/>
  <c r="AK21" i="22" s="1"/>
  <c r="W14" i="22"/>
  <c r="AJ14" i="22" s="1"/>
  <c r="AG33" i="22"/>
  <c r="AM33" i="22" s="1"/>
  <c r="X22" i="22"/>
  <c r="AK22" i="22" s="1"/>
  <c r="AC15" i="22"/>
  <c r="AL15" i="22" s="1"/>
  <c r="X14" i="22"/>
  <c r="AK14" i="22" s="1"/>
  <c r="AG20" i="22"/>
  <c r="AM20" i="22" s="1"/>
  <c r="X27" i="22"/>
  <c r="AK27" i="22" s="1"/>
  <c r="AG22" i="22"/>
  <c r="AM22" i="22" s="1"/>
  <c r="X15" i="22"/>
  <c r="AK15" i="22" s="1"/>
  <c r="X34" i="22"/>
  <c r="AK34" i="22" s="1"/>
  <c r="W31" i="22"/>
  <c r="AJ31" i="22" s="1"/>
  <c r="W10" i="22"/>
  <c r="AJ10" i="22" s="1"/>
  <c r="AI10" i="22"/>
  <c r="AG25" i="22"/>
  <c r="AM25" i="22" s="1"/>
  <c r="AC37" i="22"/>
  <c r="AL37" i="22" s="1"/>
  <c r="AC28" i="22"/>
  <c r="AL28" i="22" s="1"/>
  <c r="AI15" i="22"/>
  <c r="AC32" i="22"/>
  <c r="AL32" i="22" s="1"/>
  <c r="AG8" i="22"/>
  <c r="AM8" i="22" s="1"/>
  <c r="W13" i="22"/>
  <c r="AJ13" i="22" s="1"/>
  <c r="AG32" i="22"/>
  <c r="AM32" i="22" s="1"/>
  <c r="AC33" i="22"/>
  <c r="AL33" i="22" s="1"/>
  <c r="W25" i="22"/>
  <c r="AJ25" i="22" s="1"/>
  <c r="AG27" i="22"/>
  <c r="AC31" i="22"/>
  <c r="AL31" i="22" s="1"/>
  <c r="AG35" i="22"/>
  <c r="AM35" i="22" s="1"/>
  <c r="AC8" i="22"/>
  <c r="AL8" i="22" s="1"/>
  <c r="W22" i="22"/>
  <c r="AJ22" i="22" s="1"/>
  <c r="AG37" i="22"/>
  <c r="AM37" i="22" s="1"/>
  <c r="W24" i="22"/>
  <c r="AJ24" i="22" s="1"/>
  <c r="AC10" i="22"/>
  <c r="AL10" i="22" s="1"/>
  <c r="W15" i="22"/>
  <c r="AJ15" i="22" s="1"/>
  <c r="AG21" i="22"/>
  <c r="AM21" i="22" s="1"/>
  <c r="AC14" i="22"/>
  <c r="AL14" i="22" s="1"/>
  <c r="X13" i="22"/>
  <c r="AK13" i="22" s="1"/>
  <c r="W34" i="22"/>
  <c r="AJ34" i="22" s="1"/>
  <c r="AG28" i="22"/>
  <c r="AM28" i="22" s="1"/>
  <c r="W20" i="22"/>
  <c r="AJ20" i="22" s="1"/>
  <c r="W35" i="22"/>
  <c r="AJ35" i="22" s="1"/>
  <c r="AI33" i="22"/>
  <c r="AI27" i="22"/>
  <c r="AI31" i="22"/>
  <c r="AI21" i="22"/>
  <c r="AI13" i="22"/>
  <c r="AI28" i="22"/>
  <c r="X32" i="22"/>
  <c r="AK32" i="22" s="1"/>
  <c r="X25" i="22"/>
  <c r="AK25" i="22" s="1"/>
  <c r="X31" i="22"/>
  <c r="AK31" i="22" s="1"/>
  <c r="W8" i="22"/>
  <c r="AJ8" i="22" s="1"/>
  <c r="X8" i="22"/>
  <c r="AK8" i="22" s="1"/>
  <c r="X37" i="22"/>
  <c r="AK37" i="22" s="1"/>
  <c r="X10" i="22"/>
  <c r="AK10" i="22" s="1"/>
  <c r="AC21" i="22"/>
  <c r="AL21" i="22" s="1"/>
  <c r="AC13" i="22"/>
  <c r="AL13" i="22" s="1"/>
  <c r="X28" i="22"/>
  <c r="AK28" i="22" s="1"/>
  <c r="AI32" i="22"/>
  <c r="AI25" i="22"/>
  <c r="AI37" i="22"/>
  <c r="V45" i="22"/>
  <c r="AC24" i="22"/>
  <c r="AL24" i="22" s="1"/>
  <c r="AG14" i="22"/>
  <c r="AM14" i="22" s="1"/>
  <c r="AC34" i="22"/>
  <c r="AL34" i="22" s="1"/>
  <c r="AC20" i="22"/>
  <c r="AL20" i="22" s="1"/>
  <c r="AL40" i="22"/>
  <c r="AL41" i="22"/>
  <c r="AL43" i="22"/>
  <c r="AK29" i="22"/>
  <c r="AL16" i="22"/>
  <c r="AL30" i="22"/>
  <c r="AJ32" i="22"/>
  <c r="AL25" i="22"/>
  <c r="AM31" i="22"/>
  <c r="AL35" i="22"/>
  <c r="AL22" i="22"/>
  <c r="AJ26" i="22"/>
  <c r="AJ37" i="22"/>
  <c r="AM10" i="22"/>
  <c r="AJ21" i="22"/>
  <c r="AM13" i="22"/>
  <c r="AJ28" i="22"/>
  <c r="AJ33" i="22"/>
  <c r="AK19" i="22"/>
  <c r="AJ27" i="22"/>
  <c r="AM39" i="22"/>
  <c r="AJ36" i="22"/>
  <c r="AJ41" i="22"/>
  <c r="AM15" i="22"/>
  <c r="AK41" i="22"/>
  <c r="AL11" i="22"/>
  <c r="AM9" i="22"/>
  <c r="AM41" i="22"/>
  <c r="D17" i="12"/>
  <c r="D18" i="12"/>
  <c r="D19" i="12"/>
  <c r="D20" i="12"/>
  <c r="D21" i="12"/>
  <c r="D22" i="12"/>
  <c r="D23" i="12"/>
  <c r="D24" i="12"/>
  <c r="D25" i="12"/>
  <c r="D26" i="12"/>
  <c r="D27" i="12"/>
  <c r="D28" i="12"/>
  <c r="D29" i="12"/>
  <c r="D30" i="12"/>
  <c r="D31" i="12"/>
  <c r="D32" i="12"/>
  <c r="D33" i="12"/>
  <c r="D34" i="12"/>
  <c r="D35" i="12"/>
  <c r="D36" i="12"/>
  <c r="D37" i="12"/>
  <c r="D38" i="12"/>
  <c r="D39" i="12"/>
  <c r="D40" i="12"/>
  <c r="D41" i="12"/>
  <c r="D42" i="12"/>
  <c r="D43" i="12"/>
  <c r="D44" i="12"/>
  <c r="F28" i="24" l="1"/>
  <c r="F29" i="24" s="1"/>
  <c r="N55" i="30"/>
  <c r="D37" i="26"/>
  <c r="D29" i="26"/>
  <c r="D21" i="26"/>
  <c r="D44" i="26"/>
  <c r="D40" i="26"/>
  <c r="D36" i="26"/>
  <c r="D32" i="26"/>
  <c r="D28" i="26"/>
  <c r="D24" i="26"/>
  <c r="D20" i="26"/>
  <c r="D33" i="26"/>
  <c r="D17" i="26"/>
  <c r="D43" i="26"/>
  <c r="D39" i="26"/>
  <c r="D35" i="26"/>
  <c r="D31" i="26"/>
  <c r="D27" i="26"/>
  <c r="D19" i="26"/>
  <c r="D41" i="26"/>
  <c r="D25" i="26"/>
  <c r="D42" i="26"/>
  <c r="D38" i="26"/>
  <c r="D34" i="26"/>
  <c r="D30" i="26"/>
  <c r="D26" i="26"/>
  <c r="D22" i="26"/>
  <c r="D18" i="26"/>
  <c r="D23" i="26"/>
  <c r="AN32" i="22"/>
  <c r="X45" i="22"/>
  <c r="AN42" i="22"/>
  <c r="AN37" i="22"/>
  <c r="AN23" i="22"/>
  <c r="AC45" i="22"/>
  <c r="AN11" i="22"/>
  <c r="AN39" i="22"/>
  <c r="AN34" i="22"/>
  <c r="AN30" i="22"/>
  <c r="AN25" i="22"/>
  <c r="AN10" i="22"/>
  <c r="AN33" i="22"/>
  <c r="AG45" i="22"/>
  <c r="AN22" i="22"/>
  <c r="AN21" i="22"/>
  <c r="W45" i="22"/>
  <c r="AN29" i="22"/>
  <c r="AN19" i="22"/>
  <c r="AN14" i="22"/>
  <c r="AN35" i="22"/>
  <c r="AN31" i="22"/>
  <c r="AN12" i="22"/>
  <c r="AN17" i="22"/>
  <c r="AN18" i="22"/>
  <c r="V47" i="22"/>
  <c r="E32" i="24" s="1"/>
  <c r="AN8" i="22"/>
  <c r="AN41" i="22"/>
  <c r="AN38" i="22"/>
  <c r="AN26" i="22"/>
  <c r="AN15" i="22"/>
  <c r="AN27" i="22"/>
  <c r="AM27" i="22"/>
  <c r="AM45" i="22" s="1"/>
  <c r="D66" i="30" s="1"/>
  <c r="AN20" i="22"/>
  <c r="AN13" i="22"/>
  <c r="AI45" i="22"/>
  <c r="N66" i="30" s="1"/>
  <c r="R66" i="30" s="1"/>
  <c r="AN36" i="22"/>
  <c r="AN44" i="22"/>
  <c r="AN40" i="22"/>
  <c r="AN28" i="22"/>
  <c r="AN24" i="22"/>
  <c r="AN43" i="22"/>
  <c r="AN9" i="22"/>
  <c r="AN16" i="22"/>
  <c r="AJ45" i="22"/>
  <c r="AB66" i="30" s="1"/>
  <c r="AK45" i="22"/>
  <c r="AE66" i="30" s="1"/>
  <c r="AL45" i="22"/>
  <c r="G66" i="30" s="1"/>
  <c r="V36" i="12"/>
  <c r="V36" i="26" s="1"/>
  <c r="Z36" i="12"/>
  <c r="Z36" i="26" s="1"/>
  <c r="V28" i="12"/>
  <c r="V28" i="26" s="1"/>
  <c r="Z28" i="12"/>
  <c r="Z28" i="26" s="1"/>
  <c r="Z43" i="12"/>
  <c r="Z43" i="26" s="1"/>
  <c r="V43" i="12"/>
  <c r="V43" i="26" s="1"/>
  <c r="Z31" i="12"/>
  <c r="Z31" i="26" s="1"/>
  <c r="V31" i="12"/>
  <c r="V31" i="26" s="1"/>
  <c r="Z23" i="12"/>
  <c r="Z23" i="26" s="1"/>
  <c r="V23" i="12"/>
  <c r="V23" i="26" s="1"/>
  <c r="Z19" i="12"/>
  <c r="Z19" i="26" s="1"/>
  <c r="V19" i="12"/>
  <c r="V19" i="26" s="1"/>
  <c r="V44" i="12"/>
  <c r="V44" i="26" s="1"/>
  <c r="Z44" i="12"/>
  <c r="Z44" i="26" s="1"/>
  <c r="V32" i="12"/>
  <c r="V32" i="26" s="1"/>
  <c r="Z32" i="12"/>
  <c r="Z32" i="26" s="1"/>
  <c r="V20" i="12"/>
  <c r="V20" i="26" s="1"/>
  <c r="Z20" i="12"/>
  <c r="Z20" i="26" s="1"/>
  <c r="Z35" i="12"/>
  <c r="Z35" i="26" s="1"/>
  <c r="V35" i="12"/>
  <c r="V35" i="26" s="1"/>
  <c r="Z27" i="12"/>
  <c r="Z27" i="26" s="1"/>
  <c r="V27" i="12"/>
  <c r="V27" i="26" s="1"/>
  <c r="Z42" i="12"/>
  <c r="Z42" i="26" s="1"/>
  <c r="V42" i="12"/>
  <c r="V42" i="26" s="1"/>
  <c r="V38" i="12"/>
  <c r="V38" i="26" s="1"/>
  <c r="Z38" i="12"/>
  <c r="Z38" i="26" s="1"/>
  <c r="Z34" i="12"/>
  <c r="Z34" i="26" s="1"/>
  <c r="V34" i="12"/>
  <c r="V34" i="26" s="1"/>
  <c r="Z30" i="12"/>
  <c r="Z30" i="26" s="1"/>
  <c r="V30" i="12"/>
  <c r="V30" i="26" s="1"/>
  <c r="V26" i="12"/>
  <c r="V26" i="26" s="1"/>
  <c r="Z26" i="12"/>
  <c r="Z26" i="26" s="1"/>
  <c r="V22" i="12"/>
  <c r="V22" i="26" s="1"/>
  <c r="Z22" i="12"/>
  <c r="Z22" i="26" s="1"/>
  <c r="Z18" i="12"/>
  <c r="Z18" i="26" s="1"/>
  <c r="V18" i="12"/>
  <c r="V18" i="26" s="1"/>
  <c r="V40" i="12"/>
  <c r="V40" i="26" s="1"/>
  <c r="Z40" i="12"/>
  <c r="Z40" i="26" s="1"/>
  <c r="V24" i="12"/>
  <c r="V24" i="26" s="1"/>
  <c r="Z24" i="12"/>
  <c r="Z24" i="26" s="1"/>
  <c r="Z39" i="12"/>
  <c r="Z39" i="26" s="1"/>
  <c r="V39" i="12"/>
  <c r="V39" i="26" s="1"/>
  <c r="Z41" i="12"/>
  <c r="Z41" i="26" s="1"/>
  <c r="V41" i="12"/>
  <c r="V41" i="26" s="1"/>
  <c r="Z37" i="12"/>
  <c r="Z37" i="26" s="1"/>
  <c r="V37" i="12"/>
  <c r="V37" i="26" s="1"/>
  <c r="Z33" i="12"/>
  <c r="Z33" i="26" s="1"/>
  <c r="V33" i="12"/>
  <c r="V33" i="26" s="1"/>
  <c r="Z29" i="12"/>
  <c r="Z29" i="26" s="1"/>
  <c r="V29" i="12"/>
  <c r="V29" i="26" s="1"/>
  <c r="Z25" i="12"/>
  <c r="Z25" i="26" s="1"/>
  <c r="V25" i="12"/>
  <c r="V25" i="26" s="1"/>
  <c r="Z21" i="12"/>
  <c r="Z21" i="26" s="1"/>
  <c r="V21" i="12"/>
  <c r="V21" i="26" s="1"/>
  <c r="Z17" i="12"/>
  <c r="Z17" i="26" s="1"/>
  <c r="V17" i="12"/>
  <c r="V17" i="26" s="1"/>
  <c r="E39" i="12"/>
  <c r="F39" i="12"/>
  <c r="E27" i="12"/>
  <c r="F27" i="12"/>
  <c r="E42" i="12"/>
  <c r="F42" i="12"/>
  <c r="E34" i="12"/>
  <c r="F34" i="12"/>
  <c r="F22" i="12"/>
  <c r="E22" i="12"/>
  <c r="E44" i="12"/>
  <c r="F44" i="12"/>
  <c r="E40" i="12"/>
  <c r="F40" i="12"/>
  <c r="E36" i="12"/>
  <c r="F36" i="12"/>
  <c r="F32" i="12"/>
  <c r="E32" i="12"/>
  <c r="E28" i="12"/>
  <c r="F28" i="12"/>
  <c r="F24" i="12"/>
  <c r="E24" i="12"/>
  <c r="F20" i="12"/>
  <c r="E20" i="12"/>
  <c r="E31" i="12"/>
  <c r="F31" i="12"/>
  <c r="E35" i="12"/>
  <c r="F35" i="12"/>
  <c r="E19" i="12"/>
  <c r="F19" i="12"/>
  <c r="F18" i="12"/>
  <c r="E18" i="12"/>
  <c r="E43" i="12"/>
  <c r="F43" i="12"/>
  <c r="E23" i="12"/>
  <c r="F23" i="12"/>
  <c r="F38" i="12"/>
  <c r="E38" i="12"/>
  <c r="E30" i="12"/>
  <c r="F30" i="12"/>
  <c r="E26" i="12"/>
  <c r="F26" i="12"/>
  <c r="F41" i="12"/>
  <c r="E41" i="12"/>
  <c r="F37" i="12"/>
  <c r="E37" i="12"/>
  <c r="F33" i="12"/>
  <c r="E33" i="12"/>
  <c r="F29" i="12"/>
  <c r="E29" i="12"/>
  <c r="F25" i="12"/>
  <c r="E25" i="12"/>
  <c r="F21" i="12"/>
  <c r="E21" i="12"/>
  <c r="F17" i="12"/>
  <c r="E17" i="12"/>
  <c r="J28" i="24" l="1"/>
  <c r="J29" i="24" s="1"/>
  <c r="D55" i="30"/>
  <c r="I28" i="24"/>
  <c r="I29" i="24" s="1"/>
  <c r="G55" i="30"/>
  <c r="H28" i="24"/>
  <c r="H29" i="24" s="1"/>
  <c r="AE55" i="30"/>
  <c r="G28" i="24"/>
  <c r="G29" i="24" s="1"/>
  <c r="AB55" i="30"/>
  <c r="E25" i="26"/>
  <c r="E18" i="26"/>
  <c r="F44" i="26"/>
  <c r="F27" i="26"/>
  <c r="F33" i="26"/>
  <c r="F41" i="26"/>
  <c r="E30" i="26"/>
  <c r="E23" i="26"/>
  <c r="F18" i="26"/>
  <c r="E35" i="26"/>
  <c r="F20" i="26"/>
  <c r="E28" i="26"/>
  <c r="E36" i="26"/>
  <c r="E44" i="26"/>
  <c r="E34" i="26"/>
  <c r="E27" i="26"/>
  <c r="E17" i="26"/>
  <c r="E41" i="26"/>
  <c r="F23" i="26"/>
  <c r="E20" i="26"/>
  <c r="F36" i="26"/>
  <c r="F17" i="26"/>
  <c r="E21" i="26"/>
  <c r="E29" i="26"/>
  <c r="E37" i="26"/>
  <c r="F26" i="26"/>
  <c r="E38" i="26"/>
  <c r="F43" i="26"/>
  <c r="F19" i="26"/>
  <c r="F31" i="26"/>
  <c r="E24" i="26"/>
  <c r="E32" i="26"/>
  <c r="F40" i="26"/>
  <c r="E22" i="26"/>
  <c r="F42" i="26"/>
  <c r="F39" i="26"/>
  <c r="E33" i="26"/>
  <c r="F30" i="26"/>
  <c r="F35" i="26"/>
  <c r="F28" i="26"/>
  <c r="F34" i="26"/>
  <c r="F21" i="26"/>
  <c r="F29" i="26"/>
  <c r="F37" i="26"/>
  <c r="E26" i="26"/>
  <c r="F38" i="26"/>
  <c r="E43" i="26"/>
  <c r="E19" i="26"/>
  <c r="E31" i="26"/>
  <c r="F24" i="26"/>
  <c r="F32" i="26"/>
  <c r="E40" i="26"/>
  <c r="F22" i="26"/>
  <c r="E42" i="26"/>
  <c r="E39" i="26"/>
  <c r="AW23" i="22"/>
  <c r="J84" i="24" s="1"/>
  <c r="AS8" i="22"/>
  <c r="F69" i="24" s="1"/>
  <c r="AW8" i="22"/>
  <c r="J69" i="24" s="1"/>
  <c r="AR19" i="22"/>
  <c r="E80" i="24" s="1"/>
  <c r="AT8" i="22"/>
  <c r="G69" i="24" s="1"/>
  <c r="AQ8" i="22"/>
  <c r="C69" i="24" s="1"/>
  <c r="AV13" i="22"/>
  <c r="I74" i="24" s="1"/>
  <c r="AR8" i="22"/>
  <c r="E69" i="24" s="1"/>
  <c r="AQ14" i="22"/>
  <c r="C75" i="24" s="1"/>
  <c r="AT30" i="22"/>
  <c r="G91" i="24" s="1"/>
  <c r="AV30" i="22"/>
  <c r="I91" i="24" s="1"/>
  <c r="AT43" i="22"/>
  <c r="G104" i="24" s="1"/>
  <c r="AS9" i="22"/>
  <c r="F70" i="24" s="1"/>
  <c r="AQ38" i="22"/>
  <c r="C99" i="24" s="1"/>
  <c r="AR27" i="22"/>
  <c r="E88" i="24" s="1"/>
  <c r="AV23" i="22"/>
  <c r="I84" i="24" s="1"/>
  <c r="AR14" i="22"/>
  <c r="E75" i="24" s="1"/>
  <c r="AR20" i="22"/>
  <c r="E81" i="24" s="1"/>
  <c r="AT34" i="22"/>
  <c r="G95" i="24" s="1"/>
  <c r="AT33" i="22"/>
  <c r="G94" i="24" s="1"/>
  <c r="AV33" i="22"/>
  <c r="I94" i="24" s="1"/>
  <c r="AW30" i="22"/>
  <c r="J91" i="24" s="1"/>
  <c r="AS35" i="22"/>
  <c r="F96" i="24" s="1"/>
  <c r="AQ24" i="22"/>
  <c r="C85" i="24" s="1"/>
  <c r="AW22" i="22"/>
  <c r="J83" i="24" s="1"/>
  <c r="AS12" i="22"/>
  <c r="F73" i="24" s="1"/>
  <c r="AS40" i="22"/>
  <c r="F101" i="24" s="1"/>
  <c r="AQ21" i="22"/>
  <c r="C82" i="24" s="1"/>
  <c r="AQ31" i="22"/>
  <c r="C92" i="24" s="1"/>
  <c r="AS22" i="22"/>
  <c r="F83" i="24" s="1"/>
  <c r="AT18" i="22"/>
  <c r="G79" i="24" s="1"/>
  <c r="AS37" i="22"/>
  <c r="F98" i="24" s="1"/>
  <c r="AW32" i="22"/>
  <c r="J93" i="24" s="1"/>
  <c r="AQ22" i="22"/>
  <c r="C83" i="24" s="1"/>
  <c r="AQ42" i="22"/>
  <c r="C103" i="24" s="1"/>
  <c r="AT13" i="22"/>
  <c r="G74" i="24" s="1"/>
  <c r="AT21" i="22"/>
  <c r="G82" i="24" s="1"/>
  <c r="AS28" i="22"/>
  <c r="F89" i="24" s="1"/>
  <c r="AR35" i="22"/>
  <c r="E96" i="24" s="1"/>
  <c r="AR43" i="22"/>
  <c r="E104" i="24" s="1"/>
  <c r="AV15" i="22"/>
  <c r="I76" i="24" s="1"/>
  <c r="AV25" i="22"/>
  <c r="I86" i="24" s="1"/>
  <c r="AV37" i="22"/>
  <c r="I98" i="24" s="1"/>
  <c r="AQ29" i="22"/>
  <c r="C90" i="24" s="1"/>
  <c r="AS33" i="22"/>
  <c r="F94" i="24" s="1"/>
  <c r="AW36" i="22"/>
  <c r="J97" i="24" s="1"/>
  <c r="AQ35" i="22"/>
  <c r="C96" i="24" s="1"/>
  <c r="AS19" i="22"/>
  <c r="F80" i="24" s="1"/>
  <c r="AT40" i="22"/>
  <c r="G101" i="24" s="1"/>
  <c r="AW31" i="22"/>
  <c r="J92" i="24" s="1"/>
  <c r="AR36" i="22"/>
  <c r="E97" i="24" s="1"/>
  <c r="AQ40" i="22"/>
  <c r="C101" i="24" s="1"/>
  <c r="AT27" i="22"/>
  <c r="G88" i="24" s="1"/>
  <c r="AV14" i="22"/>
  <c r="I75" i="24" s="1"/>
  <c r="AQ33" i="22"/>
  <c r="C94" i="24" s="1"/>
  <c r="AS21" i="22"/>
  <c r="F82" i="24" s="1"/>
  <c r="AS41" i="22"/>
  <c r="F102" i="24" s="1"/>
  <c r="AW44" i="22"/>
  <c r="J105" i="24" s="1"/>
  <c r="AQ26" i="22"/>
  <c r="C87" i="24" s="1"/>
  <c r="AS16" i="22"/>
  <c r="F77" i="24" s="1"/>
  <c r="AR23" i="22"/>
  <c r="E84" i="24" s="1"/>
  <c r="AT29" i="22"/>
  <c r="G90" i="24" s="1"/>
  <c r="AT37" i="22"/>
  <c r="G98" i="24" s="1"/>
  <c r="AS44" i="22"/>
  <c r="F105" i="24" s="1"/>
  <c r="AV17" i="22"/>
  <c r="I78" i="24" s="1"/>
  <c r="AV29" i="22"/>
  <c r="I90" i="24" s="1"/>
  <c r="AV39" i="22"/>
  <c r="I100" i="24" s="1"/>
  <c r="AS13" i="22"/>
  <c r="F74" i="24" s="1"/>
  <c r="AQ15" i="22"/>
  <c r="C76" i="24" s="1"/>
  <c r="AT24" i="22"/>
  <c r="G85" i="24" s="1"/>
  <c r="AW39" i="22"/>
  <c r="J100" i="24" s="1"/>
  <c r="AW20" i="22"/>
  <c r="J81" i="24" s="1"/>
  <c r="AT11" i="22"/>
  <c r="G72" i="24" s="1"/>
  <c r="AR33" i="22"/>
  <c r="E94" i="24" s="1"/>
  <c r="AV22" i="22"/>
  <c r="I83" i="24" s="1"/>
  <c r="AV38" i="22"/>
  <c r="I99" i="24" s="1"/>
  <c r="AT26" i="22"/>
  <c r="G87" i="24" s="1"/>
  <c r="AW16" i="22"/>
  <c r="J77" i="24" s="1"/>
  <c r="AQ10" i="22"/>
  <c r="C71" i="24" s="1"/>
  <c r="AQ30" i="22"/>
  <c r="C91" i="24" s="1"/>
  <c r="AR11" i="22"/>
  <c r="E72" i="24" s="1"/>
  <c r="AT17" i="22"/>
  <c r="G78" i="24" s="1"/>
  <c r="AS24" i="22"/>
  <c r="F85" i="24" s="1"/>
  <c r="AS32" i="22"/>
  <c r="F93" i="24" s="1"/>
  <c r="AR39" i="22"/>
  <c r="E100" i="24" s="1"/>
  <c r="AV9" i="22"/>
  <c r="I70" i="24" s="1"/>
  <c r="AV21" i="22"/>
  <c r="I82" i="24" s="1"/>
  <c r="AV31" i="22"/>
  <c r="I92" i="24" s="1"/>
  <c r="AV41" i="22"/>
  <c r="I102" i="24" s="1"/>
  <c r="AS17" i="22"/>
  <c r="F78" i="24" s="1"/>
  <c r="AW14" i="22"/>
  <c r="J75" i="24" s="1"/>
  <c r="AQ19" i="22"/>
  <c r="C80" i="24" s="1"/>
  <c r="AR10" i="22"/>
  <c r="E71" i="24" s="1"/>
  <c r="AR30" i="22"/>
  <c r="E91" i="24" s="1"/>
  <c r="AW15" i="22"/>
  <c r="J76" i="24" s="1"/>
  <c r="AQ25" i="22"/>
  <c r="C86" i="24" s="1"/>
  <c r="AW42" i="22"/>
  <c r="J103" i="24" s="1"/>
  <c r="AR17" i="22"/>
  <c r="E78" i="24" s="1"/>
  <c r="AS38" i="22"/>
  <c r="F99" i="24" s="1"/>
  <c r="AV44" i="22"/>
  <c r="I105" i="24" s="1"/>
  <c r="AV36" i="22"/>
  <c r="I97" i="24" s="1"/>
  <c r="AV28" i="22"/>
  <c r="I89" i="24" s="1"/>
  <c r="AV20" i="22"/>
  <c r="I81" i="24" s="1"/>
  <c r="AV12" i="22"/>
  <c r="I73" i="24" s="1"/>
  <c r="AS42" i="22"/>
  <c r="F103" i="24" s="1"/>
  <c r="AR37" i="22"/>
  <c r="E98" i="24" s="1"/>
  <c r="AT31" i="22"/>
  <c r="G92" i="24" s="1"/>
  <c r="AS26" i="22"/>
  <c r="F87" i="24" s="1"/>
  <c r="AR21" i="22"/>
  <c r="E82" i="24" s="1"/>
  <c r="AT15" i="22"/>
  <c r="G76" i="24" s="1"/>
  <c r="AS10" i="22"/>
  <c r="F71" i="24" s="1"/>
  <c r="AQ36" i="22"/>
  <c r="C97" i="24" s="1"/>
  <c r="AQ20" i="22"/>
  <c r="C81" i="24" s="1"/>
  <c r="AW34" i="22"/>
  <c r="J95" i="24" s="1"/>
  <c r="AW12" i="22"/>
  <c r="J73" i="24" s="1"/>
  <c r="AR32" i="22"/>
  <c r="E93" i="24" s="1"/>
  <c r="AR16" i="22"/>
  <c r="E77" i="24" s="1"/>
  <c r="AQ13" i="22"/>
  <c r="C74" i="24" s="1"/>
  <c r="AW37" i="22"/>
  <c r="J98" i="24" s="1"/>
  <c r="AW29" i="22"/>
  <c r="J90" i="24" s="1"/>
  <c r="AW21" i="22"/>
  <c r="J82" i="24" s="1"/>
  <c r="AW13" i="22"/>
  <c r="J74" i="24" s="1"/>
  <c r="AT44" i="22"/>
  <c r="G105" i="24" s="1"/>
  <c r="AS39" i="22"/>
  <c r="F100" i="24" s="1"/>
  <c r="AR34" i="22"/>
  <c r="E95" i="24" s="1"/>
  <c r="AT28" i="22"/>
  <c r="G89" i="24" s="1"/>
  <c r="AS23" i="22"/>
  <c r="F84" i="24" s="1"/>
  <c r="AR18" i="22"/>
  <c r="E79" i="24" s="1"/>
  <c r="AT12" i="22"/>
  <c r="G73" i="24" s="1"/>
  <c r="AQ43" i="22"/>
  <c r="C104" i="24" s="1"/>
  <c r="AQ27" i="22"/>
  <c r="C88" i="24" s="1"/>
  <c r="AQ11" i="22"/>
  <c r="C72" i="24" s="1"/>
  <c r="AW24" i="22"/>
  <c r="J85" i="24" s="1"/>
  <c r="AT42" i="22"/>
  <c r="G103" i="24" s="1"/>
  <c r="AS25" i="22"/>
  <c r="F86" i="24" s="1"/>
  <c r="AT10" i="22"/>
  <c r="G71" i="24" s="1"/>
  <c r="AQ9" i="22"/>
  <c r="C70" i="24" s="1"/>
  <c r="AV42" i="22"/>
  <c r="I103" i="24" s="1"/>
  <c r="AV34" i="22"/>
  <c r="I95" i="24" s="1"/>
  <c r="AV26" i="22"/>
  <c r="I87" i="24" s="1"/>
  <c r="AV18" i="22"/>
  <c r="I79" i="24" s="1"/>
  <c r="AV10" i="22"/>
  <c r="I71" i="24" s="1"/>
  <c r="AR41" i="22"/>
  <c r="E102" i="24" s="1"/>
  <c r="AT35" i="22"/>
  <c r="G96" i="24" s="1"/>
  <c r="AS30" i="22"/>
  <c r="F91" i="24" s="1"/>
  <c r="AR25" i="22"/>
  <c r="E86" i="24" s="1"/>
  <c r="AT19" i="22"/>
  <c r="G80" i="24" s="1"/>
  <c r="AS14" i="22"/>
  <c r="F75" i="24" s="1"/>
  <c r="AR9" i="22"/>
  <c r="E70" i="24" s="1"/>
  <c r="AQ32" i="22"/>
  <c r="C93" i="24" s="1"/>
  <c r="AQ16" i="22"/>
  <c r="C77" i="24" s="1"/>
  <c r="AW28" i="22"/>
  <c r="J89" i="24" s="1"/>
  <c r="AR44" i="22"/>
  <c r="E105" i="24" s="1"/>
  <c r="AR28" i="22"/>
  <c r="E89" i="24" s="1"/>
  <c r="AR12" i="22"/>
  <c r="E73" i="24" s="1"/>
  <c r="AW43" i="22"/>
  <c r="J104" i="24" s="1"/>
  <c r="AW35" i="22"/>
  <c r="J96" i="24" s="1"/>
  <c r="AW27" i="22"/>
  <c r="J88" i="24" s="1"/>
  <c r="AW19" i="22"/>
  <c r="J80" i="24" s="1"/>
  <c r="AW11" i="22"/>
  <c r="J72" i="24" s="1"/>
  <c r="AS43" i="22"/>
  <c r="F104" i="24" s="1"/>
  <c r="AR38" i="22"/>
  <c r="E99" i="24" s="1"/>
  <c r="AT32" i="22"/>
  <c r="G93" i="24" s="1"/>
  <c r="AS27" i="22"/>
  <c r="F88" i="24" s="1"/>
  <c r="AR22" i="22"/>
  <c r="E83" i="24" s="1"/>
  <c r="AT16" i="22"/>
  <c r="G77" i="24" s="1"/>
  <c r="AS11" i="22"/>
  <c r="F72" i="24" s="1"/>
  <c r="AQ39" i="22"/>
  <c r="C100" i="24" s="1"/>
  <c r="AQ23" i="22"/>
  <c r="C84" i="24" s="1"/>
  <c r="AW40" i="22"/>
  <c r="J101" i="24" s="1"/>
  <c r="AW18" i="22"/>
  <c r="J79" i="24" s="1"/>
  <c r="AT38" i="22"/>
  <c r="G99" i="24" s="1"/>
  <c r="AT22" i="22"/>
  <c r="G83" i="24" s="1"/>
  <c r="AQ37" i="22"/>
  <c r="C98" i="24" s="1"/>
  <c r="AV43" i="22"/>
  <c r="I104" i="24" s="1"/>
  <c r="AV35" i="22"/>
  <c r="I96" i="24" s="1"/>
  <c r="AV27" i="22"/>
  <c r="I88" i="24" s="1"/>
  <c r="AV19" i="22"/>
  <c r="I80" i="24" s="1"/>
  <c r="AV11" i="22"/>
  <c r="I72" i="24" s="1"/>
  <c r="AT41" i="22"/>
  <c r="G102" i="24" s="1"/>
  <c r="AS36" i="22"/>
  <c r="F97" i="24" s="1"/>
  <c r="AR31" i="22"/>
  <c r="E92" i="24" s="1"/>
  <c r="AT25" i="22"/>
  <c r="G86" i="24" s="1"/>
  <c r="AS20" i="22"/>
  <c r="F81" i="24" s="1"/>
  <c r="AR15" i="22"/>
  <c r="E76" i="24" s="1"/>
  <c r="AT9" i="22"/>
  <c r="G70" i="24" s="1"/>
  <c r="AQ34" i="22"/>
  <c r="C95" i="24" s="1"/>
  <c r="AQ18" i="22"/>
  <c r="C79" i="24" s="1"/>
  <c r="AW38" i="22"/>
  <c r="J99" i="24" s="1"/>
  <c r="AW10" i="22"/>
  <c r="J71" i="24" s="1"/>
  <c r="AS29" i="22"/>
  <c r="F90" i="24" s="1"/>
  <c r="AT14" i="22"/>
  <c r="G75" i="24" s="1"/>
  <c r="AQ17" i="22"/>
  <c r="C78" i="24" s="1"/>
  <c r="AV40" i="22"/>
  <c r="I101" i="24" s="1"/>
  <c r="AV32" i="22"/>
  <c r="I93" i="24" s="1"/>
  <c r="AV24" i="22"/>
  <c r="I85" i="24" s="1"/>
  <c r="AV16" i="22"/>
  <c r="I77" i="24" s="1"/>
  <c r="AV8" i="22"/>
  <c r="I69" i="24" s="1"/>
  <c r="AT39" i="22"/>
  <c r="G100" i="24" s="1"/>
  <c r="AS34" i="22"/>
  <c r="F95" i="24" s="1"/>
  <c r="AR29" i="22"/>
  <c r="E90" i="24" s="1"/>
  <c r="AT23" i="22"/>
  <c r="G84" i="24" s="1"/>
  <c r="AS18" i="22"/>
  <c r="F79" i="24" s="1"/>
  <c r="AR13" i="22"/>
  <c r="E74" i="24" s="1"/>
  <c r="AQ44" i="22"/>
  <c r="C105" i="24" s="1"/>
  <c r="AQ28" i="22"/>
  <c r="C89" i="24" s="1"/>
  <c r="AQ12" i="22"/>
  <c r="C73" i="24" s="1"/>
  <c r="AW26" i="22"/>
  <c r="J87" i="24" s="1"/>
  <c r="AR40" i="22"/>
  <c r="E101" i="24" s="1"/>
  <c r="AR24" i="22"/>
  <c r="E85" i="24" s="1"/>
  <c r="AQ41" i="22"/>
  <c r="C102" i="24" s="1"/>
  <c r="AW41" i="22"/>
  <c r="J102" i="24" s="1"/>
  <c r="AW33" i="22"/>
  <c r="J94" i="24" s="1"/>
  <c r="AW25" i="22"/>
  <c r="J86" i="24" s="1"/>
  <c r="AW17" i="22"/>
  <c r="J78" i="24" s="1"/>
  <c r="AW9" i="22"/>
  <c r="J70" i="24" s="1"/>
  <c r="AR42" i="22"/>
  <c r="E103" i="24" s="1"/>
  <c r="AT36" i="22"/>
  <c r="G97" i="24" s="1"/>
  <c r="AS31" i="22"/>
  <c r="F92" i="24" s="1"/>
  <c r="AR26" i="22"/>
  <c r="E87" i="24" s="1"/>
  <c r="AT20" i="22"/>
  <c r="G81" i="24" s="1"/>
  <c r="AS15" i="22"/>
  <c r="F76" i="24" s="1"/>
  <c r="D43" i="14"/>
  <c r="H20" i="14"/>
  <c r="I20" i="14"/>
  <c r="H20" i="18"/>
  <c r="I20" i="18"/>
  <c r="D43" i="18"/>
  <c r="AW45" i="22" l="1"/>
  <c r="J106" i="24" s="1"/>
  <c r="AU17" i="22"/>
  <c r="H78" i="24" s="1"/>
  <c r="AV45" i="22"/>
  <c r="I106" i="24" s="1"/>
  <c r="AS45" i="22"/>
  <c r="F106" i="24" s="1"/>
  <c r="AU43" i="22"/>
  <c r="H104" i="24" s="1"/>
  <c r="AU9" i="22"/>
  <c r="H70" i="24" s="1"/>
  <c r="AU24" i="22"/>
  <c r="H85" i="24" s="1"/>
  <c r="AU40" i="22"/>
  <c r="H101" i="24" s="1"/>
  <c r="AU29" i="22"/>
  <c r="H90" i="24" s="1"/>
  <c r="AU15" i="22"/>
  <c r="H76" i="24" s="1"/>
  <c r="AU31" i="22"/>
  <c r="H92" i="24" s="1"/>
  <c r="AU33" i="22"/>
  <c r="H94" i="24" s="1"/>
  <c r="AU10" i="22"/>
  <c r="H71" i="24" s="1"/>
  <c r="AU39" i="22"/>
  <c r="H100" i="24" s="1"/>
  <c r="AU35" i="22"/>
  <c r="H96" i="24" s="1"/>
  <c r="AU22" i="22"/>
  <c r="H83" i="24" s="1"/>
  <c r="AU32" i="22"/>
  <c r="H93" i="24" s="1"/>
  <c r="AU27" i="22"/>
  <c r="H88" i="24" s="1"/>
  <c r="AU18" i="22"/>
  <c r="H79" i="24" s="1"/>
  <c r="AU28" i="22"/>
  <c r="H89" i="24" s="1"/>
  <c r="AU23" i="22"/>
  <c r="H84" i="24" s="1"/>
  <c r="AU25" i="22"/>
  <c r="H86" i="24" s="1"/>
  <c r="AU37" i="22"/>
  <c r="H98" i="24" s="1"/>
  <c r="AU34" i="22"/>
  <c r="H95" i="24" s="1"/>
  <c r="AU8" i="22"/>
  <c r="H69" i="24" s="1"/>
  <c r="AU16" i="22"/>
  <c r="H77" i="24" s="1"/>
  <c r="AU11" i="22"/>
  <c r="H72" i="24" s="1"/>
  <c r="AU19" i="22"/>
  <c r="H80" i="24" s="1"/>
  <c r="AU12" i="22"/>
  <c r="H73" i="24" s="1"/>
  <c r="AU42" i="22"/>
  <c r="H103" i="24" s="1"/>
  <c r="AU41" i="22"/>
  <c r="H102" i="24" s="1"/>
  <c r="AR45" i="22"/>
  <c r="E106" i="24" s="1"/>
  <c r="AU44" i="22"/>
  <c r="H105" i="24" s="1"/>
  <c r="AU38" i="22"/>
  <c r="H99" i="24" s="1"/>
  <c r="AU36" i="22"/>
  <c r="H97" i="24" s="1"/>
  <c r="AU30" i="22"/>
  <c r="H91" i="24" s="1"/>
  <c r="AU14" i="22"/>
  <c r="H75" i="24" s="1"/>
  <c r="AU20" i="22"/>
  <c r="H81" i="24" s="1"/>
  <c r="AU26" i="22"/>
  <c r="H87" i="24" s="1"/>
  <c r="AU21" i="22"/>
  <c r="H82" i="24" s="1"/>
  <c r="AU13" i="22"/>
  <c r="H74" i="24" s="1"/>
  <c r="AT45" i="22"/>
  <c r="G106" i="24" s="1"/>
  <c r="D8" i="26"/>
  <c r="D9" i="26"/>
  <c r="D10" i="12"/>
  <c r="D11" i="12"/>
  <c r="D12" i="12"/>
  <c r="D13" i="12"/>
  <c r="D14" i="12"/>
  <c r="D15" i="12"/>
  <c r="D16" i="12"/>
  <c r="D16" i="26" l="1"/>
  <c r="D12" i="26"/>
  <c r="D15" i="26"/>
  <c r="D14" i="26"/>
  <c r="D10" i="26"/>
  <c r="D13" i="26"/>
  <c r="D11" i="26"/>
  <c r="G8" i="12" a="1"/>
  <c r="Z13" i="12"/>
  <c r="Z13" i="26" s="1"/>
  <c r="V13" i="12"/>
  <c r="V13" i="26" s="1"/>
  <c r="Z9" i="12"/>
  <c r="Z9" i="26" s="1"/>
  <c r="V9" i="12"/>
  <c r="V9" i="26" s="1"/>
  <c r="Z8" i="12"/>
  <c r="V8" i="12"/>
  <c r="V16" i="12"/>
  <c r="V16" i="26" s="1"/>
  <c r="Z16" i="12"/>
  <c r="Z16" i="26" s="1"/>
  <c r="Z15" i="12"/>
  <c r="Z15" i="26" s="1"/>
  <c r="V15" i="12"/>
  <c r="V15" i="26" s="1"/>
  <c r="Z11" i="12"/>
  <c r="Z11" i="26" s="1"/>
  <c r="V11" i="12"/>
  <c r="V11" i="26" s="1"/>
  <c r="V12" i="12"/>
  <c r="V12" i="26" s="1"/>
  <c r="Z12" i="12"/>
  <c r="Z12" i="26" s="1"/>
  <c r="V14" i="12"/>
  <c r="V14" i="26" s="1"/>
  <c r="Z14" i="12"/>
  <c r="Z14" i="26" s="1"/>
  <c r="V10" i="12"/>
  <c r="V10" i="26" s="1"/>
  <c r="Z10" i="12"/>
  <c r="Z10" i="26" s="1"/>
  <c r="E11" i="12"/>
  <c r="F11" i="12"/>
  <c r="F13" i="12"/>
  <c r="E13" i="12"/>
  <c r="F9" i="12"/>
  <c r="E9" i="12"/>
  <c r="E15" i="12"/>
  <c r="F15" i="12"/>
  <c r="E14" i="12"/>
  <c r="F14" i="12"/>
  <c r="E10" i="12"/>
  <c r="F10" i="12"/>
  <c r="F16" i="12"/>
  <c r="E16" i="12"/>
  <c r="F12" i="12"/>
  <c r="E12" i="12"/>
  <c r="F8" i="12"/>
  <c r="E8" i="12"/>
  <c r="D45" i="12"/>
  <c r="P16" i="31" s="1"/>
  <c r="V8" i="26" l="1"/>
  <c r="V45" i="26" s="1"/>
  <c r="I26" i="16" s="1"/>
  <c r="Z8" i="26"/>
  <c r="Z45" i="26" s="1"/>
  <c r="J26" i="16" s="1"/>
  <c r="D45" i="26"/>
  <c r="F26" i="16" s="1"/>
  <c r="E12" i="26"/>
  <c r="F10" i="26"/>
  <c r="F15" i="26"/>
  <c r="E13" i="26"/>
  <c r="F8" i="26"/>
  <c r="F16" i="26"/>
  <c r="F9" i="26"/>
  <c r="E11" i="26"/>
  <c r="F12" i="26"/>
  <c r="E10" i="26"/>
  <c r="E15" i="26"/>
  <c r="F13" i="26"/>
  <c r="E8" i="26"/>
  <c r="E16" i="26"/>
  <c r="F14" i="26"/>
  <c r="E9" i="26"/>
  <c r="F11" i="26"/>
  <c r="E14" i="26"/>
  <c r="G8" i="12"/>
  <c r="I8" i="12" s="1"/>
  <c r="I8" i="26" s="1"/>
  <c r="G43" i="12"/>
  <c r="J43" i="12" s="1"/>
  <c r="G27" i="12"/>
  <c r="J27" i="12" s="1"/>
  <c r="G11" i="12"/>
  <c r="G30" i="12"/>
  <c r="J30" i="12" s="1"/>
  <c r="G14" i="12"/>
  <c r="I14" i="12" s="1"/>
  <c r="I14" i="26" s="1"/>
  <c r="G33" i="12"/>
  <c r="J33" i="12" s="1"/>
  <c r="G17" i="12"/>
  <c r="J17" i="12" s="1"/>
  <c r="G40" i="12"/>
  <c r="J40" i="12" s="1"/>
  <c r="G24" i="12"/>
  <c r="J24" i="12" s="1"/>
  <c r="G39" i="12"/>
  <c r="J39" i="12" s="1"/>
  <c r="G23" i="12"/>
  <c r="J23" i="12" s="1"/>
  <c r="G42" i="12"/>
  <c r="J42" i="12" s="1"/>
  <c r="G26" i="12"/>
  <c r="J26" i="12" s="1"/>
  <c r="G10" i="12"/>
  <c r="G29" i="12"/>
  <c r="J29" i="12" s="1"/>
  <c r="G13" i="12"/>
  <c r="G36" i="12"/>
  <c r="J36" i="12" s="1"/>
  <c r="G20" i="12"/>
  <c r="J20" i="12" s="1"/>
  <c r="G35" i="12"/>
  <c r="J35" i="12" s="1"/>
  <c r="G19" i="12"/>
  <c r="J19" i="12" s="1"/>
  <c r="G38" i="12"/>
  <c r="J38" i="12" s="1"/>
  <c r="G22" i="12"/>
  <c r="J22" i="12" s="1"/>
  <c r="G41" i="12"/>
  <c r="J41" i="12" s="1"/>
  <c r="G25" i="12"/>
  <c r="J25" i="12" s="1"/>
  <c r="G9" i="12"/>
  <c r="G32" i="12"/>
  <c r="J32" i="12" s="1"/>
  <c r="G16" i="12"/>
  <c r="G31" i="12"/>
  <c r="J31" i="12" s="1"/>
  <c r="G15" i="12"/>
  <c r="AA15" i="12" s="1"/>
  <c r="G34" i="12"/>
  <c r="J34" i="12" s="1"/>
  <c r="G18" i="12"/>
  <c r="J18" i="12" s="1"/>
  <c r="G37" i="12"/>
  <c r="J37" i="12" s="1"/>
  <c r="G21" i="12"/>
  <c r="J21" i="12" s="1"/>
  <c r="G44" i="12"/>
  <c r="J44" i="12" s="1"/>
  <c r="G28" i="12"/>
  <c r="J28" i="12" s="1"/>
  <c r="G12" i="12"/>
  <c r="F26" i="23"/>
  <c r="E45" i="12"/>
  <c r="AA16" i="31" s="1"/>
  <c r="F45" i="12"/>
  <c r="AD16" i="31" s="1"/>
  <c r="AA8" i="12" l="1"/>
  <c r="AA8" i="26" s="1"/>
  <c r="AA15" i="26"/>
  <c r="AB15" i="12"/>
  <c r="H8" i="12"/>
  <c r="H8" i="26" s="1"/>
  <c r="L14" i="12"/>
  <c r="L14" i="26" s="1"/>
  <c r="E45" i="26"/>
  <c r="G26" i="16" s="1"/>
  <c r="L8" i="12"/>
  <c r="L8" i="26" s="1"/>
  <c r="H15" i="12"/>
  <c r="H15" i="26" s="1"/>
  <c r="W15" i="12"/>
  <c r="J32" i="26"/>
  <c r="J20" i="26"/>
  <c r="J39" i="26"/>
  <c r="J27" i="26"/>
  <c r="J38" i="26"/>
  <c r="J26" i="26"/>
  <c r="J43" i="26"/>
  <c r="G12" i="26"/>
  <c r="J12" i="12"/>
  <c r="J37" i="26"/>
  <c r="J31" i="26"/>
  <c r="J19" i="26"/>
  <c r="G13" i="26"/>
  <c r="J13" i="12"/>
  <c r="J42" i="26"/>
  <c r="J40" i="26"/>
  <c r="J30" i="26"/>
  <c r="G8" i="26"/>
  <c r="J8" i="12"/>
  <c r="J44" i="26"/>
  <c r="J34" i="26"/>
  <c r="J22" i="26"/>
  <c r="G10" i="26"/>
  <c r="J10" i="12"/>
  <c r="J33" i="26"/>
  <c r="J21" i="26"/>
  <c r="G15" i="26"/>
  <c r="J15" i="12"/>
  <c r="G9" i="26"/>
  <c r="J9" i="12"/>
  <c r="J36" i="26"/>
  <c r="J24" i="26"/>
  <c r="G14" i="26"/>
  <c r="J14" i="12"/>
  <c r="W9" i="12"/>
  <c r="J28" i="26"/>
  <c r="J18" i="26"/>
  <c r="G16" i="26"/>
  <c r="J16" i="12"/>
  <c r="J41" i="26"/>
  <c r="J35" i="26"/>
  <c r="J29" i="26"/>
  <c r="J23" i="26"/>
  <c r="J17" i="26"/>
  <c r="G11" i="26"/>
  <c r="J11" i="12"/>
  <c r="H13" i="12"/>
  <c r="W12" i="12"/>
  <c r="H12" i="12"/>
  <c r="I13" i="12"/>
  <c r="W13" i="12"/>
  <c r="AA12" i="12"/>
  <c r="AA13" i="12"/>
  <c r="I12" i="12"/>
  <c r="W8" i="12"/>
  <c r="AA9" i="12"/>
  <c r="W10" i="12"/>
  <c r="AA10" i="12"/>
  <c r="H14" i="12"/>
  <c r="I15" i="12"/>
  <c r="H9" i="12"/>
  <c r="I10" i="12"/>
  <c r="W14" i="12"/>
  <c r="H26" i="23"/>
  <c r="I9" i="12"/>
  <c r="G26" i="23"/>
  <c r="AA14" i="12"/>
  <c r="I11" i="12"/>
  <c r="H16" i="12"/>
  <c r="H10" i="12"/>
  <c r="AA11" i="12"/>
  <c r="G23" i="26"/>
  <c r="AA23" i="12"/>
  <c r="H23" i="12"/>
  <c r="W23" i="12"/>
  <c r="I23" i="12"/>
  <c r="I16" i="12"/>
  <c r="W16" i="12"/>
  <c r="W11" i="12"/>
  <c r="G44" i="26"/>
  <c r="I44" i="12"/>
  <c r="H44" i="12"/>
  <c r="W44" i="12"/>
  <c r="AA44" i="12"/>
  <c r="G34" i="26"/>
  <c r="AA34" i="12"/>
  <c r="W34" i="12"/>
  <c r="H34" i="12"/>
  <c r="I34" i="12"/>
  <c r="G32" i="26"/>
  <c r="AA32" i="12"/>
  <c r="I32" i="12"/>
  <c r="W32" i="12"/>
  <c r="H32" i="12"/>
  <c r="G22" i="26"/>
  <c r="W22" i="12"/>
  <c r="H22" i="12"/>
  <c r="AA22" i="12"/>
  <c r="I22" i="12"/>
  <c r="G20" i="26"/>
  <c r="W20" i="12"/>
  <c r="I20" i="12"/>
  <c r="AA20" i="12"/>
  <c r="H20" i="12"/>
  <c r="G39" i="26"/>
  <c r="I39" i="12"/>
  <c r="W39" i="12"/>
  <c r="H39" i="12"/>
  <c r="AA39" i="12"/>
  <c r="G33" i="26"/>
  <c r="I33" i="12"/>
  <c r="W33" i="12"/>
  <c r="H33" i="12"/>
  <c r="AA33" i="12"/>
  <c r="G27" i="26"/>
  <c r="W27" i="12"/>
  <c r="AA27" i="12"/>
  <c r="I27" i="12"/>
  <c r="H27" i="12"/>
  <c r="H41" i="12"/>
  <c r="G41" i="26"/>
  <c r="AA41" i="12"/>
  <c r="W41" i="12"/>
  <c r="I41" i="12"/>
  <c r="G35" i="26"/>
  <c r="W35" i="12"/>
  <c r="AA35" i="12"/>
  <c r="H35" i="12"/>
  <c r="I35" i="12"/>
  <c r="G29" i="26"/>
  <c r="W29" i="12"/>
  <c r="I29" i="12"/>
  <c r="AA29" i="12"/>
  <c r="H29" i="12"/>
  <c r="G17" i="26"/>
  <c r="W17" i="12"/>
  <c r="AA17" i="12"/>
  <c r="H17" i="12"/>
  <c r="I17" i="12"/>
  <c r="AA16" i="12"/>
  <c r="G21" i="26"/>
  <c r="W21" i="12"/>
  <c r="H21" i="12"/>
  <c r="AA21" i="12"/>
  <c r="I21" i="12"/>
  <c r="G38" i="26"/>
  <c r="H38" i="12"/>
  <c r="AA38" i="12"/>
  <c r="I38" i="12"/>
  <c r="W38" i="12"/>
  <c r="G36" i="26"/>
  <c r="AA36" i="12"/>
  <c r="W36" i="12"/>
  <c r="I36" i="12"/>
  <c r="H36" i="12"/>
  <c r="G26" i="26"/>
  <c r="W26" i="12"/>
  <c r="I26" i="12"/>
  <c r="H26" i="12"/>
  <c r="AA26" i="12"/>
  <c r="G24" i="26"/>
  <c r="I24" i="12"/>
  <c r="AA24" i="12"/>
  <c r="H24" i="12"/>
  <c r="W24" i="12"/>
  <c r="G43" i="26"/>
  <c r="I43" i="12"/>
  <c r="H43" i="12"/>
  <c r="AA43" i="12"/>
  <c r="W43" i="12"/>
  <c r="G28" i="26"/>
  <c r="AA28" i="12"/>
  <c r="W28" i="12"/>
  <c r="H28" i="12"/>
  <c r="I28" i="12"/>
  <c r="G18" i="26"/>
  <c r="H18" i="12"/>
  <c r="AA18" i="12"/>
  <c r="I18" i="12"/>
  <c r="W18" i="12"/>
  <c r="H11" i="12"/>
  <c r="G45" i="12"/>
  <c r="P30" i="31" s="1"/>
  <c r="G37" i="26"/>
  <c r="AA37" i="12"/>
  <c r="H37" i="12"/>
  <c r="W37" i="12"/>
  <c r="I37" i="12"/>
  <c r="G31" i="26"/>
  <c r="I31" i="12"/>
  <c r="AA31" i="12"/>
  <c r="H31" i="12"/>
  <c r="W31" i="12"/>
  <c r="I25" i="12"/>
  <c r="H25" i="12"/>
  <c r="W25" i="12"/>
  <c r="AA25" i="12"/>
  <c r="G19" i="26"/>
  <c r="I19" i="12"/>
  <c r="AA19" i="12"/>
  <c r="H19" i="12"/>
  <c r="W19" i="12"/>
  <c r="G42" i="26"/>
  <c r="H42" i="12"/>
  <c r="I42" i="12"/>
  <c r="AA42" i="12"/>
  <c r="W42" i="12"/>
  <c r="G40" i="26"/>
  <c r="I40" i="12"/>
  <c r="H40" i="12"/>
  <c r="W40" i="12"/>
  <c r="AA40" i="12"/>
  <c r="G30" i="26"/>
  <c r="W30" i="12"/>
  <c r="I30" i="12"/>
  <c r="AA30" i="12"/>
  <c r="H30" i="12"/>
  <c r="Z45" i="12"/>
  <c r="V45" i="12"/>
  <c r="AB8" i="12" l="1"/>
  <c r="W42" i="26"/>
  <c r="X42" i="12"/>
  <c r="X42" i="26" s="1"/>
  <c r="AA31" i="26"/>
  <c r="AB31" i="12"/>
  <c r="AB31" i="26" s="1"/>
  <c r="AA18" i="26"/>
  <c r="AB18" i="12"/>
  <c r="AB18" i="26" s="1"/>
  <c r="W21" i="26"/>
  <c r="X21" i="12"/>
  <c r="X21" i="26" s="1"/>
  <c r="AA41" i="26"/>
  <c r="AB41" i="12"/>
  <c r="AB41" i="26" s="1"/>
  <c r="W16" i="26"/>
  <c r="X16" i="12"/>
  <c r="X16" i="26" s="1"/>
  <c r="AA10" i="26"/>
  <c r="AB10" i="12"/>
  <c r="AB10" i="26" s="1"/>
  <c r="W30" i="26"/>
  <c r="X30" i="12"/>
  <c r="X30" i="26" s="1"/>
  <c r="AA42" i="26"/>
  <c r="AB42" i="12"/>
  <c r="AB42" i="26" s="1"/>
  <c r="W19" i="26"/>
  <c r="X19" i="12"/>
  <c r="X19" i="26" s="1"/>
  <c r="W28" i="26"/>
  <c r="X28" i="12"/>
  <c r="X28" i="26" s="1"/>
  <c r="AA43" i="26"/>
  <c r="AB43" i="12"/>
  <c r="AB43" i="26" s="1"/>
  <c r="W24" i="26"/>
  <c r="X24" i="12"/>
  <c r="X24" i="26" s="1"/>
  <c r="W26" i="26"/>
  <c r="X26" i="12"/>
  <c r="X26" i="26" s="1"/>
  <c r="W36" i="26"/>
  <c r="X36" i="12"/>
  <c r="X36" i="26" s="1"/>
  <c r="AA17" i="26"/>
  <c r="AB17" i="12"/>
  <c r="AB17" i="26" s="1"/>
  <c r="AA29" i="26"/>
  <c r="AB29" i="12"/>
  <c r="AB29" i="26" s="1"/>
  <c r="AA27" i="26"/>
  <c r="AB27" i="12"/>
  <c r="AB27" i="26" s="1"/>
  <c r="AA39" i="26"/>
  <c r="AB39" i="12"/>
  <c r="AB39" i="26" s="1"/>
  <c r="W20" i="26"/>
  <c r="X20" i="12"/>
  <c r="X20" i="26" s="1"/>
  <c r="W32" i="26"/>
  <c r="X32" i="12"/>
  <c r="X32" i="26" s="1"/>
  <c r="AA23" i="26"/>
  <c r="AB23" i="12"/>
  <c r="AB23" i="26" s="1"/>
  <c r="W10" i="26"/>
  <c r="X10" i="12"/>
  <c r="X10" i="26" s="1"/>
  <c r="AA13" i="26"/>
  <c r="AB13" i="12"/>
  <c r="AB13" i="26" s="1"/>
  <c r="W9" i="26"/>
  <c r="X9" i="12"/>
  <c r="X9" i="26" s="1"/>
  <c r="K15" i="12"/>
  <c r="K15" i="26" s="1"/>
  <c r="W40" i="26"/>
  <c r="X40" i="12"/>
  <c r="X40" i="26" s="1"/>
  <c r="W43" i="26"/>
  <c r="X43" i="12"/>
  <c r="X43" i="26" s="1"/>
  <c r="W38" i="26"/>
  <c r="X38" i="12"/>
  <c r="X38" i="26" s="1"/>
  <c r="AA33" i="26"/>
  <c r="AB33" i="12"/>
  <c r="AB33" i="26" s="1"/>
  <c r="AA22" i="26"/>
  <c r="AB22" i="12"/>
  <c r="AB22" i="26" s="1"/>
  <c r="AA34" i="26"/>
  <c r="AB34" i="12"/>
  <c r="AB34" i="26" s="1"/>
  <c r="AA25" i="26"/>
  <c r="AB25" i="12"/>
  <c r="AB25" i="26" s="1"/>
  <c r="W31" i="26"/>
  <c r="X31" i="12"/>
  <c r="X31" i="26" s="1"/>
  <c r="AA37" i="26"/>
  <c r="AB37" i="12"/>
  <c r="AB37" i="26" s="1"/>
  <c r="W18" i="26"/>
  <c r="X18" i="12"/>
  <c r="X18" i="26" s="1"/>
  <c r="AA28" i="26"/>
  <c r="AB28" i="12"/>
  <c r="AB28" i="26" s="1"/>
  <c r="AA26" i="26"/>
  <c r="AB26" i="12"/>
  <c r="AB26" i="26" s="1"/>
  <c r="AA36" i="26"/>
  <c r="AB36" i="12"/>
  <c r="AB36" i="26" s="1"/>
  <c r="AA38" i="26"/>
  <c r="AB38" i="12"/>
  <c r="AB38" i="26" s="1"/>
  <c r="AA21" i="26"/>
  <c r="AB21" i="12"/>
  <c r="AB21" i="26" s="1"/>
  <c r="AA16" i="26"/>
  <c r="AB16" i="12"/>
  <c r="AB16" i="26" s="1"/>
  <c r="W17" i="26"/>
  <c r="X17" i="12"/>
  <c r="X17" i="26" s="1"/>
  <c r="W27" i="26"/>
  <c r="X27" i="12"/>
  <c r="X27" i="26" s="1"/>
  <c r="W33" i="26"/>
  <c r="X33" i="12"/>
  <c r="X33" i="26" s="1"/>
  <c r="W22" i="26"/>
  <c r="X22" i="12"/>
  <c r="X22" i="26" s="1"/>
  <c r="AA44" i="26"/>
  <c r="AB44" i="12"/>
  <c r="AB44" i="26" s="1"/>
  <c r="AA9" i="26"/>
  <c r="AB9" i="12"/>
  <c r="AB9" i="26" s="1"/>
  <c r="AA12" i="26"/>
  <c r="AB12" i="12"/>
  <c r="AB12" i="26" s="1"/>
  <c r="W12" i="26"/>
  <c r="X12" i="12"/>
  <c r="X12" i="26" s="1"/>
  <c r="W37" i="26"/>
  <c r="X37" i="12"/>
  <c r="X37" i="26" s="1"/>
  <c r="W35" i="26"/>
  <c r="X35" i="12"/>
  <c r="X35" i="26" s="1"/>
  <c r="AA30" i="26"/>
  <c r="AB30" i="12"/>
  <c r="AB30" i="26" s="1"/>
  <c r="AA40" i="26"/>
  <c r="AB40" i="12"/>
  <c r="AB40" i="26" s="1"/>
  <c r="AA19" i="26"/>
  <c r="AB19" i="12"/>
  <c r="AB19" i="26" s="1"/>
  <c r="W25" i="26"/>
  <c r="X25" i="12"/>
  <c r="X25" i="26" s="1"/>
  <c r="AA24" i="26"/>
  <c r="AB24" i="12"/>
  <c r="AB24" i="26" s="1"/>
  <c r="W29" i="26"/>
  <c r="X29" i="12"/>
  <c r="X29" i="26" s="1"/>
  <c r="AA35" i="26"/>
  <c r="AB35" i="12"/>
  <c r="AB35" i="26" s="1"/>
  <c r="W41" i="26"/>
  <c r="X41" i="12"/>
  <c r="X41" i="26" s="1"/>
  <c r="W39" i="26"/>
  <c r="X39" i="12"/>
  <c r="X39" i="26" s="1"/>
  <c r="AA20" i="26"/>
  <c r="AB20" i="12"/>
  <c r="AB20" i="26" s="1"/>
  <c r="AA32" i="26"/>
  <c r="AB32" i="12"/>
  <c r="AB32" i="26" s="1"/>
  <c r="W34" i="26"/>
  <c r="X34" i="12"/>
  <c r="X34" i="26" s="1"/>
  <c r="W44" i="26"/>
  <c r="X44" i="12"/>
  <c r="X44" i="26" s="1"/>
  <c r="W11" i="26"/>
  <c r="X11" i="12"/>
  <c r="X11" i="26" s="1"/>
  <c r="W23" i="26"/>
  <c r="X23" i="12"/>
  <c r="X23" i="26" s="1"/>
  <c r="AA11" i="26"/>
  <c r="AB11" i="12"/>
  <c r="AB11" i="26" s="1"/>
  <c r="AA14" i="26"/>
  <c r="AB14" i="12"/>
  <c r="AB14" i="26" s="1"/>
  <c r="W14" i="26"/>
  <c r="X14" i="12"/>
  <c r="X14" i="26" s="1"/>
  <c r="W8" i="26"/>
  <c r="X8" i="12"/>
  <c r="W13" i="26"/>
  <c r="X13" i="12"/>
  <c r="X13" i="26" s="1"/>
  <c r="W15" i="26"/>
  <c r="X15" i="12"/>
  <c r="X15" i="26" s="1"/>
  <c r="K8" i="12"/>
  <c r="K8" i="26" s="1"/>
  <c r="I26" i="23"/>
  <c r="G16" i="31"/>
  <c r="J26" i="23"/>
  <c r="D16" i="31"/>
  <c r="I37" i="26"/>
  <c r="L37" i="12"/>
  <c r="L37" i="26" s="1"/>
  <c r="L25" i="12"/>
  <c r="L25" i="26" s="1"/>
  <c r="I24" i="26"/>
  <c r="L24" i="12"/>
  <c r="L24" i="26" s="1"/>
  <c r="I36" i="26"/>
  <c r="L36" i="12"/>
  <c r="L36" i="26" s="1"/>
  <c r="H30" i="26"/>
  <c r="K30" i="12"/>
  <c r="K30" i="26" s="1"/>
  <c r="I40" i="26"/>
  <c r="L40" i="12"/>
  <c r="L40" i="26" s="1"/>
  <c r="I42" i="26"/>
  <c r="L42" i="12"/>
  <c r="L42" i="26" s="1"/>
  <c r="H19" i="26"/>
  <c r="K19" i="12"/>
  <c r="K19" i="26" s="1"/>
  <c r="I31" i="26"/>
  <c r="L31" i="12"/>
  <c r="L31" i="26" s="1"/>
  <c r="H37" i="26"/>
  <c r="K37" i="12"/>
  <c r="K37" i="26" s="1"/>
  <c r="H11" i="26"/>
  <c r="K11" i="12"/>
  <c r="K11" i="26" s="1"/>
  <c r="H18" i="26"/>
  <c r="K18" i="12"/>
  <c r="K18" i="26" s="1"/>
  <c r="I38" i="26"/>
  <c r="L38" i="12"/>
  <c r="L38" i="26" s="1"/>
  <c r="I21" i="26"/>
  <c r="L21" i="12"/>
  <c r="L21" i="26" s="1"/>
  <c r="I35" i="26"/>
  <c r="L35" i="12"/>
  <c r="L35" i="26" s="1"/>
  <c r="H33" i="26"/>
  <c r="K33" i="12"/>
  <c r="K33" i="26" s="1"/>
  <c r="H22" i="26"/>
  <c r="K22" i="12"/>
  <c r="K22" i="26" s="1"/>
  <c r="I34" i="26"/>
  <c r="L34" i="12"/>
  <c r="L34" i="26" s="1"/>
  <c r="I44" i="26"/>
  <c r="L44" i="12"/>
  <c r="L44" i="26" s="1"/>
  <c r="I16" i="26"/>
  <c r="L16" i="12"/>
  <c r="L16" i="26" s="1"/>
  <c r="H16" i="26"/>
  <c r="K16" i="12"/>
  <c r="K16" i="26" s="1"/>
  <c r="I9" i="26"/>
  <c r="L9" i="12"/>
  <c r="H9" i="26"/>
  <c r="K9" i="12"/>
  <c r="K9" i="26" s="1"/>
  <c r="J14" i="26"/>
  <c r="J9" i="26"/>
  <c r="J8" i="26"/>
  <c r="J45" i="12"/>
  <c r="I30" i="26"/>
  <c r="L30" i="12"/>
  <c r="L30" i="26" s="1"/>
  <c r="H31" i="26"/>
  <c r="K31" i="12"/>
  <c r="K31" i="26" s="1"/>
  <c r="H17" i="26"/>
  <c r="K17" i="12"/>
  <c r="K17" i="26" s="1"/>
  <c r="H42" i="26"/>
  <c r="K42" i="12"/>
  <c r="K42" i="26" s="1"/>
  <c r="H43" i="26"/>
  <c r="K43" i="12"/>
  <c r="K43" i="26" s="1"/>
  <c r="H24" i="26"/>
  <c r="K24" i="12"/>
  <c r="K24" i="26" s="1"/>
  <c r="I29" i="26"/>
  <c r="L29" i="12"/>
  <c r="L29" i="26" s="1"/>
  <c r="H35" i="26"/>
  <c r="K35" i="12"/>
  <c r="K35" i="26" s="1"/>
  <c r="I41" i="26"/>
  <c r="L41" i="12"/>
  <c r="L41" i="26" s="1"/>
  <c r="H41" i="26"/>
  <c r="K41" i="12"/>
  <c r="K41" i="26" s="1"/>
  <c r="H39" i="26"/>
  <c r="K39" i="12"/>
  <c r="K39" i="26" s="1"/>
  <c r="H20" i="26"/>
  <c r="K20" i="12"/>
  <c r="K20" i="26" s="1"/>
  <c r="I32" i="26"/>
  <c r="L32" i="12"/>
  <c r="L32" i="26" s="1"/>
  <c r="H34" i="26"/>
  <c r="K34" i="12"/>
  <c r="K34" i="26" s="1"/>
  <c r="I23" i="26"/>
  <c r="L23" i="12"/>
  <c r="L23" i="26" s="1"/>
  <c r="I11" i="26"/>
  <c r="L11" i="12"/>
  <c r="L11" i="26" s="1"/>
  <c r="I15" i="26"/>
  <c r="L15" i="12"/>
  <c r="L15" i="26" s="1"/>
  <c r="H13" i="26"/>
  <c r="K13" i="12"/>
  <c r="K13" i="26" s="1"/>
  <c r="J10" i="26"/>
  <c r="J12" i="26"/>
  <c r="K25" i="12"/>
  <c r="K25" i="26" s="1"/>
  <c r="I28" i="26"/>
  <c r="L28" i="12"/>
  <c r="L28" i="26" s="1"/>
  <c r="I43" i="26"/>
  <c r="L43" i="12"/>
  <c r="L43" i="26" s="1"/>
  <c r="H26" i="26"/>
  <c r="K26" i="12"/>
  <c r="K26" i="26" s="1"/>
  <c r="H36" i="26"/>
  <c r="K36" i="12"/>
  <c r="K36" i="26" s="1"/>
  <c r="H38" i="26"/>
  <c r="K38" i="12"/>
  <c r="K38" i="26" s="1"/>
  <c r="H21" i="26"/>
  <c r="K21" i="12"/>
  <c r="K21" i="26" s="1"/>
  <c r="I17" i="26"/>
  <c r="L17" i="12"/>
  <c r="L17" i="26" s="1"/>
  <c r="H27" i="26"/>
  <c r="K27" i="12"/>
  <c r="K27" i="26" s="1"/>
  <c r="I33" i="26"/>
  <c r="L33" i="12"/>
  <c r="L33" i="26" s="1"/>
  <c r="I22" i="26"/>
  <c r="L22" i="12"/>
  <c r="L22" i="26" s="1"/>
  <c r="H14" i="26"/>
  <c r="K14" i="12"/>
  <c r="K14" i="26" s="1"/>
  <c r="I12" i="26"/>
  <c r="L12" i="12"/>
  <c r="L12" i="26" s="1"/>
  <c r="I13" i="26"/>
  <c r="L13" i="12"/>
  <c r="L13" i="26" s="1"/>
  <c r="J11" i="26"/>
  <c r="J15" i="26"/>
  <c r="AB15" i="26"/>
  <c r="I19" i="26"/>
  <c r="L19" i="12"/>
  <c r="L19" i="26" s="1"/>
  <c r="I18" i="26"/>
  <c r="L18" i="12"/>
  <c r="L18" i="26" s="1"/>
  <c r="H40" i="26"/>
  <c r="K40" i="12"/>
  <c r="K40" i="26" s="1"/>
  <c r="H28" i="26"/>
  <c r="K28" i="12"/>
  <c r="K28" i="26" s="1"/>
  <c r="I26" i="26"/>
  <c r="L26" i="12"/>
  <c r="L26" i="26" s="1"/>
  <c r="H29" i="26"/>
  <c r="K29" i="12"/>
  <c r="K29" i="26" s="1"/>
  <c r="I27" i="26"/>
  <c r="L27" i="12"/>
  <c r="L27" i="26" s="1"/>
  <c r="I39" i="26"/>
  <c r="L39" i="12"/>
  <c r="L39" i="26" s="1"/>
  <c r="I20" i="26"/>
  <c r="L20" i="12"/>
  <c r="L20" i="26" s="1"/>
  <c r="H32" i="26"/>
  <c r="K32" i="12"/>
  <c r="K32" i="26" s="1"/>
  <c r="H44" i="26"/>
  <c r="K44" i="12"/>
  <c r="K44" i="26" s="1"/>
  <c r="H23" i="26"/>
  <c r="K23" i="12"/>
  <c r="K23" i="26" s="1"/>
  <c r="H10" i="26"/>
  <c r="K10" i="12"/>
  <c r="K10" i="26" s="1"/>
  <c r="I10" i="26"/>
  <c r="L10" i="12"/>
  <c r="L10" i="26" s="1"/>
  <c r="H12" i="26"/>
  <c r="K12" i="12"/>
  <c r="K12" i="26" s="1"/>
  <c r="J16" i="26"/>
  <c r="J13" i="26"/>
  <c r="F27" i="23"/>
  <c r="H45" i="12"/>
  <c r="AA30" i="31" s="1"/>
  <c r="AA45" i="12"/>
  <c r="W45" i="12"/>
  <c r="I45" i="12"/>
  <c r="AD30" i="31" s="1"/>
  <c r="W45" i="26" l="1"/>
  <c r="I27" i="16" s="1"/>
  <c r="AA45" i="26"/>
  <c r="J27" i="16" s="1"/>
  <c r="I27" i="23"/>
  <c r="G30" i="31"/>
  <c r="J27" i="23"/>
  <c r="D30" i="31"/>
  <c r="K45" i="26"/>
  <c r="G25" i="16" s="1"/>
  <c r="K45" i="12"/>
  <c r="G25" i="23" s="1"/>
  <c r="L9" i="26"/>
  <c r="L45" i="26" s="1"/>
  <c r="L45" i="12"/>
  <c r="AB8" i="26"/>
  <c r="AB45" i="26" s="1"/>
  <c r="J25" i="16" s="1"/>
  <c r="AB45" i="12"/>
  <c r="J25" i="23" s="1"/>
  <c r="F25" i="23"/>
  <c r="X8" i="26"/>
  <c r="X45" i="26" s="1"/>
  <c r="I25" i="16" s="1"/>
  <c r="X45" i="12"/>
  <c r="I25" i="23" s="1"/>
  <c r="H27" i="23"/>
  <c r="G27" i="23"/>
  <c r="H25" i="16" l="1"/>
  <c r="O45" i="26"/>
  <c r="H25" i="23"/>
  <c r="O45" i="12"/>
  <c r="Q37" i="31" s="1"/>
  <c r="P10" i="12" l="1"/>
  <c r="P11" i="12"/>
  <c r="P14" i="12"/>
  <c r="P37" i="12"/>
  <c r="P8" i="12"/>
  <c r="P42" i="12"/>
  <c r="P27" i="12"/>
  <c r="P33" i="12"/>
  <c r="P13" i="12"/>
  <c r="P23" i="12"/>
  <c r="P17" i="12"/>
  <c r="P41" i="12"/>
  <c r="P31" i="12"/>
  <c r="P43" i="12"/>
  <c r="P39" i="12"/>
  <c r="P32" i="12"/>
  <c r="P9" i="12"/>
  <c r="P30" i="12"/>
  <c r="P16" i="12"/>
  <c r="P44" i="12"/>
  <c r="P12" i="12"/>
  <c r="P25" i="12"/>
  <c r="P29" i="12"/>
  <c r="P19" i="12"/>
  <c r="P34" i="12"/>
  <c r="P22" i="12"/>
  <c r="P36" i="12"/>
  <c r="P35" i="12"/>
  <c r="P15" i="12"/>
  <c r="P28" i="12"/>
  <c r="P20" i="12"/>
  <c r="P26" i="12"/>
  <c r="P40" i="12"/>
  <c r="P24" i="12"/>
  <c r="P21" i="12"/>
  <c r="P18" i="12"/>
  <c r="P38" i="12"/>
  <c r="Q38" i="12" l="1"/>
  <c r="Q38" i="26" s="1"/>
  <c r="P38" i="26"/>
  <c r="P40" i="26"/>
  <c r="Q40" i="12"/>
  <c r="Q40" i="26" s="1"/>
  <c r="Q15" i="12"/>
  <c r="Q15" i="26" s="1"/>
  <c r="P15" i="26"/>
  <c r="Q34" i="12"/>
  <c r="Q34" i="26" s="1"/>
  <c r="P34" i="26"/>
  <c r="Q12" i="12"/>
  <c r="Q12" i="26" s="1"/>
  <c r="P12" i="26"/>
  <c r="Q9" i="12"/>
  <c r="Q9" i="26" s="1"/>
  <c r="P9" i="26"/>
  <c r="P13" i="26"/>
  <c r="Q13" i="12"/>
  <c r="Q13" i="26" s="1"/>
  <c r="P8" i="26"/>
  <c r="Q8" i="12"/>
  <c r="P45" i="12"/>
  <c r="P10" i="26"/>
  <c r="Q10" i="12"/>
  <c r="Q10" i="26" s="1"/>
  <c r="P18" i="26"/>
  <c r="Q18" i="12"/>
  <c r="Q18" i="26" s="1"/>
  <c r="Q26" i="12"/>
  <c r="Q26" i="26" s="1"/>
  <c r="P26" i="26"/>
  <c r="P35" i="26"/>
  <c r="Q35" i="12"/>
  <c r="Q35" i="26" s="1"/>
  <c r="P19" i="26"/>
  <c r="Q19" i="12"/>
  <c r="Q19" i="26" s="1"/>
  <c r="Q44" i="12"/>
  <c r="Q44" i="26" s="1"/>
  <c r="P44" i="26"/>
  <c r="Q32" i="12"/>
  <c r="Q32" i="26" s="1"/>
  <c r="P32" i="26"/>
  <c r="Q41" i="12"/>
  <c r="Q41" i="26" s="1"/>
  <c r="P41" i="26"/>
  <c r="Q33" i="12"/>
  <c r="Q33" i="26" s="1"/>
  <c r="P33" i="26"/>
  <c r="P37" i="26"/>
  <c r="Q37" i="12"/>
  <c r="Q37" i="26" s="1"/>
  <c r="Q39" i="12"/>
  <c r="Q39" i="26" s="1"/>
  <c r="P39" i="26"/>
  <c r="Q21" i="12"/>
  <c r="Q21" i="26" s="1"/>
  <c r="P21" i="26"/>
  <c r="P20" i="26"/>
  <c r="Q20" i="12"/>
  <c r="Q20" i="26" s="1"/>
  <c r="Q36" i="12"/>
  <c r="Q36" i="26" s="1"/>
  <c r="P36" i="26"/>
  <c r="P29" i="26"/>
  <c r="Q29" i="12"/>
  <c r="Q29" i="26" s="1"/>
  <c r="Q16" i="12"/>
  <c r="Q16" i="26" s="1"/>
  <c r="P16" i="26"/>
  <c r="Q17" i="12"/>
  <c r="Q17" i="26" s="1"/>
  <c r="P17" i="26"/>
  <c r="P27" i="26"/>
  <c r="Q27" i="12"/>
  <c r="Q27" i="26" s="1"/>
  <c r="Q14" i="12"/>
  <c r="Q14" i="26" s="1"/>
  <c r="P14" i="26"/>
  <c r="P24" i="26"/>
  <c r="Q24" i="12"/>
  <c r="Q24" i="26" s="1"/>
  <c r="Q28" i="12"/>
  <c r="Q28" i="26" s="1"/>
  <c r="P28" i="26"/>
  <c r="P22" i="26"/>
  <c r="Q22" i="12"/>
  <c r="Q22" i="26" s="1"/>
  <c r="Q25" i="12"/>
  <c r="Q25" i="26" s="1"/>
  <c r="P25" i="26"/>
  <c r="Q30" i="12"/>
  <c r="Q30" i="26" s="1"/>
  <c r="P30" i="26"/>
  <c r="P43" i="26"/>
  <c r="Q43" i="12"/>
  <c r="Q43" i="26" s="1"/>
  <c r="Q23" i="12"/>
  <c r="Q23" i="26" s="1"/>
  <c r="P23" i="26"/>
  <c r="P42" i="26"/>
  <c r="Q42" i="12"/>
  <c r="Q42" i="26" s="1"/>
  <c r="P11" i="26"/>
  <c r="Q11" i="12"/>
  <c r="Q11" i="26" s="1"/>
  <c r="P31" i="26"/>
  <c r="Q31" i="12"/>
  <c r="Q31" i="26" s="1"/>
  <c r="Q8" i="26" l="1"/>
  <c r="Q45" i="26" s="1"/>
  <c r="Q45" i="12"/>
  <c r="Q42" i="31" s="1"/>
  <c r="R8" i="12" a="1"/>
  <c r="P45" i="26"/>
  <c r="R22" i="12" l="1"/>
  <c r="R41" i="12"/>
  <c r="R23" i="12"/>
  <c r="R10" i="12"/>
  <c r="R26" i="12"/>
  <c r="R42" i="12"/>
  <c r="R25" i="12"/>
  <c r="R8" i="12"/>
  <c r="R29" i="12"/>
  <c r="R28" i="12"/>
  <c r="R37" i="12"/>
  <c r="R32" i="12"/>
  <c r="R44" i="12"/>
  <c r="R14" i="12"/>
  <c r="R30" i="12"/>
  <c r="R9" i="12"/>
  <c r="R31" i="12"/>
  <c r="R13" i="12"/>
  <c r="R35" i="12"/>
  <c r="R39" i="12"/>
  <c r="R21" i="12"/>
  <c r="R18" i="12"/>
  <c r="R34" i="12"/>
  <c r="R15" i="12"/>
  <c r="R36" i="12"/>
  <c r="R19" i="12"/>
  <c r="R40" i="12"/>
  <c r="R11" i="12"/>
  <c r="R43" i="12"/>
  <c r="R16" i="12"/>
  <c r="R38" i="12"/>
  <c r="R24" i="12"/>
  <c r="R17" i="12"/>
  <c r="R27" i="12"/>
  <c r="R33" i="12"/>
  <c r="R20" i="12"/>
  <c r="R12" i="12"/>
  <c r="Y20" i="12" l="1"/>
  <c r="AE20" i="12"/>
  <c r="S20" i="12"/>
  <c r="R20" i="26"/>
  <c r="AC20" i="12"/>
  <c r="T20" i="12"/>
  <c r="R24" i="26"/>
  <c r="AC24" i="12"/>
  <c r="AE24" i="12"/>
  <c r="T24" i="12"/>
  <c r="Y24" i="12"/>
  <c r="S24" i="12"/>
  <c r="AE11" i="12"/>
  <c r="T11" i="12"/>
  <c r="R11" i="26"/>
  <c r="S11" i="12"/>
  <c r="AC11" i="12"/>
  <c r="Y11" i="12"/>
  <c r="AE15" i="12"/>
  <c r="T15" i="12"/>
  <c r="R15" i="26"/>
  <c r="AC15" i="12"/>
  <c r="Y15" i="12"/>
  <c r="S15" i="12"/>
  <c r="AE39" i="12"/>
  <c r="S39" i="12"/>
  <c r="R39" i="26"/>
  <c r="Y39" i="12"/>
  <c r="AC39" i="12"/>
  <c r="T39" i="12"/>
  <c r="AE9" i="12"/>
  <c r="S9" i="12"/>
  <c r="R9" i="26"/>
  <c r="AC9" i="12"/>
  <c r="Y9" i="12"/>
  <c r="T9" i="12"/>
  <c r="AE32" i="12"/>
  <c r="T32" i="12"/>
  <c r="R32" i="26"/>
  <c r="Y32" i="12"/>
  <c r="S32" i="12"/>
  <c r="AC32" i="12"/>
  <c r="R8" i="26"/>
  <c r="T8" i="12"/>
  <c r="AE8" i="12"/>
  <c r="R45" i="12"/>
  <c r="N48" i="31" s="1"/>
  <c r="AC8" i="12"/>
  <c r="Y8" i="12"/>
  <c r="S8" i="12"/>
  <c r="AE10" i="12"/>
  <c r="S10" i="12"/>
  <c r="R10" i="26"/>
  <c r="AC10" i="12"/>
  <c r="Y10" i="12"/>
  <c r="T10" i="12"/>
  <c r="AE33" i="12"/>
  <c r="T33" i="12"/>
  <c r="R33" i="26"/>
  <c r="AC33" i="12"/>
  <c r="Y33" i="12"/>
  <c r="S33" i="12"/>
  <c r="AE38" i="12"/>
  <c r="T38" i="12"/>
  <c r="R38" i="26"/>
  <c r="AC38" i="12"/>
  <c r="Y38" i="12"/>
  <c r="S38" i="12"/>
  <c r="AC40" i="12"/>
  <c r="S40" i="12"/>
  <c r="AE40" i="12"/>
  <c r="T40" i="12"/>
  <c r="R40" i="26"/>
  <c r="Y40" i="12"/>
  <c r="Y34" i="12"/>
  <c r="S34" i="12"/>
  <c r="T34" i="12"/>
  <c r="AE34" i="12"/>
  <c r="AC34" i="12"/>
  <c r="R34" i="26"/>
  <c r="Y35" i="12"/>
  <c r="AE35" i="12"/>
  <c r="AC35" i="12"/>
  <c r="R35" i="26"/>
  <c r="T35" i="12"/>
  <c r="S35" i="12"/>
  <c r="T30" i="12"/>
  <c r="AE30" i="12"/>
  <c r="AC30" i="12"/>
  <c r="R30" i="26"/>
  <c r="Y30" i="12"/>
  <c r="S30" i="12"/>
  <c r="T37" i="12"/>
  <c r="AE37" i="12"/>
  <c r="AC37" i="12"/>
  <c r="R37" i="26"/>
  <c r="Y37" i="12"/>
  <c r="S37" i="12"/>
  <c r="T25" i="12"/>
  <c r="AE25" i="12"/>
  <c r="AC25" i="12"/>
  <c r="R25" i="26"/>
  <c r="Y25" i="12"/>
  <c r="S25" i="12"/>
  <c r="S23" i="12"/>
  <c r="AE23" i="12"/>
  <c r="Y23" i="12"/>
  <c r="R23" i="26"/>
  <c r="AC23" i="12"/>
  <c r="T23" i="12"/>
  <c r="T27" i="12"/>
  <c r="AE27" i="12"/>
  <c r="AC27" i="12"/>
  <c r="R27" i="26"/>
  <c r="Y27" i="12"/>
  <c r="S27" i="12"/>
  <c r="S16" i="12"/>
  <c r="AE16" i="12"/>
  <c r="T16" i="12"/>
  <c r="R16" i="26"/>
  <c r="AC16" i="12"/>
  <c r="Y16" i="12"/>
  <c r="AE19" i="12"/>
  <c r="Y19" i="12"/>
  <c r="R19" i="26"/>
  <c r="S19" i="12"/>
  <c r="AC19" i="12"/>
  <c r="T19" i="12"/>
  <c r="AE18" i="12"/>
  <c r="S18" i="12"/>
  <c r="R18" i="26"/>
  <c r="T18" i="12"/>
  <c r="AC18" i="12"/>
  <c r="Y18" i="12"/>
  <c r="AE13" i="12"/>
  <c r="T13" i="12"/>
  <c r="R13" i="26"/>
  <c r="AC13" i="12"/>
  <c r="Y13" i="12"/>
  <c r="S13" i="12"/>
  <c r="AE14" i="12"/>
  <c r="T14" i="12"/>
  <c r="R14" i="26"/>
  <c r="AC14" i="12"/>
  <c r="Y14" i="12"/>
  <c r="S14" i="12"/>
  <c r="AE28" i="12"/>
  <c r="Y28" i="12"/>
  <c r="R28" i="26"/>
  <c r="AC28" i="12"/>
  <c r="S28" i="12"/>
  <c r="T28" i="12"/>
  <c r="AE42" i="12"/>
  <c r="S42" i="12"/>
  <c r="R42" i="26"/>
  <c r="AC42" i="12"/>
  <c r="Y42" i="12"/>
  <c r="T42" i="12"/>
  <c r="AE41" i="12"/>
  <c r="T41" i="12"/>
  <c r="R41" i="26"/>
  <c r="AC41" i="12"/>
  <c r="S41" i="12"/>
  <c r="Y41" i="12"/>
  <c r="AE12" i="12"/>
  <c r="Y12" i="12"/>
  <c r="R12" i="26"/>
  <c r="AC12" i="12"/>
  <c r="S12" i="12"/>
  <c r="T12" i="12"/>
  <c r="AE17" i="12"/>
  <c r="T17" i="12"/>
  <c r="R17" i="26"/>
  <c r="AC17" i="12"/>
  <c r="Y17" i="12"/>
  <c r="S17" i="12"/>
  <c r="Y43" i="12"/>
  <c r="T43" i="12"/>
  <c r="AE43" i="12"/>
  <c r="AC43" i="12"/>
  <c r="R43" i="26"/>
  <c r="S43" i="12"/>
  <c r="Y36" i="12"/>
  <c r="T36" i="12"/>
  <c r="AE36" i="12"/>
  <c r="S36" i="12"/>
  <c r="R36" i="26"/>
  <c r="AC36" i="12"/>
  <c r="T21" i="12"/>
  <c r="AE21" i="12"/>
  <c r="AC21" i="12"/>
  <c r="R21" i="26"/>
  <c r="Y21" i="12"/>
  <c r="S21" i="12"/>
  <c r="R31" i="26"/>
  <c r="T31" i="12"/>
  <c r="AE31" i="12"/>
  <c r="Y31" i="12"/>
  <c r="S31" i="12"/>
  <c r="AC31" i="12"/>
  <c r="S44" i="12"/>
  <c r="AE44" i="12"/>
  <c r="T44" i="12"/>
  <c r="R44" i="26"/>
  <c r="AC44" i="12"/>
  <c r="Y44" i="12"/>
  <c r="T29" i="12"/>
  <c r="AE29" i="12"/>
  <c r="AC29" i="12"/>
  <c r="R29" i="26"/>
  <c r="Y29" i="12"/>
  <c r="S29" i="12"/>
  <c r="S26" i="12"/>
  <c r="AE26" i="12"/>
  <c r="AC26" i="12"/>
  <c r="R26" i="26"/>
  <c r="Y26" i="12"/>
  <c r="T26" i="12"/>
  <c r="S22" i="12"/>
  <c r="AE22" i="12"/>
  <c r="AC22" i="12"/>
  <c r="R22" i="26"/>
  <c r="Y22" i="12"/>
  <c r="T22" i="12"/>
  <c r="AH26" i="12" l="1"/>
  <c r="AH26" i="26" s="1"/>
  <c r="Y26" i="26"/>
  <c r="AF26" i="12"/>
  <c r="AF26" i="26" s="1"/>
  <c r="S26" i="26"/>
  <c r="AI29" i="12"/>
  <c r="AI29" i="26" s="1"/>
  <c r="AC29" i="26"/>
  <c r="AI44" i="12"/>
  <c r="AI44" i="26" s="1"/>
  <c r="AC44" i="26"/>
  <c r="S44" i="26"/>
  <c r="AF44" i="12"/>
  <c r="AF44" i="26" s="1"/>
  <c r="AE31" i="26"/>
  <c r="AJ31" i="12"/>
  <c r="AH21" i="12"/>
  <c r="AH21" i="26" s="1"/>
  <c r="Y21" i="26"/>
  <c r="AG21" i="12"/>
  <c r="AG21" i="26" s="1"/>
  <c r="T21" i="26"/>
  <c r="AE36" i="26"/>
  <c r="AJ36" i="12"/>
  <c r="AH43" i="12"/>
  <c r="AH43" i="26" s="1"/>
  <c r="Y43" i="26"/>
  <c r="AF12" i="12"/>
  <c r="AF12" i="26" s="1"/>
  <c r="S12" i="26"/>
  <c r="AE12" i="26"/>
  <c r="AJ12" i="12"/>
  <c r="AH42" i="12"/>
  <c r="AH42" i="26" s="1"/>
  <c r="Y42" i="26"/>
  <c r="AE42" i="26"/>
  <c r="AJ42" i="12"/>
  <c r="AH14" i="12"/>
  <c r="AH14" i="26" s="1"/>
  <c r="Y14" i="26"/>
  <c r="AE14" i="26"/>
  <c r="AJ14" i="12"/>
  <c r="AC18" i="26"/>
  <c r="AI18" i="12"/>
  <c r="AI18" i="26" s="1"/>
  <c r="AE18" i="26"/>
  <c r="AJ18" i="12"/>
  <c r="AI16" i="12"/>
  <c r="AI16" i="26" s="1"/>
  <c r="AC16" i="26"/>
  <c r="S16" i="26"/>
  <c r="AF16" i="12"/>
  <c r="AF16" i="26" s="1"/>
  <c r="AI27" i="12"/>
  <c r="AI27" i="26" s="1"/>
  <c r="AC27" i="26"/>
  <c r="AI23" i="12"/>
  <c r="AI23" i="26" s="1"/>
  <c r="AC23" i="26"/>
  <c r="S23" i="26"/>
  <c r="AF23" i="12"/>
  <c r="AF23" i="26" s="1"/>
  <c r="AI25" i="12"/>
  <c r="AI25" i="26" s="1"/>
  <c r="AC25" i="26"/>
  <c r="AH37" i="12"/>
  <c r="AH37" i="26" s="1"/>
  <c r="Y37" i="26"/>
  <c r="AG37" i="12"/>
  <c r="AG37" i="26" s="1"/>
  <c r="T37" i="26"/>
  <c r="AC30" i="26"/>
  <c r="AI30" i="12"/>
  <c r="AI30" i="26" s="1"/>
  <c r="AG35" i="12"/>
  <c r="AG35" i="26" s="1"/>
  <c r="T35" i="26"/>
  <c r="AH35" i="12"/>
  <c r="AH35" i="26" s="1"/>
  <c r="Y35" i="26"/>
  <c r="T34" i="26"/>
  <c r="AG34" i="12"/>
  <c r="AG34" i="26" s="1"/>
  <c r="AI40" i="12"/>
  <c r="AI40" i="26" s="1"/>
  <c r="AC40" i="26"/>
  <c r="AH33" i="12"/>
  <c r="AH33" i="26" s="1"/>
  <c r="Y33" i="26"/>
  <c r="AE33" i="26"/>
  <c r="AJ33" i="12"/>
  <c r="AH8" i="12"/>
  <c r="Y8" i="26"/>
  <c r="Y45" i="12"/>
  <c r="T8" i="26"/>
  <c r="AG8" i="12"/>
  <c r="T45" i="12"/>
  <c r="AH32" i="12"/>
  <c r="AH32" i="26" s="1"/>
  <c r="Y32" i="26"/>
  <c r="T9" i="26"/>
  <c r="AG9" i="12"/>
  <c r="AG9" i="26" s="1"/>
  <c r="AF9" i="12"/>
  <c r="AF9" i="26" s="1"/>
  <c r="S9" i="26"/>
  <c r="AH39" i="12"/>
  <c r="AH39" i="26" s="1"/>
  <c r="Y39" i="26"/>
  <c r="AF15" i="12"/>
  <c r="AF15" i="26" s="1"/>
  <c r="S15" i="26"/>
  <c r="AG15" i="12"/>
  <c r="AG15" i="26" s="1"/>
  <c r="T15" i="26"/>
  <c r="AF11" i="12"/>
  <c r="AF11" i="26" s="1"/>
  <c r="S11" i="26"/>
  <c r="S24" i="26"/>
  <c r="AF24" i="12"/>
  <c r="AF24" i="26" s="1"/>
  <c r="AI24" i="12"/>
  <c r="AI24" i="26" s="1"/>
  <c r="AC24" i="26"/>
  <c r="T22" i="26"/>
  <c r="AG22" i="12"/>
  <c r="AG22" i="26" s="1"/>
  <c r="AE22" i="26"/>
  <c r="AJ22" i="12"/>
  <c r="AF29" i="12"/>
  <c r="AF29" i="26" s="1"/>
  <c r="S29" i="26"/>
  <c r="AE29" i="26"/>
  <c r="AJ29" i="12"/>
  <c r="AI31" i="12"/>
  <c r="AI31" i="26" s="1"/>
  <c r="AC31" i="26"/>
  <c r="AG31" i="12"/>
  <c r="AG31" i="26" s="1"/>
  <c r="T31" i="26"/>
  <c r="AI36" i="12"/>
  <c r="AI36" i="26" s="1"/>
  <c r="AC36" i="26"/>
  <c r="T36" i="26"/>
  <c r="AG36" i="12"/>
  <c r="AG36" i="26" s="1"/>
  <c r="AC43" i="26"/>
  <c r="AI43" i="12"/>
  <c r="AI43" i="26" s="1"/>
  <c r="AF17" i="12"/>
  <c r="AF17" i="26" s="1"/>
  <c r="S17" i="26"/>
  <c r="T17" i="26"/>
  <c r="AG17" i="12"/>
  <c r="AG17" i="26" s="1"/>
  <c r="AC12" i="26"/>
  <c r="AI12" i="12"/>
  <c r="AI12" i="26" s="1"/>
  <c r="AH41" i="12"/>
  <c r="AH41" i="26" s="1"/>
  <c r="Y41" i="26"/>
  <c r="AG41" i="12"/>
  <c r="AG41" i="26" s="1"/>
  <c r="T41" i="26"/>
  <c r="AC42" i="26"/>
  <c r="AI42" i="12"/>
  <c r="AI42" i="26" s="1"/>
  <c r="T28" i="26"/>
  <c r="AG28" i="12"/>
  <c r="AG28" i="26" s="1"/>
  <c r="AH28" i="12"/>
  <c r="AH28" i="26" s="1"/>
  <c r="Y28" i="26"/>
  <c r="AC14" i="26"/>
  <c r="AI14" i="12"/>
  <c r="AI14" i="26" s="1"/>
  <c r="S13" i="26"/>
  <c r="AF13" i="12"/>
  <c r="AF13" i="26" s="1"/>
  <c r="T13" i="26"/>
  <c r="AG13" i="12"/>
  <c r="AG13" i="26" s="1"/>
  <c r="AG18" i="12"/>
  <c r="AG18" i="26" s="1"/>
  <c r="T18" i="26"/>
  <c r="AG19" i="12"/>
  <c r="AG19" i="26" s="1"/>
  <c r="T19" i="26"/>
  <c r="Y19" i="26"/>
  <c r="AH19" i="12"/>
  <c r="AH19" i="26" s="1"/>
  <c r="S27" i="26"/>
  <c r="AF27" i="12"/>
  <c r="AF27" i="26" s="1"/>
  <c r="AE27" i="26"/>
  <c r="AJ27" i="12"/>
  <c r="S25" i="26"/>
  <c r="AF25" i="12"/>
  <c r="AF25" i="26" s="1"/>
  <c r="AE25" i="26"/>
  <c r="AJ25" i="12"/>
  <c r="AF30" i="12"/>
  <c r="AF30" i="26" s="1"/>
  <c r="S30" i="26"/>
  <c r="AE30" i="26"/>
  <c r="AJ30" i="12"/>
  <c r="AF34" i="12"/>
  <c r="AF34" i="26" s="1"/>
  <c r="S34" i="26"/>
  <c r="AG40" i="12"/>
  <c r="AG40" i="26" s="1"/>
  <c r="T40" i="26"/>
  <c r="AF38" i="12"/>
  <c r="AF38" i="26" s="1"/>
  <c r="S38" i="26"/>
  <c r="T38" i="26"/>
  <c r="AG38" i="12"/>
  <c r="AG38" i="26" s="1"/>
  <c r="AI33" i="12"/>
  <c r="AI33" i="26" s="1"/>
  <c r="AC33" i="26"/>
  <c r="AG10" i="12"/>
  <c r="AG10" i="26" s="1"/>
  <c r="T10" i="26"/>
  <c r="AF10" i="12"/>
  <c r="AF10" i="26" s="1"/>
  <c r="S10" i="26"/>
  <c r="AC8" i="26"/>
  <c r="AI8" i="12"/>
  <c r="AC45" i="12"/>
  <c r="R45" i="26"/>
  <c r="F28" i="16" s="1"/>
  <c r="AH9" i="12"/>
  <c r="AH9" i="26" s="1"/>
  <c r="Y9" i="26"/>
  <c r="AE9" i="26"/>
  <c r="AJ9" i="12"/>
  <c r="AH15" i="12"/>
  <c r="AH15" i="26" s="1"/>
  <c r="Y15" i="26"/>
  <c r="AE15" i="26"/>
  <c r="AJ15" i="12"/>
  <c r="AH24" i="12"/>
  <c r="AH24" i="26" s="1"/>
  <c r="Y24" i="26"/>
  <c r="S20" i="26"/>
  <c r="AF20" i="12"/>
  <c r="AF20" i="26" s="1"/>
  <c r="AI22" i="12"/>
  <c r="AI22" i="26" s="1"/>
  <c r="AC22" i="26"/>
  <c r="AH22" i="12"/>
  <c r="AH22" i="26" s="1"/>
  <c r="Y22" i="26"/>
  <c r="AF22" i="12"/>
  <c r="AF22" i="26" s="1"/>
  <c r="S22" i="26"/>
  <c r="AC26" i="26"/>
  <c r="AI26" i="12"/>
  <c r="AI26" i="26" s="1"/>
  <c r="AH29" i="12"/>
  <c r="AH29" i="26" s="1"/>
  <c r="Y29" i="26"/>
  <c r="AG29" i="12"/>
  <c r="AG29" i="26" s="1"/>
  <c r="T29" i="26"/>
  <c r="AG44" i="12"/>
  <c r="AG44" i="26" s="1"/>
  <c r="T44" i="26"/>
  <c r="AF31" i="12"/>
  <c r="AF31" i="26" s="1"/>
  <c r="S31" i="26"/>
  <c r="AI21" i="12"/>
  <c r="AI21" i="26" s="1"/>
  <c r="AC21" i="26"/>
  <c r="AH36" i="12"/>
  <c r="AH36" i="26" s="1"/>
  <c r="Y36" i="26"/>
  <c r="AE43" i="26"/>
  <c r="AJ43" i="12"/>
  <c r="AH17" i="12"/>
  <c r="AH17" i="26" s="1"/>
  <c r="Y17" i="26"/>
  <c r="AE17" i="26"/>
  <c r="AJ17" i="12"/>
  <c r="AF41" i="12"/>
  <c r="AF41" i="26" s="1"/>
  <c r="S41" i="26"/>
  <c r="AE41" i="26"/>
  <c r="AJ41" i="12"/>
  <c r="AF28" i="12"/>
  <c r="AF28" i="26" s="1"/>
  <c r="S28" i="26"/>
  <c r="AE28" i="26"/>
  <c r="AJ28" i="12"/>
  <c r="AH13" i="12"/>
  <c r="AH13" i="26" s="1"/>
  <c r="Y13" i="26"/>
  <c r="AE13" i="26"/>
  <c r="AJ13" i="12"/>
  <c r="AC19" i="26"/>
  <c r="AI19" i="12"/>
  <c r="AI19" i="26" s="1"/>
  <c r="AE19" i="26"/>
  <c r="AJ19" i="12"/>
  <c r="T16" i="26"/>
  <c r="AG16" i="12"/>
  <c r="AG16" i="26" s="1"/>
  <c r="AH27" i="12"/>
  <c r="AH27" i="26" s="1"/>
  <c r="Y27" i="26"/>
  <c r="AG27" i="12"/>
  <c r="AG27" i="26" s="1"/>
  <c r="T27" i="26"/>
  <c r="Y23" i="26"/>
  <c r="AH23" i="12"/>
  <c r="AH23" i="26" s="1"/>
  <c r="AH25" i="12"/>
  <c r="AH25" i="26" s="1"/>
  <c r="Y25" i="26"/>
  <c r="T25" i="26"/>
  <c r="AG25" i="12"/>
  <c r="AG25" i="26" s="1"/>
  <c r="AC37" i="26"/>
  <c r="AI37" i="12"/>
  <c r="AI37" i="26" s="1"/>
  <c r="AH30" i="12"/>
  <c r="AH30" i="26" s="1"/>
  <c r="Y30" i="26"/>
  <c r="AG30" i="12"/>
  <c r="AG30" i="26" s="1"/>
  <c r="T30" i="26"/>
  <c r="AC35" i="26"/>
  <c r="AI35" i="12"/>
  <c r="AI35" i="26" s="1"/>
  <c r="AI34" i="12"/>
  <c r="AI34" i="26" s="1"/>
  <c r="AC34" i="26"/>
  <c r="AH34" i="12"/>
  <c r="AH34" i="26" s="1"/>
  <c r="Y34" i="26"/>
  <c r="AE40" i="26"/>
  <c r="AJ40" i="12"/>
  <c r="AH38" i="12"/>
  <c r="AH38" i="26" s="1"/>
  <c r="Y38" i="26"/>
  <c r="AE38" i="26"/>
  <c r="AJ38" i="12"/>
  <c r="AH10" i="12"/>
  <c r="AH10" i="26" s="1"/>
  <c r="Y10" i="26"/>
  <c r="AE10" i="26"/>
  <c r="AJ10" i="12"/>
  <c r="F28" i="23"/>
  <c r="F29" i="23" s="1"/>
  <c r="R47" i="12"/>
  <c r="E32" i="23" s="1"/>
  <c r="AC32" i="26"/>
  <c r="AI32" i="12"/>
  <c r="AI32" i="26" s="1"/>
  <c r="AG32" i="12"/>
  <c r="AG32" i="26" s="1"/>
  <c r="T32" i="26"/>
  <c r="AI9" i="12"/>
  <c r="AI9" i="26" s="1"/>
  <c r="AC9" i="26"/>
  <c r="T39" i="26"/>
  <c r="AG39" i="12"/>
  <c r="AG39" i="26" s="1"/>
  <c r="AF39" i="12"/>
  <c r="AF39" i="26" s="1"/>
  <c r="S39" i="26"/>
  <c r="AI15" i="12"/>
  <c r="AI15" i="26" s="1"/>
  <c r="AC15" i="26"/>
  <c r="AH11" i="12"/>
  <c r="AH11" i="26" s="1"/>
  <c r="Y11" i="26"/>
  <c r="AG11" i="12"/>
  <c r="AG11" i="26" s="1"/>
  <c r="T11" i="26"/>
  <c r="AG24" i="12"/>
  <c r="AG24" i="26" s="1"/>
  <c r="T24" i="26"/>
  <c r="T20" i="26"/>
  <c r="AG20" i="12"/>
  <c r="AG20" i="26" s="1"/>
  <c r="AE20" i="26"/>
  <c r="AJ20" i="12"/>
  <c r="T26" i="26"/>
  <c r="AG26" i="12"/>
  <c r="AG26" i="26" s="1"/>
  <c r="AE26" i="26"/>
  <c r="AJ26" i="12"/>
  <c r="AH44" i="12"/>
  <c r="AH44" i="26" s="1"/>
  <c r="Y44" i="26"/>
  <c r="AE44" i="26"/>
  <c r="AJ44" i="12"/>
  <c r="AH31" i="12"/>
  <c r="AH31" i="26" s="1"/>
  <c r="Y31" i="26"/>
  <c r="AF21" i="12"/>
  <c r="AF21" i="26" s="1"/>
  <c r="S21" i="26"/>
  <c r="AE21" i="26"/>
  <c r="AJ21" i="12"/>
  <c r="AF36" i="12"/>
  <c r="AF36" i="26" s="1"/>
  <c r="S36" i="26"/>
  <c r="AF43" i="12"/>
  <c r="AF43" i="26" s="1"/>
  <c r="S43" i="26"/>
  <c r="T43" i="26"/>
  <c r="AG43" i="12"/>
  <c r="AG43" i="26" s="1"/>
  <c r="AI17" i="12"/>
  <c r="AI17" i="26" s="1"/>
  <c r="AC17" i="26"/>
  <c r="AG12" i="12"/>
  <c r="AG12" i="26" s="1"/>
  <c r="T12" i="26"/>
  <c r="Y12" i="26"/>
  <c r="AH12" i="12"/>
  <c r="AH12" i="26" s="1"/>
  <c r="AC41" i="26"/>
  <c r="AI41" i="12"/>
  <c r="AI41" i="26" s="1"/>
  <c r="AG42" i="12"/>
  <c r="AG42" i="26" s="1"/>
  <c r="T42" i="26"/>
  <c r="S42" i="26"/>
  <c r="AF42" i="12"/>
  <c r="AF42" i="26" s="1"/>
  <c r="AC28" i="26"/>
  <c r="AI28" i="12"/>
  <c r="AI28" i="26" s="1"/>
  <c r="S14" i="26"/>
  <c r="AF14" i="12"/>
  <c r="AF14" i="26" s="1"/>
  <c r="T14" i="26"/>
  <c r="AG14" i="12"/>
  <c r="AG14" i="26" s="1"/>
  <c r="AI13" i="12"/>
  <c r="AI13" i="26" s="1"/>
  <c r="AC13" i="26"/>
  <c r="AH18" i="12"/>
  <c r="AH18" i="26" s="1"/>
  <c r="Y18" i="26"/>
  <c r="S18" i="26"/>
  <c r="AF18" i="12"/>
  <c r="AF18" i="26" s="1"/>
  <c r="AF19" i="12"/>
  <c r="AF19" i="26" s="1"/>
  <c r="S19" i="26"/>
  <c r="AH16" i="12"/>
  <c r="AH16" i="26" s="1"/>
  <c r="Y16" i="26"/>
  <c r="AE16" i="26"/>
  <c r="AJ16" i="12"/>
  <c r="T23" i="26"/>
  <c r="AG23" i="12"/>
  <c r="AG23" i="26" s="1"/>
  <c r="AE23" i="26"/>
  <c r="AJ23" i="12"/>
  <c r="AF37" i="12"/>
  <c r="AF37" i="26" s="1"/>
  <c r="S37" i="26"/>
  <c r="AE37" i="26"/>
  <c r="AJ37" i="12"/>
  <c r="AF35" i="12"/>
  <c r="AF35" i="26" s="1"/>
  <c r="S35" i="26"/>
  <c r="AE35" i="26"/>
  <c r="AJ35" i="12"/>
  <c r="AE34" i="26"/>
  <c r="AJ34" i="12"/>
  <c r="AH40" i="12"/>
  <c r="AH40" i="26" s="1"/>
  <c r="Y40" i="26"/>
  <c r="S40" i="26"/>
  <c r="AF40" i="12"/>
  <c r="AF40" i="26" s="1"/>
  <c r="AI38" i="12"/>
  <c r="AI38" i="26" s="1"/>
  <c r="AC38" i="26"/>
  <c r="S33" i="26"/>
  <c r="AF33" i="12"/>
  <c r="AF33" i="26" s="1"/>
  <c r="AG33" i="12"/>
  <c r="AG33" i="26" s="1"/>
  <c r="T33" i="26"/>
  <c r="AI10" i="12"/>
  <c r="AI10" i="26" s="1"/>
  <c r="AC10" i="26"/>
  <c r="AF8" i="12"/>
  <c r="S8" i="26"/>
  <c r="S45" i="12"/>
  <c r="AE8" i="26"/>
  <c r="AE45" i="12"/>
  <c r="N59" i="31" s="1"/>
  <c r="Q59" i="31" s="1"/>
  <c r="AJ8" i="12"/>
  <c r="AF32" i="12"/>
  <c r="AF32" i="26" s="1"/>
  <c r="S32" i="26"/>
  <c r="AE32" i="26"/>
  <c r="AJ32" i="12"/>
  <c r="AI39" i="12"/>
  <c r="AI39" i="26" s="1"/>
  <c r="AC39" i="26"/>
  <c r="AE39" i="26"/>
  <c r="AJ39" i="12"/>
  <c r="AI11" i="12"/>
  <c r="AI11" i="26" s="1"/>
  <c r="AC11" i="26"/>
  <c r="AE11" i="26"/>
  <c r="AJ11" i="12"/>
  <c r="AE24" i="26"/>
  <c r="AJ24" i="12"/>
  <c r="AI20" i="12"/>
  <c r="AI20" i="26" s="1"/>
  <c r="AC20" i="26"/>
  <c r="AH20" i="12"/>
  <c r="AH20" i="26" s="1"/>
  <c r="Y20" i="26"/>
  <c r="H28" i="23" l="1"/>
  <c r="H29" i="23" s="1"/>
  <c r="AD48" i="31"/>
  <c r="G28" i="23"/>
  <c r="G29" i="23" s="1"/>
  <c r="AA48" i="31"/>
  <c r="J28" i="23"/>
  <c r="J29" i="23" s="1"/>
  <c r="D48" i="31"/>
  <c r="I28" i="23"/>
  <c r="I29" i="23" s="1"/>
  <c r="G48" i="31"/>
  <c r="AJ11" i="26"/>
  <c r="AJ39" i="26"/>
  <c r="AJ32" i="26"/>
  <c r="AJ35" i="26"/>
  <c r="AJ23" i="26"/>
  <c r="AJ21" i="26"/>
  <c r="AI8" i="26"/>
  <c r="AI45" i="26" s="1"/>
  <c r="AI45" i="12"/>
  <c r="D59" i="31" s="1"/>
  <c r="Y45" i="26"/>
  <c r="I28" i="16" s="1"/>
  <c r="I29" i="16" s="1"/>
  <c r="AF8" i="26"/>
  <c r="AF45" i="26" s="1"/>
  <c r="AF45" i="12"/>
  <c r="AA59" i="31" s="1"/>
  <c r="AJ37" i="26"/>
  <c r="AJ16" i="26"/>
  <c r="AJ8" i="26"/>
  <c r="AE45" i="26"/>
  <c r="AJ19" i="26"/>
  <c r="AJ13" i="26"/>
  <c r="AJ28" i="26"/>
  <c r="AJ41" i="26"/>
  <c r="AJ17" i="26"/>
  <c r="AJ43" i="26"/>
  <c r="AC45" i="26"/>
  <c r="J28" i="16" s="1"/>
  <c r="J29" i="16" s="1"/>
  <c r="AJ30" i="26"/>
  <c r="AJ25" i="26"/>
  <c r="AJ27" i="26"/>
  <c r="AG45" i="12"/>
  <c r="AD59" i="31" s="1"/>
  <c r="AG8" i="26"/>
  <c r="AG45" i="26" s="1"/>
  <c r="AH8" i="26"/>
  <c r="AH45" i="26" s="1"/>
  <c r="AH45" i="12"/>
  <c r="G59" i="31" s="1"/>
  <c r="AJ18" i="26"/>
  <c r="AJ14" i="26"/>
  <c r="AJ42" i="26"/>
  <c r="AJ12" i="26"/>
  <c r="AJ31" i="26"/>
  <c r="AJ34" i="26"/>
  <c r="AJ44" i="26"/>
  <c r="AJ26" i="26"/>
  <c r="AJ20" i="26"/>
  <c r="T45" i="26"/>
  <c r="H28" i="16" s="1"/>
  <c r="H29" i="16" s="1"/>
  <c r="AJ24" i="26"/>
  <c r="AO39" i="12"/>
  <c r="F100" i="23" s="1"/>
  <c r="AM42" i="12"/>
  <c r="AR18" i="12"/>
  <c r="I79" i="23" s="1"/>
  <c r="AO20" i="12"/>
  <c r="F81" i="23" s="1"/>
  <c r="AS15" i="12"/>
  <c r="J76" i="23" s="1"/>
  <c r="AN21" i="12"/>
  <c r="E82" i="23" s="1"/>
  <c r="AP41" i="12"/>
  <c r="G102" i="23" s="1"/>
  <c r="AP38" i="12"/>
  <c r="G99" i="23" s="1"/>
  <c r="AS43" i="12"/>
  <c r="J104" i="23" s="1"/>
  <c r="AP33" i="12"/>
  <c r="G94" i="23" s="1"/>
  <c r="AP23" i="12"/>
  <c r="G84" i="23" s="1"/>
  <c r="AP14" i="12"/>
  <c r="G75" i="23" s="1"/>
  <c r="AO12" i="12"/>
  <c r="F73" i="23" s="1"/>
  <c r="AM43" i="12"/>
  <c r="AR39" i="12"/>
  <c r="I100" i="23" s="1"/>
  <c r="AO38" i="12"/>
  <c r="F99" i="23" s="1"/>
  <c r="AM12" i="12"/>
  <c r="AN36" i="12"/>
  <c r="E97" i="23" s="1"/>
  <c r="AM30" i="12"/>
  <c r="AO44" i="12"/>
  <c r="F105" i="23" s="1"/>
  <c r="AN26" i="12"/>
  <c r="E87" i="23" s="1"/>
  <c r="AR41" i="12"/>
  <c r="I102" i="23" s="1"/>
  <c r="AN33" i="12"/>
  <c r="E94" i="23" s="1"/>
  <c r="AM17" i="12"/>
  <c r="AO37" i="12"/>
  <c r="F98" i="23" s="1"/>
  <c r="AM38" i="12"/>
  <c r="AS14" i="12"/>
  <c r="J75" i="23" s="1"/>
  <c r="AN30" i="12"/>
  <c r="E91" i="23" s="1"/>
  <c r="AR25" i="12"/>
  <c r="I86" i="23" s="1"/>
  <c r="AR28" i="12"/>
  <c r="I89" i="23" s="1"/>
  <c r="AS16" i="12"/>
  <c r="J77" i="23" s="1"/>
  <c r="AO11" i="12"/>
  <c r="F72" i="23" s="1"/>
  <c r="AR21" i="12"/>
  <c r="I82" i="23" s="1"/>
  <c r="AP35" i="12"/>
  <c r="G96" i="23" s="1"/>
  <c r="AR12" i="12"/>
  <c r="I73" i="23" s="1"/>
  <c r="AO24" i="12"/>
  <c r="F85" i="23" s="1"/>
  <c r="AM36" i="12"/>
  <c r="AP31" i="12"/>
  <c r="G92" i="23" s="1"/>
  <c r="AM9" i="12"/>
  <c r="AN28" i="12"/>
  <c r="E89" i="23" s="1"/>
  <c r="AM16" i="12"/>
  <c r="AN15" i="12"/>
  <c r="E76" i="23" s="1"/>
  <c r="AS10" i="12"/>
  <c r="J71" i="23" s="1"/>
  <c r="AM27" i="12"/>
  <c r="AP28" i="12"/>
  <c r="G89" i="23" s="1"/>
  <c r="AR23" i="12"/>
  <c r="I84" i="23" s="1"/>
  <c r="AN25" i="12"/>
  <c r="E86" i="23" s="1"/>
  <c r="AP11" i="12"/>
  <c r="G72" i="23" s="1"/>
  <c r="AS13" i="12"/>
  <c r="J74" i="23" s="1"/>
  <c r="AM29" i="12"/>
  <c r="AN24" i="12"/>
  <c r="E85" i="23" s="1"/>
  <c r="AR8" i="12"/>
  <c r="I69" i="23" s="1"/>
  <c r="AM28" i="12"/>
  <c r="AS12" i="12"/>
  <c r="J73" i="23" s="1"/>
  <c r="AM31" i="12"/>
  <c r="AP24" i="12"/>
  <c r="G85" i="23" s="1"/>
  <c r="AR17" i="12"/>
  <c r="I78" i="23" s="1"/>
  <c r="AP20" i="12"/>
  <c r="G81" i="23" s="1"/>
  <c r="AR32" i="12"/>
  <c r="I93" i="23" s="1"/>
  <c r="AN13" i="12"/>
  <c r="E74" i="23" s="1"/>
  <c r="AR22" i="12"/>
  <c r="I83" i="23" s="1"/>
  <c r="AO18" i="12"/>
  <c r="F79" i="23" s="1"/>
  <c r="AN23" i="12"/>
  <c r="E84" i="23" s="1"/>
  <c r="AS23" i="12"/>
  <c r="J84" i="23" s="1"/>
  <c r="AM35" i="12"/>
  <c r="AS40" i="12"/>
  <c r="J101" i="23" s="1"/>
  <c r="AS25" i="12"/>
  <c r="J86" i="23" s="1"/>
  <c r="AS27" i="12"/>
  <c r="J88" i="23" s="1"/>
  <c r="AN31" i="12"/>
  <c r="E92" i="23" s="1"/>
  <c r="AR44" i="12"/>
  <c r="I105" i="23" s="1"/>
  <c r="AP34" i="12"/>
  <c r="G95" i="23" s="1"/>
  <c r="AN14" i="12"/>
  <c r="E75" i="23" s="1"/>
  <c r="AS41" i="12"/>
  <c r="J102" i="23" s="1"/>
  <c r="AO34" i="12"/>
  <c r="F95" i="23" s="1"/>
  <c r="AS32" i="12"/>
  <c r="J93" i="23" s="1"/>
  <c r="AO9" i="12"/>
  <c r="F70" i="23" s="1"/>
  <c r="AS31" i="12"/>
  <c r="J92" i="23" s="1"/>
  <c r="AN8" i="12"/>
  <c r="E69" i="23" s="1"/>
  <c r="AR43" i="12"/>
  <c r="I104" i="23" s="1"/>
  <c r="AO25" i="12"/>
  <c r="F86" i="23" s="1"/>
  <c r="AS38" i="12"/>
  <c r="J99" i="23" s="1"/>
  <c r="AO42" i="12"/>
  <c r="F103" i="23" s="1"/>
  <c r="AO33" i="12"/>
  <c r="F94" i="23" s="1"/>
  <c r="AP21" i="12"/>
  <c r="G82" i="23" s="1"/>
  <c r="AN22" i="12"/>
  <c r="E83" i="23" s="1"/>
  <c r="AM20" i="12"/>
  <c r="AP43" i="12"/>
  <c r="G104" i="23" s="1"/>
  <c r="AM37" i="12"/>
  <c r="AP42" i="12"/>
  <c r="G103" i="23" s="1"/>
  <c r="AP17" i="12"/>
  <c r="G78" i="23" s="1"/>
  <c r="AS26" i="12"/>
  <c r="J87" i="23" s="1"/>
  <c r="AP36" i="12"/>
  <c r="G97" i="23" s="1"/>
  <c r="AN37" i="12"/>
  <c r="E98" i="23" s="1"/>
  <c r="AP39" i="12"/>
  <c r="G100" i="23" s="1"/>
  <c r="AM41" i="12"/>
  <c r="AR10" i="12"/>
  <c r="I71" i="23" s="1"/>
  <c r="AN19" i="12"/>
  <c r="E80" i="23" s="1"/>
  <c r="AS30" i="12"/>
  <c r="J91" i="23" s="1"/>
  <c r="AN38" i="12"/>
  <c r="E99" i="23" s="1"/>
  <c r="AS9" i="12"/>
  <c r="J70" i="23" s="1"/>
  <c r="AM14" i="12"/>
  <c r="AS24" i="12"/>
  <c r="J85" i="23" s="1"/>
  <c r="AP16" i="12"/>
  <c r="G77" i="23" s="1"/>
  <c r="AR29" i="12"/>
  <c r="I90" i="23" s="1"/>
  <c r="AS17" i="12"/>
  <c r="J78" i="23" s="1"/>
  <c r="AR36" i="12"/>
  <c r="I97" i="23" s="1"/>
  <c r="AN35" i="12"/>
  <c r="E96" i="23" s="1"/>
  <c r="AO10" i="12"/>
  <c r="F71" i="23" s="1"/>
  <c r="AS11" i="12"/>
  <c r="J72" i="23" s="1"/>
  <c r="AM25" i="12"/>
  <c r="AN44" i="12"/>
  <c r="E105" i="23" s="1"/>
  <c r="AM18" i="12"/>
  <c r="AP25" i="12"/>
  <c r="G86" i="23" s="1"/>
  <c r="AS18" i="12"/>
  <c r="J79" i="23" s="1"/>
  <c r="AP12" i="12"/>
  <c r="G73" i="23" s="1"/>
  <c r="AN34" i="12"/>
  <c r="E95" i="23" s="1"/>
  <c r="AR31" i="12"/>
  <c r="I92" i="23" s="1"/>
  <c r="AR20" i="12"/>
  <c r="I81" i="23" s="1"/>
  <c r="AN17" i="12"/>
  <c r="E78" i="23" s="1"/>
  <c r="AS29" i="12"/>
  <c r="J90" i="23" s="1"/>
  <c r="AM8" i="12"/>
  <c r="AO29" i="12"/>
  <c r="F90" i="23" s="1"/>
  <c r="AR16" i="12"/>
  <c r="I77" i="23" s="1"/>
  <c r="AN11" i="12"/>
  <c r="E72" i="23" s="1"/>
  <c r="AS28" i="12"/>
  <c r="J89" i="23" s="1"/>
  <c r="AP8" i="12"/>
  <c r="G69" i="23" s="1"/>
  <c r="AO35" i="12"/>
  <c r="F96" i="23" s="1"/>
  <c r="AN41" i="12"/>
  <c r="E102" i="23" s="1"/>
  <c r="AR19" i="12"/>
  <c r="I80" i="23" s="1"/>
  <c r="AP22" i="12"/>
  <c r="G83" i="23" s="1"/>
  <c r="AR27" i="12"/>
  <c r="I88" i="23" s="1"/>
  <c r="AP32" i="12"/>
  <c r="G93" i="23" s="1"/>
  <c r="AR26" i="12"/>
  <c r="I87" i="23" s="1"/>
  <c r="AM32" i="12"/>
  <c r="AO28" i="12"/>
  <c r="F89" i="23" s="1"/>
  <c r="AM24" i="12"/>
  <c r="AO14" i="12"/>
  <c r="F75" i="23" s="1"/>
  <c r="AP15" i="12"/>
  <c r="G76" i="23" s="1"/>
  <c r="AM34" i="12"/>
  <c r="AP44" i="12"/>
  <c r="G105" i="23" s="1"/>
  <c r="AO13" i="12"/>
  <c r="F74" i="23" s="1"/>
  <c r="AO16" i="12"/>
  <c r="F77" i="23" s="1"/>
  <c r="AO41" i="12"/>
  <c r="F102" i="23" s="1"/>
  <c r="AS21" i="12"/>
  <c r="J82" i="23" s="1"/>
  <c r="AM15" i="12"/>
  <c r="AR30" i="12"/>
  <c r="I91" i="23" s="1"/>
  <c r="AP29" i="12"/>
  <c r="G90" i="23" s="1"/>
  <c r="AO8" i="12"/>
  <c r="F69" i="23" s="1"/>
  <c r="AN12" i="12"/>
  <c r="E73" i="23" s="1"/>
  <c r="AS34" i="12"/>
  <c r="J95" i="23" s="1"/>
  <c r="AO22" i="12"/>
  <c r="F83" i="23" s="1"/>
  <c r="AS36" i="12"/>
  <c r="J97" i="23" s="1"/>
  <c r="AN32" i="12"/>
  <c r="E93" i="23" s="1"/>
  <c r="AM39" i="12"/>
  <c r="AM21" i="12"/>
  <c r="AM44" i="12"/>
  <c r="AO32" i="12"/>
  <c r="F93" i="23" s="1"/>
  <c r="AM22" i="12"/>
  <c r="AR37" i="12"/>
  <c r="I98" i="23" s="1"/>
  <c r="AS19" i="12"/>
  <c r="J80" i="23" s="1"/>
  <c r="AM26" i="12"/>
  <c r="AM19" i="12"/>
  <c r="AM33" i="12"/>
  <c r="AR34" i="12"/>
  <c r="I95" i="23" s="1"/>
  <c r="AS22" i="12"/>
  <c r="J83" i="23" s="1"/>
  <c r="AN42" i="12"/>
  <c r="E103" i="23" s="1"/>
  <c r="AN29" i="12"/>
  <c r="E90" i="23" s="1"/>
  <c r="AS37" i="12"/>
  <c r="J98" i="23" s="1"/>
  <c r="AP26" i="12"/>
  <c r="G87" i="23" s="1"/>
  <c r="AR42" i="12"/>
  <c r="I103" i="23" s="1"/>
  <c r="AP37" i="12"/>
  <c r="G98" i="23" s="1"/>
  <c r="AN10" i="12"/>
  <c r="E71" i="23" s="1"/>
  <c r="AR33" i="12"/>
  <c r="I94" i="23" s="1"/>
  <c r="AP19" i="12"/>
  <c r="G80" i="23" s="1"/>
  <c r="AS39" i="12"/>
  <c r="J100" i="23" s="1"/>
  <c r="AP30" i="12"/>
  <c r="G91" i="23" s="1"/>
  <c r="AM10" i="12"/>
  <c r="AN39" i="12"/>
  <c r="E100" i="23" s="1"/>
  <c r="AO15" i="12"/>
  <c r="F76" i="23" s="1"/>
  <c r="AR35" i="12"/>
  <c r="I96" i="23" s="1"/>
  <c r="AN16" i="12"/>
  <c r="E77" i="23" s="1"/>
  <c r="AO40" i="12"/>
  <c r="F101" i="23" s="1"/>
  <c r="AM23" i="12"/>
  <c r="AR13" i="12"/>
  <c r="I74" i="23" s="1"/>
  <c r="AO30" i="12"/>
  <c r="F91" i="23" s="1"/>
  <c r="AP10" i="12"/>
  <c r="G71" i="23" s="1"/>
  <c r="AP13" i="12"/>
  <c r="G74" i="23" s="1"/>
  <c r="AO26" i="12"/>
  <c r="F87" i="23" s="1"/>
  <c r="AS35" i="12"/>
  <c r="J96" i="23" s="1"/>
  <c r="AO17" i="12"/>
  <c r="F78" i="23" s="1"/>
  <c r="AR38" i="12"/>
  <c r="I99" i="23" s="1"/>
  <c r="AP9" i="12"/>
  <c r="G70" i="23" s="1"/>
  <c r="AO36" i="12"/>
  <c r="F97" i="23" s="1"/>
  <c r="AS42" i="12"/>
  <c r="J103" i="23" s="1"/>
  <c r="AO23" i="12"/>
  <c r="F84" i="23" s="1"/>
  <c r="AR15" i="12"/>
  <c r="I76" i="23" s="1"/>
  <c r="AN9" i="12"/>
  <c r="E70" i="23" s="1"/>
  <c r="AM40" i="12"/>
  <c r="AP27" i="12"/>
  <c r="G88" i="23" s="1"/>
  <c r="AM13" i="12"/>
  <c r="AP18" i="12"/>
  <c r="G79" i="23" s="1"/>
  <c r="AN40" i="12"/>
  <c r="E101" i="23" s="1"/>
  <c r="AR40" i="12"/>
  <c r="I101" i="23" s="1"/>
  <c r="AN27" i="12"/>
  <c r="E88" i="23" s="1"/>
  <c r="AS44" i="12"/>
  <c r="J105" i="23" s="1"/>
  <c r="AO19" i="12"/>
  <c r="F80" i="23" s="1"/>
  <c r="AR9" i="12"/>
  <c r="I70" i="23" s="1"/>
  <c r="AS20" i="12"/>
  <c r="J81" i="23" s="1"/>
  <c r="AO31" i="12"/>
  <c r="F92" i="23" s="1"/>
  <c r="AS33" i="12"/>
  <c r="J94" i="23" s="1"/>
  <c r="AN43" i="12"/>
  <c r="E104" i="23" s="1"/>
  <c r="AN20" i="12"/>
  <c r="E81" i="23" s="1"/>
  <c r="AO43" i="12"/>
  <c r="F104" i="23" s="1"/>
  <c r="AO21" i="12"/>
  <c r="F82" i="23" s="1"/>
  <c r="AR11" i="12"/>
  <c r="I72" i="23" s="1"/>
  <c r="AO27" i="12"/>
  <c r="F88" i="23" s="1"/>
  <c r="AS8" i="12"/>
  <c r="J69" i="23" s="1"/>
  <c r="AR14" i="12"/>
  <c r="I75" i="23" s="1"/>
  <c r="AN18" i="12"/>
  <c r="E79" i="23" s="1"/>
  <c r="AM11" i="12"/>
  <c r="AR24" i="12"/>
  <c r="I85" i="23" s="1"/>
  <c r="AP40" i="12"/>
  <c r="G101" i="23" s="1"/>
  <c r="S45" i="26"/>
  <c r="G28" i="16" s="1"/>
  <c r="G29" i="16" s="1"/>
  <c r="AJ10" i="26"/>
  <c r="AJ38" i="26"/>
  <c r="AJ40" i="26"/>
  <c r="AJ15" i="26"/>
  <c r="AJ9" i="26"/>
  <c r="AJ29" i="26"/>
  <c r="AJ22" i="26"/>
  <c r="AJ33" i="26"/>
  <c r="AJ36" i="26"/>
  <c r="D74" i="23" l="1"/>
  <c r="C74" i="23"/>
  <c r="C85" i="23"/>
  <c r="D85" i="23"/>
  <c r="C79" i="23"/>
  <c r="D79" i="23"/>
  <c r="D98" i="23"/>
  <c r="C98" i="23"/>
  <c r="D84" i="23"/>
  <c r="C84" i="23"/>
  <c r="D94" i="23"/>
  <c r="C94" i="23"/>
  <c r="D82" i="23"/>
  <c r="C82" i="23"/>
  <c r="C95" i="23"/>
  <c r="D95" i="23"/>
  <c r="D102" i="23"/>
  <c r="C102" i="23"/>
  <c r="D92" i="23"/>
  <c r="C92" i="23"/>
  <c r="D70" i="23"/>
  <c r="C70" i="23"/>
  <c r="C91" i="23"/>
  <c r="D91" i="23"/>
  <c r="D72" i="23"/>
  <c r="C72" i="23"/>
  <c r="C105" i="23"/>
  <c r="D105" i="23"/>
  <c r="D88" i="23"/>
  <c r="C88" i="23"/>
  <c r="D78" i="23"/>
  <c r="C78" i="23"/>
  <c r="C101" i="23"/>
  <c r="D101" i="23"/>
  <c r="D80" i="23"/>
  <c r="C80" i="23"/>
  <c r="C83" i="23"/>
  <c r="D83" i="23"/>
  <c r="D100" i="23"/>
  <c r="C100" i="23"/>
  <c r="C93" i="23"/>
  <c r="D93" i="23"/>
  <c r="D86" i="23"/>
  <c r="C86" i="23"/>
  <c r="C81" i="23"/>
  <c r="D81" i="23"/>
  <c r="D90" i="23"/>
  <c r="C90" i="23"/>
  <c r="C99" i="23"/>
  <c r="D99" i="23"/>
  <c r="D104" i="23"/>
  <c r="C104" i="23"/>
  <c r="C103" i="23"/>
  <c r="D103" i="23"/>
  <c r="C71" i="23"/>
  <c r="D71" i="23"/>
  <c r="C87" i="23"/>
  <c r="D87" i="23"/>
  <c r="D76" i="23"/>
  <c r="C76" i="23"/>
  <c r="D69" i="23"/>
  <c r="C69" i="23"/>
  <c r="C75" i="23"/>
  <c r="D75" i="23"/>
  <c r="D96" i="23"/>
  <c r="C96" i="23"/>
  <c r="C89" i="23"/>
  <c r="D89" i="23"/>
  <c r="C77" i="23"/>
  <c r="D77" i="23"/>
  <c r="C97" i="23"/>
  <c r="D97" i="23"/>
  <c r="C73" i="23"/>
  <c r="D73" i="23"/>
  <c r="AP45" i="12"/>
  <c r="G106" i="23" s="1"/>
  <c r="AQ41" i="12"/>
  <c r="H102" i="23" s="1"/>
  <c r="AQ40" i="12"/>
  <c r="H101" i="23" s="1"/>
  <c r="AQ18" i="12"/>
  <c r="H79" i="23" s="1"/>
  <c r="AQ24" i="12"/>
  <c r="H85" i="23" s="1"/>
  <c r="AQ35" i="12"/>
  <c r="H96" i="23" s="1"/>
  <c r="AQ33" i="12"/>
  <c r="H94" i="23" s="1"/>
  <c r="AQ23" i="12"/>
  <c r="H84" i="23" s="1"/>
  <c r="AQ13" i="12"/>
  <c r="H74" i="23" s="1"/>
  <c r="AQ44" i="12"/>
  <c r="H105" i="23" s="1"/>
  <c r="AQ14" i="12"/>
  <c r="H75" i="23" s="1"/>
  <c r="AQ43" i="12"/>
  <c r="H104" i="23" s="1"/>
  <c r="AQ15" i="12"/>
  <c r="H76" i="23" s="1"/>
  <c r="AQ8" i="12"/>
  <c r="H69" i="23" s="1"/>
  <c r="AQ29" i="12"/>
  <c r="H90" i="23" s="1"/>
  <c r="AQ28" i="12"/>
  <c r="H89" i="23" s="1"/>
  <c r="AQ10" i="12"/>
  <c r="H71" i="23" s="1"/>
  <c r="AQ39" i="12"/>
  <c r="H100" i="23" s="1"/>
  <c r="AN45" i="12"/>
  <c r="E106" i="23" s="1"/>
  <c r="AQ30" i="12"/>
  <c r="H91" i="23" s="1"/>
  <c r="AQ20" i="12"/>
  <c r="H81" i="23" s="1"/>
  <c r="AQ31" i="12"/>
  <c r="H92" i="23" s="1"/>
  <c r="AQ9" i="12"/>
  <c r="H70" i="23" s="1"/>
  <c r="AQ22" i="12"/>
  <c r="H83" i="23" s="1"/>
  <c r="AQ26" i="12"/>
  <c r="H87" i="23" s="1"/>
  <c r="AQ16" i="12"/>
  <c r="H77" i="23" s="1"/>
  <c r="AQ38" i="12"/>
  <c r="H99" i="23" s="1"/>
  <c r="AQ21" i="12"/>
  <c r="H82" i="23" s="1"/>
  <c r="AQ11" i="12"/>
  <c r="H72" i="23" s="1"/>
  <c r="AQ36" i="12"/>
  <c r="H97" i="23" s="1"/>
  <c r="AQ25" i="12"/>
  <c r="H86" i="23" s="1"/>
  <c r="AQ34" i="12"/>
  <c r="H95" i="23" s="1"/>
  <c r="AQ19" i="12"/>
  <c r="H80" i="23" s="1"/>
  <c r="AQ17" i="12"/>
  <c r="H78" i="23" s="1"/>
  <c r="AQ42" i="12"/>
  <c r="H103" i="23" s="1"/>
  <c r="AQ32" i="12"/>
  <c r="H93" i="23" s="1"/>
  <c r="AQ12" i="12"/>
  <c r="H73" i="23" s="1"/>
  <c r="AQ37" i="12"/>
  <c r="H98" i="23" s="1"/>
  <c r="AQ27" i="12"/>
  <c r="H88" i="23" s="1"/>
  <c r="AO43" i="26"/>
  <c r="F104" i="16" s="1"/>
  <c r="AR30" i="26"/>
  <c r="I91" i="16" s="1"/>
  <c r="AP15" i="26"/>
  <c r="G76" i="16" s="1"/>
  <c r="AN30" i="26"/>
  <c r="E91" i="16" s="1"/>
  <c r="AR31" i="26"/>
  <c r="I92" i="16" s="1"/>
  <c r="AN23" i="26"/>
  <c r="E84" i="16" s="1"/>
  <c r="AP14" i="26"/>
  <c r="G75" i="16" s="1"/>
  <c r="AP11" i="26"/>
  <c r="G72" i="16" s="1"/>
  <c r="AS37" i="26"/>
  <c r="J98" i="16" s="1"/>
  <c r="AM37" i="26"/>
  <c r="C98" i="16" s="1"/>
  <c r="AN18" i="26"/>
  <c r="E79" i="16" s="1"/>
  <c r="AR23" i="26"/>
  <c r="I84" i="16" s="1"/>
  <c r="AN19" i="26"/>
  <c r="E80" i="16" s="1"/>
  <c r="AM14" i="26"/>
  <c r="C75" i="16" s="1"/>
  <c r="AM25" i="26"/>
  <c r="C86" i="16" s="1"/>
  <c r="AP43" i="26"/>
  <c r="G104" i="16" s="1"/>
  <c r="AM43" i="26"/>
  <c r="C104" i="16" s="1"/>
  <c r="AS36" i="26"/>
  <c r="J97" i="16" s="1"/>
  <c r="AS40" i="26"/>
  <c r="J101" i="16" s="1"/>
  <c r="AS44" i="26"/>
  <c r="J105" i="16" s="1"/>
  <c r="AR26" i="26"/>
  <c r="I87" i="16" s="1"/>
  <c r="AR32" i="26"/>
  <c r="I93" i="16" s="1"/>
  <c r="AR38" i="26"/>
  <c r="I99" i="16" s="1"/>
  <c r="AM39" i="26"/>
  <c r="C100" i="16" s="1"/>
  <c r="AN42" i="26"/>
  <c r="E103" i="16" s="1"/>
  <c r="AR39" i="26"/>
  <c r="I100" i="16" s="1"/>
  <c r="AN35" i="26"/>
  <c r="E96" i="16" s="1"/>
  <c r="AS33" i="26"/>
  <c r="J94" i="16" s="1"/>
  <c r="AN34" i="26"/>
  <c r="E95" i="16" s="1"/>
  <c r="AR18" i="26"/>
  <c r="I79" i="16" s="1"/>
  <c r="AR34" i="26"/>
  <c r="I95" i="16" s="1"/>
  <c r="AO14" i="26"/>
  <c r="F75" i="16" s="1"/>
  <c r="AO23" i="26"/>
  <c r="F84" i="16" s="1"/>
  <c r="AR24" i="26"/>
  <c r="I85" i="16" s="1"/>
  <c r="AO31" i="26"/>
  <c r="F92" i="16" s="1"/>
  <c r="AO10" i="26"/>
  <c r="F71" i="16" s="1"/>
  <c r="AO35" i="26"/>
  <c r="F96" i="16" s="1"/>
  <c r="AP16" i="26"/>
  <c r="G77" i="16" s="1"/>
  <c r="AP34" i="26"/>
  <c r="G95" i="16" s="1"/>
  <c r="AO16" i="26"/>
  <c r="F77" i="16" s="1"/>
  <c r="AM24" i="26"/>
  <c r="C85" i="16" s="1"/>
  <c r="AN11" i="26"/>
  <c r="E72" i="16" s="1"/>
  <c r="AN38" i="26"/>
  <c r="E99" i="16" s="1"/>
  <c r="AN15" i="26"/>
  <c r="E76" i="16" s="1"/>
  <c r="AR33" i="26"/>
  <c r="I94" i="16" s="1"/>
  <c r="AR19" i="26"/>
  <c r="I80" i="16" s="1"/>
  <c r="AR35" i="26"/>
  <c r="I96" i="16" s="1"/>
  <c r="AR22" i="26"/>
  <c r="I83" i="16" s="1"/>
  <c r="AP25" i="26"/>
  <c r="G86" i="16" s="1"/>
  <c r="AM15" i="26"/>
  <c r="C76" i="16" s="1"/>
  <c r="AO15" i="26"/>
  <c r="F76" i="16" s="1"/>
  <c r="AO22" i="26"/>
  <c r="F83" i="16" s="1"/>
  <c r="AO25" i="26"/>
  <c r="F86" i="16" s="1"/>
  <c r="AS30" i="26"/>
  <c r="J91" i="16" s="1"/>
  <c r="AR8" i="26"/>
  <c r="AS41" i="26"/>
  <c r="J102" i="16" s="1"/>
  <c r="AN10" i="26"/>
  <c r="E71" i="16" s="1"/>
  <c r="AM8" i="26"/>
  <c r="C69" i="16" s="1"/>
  <c r="AN36" i="26"/>
  <c r="E97" i="16" s="1"/>
  <c r="AN14" i="26"/>
  <c r="E75" i="16" s="1"/>
  <c r="AM27" i="26"/>
  <c r="C88" i="16" s="1"/>
  <c r="AS24" i="26"/>
  <c r="J85" i="16" s="1"/>
  <c r="AM31" i="26"/>
  <c r="C92" i="16" s="1"/>
  <c r="AP17" i="26"/>
  <c r="G78" i="16" s="1"/>
  <c r="AN16" i="26"/>
  <c r="E77" i="16" s="1"/>
  <c r="AR16" i="26"/>
  <c r="I77" i="16" s="1"/>
  <c r="AS28" i="26"/>
  <c r="J89" i="16" s="1"/>
  <c r="AO42" i="26"/>
  <c r="F103" i="16" s="1"/>
  <c r="AP32" i="26"/>
  <c r="G93" i="16" s="1"/>
  <c r="AM33" i="26"/>
  <c r="C94" i="16" s="1"/>
  <c r="AO41" i="26"/>
  <c r="F102" i="16" s="1"/>
  <c r="AM42" i="26"/>
  <c r="C103" i="16" s="1"/>
  <c r="AM20" i="26"/>
  <c r="C81" i="16" s="1"/>
  <c r="AN41" i="26"/>
  <c r="E102" i="16" s="1"/>
  <c r="AO38" i="26"/>
  <c r="F99" i="16" s="1"/>
  <c r="AP24" i="26"/>
  <c r="G85" i="16" s="1"/>
  <c r="AP20" i="26"/>
  <c r="G81" i="16" s="1"/>
  <c r="AO37" i="26"/>
  <c r="F98" i="16" s="1"/>
  <c r="AS42" i="26"/>
  <c r="J103" i="16" s="1"/>
  <c r="AM10" i="26"/>
  <c r="C71" i="16" s="1"/>
  <c r="AN37" i="26"/>
  <c r="E98" i="16" s="1"/>
  <c r="AS21" i="26"/>
  <c r="J82" i="16" s="1"/>
  <c r="AM21" i="26"/>
  <c r="C82" i="16" s="1"/>
  <c r="AM34" i="26"/>
  <c r="C95" i="16" s="1"/>
  <c r="AO33" i="26"/>
  <c r="F94" i="16" s="1"/>
  <c r="AP37" i="26"/>
  <c r="G98" i="16" s="1"/>
  <c r="AO40" i="26"/>
  <c r="F101" i="16" s="1"/>
  <c r="AN21" i="26"/>
  <c r="E82" i="16" s="1"/>
  <c r="AR41" i="26"/>
  <c r="I102" i="16" s="1"/>
  <c r="AP42" i="26"/>
  <c r="G103" i="16" s="1"/>
  <c r="AP19" i="26"/>
  <c r="G80" i="16" s="1"/>
  <c r="AS10" i="26"/>
  <c r="J71" i="16" s="1"/>
  <c r="AS12" i="26"/>
  <c r="J73" i="16" s="1"/>
  <c r="AO32" i="26"/>
  <c r="F93" i="16" s="1"/>
  <c r="AO17" i="26"/>
  <c r="F78" i="16" s="1"/>
  <c r="AM40" i="26"/>
  <c r="C101" i="16" s="1"/>
  <c r="AR15" i="26"/>
  <c r="I76" i="16" s="1"/>
  <c r="AP28" i="26"/>
  <c r="G89" i="16" s="1"/>
  <c r="AO18" i="26"/>
  <c r="F79" i="16" s="1"/>
  <c r="AR17" i="26"/>
  <c r="I78" i="16" s="1"/>
  <c r="AP13" i="26"/>
  <c r="G74" i="16" s="1"/>
  <c r="AP35" i="26"/>
  <c r="G96" i="16" s="1"/>
  <c r="AR40" i="26"/>
  <c r="I101" i="16" s="1"/>
  <c r="AN8" i="26"/>
  <c r="AN17" i="26"/>
  <c r="E78" i="16" s="1"/>
  <c r="AO27" i="26"/>
  <c r="F88" i="16" s="1"/>
  <c r="AN9" i="26"/>
  <c r="E70" i="16" s="1"/>
  <c r="AR12" i="26"/>
  <c r="I73" i="16" s="1"/>
  <c r="AM23" i="26"/>
  <c r="C84" i="16" s="1"/>
  <c r="AM9" i="26"/>
  <c r="C70" i="16" s="1"/>
  <c r="AO8" i="26"/>
  <c r="AR9" i="26"/>
  <c r="I70" i="16" s="1"/>
  <c r="AR14" i="26"/>
  <c r="I75" i="16" s="1"/>
  <c r="AN27" i="26"/>
  <c r="E88" i="16" s="1"/>
  <c r="AO44" i="26"/>
  <c r="F105" i="16" s="1"/>
  <c r="AS14" i="26"/>
  <c r="J75" i="16" s="1"/>
  <c r="AN40" i="26"/>
  <c r="E101" i="16" s="1"/>
  <c r="AS38" i="26"/>
  <c r="J99" i="16" s="1"/>
  <c r="AS23" i="26"/>
  <c r="J84" i="16" s="1"/>
  <c r="AR44" i="26"/>
  <c r="I105" i="16" s="1"/>
  <c r="AP44" i="26"/>
  <c r="G105" i="16" s="1"/>
  <c r="AM22" i="26"/>
  <c r="C83" i="16" s="1"/>
  <c r="AR21" i="26"/>
  <c r="I82" i="16" s="1"/>
  <c r="AR28" i="26"/>
  <c r="I89" i="16" s="1"/>
  <c r="AP39" i="26"/>
  <c r="G100" i="16" s="1"/>
  <c r="AO29" i="26"/>
  <c r="F90" i="16" s="1"/>
  <c r="AO19" i="26"/>
  <c r="F80" i="16" s="1"/>
  <c r="AS25" i="26"/>
  <c r="J86" i="16" s="1"/>
  <c r="AS16" i="26"/>
  <c r="J77" i="16" s="1"/>
  <c r="AS20" i="26"/>
  <c r="J81" i="16" s="1"/>
  <c r="AM16" i="26"/>
  <c r="C77" i="16" s="1"/>
  <c r="AN31" i="26"/>
  <c r="E92" i="16" s="1"/>
  <c r="AS26" i="26"/>
  <c r="J87" i="16" s="1"/>
  <c r="AP21" i="26"/>
  <c r="G82" i="16" s="1"/>
  <c r="AO21" i="26"/>
  <c r="F82" i="16" s="1"/>
  <c r="AO30" i="26"/>
  <c r="F91" i="16" s="1"/>
  <c r="AM35" i="26"/>
  <c r="C96" i="16" s="1"/>
  <c r="AM38" i="26"/>
  <c r="C99" i="16" s="1"/>
  <c r="AM41" i="26"/>
  <c r="C102" i="16" s="1"/>
  <c r="AP41" i="26"/>
  <c r="G102" i="16" s="1"/>
  <c r="AM32" i="26"/>
  <c r="C93" i="16" s="1"/>
  <c r="AM29" i="26"/>
  <c r="C90" i="16" s="1"/>
  <c r="AM13" i="26"/>
  <c r="C74" i="16" s="1"/>
  <c r="AM12" i="26"/>
  <c r="C73" i="16" s="1"/>
  <c r="AS15" i="26"/>
  <c r="J76" i="16" s="1"/>
  <c r="AO28" i="26"/>
  <c r="F89" i="16" s="1"/>
  <c r="AN28" i="26"/>
  <c r="E89" i="16" s="1"/>
  <c r="AS32" i="26"/>
  <c r="J93" i="16" s="1"/>
  <c r="AS43" i="26"/>
  <c r="J104" i="16" s="1"/>
  <c r="AS22" i="26"/>
  <c r="J83" i="16" s="1"/>
  <c r="AM11" i="26"/>
  <c r="C72" i="16" s="1"/>
  <c r="AO20" i="26"/>
  <c r="F81" i="16" s="1"/>
  <c r="AN26" i="26"/>
  <c r="E87" i="16" s="1"/>
  <c r="AN12" i="26"/>
  <c r="E73" i="16" s="1"/>
  <c r="AO36" i="26"/>
  <c r="F97" i="16" s="1"/>
  <c r="AS27" i="26"/>
  <c r="J88" i="16" s="1"/>
  <c r="AN43" i="26"/>
  <c r="E104" i="16" s="1"/>
  <c r="AP38" i="26"/>
  <c r="G99" i="16" s="1"/>
  <c r="AN22" i="26"/>
  <c r="E83" i="16" s="1"/>
  <c r="AR42" i="26"/>
  <c r="I103" i="16" s="1"/>
  <c r="AN44" i="26"/>
  <c r="E105" i="16" s="1"/>
  <c r="AO24" i="26"/>
  <c r="F85" i="16" s="1"/>
  <c r="AS19" i="26"/>
  <c r="J80" i="16" s="1"/>
  <c r="AN39" i="26"/>
  <c r="E100" i="16" s="1"/>
  <c r="AM36" i="26"/>
  <c r="C97" i="16" s="1"/>
  <c r="AP36" i="26"/>
  <c r="G97" i="16" s="1"/>
  <c r="AR37" i="26"/>
  <c r="I98" i="16" s="1"/>
  <c r="AN32" i="26"/>
  <c r="E93" i="16" s="1"/>
  <c r="AS17" i="26"/>
  <c r="J78" i="16" s="1"/>
  <c r="AR20" i="26"/>
  <c r="I81" i="16" s="1"/>
  <c r="AO9" i="26"/>
  <c r="F70" i="16" s="1"/>
  <c r="AM28" i="26"/>
  <c r="C89" i="16" s="1"/>
  <c r="AM26" i="26"/>
  <c r="C87" i="16" s="1"/>
  <c r="AS18" i="26"/>
  <c r="J79" i="16" s="1"/>
  <c r="AS39" i="26"/>
  <c r="J100" i="16" s="1"/>
  <c r="AP40" i="26"/>
  <c r="G101" i="16" s="1"/>
  <c r="AM44" i="26"/>
  <c r="C105" i="16" s="1"/>
  <c r="AO11" i="26"/>
  <c r="F72" i="16" s="1"/>
  <c r="AP9" i="26"/>
  <c r="G70" i="16" s="1"/>
  <c r="AP31" i="26"/>
  <c r="G92" i="16" s="1"/>
  <c r="AN13" i="26"/>
  <c r="E74" i="16" s="1"/>
  <c r="AS11" i="26"/>
  <c r="J72" i="16" s="1"/>
  <c r="AS8" i="26"/>
  <c r="AO34" i="26"/>
  <c r="F95" i="16" s="1"/>
  <c r="AS13" i="26"/>
  <c r="J74" i="16" s="1"/>
  <c r="AP12" i="26"/>
  <c r="G73" i="16" s="1"/>
  <c r="AR25" i="26"/>
  <c r="I86" i="16" s="1"/>
  <c r="AR11" i="26"/>
  <c r="I72" i="16" s="1"/>
  <c r="AN24" i="26"/>
  <c r="E85" i="16" s="1"/>
  <c r="AN33" i="26"/>
  <c r="E94" i="16" s="1"/>
  <c r="AR27" i="26"/>
  <c r="I88" i="16" s="1"/>
  <c r="AN25" i="26"/>
  <c r="E86" i="16" s="1"/>
  <c r="AN20" i="26"/>
  <c r="E81" i="16" s="1"/>
  <c r="AR10" i="26"/>
  <c r="I71" i="16" s="1"/>
  <c r="AO12" i="26"/>
  <c r="F73" i="16" s="1"/>
  <c r="AR13" i="26"/>
  <c r="I74" i="16" s="1"/>
  <c r="AM17" i="26"/>
  <c r="C78" i="16" s="1"/>
  <c r="AM18" i="26"/>
  <c r="C79" i="16" s="1"/>
  <c r="AP23" i="26"/>
  <c r="G84" i="16" s="1"/>
  <c r="AR43" i="26"/>
  <c r="I104" i="16" s="1"/>
  <c r="AS34" i="26"/>
  <c r="J95" i="16" s="1"/>
  <c r="AP10" i="26"/>
  <c r="G71" i="16" s="1"/>
  <c r="AS31" i="26"/>
  <c r="J92" i="16" s="1"/>
  <c r="AM30" i="26"/>
  <c r="C91" i="16" s="1"/>
  <c r="AS9" i="26"/>
  <c r="J70" i="16" s="1"/>
  <c r="AR36" i="26"/>
  <c r="I97" i="16" s="1"/>
  <c r="AP33" i="26"/>
  <c r="G94" i="16" s="1"/>
  <c r="AO13" i="26"/>
  <c r="F74" i="16" s="1"/>
  <c r="AO26" i="26"/>
  <c r="F87" i="16" s="1"/>
  <c r="AM19" i="26"/>
  <c r="C80" i="16" s="1"/>
  <c r="AR29" i="26"/>
  <c r="I90" i="16" s="1"/>
  <c r="AS35" i="26"/>
  <c r="J96" i="16" s="1"/>
  <c r="AO39" i="26"/>
  <c r="F100" i="16" s="1"/>
  <c r="AN29" i="26"/>
  <c r="E90" i="16" s="1"/>
  <c r="AP18" i="26"/>
  <c r="G79" i="16" s="1"/>
  <c r="AS29" i="26"/>
  <c r="J90" i="16" s="1"/>
  <c r="AP30" i="26"/>
  <c r="G91" i="16" s="1"/>
  <c r="AP27" i="26"/>
  <c r="G88" i="16" s="1"/>
  <c r="AP8" i="26"/>
  <c r="AP22" i="26"/>
  <c r="G83" i="16" s="1"/>
  <c r="AP29" i="26"/>
  <c r="G90" i="16" s="1"/>
  <c r="AP26" i="26"/>
  <c r="G87" i="16" s="1"/>
  <c r="AS45" i="12"/>
  <c r="J106" i="23" s="1"/>
  <c r="AO45" i="12"/>
  <c r="F106" i="23" s="1"/>
  <c r="AR45" i="12"/>
  <c r="I106" i="23" s="1"/>
  <c r="AP45" i="26" l="1"/>
  <c r="G106" i="16" s="1"/>
  <c r="G69" i="16"/>
  <c r="AS45" i="26"/>
  <c r="J106" i="16" s="1"/>
  <c r="J69" i="16"/>
  <c r="AO45" i="26"/>
  <c r="F106" i="16" s="1"/>
  <c r="F69" i="16"/>
  <c r="I69" i="16"/>
  <c r="AR45" i="26"/>
  <c r="I106" i="16" s="1"/>
  <c r="AQ20" i="26"/>
  <c r="H81" i="16" s="1"/>
  <c r="AQ42" i="26"/>
  <c r="H103" i="16" s="1"/>
  <c r="AQ44" i="26"/>
  <c r="H105" i="16" s="1"/>
  <c r="AQ26" i="26"/>
  <c r="H87" i="16" s="1"/>
  <c r="AQ30" i="26"/>
  <c r="H91" i="16" s="1"/>
  <c r="AQ29" i="26"/>
  <c r="H90" i="16" s="1"/>
  <c r="AQ8" i="26"/>
  <c r="H69" i="16" s="1"/>
  <c r="AQ35" i="26"/>
  <c r="H96" i="16" s="1"/>
  <c r="AQ21" i="26"/>
  <c r="H82" i="16" s="1"/>
  <c r="AQ37" i="26"/>
  <c r="H98" i="16" s="1"/>
  <c r="AQ22" i="26"/>
  <c r="H83" i="16" s="1"/>
  <c r="AQ11" i="26"/>
  <c r="H72" i="16" s="1"/>
  <c r="E69" i="16"/>
  <c r="AQ23" i="26"/>
  <c r="H84" i="16" s="1"/>
  <c r="AQ28" i="26"/>
  <c r="H89" i="16" s="1"/>
  <c r="AQ36" i="26"/>
  <c r="H97" i="16" s="1"/>
  <c r="AQ18" i="26"/>
  <c r="H79" i="16" s="1"/>
  <c r="AQ43" i="26"/>
  <c r="H104" i="16" s="1"/>
  <c r="AQ14" i="26"/>
  <c r="H75" i="16" s="1"/>
  <c r="AQ16" i="26"/>
  <c r="H77" i="16" s="1"/>
  <c r="AQ13" i="26"/>
  <c r="H74" i="16" s="1"/>
  <c r="AQ40" i="26"/>
  <c r="H101" i="16" s="1"/>
  <c r="AQ9" i="26"/>
  <c r="H70" i="16" s="1"/>
  <c r="AQ31" i="26"/>
  <c r="H92" i="16" s="1"/>
  <c r="AQ33" i="26"/>
  <c r="H94" i="16" s="1"/>
  <c r="AQ12" i="26"/>
  <c r="H73" i="16" s="1"/>
  <c r="AQ17" i="26"/>
  <c r="H78" i="16" s="1"/>
  <c r="AQ10" i="26"/>
  <c r="H71" i="16" s="1"/>
  <c r="AQ34" i="26"/>
  <c r="H95" i="16" s="1"/>
  <c r="AQ38" i="26"/>
  <c r="H99" i="16" s="1"/>
  <c r="AQ39" i="26"/>
  <c r="H100" i="16" s="1"/>
  <c r="AQ24" i="26"/>
  <c r="H85" i="16" s="1"/>
  <c r="AQ27" i="26"/>
  <c r="H88" i="16" s="1"/>
  <c r="AQ25" i="26"/>
  <c r="H86" i="16" s="1"/>
  <c r="AQ19" i="26"/>
  <c r="H80" i="16" s="1"/>
  <c r="AQ15" i="26"/>
  <c r="H76" i="16" s="1"/>
  <c r="AN45" i="26"/>
  <c r="E106" i="16" s="1"/>
  <c r="AQ41" i="26"/>
  <c r="H102" i="16" s="1"/>
  <c r="AQ32" i="26"/>
  <c r="H93" i="16" s="1"/>
  <c r="H25" i="26" l="1"/>
  <c r="H45" i="26" s="1"/>
  <c r="G27" i="16" s="1"/>
  <c r="F25" i="26"/>
  <c r="F45" i="26" s="1"/>
  <c r="H26" i="16" s="1"/>
  <c r="J25" i="26"/>
  <c r="J45" i="26" s="1"/>
  <c r="F25" i="16" s="1"/>
  <c r="F29" i="16" s="1"/>
  <c r="E32" i="16" s="1"/>
  <c r="G25" i="26"/>
  <c r="G45" i="26" s="1"/>
  <c r="F27" i="16" s="1"/>
  <c r="I25" i="26"/>
  <c r="I45" i="26" s="1"/>
  <c r="H27" i="16" s="1"/>
</calcChain>
</file>

<file path=xl/sharedStrings.xml><?xml version="1.0" encoding="utf-8"?>
<sst xmlns="http://schemas.openxmlformats.org/spreadsheetml/2006/main" count="1212" uniqueCount="288">
  <si>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</si>
  <si>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</si>
  <si>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</si>
  <si>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</si>
  <si>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</si>
  <si>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</si>
  <si>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</si>
  <si>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</si>
  <si>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</si>
  <si>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</si>
  <si>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</si>
  <si>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</si>
  <si>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</si>
  <si>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</si>
  <si>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</si>
  <si>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</si>
  <si>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</si>
  <si>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</si>
  <si>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</si>
  <si>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</si>
  <si>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</si>
  <si>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</si>
  <si>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</si>
  <si>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</si>
  <si>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</si>
  <si>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</si>
  <si>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</si>
  <si>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</si>
  <si>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</si>
  <si>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</si>
  <si>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</si>
  <si>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</si>
  <si>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農林水産業</t>
  </si>
  <si>
    <t>鉱業</t>
  </si>
  <si>
    <t>繊維製品</t>
  </si>
  <si>
    <t>パルプ・紙・木製品</t>
  </si>
  <si>
    <t>化学製品</t>
  </si>
  <si>
    <t>石油・石炭製品</t>
  </si>
  <si>
    <t>窯業・土石製品</t>
  </si>
  <si>
    <t>鉄鋼</t>
  </si>
  <si>
    <t>非鉄金属</t>
  </si>
  <si>
    <t>金属製品</t>
  </si>
  <si>
    <t>電気機械</t>
  </si>
  <si>
    <t>輸送機械</t>
  </si>
  <si>
    <t>その他の製造工業製品</t>
  </si>
  <si>
    <t>建設</t>
  </si>
  <si>
    <t>電力・ガス・熱供給</t>
  </si>
  <si>
    <t>商業</t>
  </si>
  <si>
    <t>金融・保険</t>
  </si>
  <si>
    <t>不動産</t>
  </si>
  <si>
    <t>公務</t>
  </si>
  <si>
    <t>教育・研究</t>
  </si>
  <si>
    <t>対事業所サービス</t>
  </si>
  <si>
    <t>対個人サービス</t>
  </si>
  <si>
    <t>事務用品</t>
  </si>
  <si>
    <t>分類不明</t>
  </si>
  <si>
    <t>合計</t>
    <rPh sb="0" eb="2">
      <t>ゴウケイ</t>
    </rPh>
    <phoneticPr fontId="2"/>
  </si>
  <si>
    <t>生産誘発額</t>
    <rPh sb="0" eb="2">
      <t>セイサン</t>
    </rPh>
    <rPh sb="2" eb="5">
      <t>ユウハツガク</t>
    </rPh>
    <phoneticPr fontId="2"/>
  </si>
  <si>
    <t>自給率</t>
    <rPh sb="0" eb="3">
      <t>ジキュウリツ</t>
    </rPh>
    <phoneticPr fontId="2"/>
  </si>
  <si>
    <t>雇用者所得率</t>
    <rPh sb="5" eb="6">
      <t>リツ</t>
    </rPh>
    <phoneticPr fontId="2"/>
  </si>
  <si>
    <t>粗付加価値率</t>
    <rPh sb="0" eb="1">
      <t>ソ</t>
    </rPh>
    <rPh sb="1" eb="3">
      <t>フカ</t>
    </rPh>
    <rPh sb="3" eb="5">
      <t>カチ</t>
    </rPh>
    <rPh sb="5" eb="6">
      <t>リツ</t>
    </rPh>
    <phoneticPr fontId="2"/>
  </si>
  <si>
    <t>民間消費支出パターン</t>
    <rPh sb="0" eb="2">
      <t>ミンカン</t>
    </rPh>
    <rPh sb="2" eb="4">
      <t>ショウヒ</t>
    </rPh>
    <rPh sb="4" eb="6">
      <t>シシュツ</t>
    </rPh>
    <phoneticPr fontId="2"/>
  </si>
  <si>
    <t>第１次波及効果関係</t>
    <rPh sb="0" eb="1">
      <t>ダイ</t>
    </rPh>
    <rPh sb="2" eb="3">
      <t>ジ</t>
    </rPh>
    <rPh sb="3" eb="7">
      <t>ハキュウコウカ</t>
    </rPh>
    <rPh sb="7" eb="9">
      <t>カンケイ</t>
    </rPh>
    <phoneticPr fontId="2"/>
  </si>
  <si>
    <t>第２次波及効果関係</t>
    <rPh sb="0" eb="1">
      <t>ダイ</t>
    </rPh>
    <rPh sb="2" eb="3">
      <t>ジ</t>
    </rPh>
    <rPh sb="3" eb="7">
      <t>ハキュウコウカ</t>
    </rPh>
    <rPh sb="7" eb="9">
      <t>カンケイ</t>
    </rPh>
    <phoneticPr fontId="2"/>
  </si>
  <si>
    <t>消費誘発額</t>
    <rPh sb="0" eb="2">
      <t>ショウヒ</t>
    </rPh>
    <rPh sb="2" eb="5">
      <t>ユウハツガク</t>
    </rPh>
    <phoneticPr fontId="2"/>
  </si>
  <si>
    <t>波及効果倍率→</t>
    <rPh sb="0" eb="4">
      <t>ハキュウコウカ</t>
    </rPh>
    <rPh sb="4" eb="6">
      <t>バイリツ</t>
    </rPh>
    <phoneticPr fontId="2"/>
  </si>
  <si>
    <t>就業係数</t>
    <rPh sb="0" eb="2">
      <t>シュウギョウ</t>
    </rPh>
    <rPh sb="2" eb="4">
      <t>ケイスウ</t>
    </rPh>
    <phoneticPr fontId="2"/>
  </si>
  <si>
    <t>雇用係数</t>
    <rPh sb="0" eb="2">
      <t>コヨウ</t>
    </rPh>
    <rPh sb="2" eb="4">
      <t>ケイスウ</t>
    </rPh>
    <phoneticPr fontId="2"/>
  </si>
  <si>
    <t>熊本市</t>
    <rPh sb="0" eb="2">
      <t>クマモト</t>
    </rPh>
    <rPh sb="2" eb="3">
      <t>シ</t>
    </rPh>
    <phoneticPr fontId="2"/>
  </si>
  <si>
    <t>九州</t>
    <rPh sb="0" eb="2">
      <t>キュウシュウ</t>
    </rPh>
    <phoneticPr fontId="2"/>
  </si>
  <si>
    <t>入力シートより</t>
    <rPh sb="0" eb="2">
      <t>ニュウリョク</t>
    </rPh>
    <phoneticPr fontId="2"/>
  </si>
  <si>
    <t>年</t>
    <rPh sb="0" eb="1">
      <t>ネン</t>
    </rPh>
    <phoneticPr fontId="2"/>
  </si>
  <si>
    <t>地域</t>
    <rPh sb="0" eb="2">
      <t>チイキ</t>
    </rPh>
    <phoneticPr fontId="2"/>
  </si>
  <si>
    <t>就業誘発者数</t>
    <rPh sb="0" eb="2">
      <t>シュウギョウ</t>
    </rPh>
    <rPh sb="2" eb="4">
      <t>ユウハツ</t>
    </rPh>
    <rPh sb="4" eb="5">
      <t>シャ</t>
    </rPh>
    <rPh sb="5" eb="6">
      <t>スウ</t>
    </rPh>
    <phoneticPr fontId="2"/>
  </si>
  <si>
    <t>うち雇用誘発者数</t>
    <rPh sb="2" eb="4">
      <t>コヨウ</t>
    </rPh>
    <rPh sb="4" eb="6">
      <t>ユウハツ</t>
    </rPh>
    <rPh sb="6" eb="7">
      <t>シャ</t>
    </rPh>
    <rPh sb="7" eb="8">
      <t>スウ</t>
    </rPh>
    <phoneticPr fontId="2"/>
  </si>
  <si>
    <t>第１次波及効果</t>
    <rPh sb="0" eb="1">
      <t>ダイ</t>
    </rPh>
    <rPh sb="2" eb="3">
      <t>ジ</t>
    </rPh>
    <rPh sb="3" eb="5">
      <t>ハキュウ</t>
    </rPh>
    <rPh sb="5" eb="7">
      <t>コウカ</t>
    </rPh>
    <phoneticPr fontId="2"/>
  </si>
  <si>
    <t>第２次波及効果</t>
    <rPh sb="0" eb="1">
      <t>ダイ</t>
    </rPh>
    <rPh sb="2" eb="3">
      <t>ジ</t>
    </rPh>
    <rPh sb="3" eb="5">
      <t>ハキュウ</t>
    </rPh>
    <rPh sb="5" eb="7">
      <t>コウカ</t>
    </rPh>
    <phoneticPr fontId="2"/>
  </si>
  <si>
    <t>合計</t>
    <rPh sb="0" eb="2">
      <t>ゴウケイ</t>
    </rPh>
    <phoneticPr fontId="3"/>
  </si>
  <si>
    <t>就業誘発者</t>
    <rPh sb="0" eb="2">
      <t>シュウギョウ</t>
    </rPh>
    <rPh sb="2" eb="4">
      <t>ユウハツ</t>
    </rPh>
    <rPh sb="4" eb="5">
      <t>シャ</t>
    </rPh>
    <phoneticPr fontId="2"/>
  </si>
  <si>
    <t>雇用誘発者</t>
    <rPh sb="0" eb="2">
      <t>コヨウ</t>
    </rPh>
    <rPh sb="2" eb="4">
      <t>ユウハツ</t>
    </rPh>
    <rPh sb="4" eb="5">
      <t>シャ</t>
    </rPh>
    <phoneticPr fontId="2"/>
  </si>
  <si>
    <t>与件データ</t>
    <rPh sb="0" eb="2">
      <t>ヨケン</t>
    </rPh>
    <phoneticPr fontId="2"/>
  </si>
  <si>
    <t>波及効果の倍率</t>
    <rPh sb="0" eb="4">
      <t>ハキュウコウカ</t>
    </rPh>
    <rPh sb="5" eb="7">
      <t>バイリツ</t>
    </rPh>
    <phoneticPr fontId="2"/>
  </si>
  <si>
    <t>第１次
生産誘発額</t>
    <rPh sb="0" eb="1">
      <t>ダイ</t>
    </rPh>
    <rPh sb="2" eb="3">
      <t>ジ</t>
    </rPh>
    <rPh sb="4" eb="6">
      <t>セイサン</t>
    </rPh>
    <rPh sb="6" eb="8">
      <t>ユウハツ</t>
    </rPh>
    <rPh sb="8" eb="9">
      <t>ガク</t>
    </rPh>
    <phoneticPr fontId="2"/>
  </si>
  <si>
    <t>第２次
生産誘発額</t>
    <rPh sb="0" eb="1">
      <t>ダイ</t>
    </rPh>
    <rPh sb="2" eb="3">
      <t>ジ</t>
    </rPh>
    <rPh sb="4" eb="6">
      <t>セイサン</t>
    </rPh>
    <rPh sb="6" eb="8">
      <t>ユウハツ</t>
    </rPh>
    <rPh sb="8" eb="9">
      <t>ガク</t>
    </rPh>
    <phoneticPr fontId="2"/>
  </si>
  <si>
    <t>第２次
就業誘発者数</t>
    <rPh sb="0" eb="1">
      <t>ダイ</t>
    </rPh>
    <rPh sb="2" eb="3">
      <t>ジ</t>
    </rPh>
    <rPh sb="4" eb="6">
      <t>シュウギョウ</t>
    </rPh>
    <rPh sb="6" eb="8">
      <t>ユウハツ</t>
    </rPh>
    <rPh sb="8" eb="9">
      <t>シャ</t>
    </rPh>
    <rPh sb="9" eb="10">
      <t>カズ</t>
    </rPh>
    <phoneticPr fontId="2"/>
  </si>
  <si>
    <t>第２次
雇用誘発者数</t>
    <rPh sb="0" eb="1">
      <t>ダイ</t>
    </rPh>
    <rPh sb="2" eb="3">
      <t>ジ</t>
    </rPh>
    <rPh sb="4" eb="6">
      <t>コヨウ</t>
    </rPh>
    <rPh sb="6" eb="8">
      <t>ユウハツ</t>
    </rPh>
    <rPh sb="8" eb="9">
      <t>シャ</t>
    </rPh>
    <rPh sb="9" eb="10">
      <t>カズ</t>
    </rPh>
    <phoneticPr fontId="2"/>
  </si>
  <si>
    <t>生産増加の計算シート</t>
    <rPh sb="0" eb="2">
      <t>セイサン</t>
    </rPh>
    <rPh sb="2" eb="3">
      <t>ゾウ</t>
    </rPh>
    <rPh sb="3" eb="4">
      <t>カ</t>
    </rPh>
    <rPh sb="5" eb="7">
      <t>ケイサン</t>
    </rPh>
    <phoneticPr fontId="2"/>
  </si>
  <si>
    <t>33</t>
  </si>
  <si>
    <t>34</t>
  </si>
  <si>
    <t>（百万円）</t>
    <rPh sb="1" eb="2">
      <t>ヒャク</t>
    </rPh>
    <rPh sb="2" eb="4">
      <t>マンエン</t>
    </rPh>
    <phoneticPr fontId="2"/>
  </si>
  <si>
    <t>飲食料品</t>
  </si>
  <si>
    <t>プラスチック・ゴム</t>
  </si>
  <si>
    <t>電子部品</t>
  </si>
  <si>
    <t>情報・通信機器</t>
  </si>
  <si>
    <t>廃棄物処理</t>
  </si>
  <si>
    <t>情報通信</t>
  </si>
  <si>
    <t>35</t>
  </si>
  <si>
    <t>36</t>
  </si>
  <si>
    <t>37</t>
  </si>
  <si>
    <t>この分析ツールを利用する前に、必ず、以下の「利用上の注意事項」をお読みください。</t>
    <rPh sb="2" eb="4">
      <t>ブンセキ</t>
    </rPh>
    <rPh sb="8" eb="10">
      <t>リヨウ</t>
    </rPh>
    <rPh sb="12" eb="13">
      <t>マエ</t>
    </rPh>
    <rPh sb="15" eb="16">
      <t>カナラ</t>
    </rPh>
    <rPh sb="18" eb="20">
      <t>イカ</t>
    </rPh>
    <rPh sb="22" eb="25">
      <t>リヨウジョウ</t>
    </rPh>
    <rPh sb="26" eb="28">
      <t>チュウイ</t>
    </rPh>
    <rPh sb="28" eb="30">
      <t>ジコウ</t>
    </rPh>
    <rPh sb="33" eb="34">
      <t>ヨ</t>
    </rPh>
    <phoneticPr fontId="2"/>
  </si>
  <si>
    <t>消費転換係数のリスト</t>
    <rPh sb="0" eb="2">
      <t>ショウヒ</t>
    </rPh>
    <rPh sb="2" eb="4">
      <t>テンカン</t>
    </rPh>
    <rPh sb="4" eb="6">
      <t>ケイスウ</t>
    </rPh>
    <phoneticPr fontId="2"/>
  </si>
  <si>
    <t>上記年平均</t>
    <rPh sb="0" eb="2">
      <t>ジョウキ</t>
    </rPh>
    <rPh sb="2" eb="3">
      <t>ネン</t>
    </rPh>
    <rPh sb="3" eb="5">
      <t>ヘイキン</t>
    </rPh>
    <phoneticPr fontId="2"/>
  </si>
  <si>
    <t>はん用機械</t>
    <rPh sb="2" eb="3">
      <t>ヨウ</t>
    </rPh>
    <phoneticPr fontId="2"/>
  </si>
  <si>
    <t>生産用機械</t>
    <rPh sb="0" eb="3">
      <t>セイサンヨウ</t>
    </rPh>
    <phoneticPr fontId="2"/>
  </si>
  <si>
    <t>業務用機械</t>
    <rPh sb="0" eb="3">
      <t>ギョウムヨウ</t>
    </rPh>
    <rPh sb="3" eb="5">
      <t>キカイ</t>
    </rPh>
    <phoneticPr fontId="2"/>
  </si>
  <si>
    <t>電気機械</t>
    <rPh sb="0" eb="2">
      <t>デンキ</t>
    </rPh>
    <rPh sb="2" eb="4">
      <t>キカイ</t>
    </rPh>
    <phoneticPr fontId="2"/>
  </si>
  <si>
    <t>水道</t>
    <rPh sb="0" eb="2">
      <t>スイドウ</t>
    </rPh>
    <phoneticPr fontId="2"/>
  </si>
  <si>
    <t>運輸・郵便</t>
    <rPh sb="3" eb="5">
      <t>ユウビン</t>
    </rPh>
    <phoneticPr fontId="2"/>
  </si>
  <si>
    <t>医療・福祉</t>
    <rPh sb="3" eb="5">
      <t>フクシ</t>
    </rPh>
    <phoneticPr fontId="2"/>
  </si>
  <si>
    <t>その他の非営利団体サービス</t>
    <rPh sb="4" eb="5">
      <t>ヒ</t>
    </rPh>
    <rPh sb="5" eb="7">
      <t>エイリ</t>
    </rPh>
    <rPh sb="7" eb="9">
      <t>ダンタイ</t>
    </rPh>
    <phoneticPr fontId="2"/>
  </si>
  <si>
    <t>※　各数値は小数点以下を四捨五入して表示しているので、合計と一致しない場合がある。</t>
    <rPh sb="2" eb="3">
      <t>カク</t>
    </rPh>
    <rPh sb="3" eb="5">
      <t>スウチ</t>
    </rPh>
    <rPh sb="6" eb="9">
      <t>ショウスウテン</t>
    </rPh>
    <rPh sb="9" eb="11">
      <t>イカ</t>
    </rPh>
    <rPh sb="12" eb="16">
      <t>シシャゴニュウ</t>
    </rPh>
    <rPh sb="18" eb="20">
      <t>ヒョウジ</t>
    </rPh>
    <rPh sb="27" eb="29">
      <t>ゴウケイ</t>
    </rPh>
    <rPh sb="30" eb="32">
      <t>イッチ</t>
    </rPh>
    <rPh sb="35" eb="37">
      <t>バアイ</t>
    </rPh>
    <phoneticPr fontId="2"/>
  </si>
  <si>
    <t>はん用機械</t>
  </si>
  <si>
    <t>生産用機械</t>
  </si>
  <si>
    <t>業務用機械</t>
  </si>
  <si>
    <t>水道</t>
  </si>
  <si>
    <t>運輸・郵便</t>
  </si>
  <si>
    <t>医療・福祉</t>
  </si>
  <si>
    <t>　　　　　　　　　　　　　　型逆行列</t>
    <rPh sb="14" eb="15">
      <t>ガタ</t>
    </rPh>
    <rPh sb="15" eb="18">
      <t>ギャクギョウレツ</t>
    </rPh>
    <phoneticPr fontId="2"/>
  </si>
  <si>
    <t>消費転換係数</t>
    <rPh sb="0" eb="2">
      <t>ショウヒ</t>
    </rPh>
    <rPh sb="2" eb="4">
      <t>テンカン</t>
    </rPh>
    <rPh sb="4" eb="6">
      <t>ケイスウ</t>
    </rPh>
    <phoneticPr fontId="2"/>
  </si>
  <si>
    <t>生産増加</t>
    <rPh sb="0" eb="2">
      <t>セイサン</t>
    </rPh>
    <rPh sb="2" eb="4">
      <t>ゾウカ</t>
    </rPh>
    <phoneticPr fontId="2"/>
  </si>
  <si>
    <t>消費支出</t>
    <rPh sb="0" eb="2">
      <t>ショウヒ</t>
    </rPh>
    <rPh sb="2" eb="4">
      <t>シシュツ</t>
    </rPh>
    <phoneticPr fontId="2"/>
  </si>
  <si>
    <t>（円）</t>
    <rPh sb="1" eb="2">
      <t>エン</t>
    </rPh>
    <phoneticPr fontId="2"/>
  </si>
  <si>
    <t>実収入</t>
    <rPh sb="0" eb="1">
      <t>ジツ</t>
    </rPh>
    <rPh sb="1" eb="3">
      <t>シュウニュウ</t>
    </rPh>
    <phoneticPr fontId="2"/>
  </si>
  <si>
    <t>設備投資</t>
    <rPh sb="0" eb="2">
      <t>セツビ</t>
    </rPh>
    <rPh sb="2" eb="4">
      <t>トウシ</t>
    </rPh>
    <phoneticPr fontId="2"/>
  </si>
  <si>
    <t>第２次需要額</t>
    <rPh sb="0" eb="1">
      <t>ダイ</t>
    </rPh>
    <rPh sb="2" eb="3">
      <t>ジ</t>
    </rPh>
    <rPh sb="3" eb="6">
      <t>ジュヨウガク</t>
    </rPh>
    <phoneticPr fontId="2"/>
  </si>
  <si>
    <t>第２次
粗付加価値
誘発額</t>
    <rPh sb="0" eb="1">
      <t>ダイ</t>
    </rPh>
    <rPh sb="2" eb="3">
      <t>ジ</t>
    </rPh>
    <rPh sb="4" eb="5">
      <t>ソ</t>
    </rPh>
    <rPh sb="5" eb="7">
      <t>フカ</t>
    </rPh>
    <rPh sb="7" eb="9">
      <t>カチ</t>
    </rPh>
    <rPh sb="10" eb="12">
      <t>ユウハツ</t>
    </rPh>
    <rPh sb="12" eb="13">
      <t>ガク</t>
    </rPh>
    <phoneticPr fontId="2"/>
  </si>
  <si>
    <t>第２次
雇用者所得
誘発額</t>
    <rPh sb="0" eb="1">
      <t>ダイ</t>
    </rPh>
    <rPh sb="2" eb="3">
      <t>ジ</t>
    </rPh>
    <rPh sb="4" eb="7">
      <t>コヨウシャ</t>
    </rPh>
    <rPh sb="7" eb="9">
      <t>ショトク</t>
    </rPh>
    <rPh sb="10" eb="13">
      <t>ユウハツガク</t>
    </rPh>
    <phoneticPr fontId="2"/>
  </si>
  <si>
    <t>機械等の
設備投資額</t>
    <rPh sb="0" eb="2">
      <t>キカイ</t>
    </rPh>
    <rPh sb="2" eb="3">
      <t>トウ</t>
    </rPh>
    <rPh sb="5" eb="7">
      <t>セツビ</t>
    </rPh>
    <rPh sb="7" eb="9">
      <t>トウシ</t>
    </rPh>
    <rPh sb="9" eb="10">
      <t>ガク</t>
    </rPh>
    <phoneticPr fontId="2"/>
  </si>
  <si>
    <t>設備投資額</t>
    <rPh sb="0" eb="2">
      <t>セツビ</t>
    </rPh>
    <rPh sb="2" eb="4">
      <t>トウシ</t>
    </rPh>
    <phoneticPr fontId="2"/>
  </si>
  <si>
    <t>設備投資の
第１次需要額</t>
    <rPh sb="0" eb="2">
      <t>セツビ</t>
    </rPh>
    <rPh sb="2" eb="4">
      <t>トウシ</t>
    </rPh>
    <rPh sb="6" eb="7">
      <t>ダイ</t>
    </rPh>
    <rPh sb="8" eb="9">
      <t>ジ</t>
    </rPh>
    <rPh sb="9" eb="11">
      <t>ジュヨウ</t>
    </rPh>
    <rPh sb="11" eb="12">
      <t>ガク</t>
    </rPh>
    <phoneticPr fontId="2"/>
  </si>
  <si>
    <t>（人）</t>
    <rPh sb="1" eb="2">
      <t>ニン</t>
    </rPh>
    <phoneticPr fontId="2"/>
  </si>
  <si>
    <t>うち粗付加価値
誘発額</t>
    <rPh sb="2" eb="3">
      <t>ソ</t>
    </rPh>
    <rPh sb="3" eb="5">
      <t>フカ</t>
    </rPh>
    <rPh sb="5" eb="7">
      <t>カチ</t>
    </rPh>
    <rPh sb="8" eb="10">
      <t>ユウハツ</t>
    </rPh>
    <rPh sb="10" eb="11">
      <t>ガク</t>
    </rPh>
    <phoneticPr fontId="2"/>
  </si>
  <si>
    <t>うち雇用者所得
誘発額</t>
    <rPh sb="2" eb="5">
      <t>コヨウシャ</t>
    </rPh>
    <rPh sb="5" eb="7">
      <t>ショトク</t>
    </rPh>
    <rPh sb="8" eb="10">
      <t>ユウハツ</t>
    </rPh>
    <rPh sb="10" eb="11">
      <t>ガク</t>
    </rPh>
    <phoneticPr fontId="2"/>
  </si>
  <si>
    <t>倍</t>
    <rPh sb="0" eb="1">
      <t>バイ</t>
    </rPh>
    <phoneticPr fontId="2"/>
  </si>
  <si>
    <t>② 消費転換係数の年と地域をリストから選択</t>
    <phoneticPr fontId="2"/>
  </si>
  <si>
    <t>（百万円）</t>
    <rPh sb="1" eb="4">
      <t>ヒャクマンエン</t>
    </rPh>
    <phoneticPr fontId="2"/>
  </si>
  <si>
    <t>（人）</t>
    <rPh sb="1" eb="2">
      <t>ニン</t>
    </rPh>
    <phoneticPr fontId="2"/>
  </si>
  <si>
    <t>設備投資の計算シート</t>
    <rPh sb="0" eb="2">
      <t>セツビ</t>
    </rPh>
    <rPh sb="2" eb="4">
      <t>トウシ</t>
    </rPh>
    <rPh sb="5" eb="7">
      <t>ケイサン</t>
    </rPh>
    <phoneticPr fontId="2"/>
  </si>
  <si>
    <t>説明</t>
    <rPh sb="0" eb="2">
      <t>セツメイ</t>
    </rPh>
    <phoneticPr fontId="2"/>
  </si>
  <si>
    <t>◎消費転換係数のリスト</t>
    <rPh sb="1" eb="3">
      <t>ショウヒ</t>
    </rPh>
    <rPh sb="3" eb="5">
      <t>テンカン</t>
    </rPh>
    <rPh sb="5" eb="7">
      <t>ケイスウ</t>
    </rPh>
    <phoneticPr fontId="2"/>
  </si>
  <si>
    <t>粗付加価値誘発額（直接効果分）</t>
    <rPh sb="0" eb="7">
      <t>アラフカカチユウハツ</t>
    </rPh>
    <rPh sb="7" eb="8">
      <t>ガク</t>
    </rPh>
    <rPh sb="9" eb="13">
      <t>チョクセツコウカ</t>
    </rPh>
    <rPh sb="13" eb="14">
      <t>ブン</t>
    </rPh>
    <phoneticPr fontId="2"/>
  </si>
  <si>
    <t>雇用者所得誘発額（直接効果分）</t>
    <rPh sb="0" eb="3">
      <t>コヨウシャ</t>
    </rPh>
    <rPh sb="3" eb="5">
      <t>ショトク</t>
    </rPh>
    <rPh sb="5" eb="8">
      <t>ユウハツガク</t>
    </rPh>
    <rPh sb="9" eb="14">
      <t>チョクセツコウカブン</t>
    </rPh>
    <phoneticPr fontId="2"/>
  </si>
  <si>
    <t>第１次就業誘発者数</t>
    <rPh sb="0" eb="1">
      <t>ダイ</t>
    </rPh>
    <rPh sb="2" eb="3">
      <t>ジ</t>
    </rPh>
    <rPh sb="3" eb="5">
      <t>シュウギョウ</t>
    </rPh>
    <rPh sb="5" eb="7">
      <t>ユウハツ</t>
    </rPh>
    <rPh sb="7" eb="8">
      <t>シャ</t>
    </rPh>
    <rPh sb="8" eb="9">
      <t>カズ</t>
    </rPh>
    <phoneticPr fontId="2"/>
  </si>
  <si>
    <t>第１次雇用誘発者数</t>
    <rPh sb="0" eb="1">
      <t>ダイ</t>
    </rPh>
    <rPh sb="2" eb="3">
      <t>ジ</t>
    </rPh>
    <rPh sb="3" eb="5">
      <t>コヨウ</t>
    </rPh>
    <rPh sb="5" eb="7">
      <t>ユウハツ</t>
    </rPh>
    <rPh sb="7" eb="8">
      <t>シャ</t>
    </rPh>
    <rPh sb="8" eb="9">
      <t>カズ</t>
    </rPh>
    <phoneticPr fontId="2"/>
  </si>
  <si>
    <t>直接効果</t>
    <rPh sb="0" eb="2">
      <t>チョクセツ</t>
    </rPh>
    <rPh sb="2" eb="4">
      <t>コウカ</t>
    </rPh>
    <phoneticPr fontId="2"/>
  </si>
  <si>
    <t>間接効果</t>
    <rPh sb="0" eb="2">
      <t>カンセツ</t>
    </rPh>
    <rPh sb="2" eb="4">
      <t>コウカ</t>
    </rPh>
    <phoneticPr fontId="2"/>
  </si>
  <si>
    <t>計</t>
    <rPh sb="0" eb="1">
      <t>ケイ</t>
    </rPh>
    <phoneticPr fontId="2"/>
  </si>
  <si>
    <t>（人）</t>
    <rPh sb="1" eb="2">
      <t>ヒト</t>
    </rPh>
    <phoneticPr fontId="2"/>
  </si>
  <si>
    <t>生産誘発額</t>
    <rPh sb="0" eb="2">
      <t>セイサン</t>
    </rPh>
    <rPh sb="2" eb="4">
      <t>ユウハツ</t>
    </rPh>
    <rPh sb="4" eb="5">
      <t>ガク</t>
    </rPh>
    <phoneticPr fontId="2"/>
  </si>
  <si>
    <t>就業誘発者数</t>
    <rPh sb="0" eb="6">
      <t>シュウギョウユウハツシャカズ</t>
    </rPh>
    <phoneticPr fontId="2"/>
  </si>
  <si>
    <t>生産誘発額の順位</t>
    <rPh sb="0" eb="2">
      <t>セイサン</t>
    </rPh>
    <rPh sb="2" eb="4">
      <t>ユウハツ</t>
    </rPh>
    <rPh sb="4" eb="5">
      <t>ガク</t>
    </rPh>
    <rPh sb="6" eb="8">
      <t>ジュンイ</t>
    </rPh>
    <phoneticPr fontId="2"/>
  </si>
  <si>
    <t>うち粗付加価値誘発額</t>
    <rPh sb="2" eb="10">
      <t>アラフカカチユウハツガク</t>
    </rPh>
    <phoneticPr fontId="2"/>
  </si>
  <si>
    <t>うち雇用者所得誘発額</t>
    <rPh sb="2" eb="10">
      <t>コヨウシャショトクユウハツガク</t>
    </rPh>
    <phoneticPr fontId="2"/>
  </si>
  <si>
    <t>（％）</t>
    <phoneticPr fontId="2"/>
  </si>
  <si>
    <t>出力シート用</t>
    <rPh sb="0" eb="2">
      <t>シュツリョク</t>
    </rPh>
    <rPh sb="5" eb="6">
      <t>ヨウ</t>
    </rPh>
    <phoneticPr fontId="2"/>
  </si>
  <si>
    <t>順位</t>
    <rPh sb="0" eb="2">
      <t>ジュンイ</t>
    </rPh>
    <phoneticPr fontId="2"/>
  </si>
  <si>
    <t>部門名</t>
    <rPh sb="0" eb="2">
      <t>ブモン</t>
    </rPh>
    <rPh sb="2" eb="3">
      <t>メイ</t>
    </rPh>
    <phoneticPr fontId="2"/>
  </si>
  <si>
    <t>生産誘発額の累積比率</t>
    <rPh sb="0" eb="5">
      <t>セイサンユウハツガク</t>
    </rPh>
    <rPh sb="6" eb="10">
      <t>ルイセキヒリツ</t>
    </rPh>
    <phoneticPr fontId="2"/>
  </si>
  <si>
    <t>（％）</t>
  </si>
  <si>
    <t>生産誘発額の
累積比率</t>
    <rPh sb="0" eb="5">
      <t>セイサンユウハツガク</t>
    </rPh>
    <rPh sb="7" eb="9">
      <t>ルイセキ</t>
    </rPh>
    <rPh sb="9" eb="11">
      <t>ヒリツ</t>
    </rPh>
    <phoneticPr fontId="2"/>
  </si>
  <si>
    <t>合計</t>
  </si>
  <si>
    <t>合計</t>
    <rPh sb="0" eb="2">
      <t>ゴウケイ</t>
    </rPh>
    <phoneticPr fontId="2"/>
  </si>
  <si>
    <t>自交点で除した逆行列係数
（外生化逆行列係数）</t>
    <rPh sb="14" eb="15">
      <t>ガイ</t>
    </rPh>
    <rPh sb="15" eb="16">
      <t>セイ</t>
    </rPh>
    <rPh sb="16" eb="17">
      <t>カ</t>
    </rPh>
    <rPh sb="17" eb="22">
      <t>ギャクギョウレツケイスウ</t>
    </rPh>
    <phoneticPr fontId="2"/>
  </si>
  <si>
    <t>粗付加価値率</t>
    <rPh sb="0" eb="1">
      <t>アラ</t>
    </rPh>
    <rPh sb="1" eb="3">
      <t>フカ</t>
    </rPh>
    <rPh sb="3" eb="5">
      <t>カチ</t>
    </rPh>
    <rPh sb="5" eb="6">
      <t>リツ</t>
    </rPh>
    <phoneticPr fontId="2"/>
  </si>
  <si>
    <t>県内需要額
＝生産誘発額
（直接効果分）</t>
    <rPh sb="0" eb="2">
      <t>ケンナイ</t>
    </rPh>
    <rPh sb="2" eb="4">
      <t>ジュヨウ</t>
    </rPh>
    <rPh sb="4" eb="5">
      <t>ガク</t>
    </rPh>
    <rPh sb="7" eb="12">
      <t>セイサン</t>
    </rPh>
    <rPh sb="14" eb="18">
      <t>チョク</t>
    </rPh>
    <rPh sb="18" eb="19">
      <t>ブン</t>
    </rPh>
    <phoneticPr fontId="2"/>
  </si>
  <si>
    <t>第１次
需要額</t>
    <phoneticPr fontId="2"/>
  </si>
  <si>
    <t>うち粗付加価値誘発額</t>
    <rPh sb="2" eb="9">
      <t>アラフカカチユウハツ</t>
    </rPh>
    <rPh sb="9" eb="10">
      <t>ガク</t>
    </rPh>
    <phoneticPr fontId="2"/>
  </si>
  <si>
    <t>うち雇用者所得誘発額</t>
    <rPh sb="2" eb="5">
      <t>コヨウシャ</t>
    </rPh>
    <rPh sb="5" eb="7">
      <t>ショトク</t>
    </rPh>
    <rPh sb="7" eb="10">
      <t>ユウハツガク</t>
    </rPh>
    <phoneticPr fontId="2"/>
  </si>
  <si>
    <t>原材料等
誘発額</t>
    <rPh sb="0" eb="3">
      <t>ゲンザイリョウ</t>
    </rPh>
    <rPh sb="3" eb="4">
      <t>トウ</t>
    </rPh>
    <rPh sb="5" eb="8">
      <t>ユウハツガク</t>
    </rPh>
    <phoneticPr fontId="2"/>
  </si>
  <si>
    <t>投入係数</t>
    <rPh sb="0" eb="2">
      <t>トウニュウ</t>
    </rPh>
    <rPh sb="2" eb="4">
      <t>ケイスウ</t>
    </rPh>
    <phoneticPr fontId="2"/>
  </si>
  <si>
    <t>パルプ・紙
・木製品</t>
    <phoneticPr fontId="2"/>
  </si>
  <si>
    <t>プラスチック
・ゴム</t>
    <phoneticPr fontId="2"/>
  </si>
  <si>
    <t>その他の
製造工業製品</t>
    <phoneticPr fontId="2"/>
  </si>
  <si>
    <t>電力・ガス
・熱供給</t>
    <phoneticPr fontId="2"/>
  </si>
  <si>
    <t>その他の非営利団体サービス</t>
    <phoneticPr fontId="2"/>
  </si>
  <si>
    <t>対事業所
サービス</t>
    <phoneticPr fontId="2"/>
  </si>
  <si>
    <t>生産誘発額</t>
    <rPh sb="0" eb="5">
      <t>セイサンユウハツガク</t>
    </rPh>
    <phoneticPr fontId="2"/>
  </si>
  <si>
    <t>うち雇用者所得誘発額</t>
    <rPh sb="2" eb="5">
      <t>コヨウシャ</t>
    </rPh>
    <rPh sb="5" eb="7">
      <t>ショトク</t>
    </rPh>
    <rPh sb="7" eb="9">
      <t>ユウハツ</t>
    </rPh>
    <rPh sb="9" eb="10">
      <t>ガク</t>
    </rPh>
    <phoneticPr fontId="2"/>
  </si>
  <si>
    <t>直接効果＋間接効果</t>
    <rPh sb="0" eb="4">
      <t>チョクセツコウカ</t>
    </rPh>
    <rPh sb="5" eb="7">
      <t>カンセツ</t>
    </rPh>
    <rPh sb="7" eb="9">
      <t>コウカ</t>
    </rPh>
    <phoneticPr fontId="2"/>
  </si>
  <si>
    <t>うち雇用者所得
誘発額</t>
    <rPh sb="2" eb="5">
      <t>コヨウシャ</t>
    </rPh>
    <rPh sb="5" eb="7">
      <t>ショトク</t>
    </rPh>
    <rPh sb="8" eb="11">
      <t>ユウハツガク</t>
    </rPh>
    <phoneticPr fontId="2"/>
  </si>
  <si>
    <t>雇用者所得率</t>
    <rPh sb="0" eb="3">
      <t>コヨウシャ</t>
    </rPh>
    <rPh sb="3" eb="5">
      <t>ショトク</t>
    </rPh>
    <rPh sb="5" eb="6">
      <t>リツ</t>
    </rPh>
    <phoneticPr fontId="2"/>
  </si>
  <si>
    <t>粗付加価値誘発額</t>
    <rPh sb="0" eb="8">
      <t>アラフカカチユウハツガク</t>
    </rPh>
    <phoneticPr fontId="2"/>
  </si>
  <si>
    <t>うち雇用誘発者数</t>
    <rPh sb="2" eb="8">
      <t>コヨウユウハツシャスウ</t>
    </rPh>
    <phoneticPr fontId="2"/>
  </si>
  <si>
    <t>うち原材料等誘発額</t>
    <rPh sb="2" eb="5">
      <t>ゲンザイリョウ</t>
    </rPh>
    <rPh sb="5" eb="6">
      <t>トウ</t>
    </rPh>
    <rPh sb="6" eb="8">
      <t>ユウハツ</t>
    </rPh>
    <rPh sb="8" eb="9">
      <t>ガク</t>
    </rPh>
    <phoneticPr fontId="2"/>
  </si>
  <si>
    <t>生産誘発額
（間接効果）</t>
    <rPh sb="0" eb="2">
      <t>セイサン</t>
    </rPh>
    <rPh sb="2" eb="4">
      <t>ユウハツ</t>
    </rPh>
    <rPh sb="4" eb="5">
      <t>ガク</t>
    </rPh>
    <rPh sb="7" eb="9">
      <t>カンセツ</t>
    </rPh>
    <rPh sb="9" eb="11">
      <t>コウカ</t>
    </rPh>
    <phoneticPr fontId="2"/>
  </si>
  <si>
    <t>逆行列係数</t>
    <rPh sb="0" eb="5">
      <t>ギャクギョウレツケイスウ</t>
    </rPh>
    <phoneticPr fontId="2"/>
  </si>
  <si>
    <t>消費誘発額</t>
    <rPh sb="0" eb="2">
      <t>ショウヒ</t>
    </rPh>
    <rPh sb="2" eb="4">
      <t>ユウハツ</t>
    </rPh>
    <rPh sb="4" eb="5">
      <t>ガク</t>
    </rPh>
    <phoneticPr fontId="2"/>
  </si>
  <si>
    <t>固定資本マトリックス（民間）
投入係数</t>
    <phoneticPr fontId="2"/>
  </si>
  <si>
    <t>固定資本マトリックス（民間）
投入係数</t>
    <rPh sb="15" eb="17">
      <t>トウニュウ</t>
    </rPh>
    <rPh sb="17" eb="19">
      <t>ケイスウ</t>
    </rPh>
    <phoneticPr fontId="2"/>
  </si>
  <si>
    <t>生産増加額</t>
    <rPh sb="0" eb="2">
      <t>セイサン</t>
    </rPh>
    <rPh sb="2" eb="4">
      <t>ゾウカ</t>
    </rPh>
    <rPh sb="4" eb="5">
      <t>ガク</t>
    </rPh>
    <phoneticPr fontId="2"/>
  </si>
  <si>
    <t>直接効果＋間接効果</t>
    <rPh sb="0" eb="2">
      <t>チョクセツ</t>
    </rPh>
    <rPh sb="2" eb="4">
      <t>コウカ</t>
    </rPh>
    <rPh sb="5" eb="9">
      <t>カンセツコウカ</t>
    </rPh>
    <phoneticPr fontId="2"/>
  </si>
  <si>
    <t>外生化逆行列係数</t>
    <phoneticPr fontId="2"/>
  </si>
  <si>
    <t>直接効果分を引く</t>
    <rPh sb="0" eb="4">
      <t>チョクセツコウカ</t>
    </rPh>
    <rPh sb="4" eb="5">
      <t>ブン</t>
    </rPh>
    <rPh sb="6" eb="7">
      <t>ヒ</t>
    </rPh>
    <phoneticPr fontId="2"/>
  </si>
  <si>
    <t>分析タイトル</t>
    <rPh sb="0" eb="2">
      <t>ブンセキ</t>
    </rPh>
    <phoneticPr fontId="2"/>
  </si>
  <si>
    <t>１．目的</t>
    <rPh sb="2" eb="4">
      <t>モクテキ</t>
    </rPh>
    <phoneticPr fontId="2"/>
  </si>
  <si>
    <t>直接効果</t>
    <rPh sb="0" eb="2">
      <t>チョクセツ</t>
    </rPh>
    <rPh sb="2" eb="4">
      <t>コウカ</t>
    </rPh>
    <phoneticPr fontId="1"/>
  </si>
  <si>
    <t>間接効果</t>
    <rPh sb="0" eb="2">
      <t>カンセツ</t>
    </rPh>
    <rPh sb="2" eb="4">
      <t>コウカ</t>
    </rPh>
    <phoneticPr fontId="1"/>
  </si>
  <si>
    <t>※各数値の小数点以下を四捨五入して表示しているので、内訳の合算が合計欄の数値と一致しない場合があります。</t>
    <rPh sb="1" eb="2">
      <t>カク</t>
    </rPh>
    <rPh sb="26" eb="28">
      <t>ウチワケ</t>
    </rPh>
    <rPh sb="29" eb="31">
      <t>ガッサン</t>
    </rPh>
    <rPh sb="32" eb="34">
      <t>ゴウケイ</t>
    </rPh>
    <rPh sb="34" eb="35">
      <t>ラン</t>
    </rPh>
    <rPh sb="36" eb="38">
      <t>スウチ</t>
    </rPh>
    <phoneticPr fontId="2"/>
  </si>
  <si>
    <t>直接効果</t>
    <rPh sb="0" eb="4">
      <t>チョクセツコウカ</t>
    </rPh>
    <phoneticPr fontId="1"/>
  </si>
  <si>
    <t>　産業連関分析では、理論上、以下のような様々な仮定（留意点）があるため、得られる結果はあくまでも理論上のものであり、実際の波及効果とは異なります。</t>
    <rPh sb="1" eb="7">
      <t>サンギョウレンカンブンセキ</t>
    </rPh>
    <rPh sb="10" eb="12">
      <t>リロン</t>
    </rPh>
    <rPh sb="12" eb="13">
      <t>ジョウ</t>
    </rPh>
    <rPh sb="14" eb="16">
      <t>イカ</t>
    </rPh>
    <rPh sb="20" eb="22">
      <t>サマザマ</t>
    </rPh>
    <rPh sb="23" eb="25">
      <t>カテイ</t>
    </rPh>
    <rPh sb="26" eb="29">
      <t>リュウイテン</t>
    </rPh>
    <rPh sb="36" eb="37">
      <t>エ</t>
    </rPh>
    <rPh sb="40" eb="42">
      <t>ケッカ</t>
    </rPh>
    <rPh sb="48" eb="50">
      <t>リロン</t>
    </rPh>
    <rPh sb="50" eb="51">
      <t>ジョウ</t>
    </rPh>
    <rPh sb="58" eb="60">
      <t>ジッサイ</t>
    </rPh>
    <rPh sb="61" eb="63">
      <t>ハキュウ</t>
    </rPh>
    <rPh sb="63" eb="65">
      <t>コウカ</t>
    </rPh>
    <rPh sb="67" eb="68">
      <t>コト</t>
    </rPh>
    <phoneticPr fontId="2"/>
  </si>
  <si>
    <t>２．分析概要</t>
    <rPh sb="2" eb="4">
      <t>ブンセキ</t>
    </rPh>
    <rPh sb="4" eb="6">
      <t>ガイヨウ</t>
    </rPh>
    <phoneticPr fontId="2"/>
  </si>
  <si>
    <t>前提条件</t>
    <rPh sb="0" eb="2">
      <t>ゼンテイ</t>
    </rPh>
    <rPh sb="2" eb="4">
      <t>ジョウケン</t>
    </rPh>
    <phoneticPr fontId="2"/>
  </si>
  <si>
    <t>　 結果</t>
    <phoneticPr fontId="2"/>
  </si>
  <si>
    <t>　分析結果</t>
    <rPh sb="1" eb="3">
      <t>ブンセキ</t>
    </rPh>
    <rPh sb="3" eb="5">
      <t>ケッカ</t>
    </rPh>
    <phoneticPr fontId="2"/>
  </si>
  <si>
    <t>　産業連関表の経済波及分析の注意点</t>
    <rPh sb="1" eb="3">
      <t>サンギョウ</t>
    </rPh>
    <rPh sb="3" eb="5">
      <t>レンカン</t>
    </rPh>
    <rPh sb="5" eb="6">
      <t>ヒョウ</t>
    </rPh>
    <rPh sb="7" eb="9">
      <t>ケイザイ</t>
    </rPh>
    <rPh sb="9" eb="11">
      <t>ハキュウ</t>
    </rPh>
    <rPh sb="11" eb="13">
      <t>ブンセキ</t>
    </rPh>
    <rPh sb="14" eb="17">
      <t>チュウイテン</t>
    </rPh>
    <phoneticPr fontId="2"/>
  </si>
  <si>
    <t>１．</t>
    <phoneticPr fontId="2"/>
  </si>
  <si>
    <t xml:space="preserve"> 主な仮定（留意点）</t>
    <rPh sb="1" eb="2">
      <t>オモ</t>
    </rPh>
    <rPh sb="3" eb="5">
      <t>カテイ</t>
    </rPh>
    <rPh sb="6" eb="9">
      <t>リュウイテン</t>
    </rPh>
    <phoneticPr fontId="2"/>
  </si>
  <si>
    <t>　　 ①　企業の生産能力に制約（ボトルネック）はなく、全ての需要に対応できる。
　　 ②　財・サービスの生産に必要な原材料等の費用構成（投入構造）は、短期的には変化せず「一定」である。
　　 ③　各部門が使用する投入量は、その部門の生産量に比例する。
　　　　　（生産水準が２倍になれば、使用される原材料等の投入量も２倍になる。）
　　 ④　生産波及は、途中段階で中断されず、波及しつくされる。ただし、達成時期は不明。
　　　　　（新規需要の増加には全て生産増で対応し、在庫取り崩し等による波及の中断はない。）
　　 ⑤　「経済の外部性」は考慮されない。
　　　　　（公害（←「外部不経済」）がもたらす負の影響は考慮しない。）</t>
    <rPh sb="5" eb="7">
      <t>キギョウ</t>
    </rPh>
    <rPh sb="8" eb="10">
      <t>セイサン</t>
    </rPh>
    <rPh sb="10" eb="12">
      <t>ノウリョク</t>
    </rPh>
    <rPh sb="13" eb="15">
      <t>セイヤク</t>
    </rPh>
    <rPh sb="27" eb="28">
      <t>スベ</t>
    </rPh>
    <rPh sb="30" eb="32">
      <t>ジュヨウ</t>
    </rPh>
    <rPh sb="33" eb="35">
      <t>タイオウ</t>
    </rPh>
    <rPh sb="45" eb="46">
      <t>ザイ</t>
    </rPh>
    <rPh sb="52" eb="54">
      <t>セイサン</t>
    </rPh>
    <rPh sb="55" eb="57">
      <t>ヒツヨウ</t>
    </rPh>
    <rPh sb="58" eb="61">
      <t>ゲンザイリョウ</t>
    </rPh>
    <rPh sb="61" eb="62">
      <t>トウ</t>
    </rPh>
    <rPh sb="63" eb="65">
      <t>ヒヨウ</t>
    </rPh>
    <rPh sb="65" eb="67">
      <t>コウセイ</t>
    </rPh>
    <rPh sb="68" eb="70">
      <t>トウニュウ</t>
    </rPh>
    <rPh sb="70" eb="72">
      <t>コウゾウ</t>
    </rPh>
    <rPh sb="80" eb="82">
      <t>ヘンカ</t>
    </rPh>
    <rPh sb="85" eb="87">
      <t>イッテイ</t>
    </rPh>
    <rPh sb="98" eb="101">
      <t>カクブモン</t>
    </rPh>
    <rPh sb="102" eb="104">
      <t>シヨウ</t>
    </rPh>
    <rPh sb="106" eb="108">
      <t>トウニュウ</t>
    </rPh>
    <rPh sb="108" eb="109">
      <t>リョウ</t>
    </rPh>
    <rPh sb="113" eb="115">
      <t>ブモン</t>
    </rPh>
    <rPh sb="116" eb="118">
      <t>セイサン</t>
    </rPh>
    <rPh sb="118" eb="119">
      <t>リョウ</t>
    </rPh>
    <rPh sb="120" eb="122">
      <t>ヒレイ</t>
    </rPh>
    <rPh sb="132" eb="134">
      <t>セイサン</t>
    </rPh>
    <rPh sb="134" eb="136">
      <t>スイジュン</t>
    </rPh>
    <rPh sb="138" eb="139">
      <t>バイ</t>
    </rPh>
    <rPh sb="144" eb="146">
      <t>シヨウ</t>
    </rPh>
    <rPh sb="149" eb="152">
      <t>ゲンザイリョウ</t>
    </rPh>
    <rPh sb="152" eb="153">
      <t>トウ</t>
    </rPh>
    <rPh sb="154" eb="156">
      <t>トウニュウ</t>
    </rPh>
    <rPh sb="156" eb="157">
      <t>リョウ</t>
    </rPh>
    <rPh sb="159" eb="160">
      <t>バイ</t>
    </rPh>
    <rPh sb="171" eb="173">
      <t>セイサン</t>
    </rPh>
    <rPh sb="173" eb="175">
      <t>ハキュウ</t>
    </rPh>
    <rPh sb="177" eb="179">
      <t>トチュウ</t>
    </rPh>
    <rPh sb="179" eb="181">
      <t>ダンカイ</t>
    </rPh>
    <rPh sb="182" eb="184">
      <t>チュウダン</t>
    </rPh>
    <rPh sb="188" eb="190">
      <t>ハキュウ</t>
    </rPh>
    <rPh sb="201" eb="203">
      <t>タッセイ</t>
    </rPh>
    <rPh sb="203" eb="205">
      <t>ジキ</t>
    </rPh>
    <rPh sb="206" eb="208">
      <t>フメイ</t>
    </rPh>
    <rPh sb="216" eb="218">
      <t>シンキ</t>
    </rPh>
    <rPh sb="218" eb="220">
      <t>ジュヨウ</t>
    </rPh>
    <rPh sb="221" eb="223">
      <t>ゾウカ</t>
    </rPh>
    <rPh sb="225" eb="226">
      <t>スベ</t>
    </rPh>
    <rPh sb="227" eb="229">
      <t>セイサン</t>
    </rPh>
    <rPh sb="229" eb="230">
      <t>ゾウ</t>
    </rPh>
    <rPh sb="231" eb="233">
      <t>タイオウ</t>
    </rPh>
    <rPh sb="235" eb="237">
      <t>ザイコ</t>
    </rPh>
    <rPh sb="237" eb="238">
      <t>ト</t>
    </rPh>
    <rPh sb="239" eb="240">
      <t>クズ</t>
    </rPh>
    <rPh sb="241" eb="242">
      <t>トウ</t>
    </rPh>
    <rPh sb="245" eb="247">
      <t>ハキュウ</t>
    </rPh>
    <rPh sb="248" eb="250">
      <t>チュウダン</t>
    </rPh>
    <rPh sb="262" eb="264">
      <t>ケイザイ</t>
    </rPh>
    <rPh sb="265" eb="268">
      <t>ガイブセイ</t>
    </rPh>
    <rPh sb="270" eb="272">
      <t>コウリョ</t>
    </rPh>
    <rPh sb="284" eb="286">
      <t>コウガイ</t>
    </rPh>
    <rPh sb="289" eb="291">
      <t>ガイブ</t>
    </rPh>
    <rPh sb="291" eb="294">
      <t>フケイザイ</t>
    </rPh>
    <rPh sb="301" eb="302">
      <t>フ</t>
    </rPh>
    <rPh sb="303" eb="305">
      <t>エイキョウ</t>
    </rPh>
    <rPh sb="306" eb="308">
      <t>コウリョ</t>
    </rPh>
    <phoneticPr fontId="2"/>
  </si>
  <si>
    <t>２．</t>
    <phoneticPr fontId="2"/>
  </si>
  <si>
    <t>２．</t>
    <phoneticPr fontId="2"/>
  </si>
  <si>
    <t>２．</t>
    <phoneticPr fontId="2"/>
  </si>
  <si>
    <t>経済波及効果フローチャート図（生産増加分）</t>
    <rPh sb="0" eb="2">
      <t>ケイザイ</t>
    </rPh>
    <rPh sb="2" eb="4">
      <t>ハキュウ</t>
    </rPh>
    <rPh sb="4" eb="6">
      <t>コウカ</t>
    </rPh>
    <rPh sb="13" eb="14">
      <t>ズ</t>
    </rPh>
    <rPh sb="15" eb="17">
      <t>セイサン</t>
    </rPh>
    <rPh sb="17" eb="19">
      <t>ゾウカ</t>
    </rPh>
    <rPh sb="19" eb="20">
      <t>ブン</t>
    </rPh>
    <phoneticPr fontId="2"/>
  </si>
  <si>
    <t>経済波及効果フローチャート図（設備投資分）</t>
    <rPh sb="0" eb="2">
      <t>ケイザイ</t>
    </rPh>
    <rPh sb="2" eb="4">
      <t>ハキュウ</t>
    </rPh>
    <rPh sb="4" eb="6">
      <t>コウカ</t>
    </rPh>
    <rPh sb="13" eb="14">
      <t>ズ</t>
    </rPh>
    <rPh sb="15" eb="17">
      <t>セツビ</t>
    </rPh>
    <rPh sb="17" eb="19">
      <t>トウシ</t>
    </rPh>
    <rPh sb="19" eb="20">
      <t>ブン</t>
    </rPh>
    <phoneticPr fontId="2"/>
  </si>
  <si>
    <r>
      <rPr>
        <b/>
        <sz val="11"/>
        <rFont val="ＭＳ Ｐゴシック"/>
        <family val="3"/>
        <charset val="128"/>
      </rPr>
      <t>経済波及効果の倍率</t>
    </r>
    <r>
      <rPr>
        <b/>
        <sz val="12"/>
        <rFont val="ＭＳ Ｐゴシック"/>
        <family val="3"/>
        <charset val="128"/>
      </rPr>
      <t xml:space="preserve">
Ⓑ÷Ⓐ</t>
    </r>
    <rPh sb="0" eb="6">
      <t>ケイザイハキュウコウカ</t>
    </rPh>
    <rPh sb="7" eb="9">
      <t>バイリツ</t>
    </rPh>
    <phoneticPr fontId="3"/>
  </si>
  <si>
    <t>Ⓐ生産増加額</t>
    <phoneticPr fontId="2"/>
  </si>
  <si>
    <t>Ⓑ生産誘発額</t>
    <rPh sb="1" eb="3">
      <t>セイサン</t>
    </rPh>
    <rPh sb="3" eb="5">
      <t>ユウハツ</t>
    </rPh>
    <rPh sb="5" eb="6">
      <t>ガク</t>
    </rPh>
    <phoneticPr fontId="2"/>
  </si>
  <si>
    <t>Ⓐ機械等の
設備投資額</t>
    <rPh sb="1" eb="3">
      <t>キカイ</t>
    </rPh>
    <rPh sb="3" eb="4">
      <t>トウ</t>
    </rPh>
    <rPh sb="6" eb="8">
      <t>セツビ</t>
    </rPh>
    <rPh sb="8" eb="10">
      <t>トウシ</t>
    </rPh>
    <rPh sb="10" eb="11">
      <t>ガク</t>
    </rPh>
    <phoneticPr fontId="2"/>
  </si>
  <si>
    <t>農林漁業</t>
  </si>
  <si>
    <t>プラスチック・ゴム製品</t>
  </si>
  <si>
    <t>はん用機械</t>
    <rPh sb="2" eb="3">
      <t>ヨウ</t>
    </rPh>
    <phoneticPr fontId="5"/>
  </si>
  <si>
    <t>生産用機械</t>
    <rPh sb="0" eb="3">
      <t>セイサンヨウ</t>
    </rPh>
    <phoneticPr fontId="5"/>
  </si>
  <si>
    <t>業務用機械</t>
    <rPh sb="0" eb="3">
      <t>ギョウムヨウ</t>
    </rPh>
    <rPh sb="3" eb="5">
      <t>キカイ</t>
    </rPh>
    <phoneticPr fontId="5"/>
  </si>
  <si>
    <t>電気機械</t>
    <rPh sb="0" eb="2">
      <t>デンキ</t>
    </rPh>
    <rPh sb="2" eb="4">
      <t>キカイ</t>
    </rPh>
    <phoneticPr fontId="5"/>
  </si>
  <si>
    <t>情報通信機器</t>
  </si>
  <si>
    <t>水道</t>
    <rPh sb="0" eb="2">
      <t>スイドウ</t>
    </rPh>
    <phoneticPr fontId="5"/>
  </si>
  <si>
    <t>運輸・郵便</t>
    <rPh sb="3" eb="5">
      <t>ユウビン</t>
    </rPh>
    <phoneticPr fontId="5"/>
  </si>
  <si>
    <t>医療・福祉</t>
    <rPh sb="3" eb="5">
      <t>フクシ</t>
    </rPh>
    <phoneticPr fontId="5"/>
  </si>
  <si>
    <t>他に分類されない会員制団体</t>
  </si>
  <si>
    <t>事務用品</t>
    <rPh sb="0" eb="2">
      <t>ジム</t>
    </rPh>
    <rPh sb="2" eb="4">
      <t>ヨウヒン</t>
    </rPh>
    <phoneticPr fontId="1"/>
  </si>
  <si>
    <t>合計の計算シート</t>
    <rPh sb="0" eb="2">
      <t>ゴウケイ</t>
    </rPh>
    <rPh sb="3" eb="5">
      <t>ケイサン</t>
    </rPh>
    <phoneticPr fontId="2"/>
  </si>
  <si>
    <t>合計</t>
    <rPh sb="0" eb="2">
      <t>ゴウケイ</t>
    </rPh>
    <phoneticPr fontId="2"/>
  </si>
  <si>
    <t>飼料・有機質肥料、たばこを含む</t>
    <rPh sb="0" eb="2">
      <t>シリョウ</t>
    </rPh>
    <rPh sb="3" eb="6">
      <t>ユウキシツ</t>
    </rPh>
    <rPh sb="6" eb="8">
      <t>ヒリョウ</t>
    </rPh>
    <rPh sb="13" eb="14">
      <t>フク</t>
    </rPh>
    <phoneticPr fontId="3"/>
  </si>
  <si>
    <t>染色整理、綱・網を含む</t>
    <rPh sb="0" eb="2">
      <t>センショク</t>
    </rPh>
    <rPh sb="2" eb="4">
      <t>セイリ</t>
    </rPh>
    <rPh sb="5" eb="6">
      <t>ツナ</t>
    </rPh>
    <rPh sb="7" eb="8">
      <t>アミ</t>
    </rPh>
    <rPh sb="9" eb="10">
      <t>フク</t>
    </rPh>
    <phoneticPr fontId="3"/>
  </si>
  <si>
    <t>金属製家具を含む</t>
    <rPh sb="0" eb="3">
      <t>キンゾクセイ</t>
    </rPh>
    <rPh sb="3" eb="5">
      <t>カグ</t>
    </rPh>
    <rPh sb="6" eb="7">
      <t>フク</t>
    </rPh>
    <phoneticPr fontId="3"/>
  </si>
  <si>
    <t>化学肥料、有機化学工業製品、無機化学工業製品、化学繊維、医薬品など</t>
    <rPh sb="0" eb="2">
      <t>カガク</t>
    </rPh>
    <rPh sb="2" eb="4">
      <t>ヒリョウ</t>
    </rPh>
    <rPh sb="5" eb="7">
      <t>ユウキ</t>
    </rPh>
    <rPh sb="14" eb="16">
      <t>ムキ</t>
    </rPh>
    <rPh sb="16" eb="18">
      <t>カガク</t>
    </rPh>
    <rPh sb="18" eb="20">
      <t>コウギョウ</t>
    </rPh>
    <rPh sb="20" eb="22">
      <t>セイヒン</t>
    </rPh>
    <rPh sb="23" eb="25">
      <t>カガク</t>
    </rPh>
    <rPh sb="25" eb="27">
      <t>センイ</t>
    </rPh>
    <rPh sb="28" eb="31">
      <t>イヤクヒン</t>
    </rPh>
    <phoneticPr fontId="3"/>
  </si>
  <si>
    <t>舗装材料を含む</t>
    <rPh sb="0" eb="2">
      <t>ホソウ</t>
    </rPh>
    <rPh sb="2" eb="3">
      <t>ザイ</t>
    </rPh>
    <rPh sb="3" eb="4">
      <t>リョウ</t>
    </rPh>
    <rPh sb="5" eb="6">
      <t>フク</t>
    </rPh>
    <phoneticPr fontId="3"/>
  </si>
  <si>
    <t>プラスチック製品、タイヤ・チューブ、ゴム製・プラスチック製履物など</t>
    <rPh sb="6" eb="8">
      <t>セイヒン</t>
    </rPh>
    <rPh sb="20" eb="21">
      <t>セイ</t>
    </rPh>
    <rPh sb="28" eb="29">
      <t>セイ</t>
    </rPh>
    <rPh sb="29" eb="31">
      <t>ハキモノ</t>
    </rPh>
    <phoneticPr fontId="3"/>
  </si>
  <si>
    <t>銑鉄・粗鋼、鋼材、鋳鍛造品（鉄）など</t>
    <rPh sb="0" eb="2">
      <t>センテツ</t>
    </rPh>
    <rPh sb="3" eb="5">
      <t>ソコウ</t>
    </rPh>
    <rPh sb="6" eb="8">
      <t>コウザイ</t>
    </rPh>
    <rPh sb="9" eb="10">
      <t>イ</t>
    </rPh>
    <rPh sb="10" eb="12">
      <t>タンゾウ</t>
    </rPh>
    <rPh sb="12" eb="13">
      <t>ヒン</t>
    </rPh>
    <rPh sb="14" eb="15">
      <t>テツ</t>
    </rPh>
    <phoneticPr fontId="3"/>
  </si>
  <si>
    <t>銅、アルミニウム、電線・ケーブルなど</t>
    <rPh sb="0" eb="1">
      <t>ドウ</t>
    </rPh>
    <rPh sb="9" eb="11">
      <t>デンセン</t>
    </rPh>
    <phoneticPr fontId="3"/>
  </si>
  <si>
    <t>ガス・石油機器・暖房・調理装置を含む</t>
    <rPh sb="3" eb="5">
      <t>セキユ</t>
    </rPh>
    <rPh sb="5" eb="7">
      <t>キキ</t>
    </rPh>
    <rPh sb="8" eb="9">
      <t>ダン</t>
    </rPh>
    <rPh sb="11" eb="13">
      <t>チョウリ</t>
    </rPh>
    <rPh sb="13" eb="15">
      <t>ソウチ</t>
    </rPh>
    <rPh sb="16" eb="17">
      <t>フク</t>
    </rPh>
    <phoneticPr fontId="3"/>
  </si>
  <si>
    <t>ボイラ、タービン、原動機、運搬機械など</t>
    <rPh sb="9" eb="12">
      <t>ゲンドウキ</t>
    </rPh>
    <rPh sb="13" eb="15">
      <t>ウンパン</t>
    </rPh>
    <rPh sb="15" eb="17">
      <t>キカイ</t>
    </rPh>
    <phoneticPr fontId="3"/>
  </si>
  <si>
    <t>農業用機械、建設・鉱山機械、半導体製造装置、ロボットなど</t>
    <rPh sb="0" eb="2">
      <t>ノウギョウ</t>
    </rPh>
    <rPh sb="2" eb="3">
      <t>ヨウ</t>
    </rPh>
    <rPh sb="3" eb="5">
      <t>キカイ</t>
    </rPh>
    <rPh sb="6" eb="8">
      <t>ケンセツ</t>
    </rPh>
    <rPh sb="9" eb="11">
      <t>コウザン</t>
    </rPh>
    <rPh sb="11" eb="13">
      <t>キカイ</t>
    </rPh>
    <rPh sb="14" eb="17">
      <t>ハンドウタイ</t>
    </rPh>
    <rPh sb="17" eb="19">
      <t>セイゾウ</t>
    </rPh>
    <rPh sb="19" eb="21">
      <t>ソウチ</t>
    </rPh>
    <phoneticPr fontId="3"/>
  </si>
  <si>
    <t>事務用機械、計測機器、医療用機械器具、光学機械・レンズなど</t>
    <rPh sb="0" eb="3">
      <t>ジムヨウ</t>
    </rPh>
    <rPh sb="3" eb="5">
      <t>キカイ</t>
    </rPh>
    <rPh sb="6" eb="8">
      <t>ケイソク</t>
    </rPh>
    <rPh sb="8" eb="10">
      <t>キキ</t>
    </rPh>
    <rPh sb="11" eb="14">
      <t>イリョウヨウ</t>
    </rPh>
    <rPh sb="14" eb="16">
      <t>キカイ</t>
    </rPh>
    <rPh sb="16" eb="18">
      <t>キグ</t>
    </rPh>
    <rPh sb="19" eb="21">
      <t>コウガク</t>
    </rPh>
    <rPh sb="21" eb="23">
      <t>キカイ</t>
    </rPh>
    <phoneticPr fontId="3"/>
  </si>
  <si>
    <t>半導体素子、集積回路、液晶パネル、電子回路など</t>
    <rPh sb="0" eb="3">
      <t>ハンドウタイ</t>
    </rPh>
    <rPh sb="3" eb="5">
      <t>ソシ</t>
    </rPh>
    <rPh sb="6" eb="8">
      <t>シュウセキ</t>
    </rPh>
    <rPh sb="8" eb="10">
      <t>カイロ</t>
    </rPh>
    <rPh sb="11" eb="13">
      <t>エキショウ</t>
    </rPh>
    <rPh sb="17" eb="19">
      <t>デンシ</t>
    </rPh>
    <rPh sb="19" eb="21">
      <t>カイロ</t>
    </rPh>
    <phoneticPr fontId="3"/>
  </si>
  <si>
    <t>開閉制御装置・配電盤、民生用電気機器（電子レンジ、冷蔵庫、扇風機、掃除機、洗濯機など）、電気計測器、電気照明器具、電池など</t>
    <rPh sb="0" eb="2">
      <t>カイヘイ</t>
    </rPh>
    <rPh sb="2" eb="4">
      <t>セイギョ</t>
    </rPh>
    <rPh sb="4" eb="6">
      <t>ソウチ</t>
    </rPh>
    <rPh sb="7" eb="10">
      <t>ハイデンバン</t>
    </rPh>
    <rPh sb="11" eb="13">
      <t>ミンセイ</t>
    </rPh>
    <rPh sb="13" eb="14">
      <t>ヨウ</t>
    </rPh>
    <rPh sb="14" eb="16">
      <t>デンキ</t>
    </rPh>
    <rPh sb="16" eb="18">
      <t>キキ</t>
    </rPh>
    <rPh sb="19" eb="21">
      <t>デンシ</t>
    </rPh>
    <rPh sb="25" eb="28">
      <t>レイゾウコ</t>
    </rPh>
    <rPh sb="29" eb="32">
      <t>センプウキ</t>
    </rPh>
    <rPh sb="33" eb="36">
      <t>ソウジキ</t>
    </rPh>
    <rPh sb="37" eb="40">
      <t>センタクキ</t>
    </rPh>
    <rPh sb="44" eb="46">
      <t>デンキ</t>
    </rPh>
    <rPh sb="46" eb="49">
      <t>ケイソクキ</t>
    </rPh>
    <rPh sb="50" eb="52">
      <t>デンキ</t>
    </rPh>
    <rPh sb="52" eb="54">
      <t>ショウメイ</t>
    </rPh>
    <rPh sb="54" eb="56">
      <t>キグ</t>
    </rPh>
    <rPh sb="57" eb="59">
      <t>デンチ</t>
    </rPh>
    <phoneticPr fontId="3"/>
  </si>
  <si>
    <t>ビデオ機器・デジタルカメラ、テレビ、携帯電話、パソコンなど</t>
    <rPh sb="3" eb="5">
      <t>キキ</t>
    </rPh>
    <rPh sb="18" eb="20">
      <t>ケイタイ</t>
    </rPh>
    <rPh sb="20" eb="22">
      <t>デンワ</t>
    </rPh>
    <phoneticPr fontId="3"/>
  </si>
  <si>
    <t>乗用車、二輪自動車、船舶、鉄道車両、航空機、自転車など</t>
    <rPh sb="0" eb="3">
      <t>ジョウヨウシャ</t>
    </rPh>
    <rPh sb="4" eb="6">
      <t>ニリン</t>
    </rPh>
    <rPh sb="6" eb="9">
      <t>ジドウシャ</t>
    </rPh>
    <rPh sb="10" eb="12">
      <t>センパク</t>
    </rPh>
    <rPh sb="13" eb="15">
      <t>テツドウ</t>
    </rPh>
    <rPh sb="15" eb="17">
      <t>シャリョウ</t>
    </rPh>
    <rPh sb="18" eb="21">
      <t>コウクウキ</t>
    </rPh>
    <rPh sb="22" eb="25">
      <t>ジテンシャ</t>
    </rPh>
    <phoneticPr fontId="3"/>
  </si>
  <si>
    <t>印刷・製版・製本、製革・毛皮、革製履物・手袋、かばん、がん具、運動用品、身辺細貨品（貴金属・宝石、装飾品など）、時計、楽器、筆記具・文具、畳・わら加工品、清掃用品、情報記録物、傘、眼鏡、など
再生資源回収・加工処理を含む</t>
    <rPh sb="9" eb="11">
      <t>セイカク</t>
    </rPh>
    <rPh sb="12" eb="14">
      <t>ケガワ</t>
    </rPh>
    <rPh sb="17" eb="19">
      <t>ハキモノ</t>
    </rPh>
    <rPh sb="20" eb="22">
      <t>テブクロ</t>
    </rPh>
    <rPh sb="29" eb="30">
      <t>グ</t>
    </rPh>
    <rPh sb="31" eb="33">
      <t>ウンドウ</t>
    </rPh>
    <rPh sb="33" eb="35">
      <t>ヨウヒン</t>
    </rPh>
    <rPh sb="36" eb="38">
      <t>シンペン</t>
    </rPh>
    <rPh sb="38" eb="39">
      <t>サイ</t>
    </rPh>
    <rPh sb="39" eb="40">
      <t>カ</t>
    </rPh>
    <rPh sb="40" eb="41">
      <t>ヒン</t>
    </rPh>
    <rPh sb="42" eb="45">
      <t>キキンゾク</t>
    </rPh>
    <rPh sb="46" eb="48">
      <t>ホウセキ</t>
    </rPh>
    <rPh sb="49" eb="51">
      <t>ソウショク</t>
    </rPh>
    <rPh sb="51" eb="52">
      <t>ヒン</t>
    </rPh>
    <rPh sb="56" eb="58">
      <t>トケイ</t>
    </rPh>
    <rPh sb="59" eb="61">
      <t>ガッキ</t>
    </rPh>
    <rPh sb="62" eb="65">
      <t>ヒッキグ</t>
    </rPh>
    <rPh sb="66" eb="68">
      <t>ブング</t>
    </rPh>
    <rPh sb="69" eb="70">
      <t>タタミ</t>
    </rPh>
    <rPh sb="73" eb="75">
      <t>カコウ</t>
    </rPh>
    <rPh sb="75" eb="76">
      <t>ヒン</t>
    </rPh>
    <rPh sb="77" eb="79">
      <t>セイソウ</t>
    </rPh>
    <rPh sb="79" eb="81">
      <t>ヨウヒン</t>
    </rPh>
    <rPh sb="82" eb="84">
      <t>ジョウホウ</t>
    </rPh>
    <rPh sb="84" eb="86">
      <t>キロク</t>
    </rPh>
    <rPh sb="86" eb="87">
      <t>ブツ</t>
    </rPh>
    <rPh sb="88" eb="89">
      <t>カサ</t>
    </rPh>
    <rPh sb="90" eb="92">
      <t>メガネ</t>
    </rPh>
    <rPh sb="96" eb="98">
      <t>サイセイ</t>
    </rPh>
    <rPh sb="98" eb="100">
      <t>シゲン</t>
    </rPh>
    <rPh sb="100" eb="102">
      <t>カイシュウ</t>
    </rPh>
    <rPh sb="103" eb="105">
      <t>カコウ</t>
    </rPh>
    <rPh sb="105" eb="107">
      <t>ショリ</t>
    </rPh>
    <rPh sb="108" eb="109">
      <t>フク</t>
    </rPh>
    <phoneticPr fontId="3"/>
  </si>
  <si>
    <t>住宅・非住宅建築、建設補修、公共事業、駐車場・ゴルフ場・遊園地の建設など</t>
    <rPh sb="0" eb="2">
      <t>ジュウタク</t>
    </rPh>
    <rPh sb="3" eb="4">
      <t>ヒ</t>
    </rPh>
    <rPh sb="4" eb="6">
      <t>ジュウタク</t>
    </rPh>
    <rPh sb="6" eb="8">
      <t>ケンチク</t>
    </rPh>
    <rPh sb="9" eb="11">
      <t>ケンセツ</t>
    </rPh>
    <rPh sb="11" eb="13">
      <t>ホシュウ</t>
    </rPh>
    <rPh sb="14" eb="16">
      <t>コウキョウ</t>
    </rPh>
    <rPh sb="16" eb="18">
      <t>ジギョウ</t>
    </rPh>
    <rPh sb="19" eb="21">
      <t>チュウシャ</t>
    </rPh>
    <rPh sb="21" eb="22">
      <t>ジョウ</t>
    </rPh>
    <rPh sb="26" eb="27">
      <t>ジョウ</t>
    </rPh>
    <rPh sb="28" eb="31">
      <t>ユウエンチ</t>
    </rPh>
    <rPh sb="32" eb="34">
      <t>ケンセツ</t>
    </rPh>
    <phoneticPr fontId="3"/>
  </si>
  <si>
    <t>原子力・火力・水力発電、都市ガスなど</t>
    <rPh sb="0" eb="3">
      <t>ゲンシリョク</t>
    </rPh>
    <rPh sb="4" eb="6">
      <t>カリョク</t>
    </rPh>
    <rPh sb="7" eb="9">
      <t>スイリョク</t>
    </rPh>
    <rPh sb="9" eb="11">
      <t>ハツデン</t>
    </rPh>
    <rPh sb="12" eb="14">
      <t>トシ</t>
    </rPh>
    <phoneticPr fontId="3"/>
  </si>
  <si>
    <t>上水道・簡易水道、工業用水、下水道など</t>
    <rPh sb="1" eb="3">
      <t>スイドウ</t>
    </rPh>
    <rPh sb="4" eb="6">
      <t>カンイ</t>
    </rPh>
    <rPh sb="6" eb="8">
      <t>スイドウ</t>
    </rPh>
    <phoneticPr fontId="3"/>
  </si>
  <si>
    <t>ごみ、産業廃棄物、し尿の収集・処理など</t>
    <rPh sb="3" eb="5">
      <t>サンギョウ</t>
    </rPh>
    <rPh sb="5" eb="8">
      <t>ハイキブツ</t>
    </rPh>
    <rPh sb="10" eb="11">
      <t>ニョウ</t>
    </rPh>
    <rPh sb="12" eb="14">
      <t>シュウシュウ</t>
    </rPh>
    <rPh sb="15" eb="17">
      <t>ショリ</t>
    </rPh>
    <phoneticPr fontId="3"/>
  </si>
  <si>
    <t>卸売業、小売業のマージン額（販売額－仕入額）
※「仕入額」は、各産業に振り分ける。</t>
    <rPh sb="0" eb="2">
      <t>オロシウリ</t>
    </rPh>
    <rPh sb="2" eb="3">
      <t>ギョウ</t>
    </rPh>
    <rPh sb="4" eb="6">
      <t>コウリ</t>
    </rPh>
    <rPh sb="6" eb="7">
      <t>ギョウ</t>
    </rPh>
    <rPh sb="12" eb="13">
      <t>ガク</t>
    </rPh>
    <rPh sb="14" eb="16">
      <t>ハンバイ</t>
    </rPh>
    <rPh sb="16" eb="17">
      <t>ガク</t>
    </rPh>
    <rPh sb="18" eb="20">
      <t>シイレ</t>
    </rPh>
    <rPh sb="20" eb="21">
      <t>ガク</t>
    </rPh>
    <rPh sb="25" eb="27">
      <t>シイ</t>
    </rPh>
    <rPh sb="27" eb="28">
      <t>ガク</t>
    </rPh>
    <rPh sb="31" eb="32">
      <t>カク</t>
    </rPh>
    <rPh sb="32" eb="34">
      <t>サンギョウ</t>
    </rPh>
    <rPh sb="35" eb="36">
      <t>フ</t>
    </rPh>
    <rPh sb="37" eb="38">
      <t>ワ</t>
    </rPh>
    <phoneticPr fontId="3"/>
  </si>
  <si>
    <t>銀行、貸金業、証券会社、生命保険、損害保険など</t>
    <rPh sb="0" eb="2">
      <t>ギンコウ</t>
    </rPh>
    <rPh sb="3" eb="5">
      <t>カシキン</t>
    </rPh>
    <rPh sb="5" eb="6">
      <t>ギョウ</t>
    </rPh>
    <rPh sb="7" eb="9">
      <t>ショウケン</t>
    </rPh>
    <rPh sb="9" eb="11">
      <t>カイシャ</t>
    </rPh>
    <rPh sb="12" eb="14">
      <t>セイメイ</t>
    </rPh>
    <rPh sb="14" eb="16">
      <t>ホケン</t>
    </rPh>
    <rPh sb="17" eb="19">
      <t>ソンガイ</t>
    </rPh>
    <rPh sb="19" eb="21">
      <t>ホケン</t>
    </rPh>
    <phoneticPr fontId="3"/>
  </si>
  <si>
    <t>不動産仲介・管理業、不動産賃貸業、貸家業など</t>
    <rPh sb="0" eb="3">
      <t>フドウサン</t>
    </rPh>
    <rPh sb="3" eb="5">
      <t>チュウカイ</t>
    </rPh>
    <rPh sb="6" eb="8">
      <t>カンリ</t>
    </rPh>
    <rPh sb="8" eb="9">
      <t>ギョウ</t>
    </rPh>
    <rPh sb="10" eb="13">
      <t>フドウサン</t>
    </rPh>
    <rPh sb="13" eb="15">
      <t>チンタイ</t>
    </rPh>
    <rPh sb="15" eb="16">
      <t>ギョウ</t>
    </rPh>
    <rPh sb="17" eb="19">
      <t>カシヤ</t>
    </rPh>
    <rPh sb="19" eb="20">
      <t>ギョウ</t>
    </rPh>
    <phoneticPr fontId="3"/>
  </si>
  <si>
    <t>鉄道、バス、タクシー、貨物自動車、船舶、航空機などによる旅客・貨物の輸送、輸送に附帯するサービス、施設管理、倉庫、高速道路、バス・トラックターミナル及び郵便・信書便など</t>
    <rPh sb="0" eb="2">
      <t>テツドウ</t>
    </rPh>
    <rPh sb="11" eb="13">
      <t>カモツ</t>
    </rPh>
    <rPh sb="13" eb="16">
      <t>ジドウシャ</t>
    </rPh>
    <rPh sb="17" eb="19">
      <t>センパク</t>
    </rPh>
    <rPh sb="20" eb="23">
      <t>コウクウキ</t>
    </rPh>
    <rPh sb="28" eb="30">
      <t>リョカク</t>
    </rPh>
    <rPh sb="31" eb="33">
      <t>カモツ</t>
    </rPh>
    <rPh sb="34" eb="36">
      <t>ユソウ</t>
    </rPh>
    <rPh sb="37" eb="39">
      <t>ユソウ</t>
    </rPh>
    <rPh sb="40" eb="42">
      <t>フタイ</t>
    </rPh>
    <rPh sb="49" eb="51">
      <t>シセツ</t>
    </rPh>
    <rPh sb="51" eb="53">
      <t>カンリ</t>
    </rPh>
    <rPh sb="54" eb="56">
      <t>ソウコ</t>
    </rPh>
    <rPh sb="57" eb="59">
      <t>コウソク</t>
    </rPh>
    <rPh sb="59" eb="61">
      <t>ドウロ</t>
    </rPh>
    <rPh sb="74" eb="75">
      <t>オヨ</t>
    </rPh>
    <rPh sb="76" eb="78">
      <t>ユウビン</t>
    </rPh>
    <rPh sb="79" eb="81">
      <t>シンショ</t>
    </rPh>
    <rPh sb="81" eb="82">
      <t>ビン</t>
    </rPh>
    <phoneticPr fontId="3"/>
  </si>
  <si>
    <t>固定電話・携帯電話等の通話・通信サービス、テレビ・ラジオ放送、有線放送、ソフトウェア開発、情報処理・提供サービス、インターネット附随サービス、映像・音声・文字情報制作、新聞、出版など</t>
    <rPh sb="0" eb="2">
      <t>コテイ</t>
    </rPh>
    <rPh sb="2" eb="4">
      <t>デンワ</t>
    </rPh>
    <rPh sb="5" eb="7">
      <t>ケイタイ</t>
    </rPh>
    <rPh sb="7" eb="9">
      <t>デンワ</t>
    </rPh>
    <rPh sb="9" eb="10">
      <t>トウ</t>
    </rPh>
    <rPh sb="11" eb="13">
      <t>ツウワ</t>
    </rPh>
    <rPh sb="14" eb="16">
      <t>ツウシン</t>
    </rPh>
    <rPh sb="28" eb="30">
      <t>ホウソウ</t>
    </rPh>
    <rPh sb="31" eb="33">
      <t>ユウセン</t>
    </rPh>
    <rPh sb="33" eb="35">
      <t>ホウソウ</t>
    </rPh>
    <rPh sb="42" eb="44">
      <t>カイハツ</t>
    </rPh>
    <rPh sb="45" eb="47">
      <t>ジョウホウ</t>
    </rPh>
    <rPh sb="47" eb="49">
      <t>ショリ</t>
    </rPh>
    <rPh sb="50" eb="52">
      <t>テイキョウ</t>
    </rPh>
    <rPh sb="64" eb="66">
      <t>フズイ</t>
    </rPh>
    <rPh sb="71" eb="73">
      <t>エイゾウ</t>
    </rPh>
    <rPh sb="74" eb="76">
      <t>オンセイ</t>
    </rPh>
    <rPh sb="77" eb="79">
      <t>モジ</t>
    </rPh>
    <rPh sb="79" eb="81">
      <t>ジョウホウ</t>
    </rPh>
    <rPh sb="81" eb="83">
      <t>セイサク</t>
    </rPh>
    <rPh sb="84" eb="86">
      <t>シンブン</t>
    </rPh>
    <rPh sb="87" eb="89">
      <t>シュッパン</t>
    </rPh>
    <phoneticPr fontId="3"/>
  </si>
  <si>
    <t>中央政府、地方公共団体</t>
    <rPh sb="0" eb="2">
      <t>チュウオウ</t>
    </rPh>
    <rPh sb="2" eb="4">
      <t>セイフ</t>
    </rPh>
    <rPh sb="5" eb="7">
      <t>チホウ</t>
    </rPh>
    <rPh sb="7" eb="9">
      <t>コウキョウ</t>
    </rPh>
    <rPh sb="9" eb="11">
      <t>ダンタイ</t>
    </rPh>
    <phoneticPr fontId="3"/>
  </si>
  <si>
    <t>学校給食、社会教育（公民館、図書館、美術館、動植物園など）を含む</t>
    <rPh sb="0" eb="2">
      <t>ガッコウ</t>
    </rPh>
    <rPh sb="2" eb="4">
      <t>キュウショク</t>
    </rPh>
    <rPh sb="5" eb="7">
      <t>シャカイ</t>
    </rPh>
    <rPh sb="7" eb="9">
      <t>キョウイク</t>
    </rPh>
    <rPh sb="10" eb="13">
      <t>コウミンカン</t>
    </rPh>
    <rPh sb="14" eb="17">
      <t>トショカン</t>
    </rPh>
    <rPh sb="18" eb="21">
      <t>ビジュツカン</t>
    </rPh>
    <rPh sb="22" eb="25">
      <t>ドウショクブツ</t>
    </rPh>
    <rPh sb="25" eb="26">
      <t>エン</t>
    </rPh>
    <rPh sb="30" eb="31">
      <t>フク</t>
    </rPh>
    <phoneticPr fontId="3"/>
  </si>
  <si>
    <t>保健所、介護サービス、国民年金・健康保険等の社会保険事務を含む</t>
    <rPh sb="0" eb="3">
      <t>ホケンジョ</t>
    </rPh>
    <rPh sb="4" eb="6">
      <t>カイゴ</t>
    </rPh>
    <rPh sb="11" eb="13">
      <t>コクミン</t>
    </rPh>
    <rPh sb="13" eb="15">
      <t>ネンキン</t>
    </rPh>
    <rPh sb="16" eb="18">
      <t>ケンコウ</t>
    </rPh>
    <rPh sb="18" eb="20">
      <t>ホケン</t>
    </rPh>
    <rPh sb="20" eb="21">
      <t>トウ</t>
    </rPh>
    <rPh sb="22" eb="24">
      <t>シャカイ</t>
    </rPh>
    <rPh sb="24" eb="26">
      <t>ホケン</t>
    </rPh>
    <rPh sb="26" eb="28">
      <t>ジム</t>
    </rPh>
    <rPh sb="29" eb="30">
      <t>フク</t>
    </rPh>
    <phoneticPr fontId="3"/>
  </si>
  <si>
    <t>農業協同組合（営利活動分は除く）、商工会議所、集会所（文化会館、婦人会館など）、宗教団体、学術団体、労働団体、政治団体など</t>
    <rPh sb="0" eb="2">
      <t>ノウギョウ</t>
    </rPh>
    <rPh sb="2" eb="4">
      <t>キョウドウ</t>
    </rPh>
    <rPh sb="4" eb="6">
      <t>クミアイ</t>
    </rPh>
    <rPh sb="7" eb="9">
      <t>エイリ</t>
    </rPh>
    <rPh sb="9" eb="11">
      <t>カツドウ</t>
    </rPh>
    <rPh sb="11" eb="12">
      <t>ブン</t>
    </rPh>
    <rPh sb="13" eb="14">
      <t>ノゾ</t>
    </rPh>
    <rPh sb="17" eb="19">
      <t>ショウコウ</t>
    </rPh>
    <rPh sb="19" eb="22">
      <t>カイギショ</t>
    </rPh>
    <rPh sb="23" eb="26">
      <t>シュウカイジョ</t>
    </rPh>
    <rPh sb="27" eb="29">
      <t>ブンカ</t>
    </rPh>
    <rPh sb="29" eb="31">
      <t>カイカン</t>
    </rPh>
    <rPh sb="32" eb="34">
      <t>フジン</t>
    </rPh>
    <rPh sb="34" eb="36">
      <t>カイカン</t>
    </rPh>
    <rPh sb="40" eb="42">
      <t>シュウキョウ</t>
    </rPh>
    <rPh sb="42" eb="44">
      <t>ダンタイ</t>
    </rPh>
    <rPh sb="45" eb="47">
      <t>ガクジュツ</t>
    </rPh>
    <rPh sb="47" eb="49">
      <t>ダンタイ</t>
    </rPh>
    <rPh sb="50" eb="52">
      <t>ロウドウ</t>
    </rPh>
    <rPh sb="52" eb="54">
      <t>ダンタイ</t>
    </rPh>
    <rPh sb="55" eb="57">
      <t>セイジ</t>
    </rPh>
    <rPh sb="57" eb="59">
      <t>ダンタイ</t>
    </rPh>
    <phoneticPr fontId="3"/>
  </si>
  <si>
    <t>物品賃貸業、広告業、自動車整備業、機械修理業、法務・財務・会計サービス、労働者派遣サービス、警備業など</t>
    <rPh sb="0" eb="2">
      <t>ブッピン</t>
    </rPh>
    <rPh sb="2" eb="5">
      <t>チンタイギョウ</t>
    </rPh>
    <rPh sb="6" eb="8">
      <t>コウコク</t>
    </rPh>
    <rPh sb="8" eb="9">
      <t>ギョウ</t>
    </rPh>
    <rPh sb="10" eb="13">
      <t>ジドウシャ</t>
    </rPh>
    <rPh sb="13" eb="15">
      <t>セイビ</t>
    </rPh>
    <rPh sb="15" eb="16">
      <t>ギョウ</t>
    </rPh>
    <rPh sb="17" eb="19">
      <t>キカイ</t>
    </rPh>
    <rPh sb="19" eb="21">
      <t>シュウリ</t>
    </rPh>
    <rPh sb="21" eb="22">
      <t>ギョウ</t>
    </rPh>
    <rPh sb="23" eb="25">
      <t>ホウム</t>
    </rPh>
    <rPh sb="26" eb="28">
      <t>ザイム</t>
    </rPh>
    <rPh sb="29" eb="31">
      <t>カイケイ</t>
    </rPh>
    <rPh sb="36" eb="39">
      <t>ロウドウシャ</t>
    </rPh>
    <rPh sb="39" eb="41">
      <t>ハケン</t>
    </rPh>
    <rPh sb="46" eb="48">
      <t>ケイビ</t>
    </rPh>
    <rPh sb="48" eb="49">
      <t>ギョウ</t>
    </rPh>
    <phoneticPr fontId="3"/>
  </si>
  <si>
    <t>産業部門</t>
    <rPh sb="0" eb="2">
      <t>サンギョウ</t>
    </rPh>
    <rPh sb="2" eb="4">
      <t>ブモン</t>
    </rPh>
    <phoneticPr fontId="2"/>
  </si>
  <si>
    <t>① 生産増加額又は操業にかかる生産額（与件データ）を該当する産業部門に直接入力</t>
    <rPh sb="2" eb="4">
      <t>セイサン</t>
    </rPh>
    <rPh sb="4" eb="6">
      <t>ゾウカ</t>
    </rPh>
    <rPh sb="6" eb="7">
      <t>ガク</t>
    </rPh>
    <rPh sb="7" eb="8">
      <t>マタ</t>
    </rPh>
    <rPh sb="9" eb="11">
      <t>ソウギョウ</t>
    </rPh>
    <rPh sb="15" eb="18">
      <t>セイサンガク</t>
    </rPh>
    <rPh sb="19" eb="21">
      <t>ヨケン</t>
    </rPh>
    <rPh sb="26" eb="28">
      <t>ガイトウ</t>
    </rPh>
    <rPh sb="30" eb="32">
      <t>サンギョウ</t>
    </rPh>
    <rPh sb="32" eb="34">
      <t>ブモン</t>
    </rPh>
    <rPh sb="35" eb="37">
      <t>チョクセツ</t>
    </rPh>
    <rPh sb="37" eb="39">
      <t>ニュウリョク</t>
    </rPh>
    <phoneticPr fontId="1"/>
  </si>
  <si>
    <t>① 機械等の設備投資額（与件データ）を該当する産業部門に直接入力</t>
    <rPh sb="2" eb="4">
      <t>キカイ</t>
    </rPh>
    <rPh sb="4" eb="5">
      <t>トウ</t>
    </rPh>
    <rPh sb="6" eb="8">
      <t>セツビ</t>
    </rPh>
    <rPh sb="8" eb="10">
      <t>トウシ</t>
    </rPh>
    <rPh sb="10" eb="11">
      <t>ガク</t>
    </rPh>
    <rPh sb="12" eb="14">
      <t>ヨケン</t>
    </rPh>
    <rPh sb="19" eb="21">
      <t>ガイトウ</t>
    </rPh>
    <rPh sb="23" eb="25">
      <t>サンギョウ</t>
    </rPh>
    <rPh sb="25" eb="27">
      <t>ブモン</t>
    </rPh>
    <rPh sb="28" eb="30">
      <t>チョクセツ</t>
    </rPh>
    <rPh sb="30" eb="32">
      <t>ニュウリョク</t>
    </rPh>
    <phoneticPr fontId="1"/>
  </si>
  <si>
    <t xml:space="preserve">  産業部門別の経済波及効果（37部門）</t>
    <rPh sb="2" eb="4">
      <t>サンギョウ</t>
    </rPh>
    <phoneticPr fontId="2"/>
  </si>
  <si>
    <t>　産業部門別の分析結果</t>
    <rPh sb="1" eb="3">
      <t>サンギョウ</t>
    </rPh>
    <rPh sb="3" eb="5">
      <t>ブモン</t>
    </rPh>
    <rPh sb="5" eb="6">
      <t>ベツ</t>
    </rPh>
    <rPh sb="7" eb="9">
      <t>ブンセキ</t>
    </rPh>
    <rPh sb="9" eb="11">
      <t>ケッカ</t>
    </rPh>
    <phoneticPr fontId="2"/>
  </si>
  <si>
    <t>卸売業、小売業</t>
    <rPh sb="0" eb="2">
      <t>オロシウリ</t>
    </rPh>
    <rPh sb="2" eb="3">
      <t>ギョウ</t>
    </rPh>
    <rPh sb="4" eb="6">
      <t>コウリ</t>
    </rPh>
    <rPh sb="6" eb="7">
      <t>ギョウ</t>
    </rPh>
    <phoneticPr fontId="3"/>
  </si>
  <si>
    <t>令和２年（2020年）</t>
    <rPh sb="0" eb="11">
      <t>２</t>
    </rPh>
    <phoneticPr fontId="2"/>
  </si>
  <si>
    <t>令和３年（2021年）</t>
  </si>
  <si>
    <t>令和５年（2023年）</t>
  </si>
  <si>
    <t>令和４年（2022年）</t>
  </si>
  <si>
    <t>農業サービス（土地改良区、青果物共同選果場、航空防除、種付業、ふ卵業など）を含む</t>
    <rPh sb="0" eb="2">
      <t>ノウギョウ</t>
    </rPh>
    <rPh sb="7" eb="9">
      <t>トチ</t>
    </rPh>
    <rPh sb="9" eb="11">
      <t>カイリョウ</t>
    </rPh>
    <rPh sb="11" eb="12">
      <t>ク</t>
    </rPh>
    <rPh sb="13" eb="16">
      <t>セイカブツ</t>
    </rPh>
    <rPh sb="16" eb="18">
      <t>キョウドウ</t>
    </rPh>
    <rPh sb="18" eb="19">
      <t>セン</t>
    </rPh>
    <rPh sb="19" eb="20">
      <t>カ</t>
    </rPh>
    <rPh sb="20" eb="21">
      <t>ジョウ</t>
    </rPh>
    <rPh sb="22" eb="24">
      <t>コウクウ</t>
    </rPh>
    <rPh sb="24" eb="26">
      <t>ボウジョ</t>
    </rPh>
    <rPh sb="27" eb="29">
      <t>タネツ</t>
    </rPh>
    <rPh sb="29" eb="30">
      <t>ギョウ</t>
    </rPh>
    <rPh sb="32" eb="33">
      <t>ラン</t>
    </rPh>
    <rPh sb="33" eb="34">
      <t>ギョウ</t>
    </rPh>
    <rPh sb="38" eb="39">
      <t>フク</t>
    </rPh>
    <phoneticPr fontId="3"/>
  </si>
  <si>
    <t>宿泊業、飲食サービス、洗濯・理容・美容・浴場業、映画館、体育館、ゴルフ場、プール、公園、遊園地、パチンコ、カラオケボックス、写真業、冠婚葬祭業、学習塾、書道教授業、造園・植木業、獣医業など</t>
    <rPh sb="0" eb="2">
      <t>シュクハク</t>
    </rPh>
    <rPh sb="2" eb="3">
      <t>ギョウ</t>
    </rPh>
    <rPh sb="4" eb="6">
      <t>インショク</t>
    </rPh>
    <rPh sb="11" eb="13">
      <t>センタク</t>
    </rPh>
    <rPh sb="14" eb="16">
      <t>リヨウ</t>
    </rPh>
    <rPh sb="17" eb="19">
      <t>ビヨウ</t>
    </rPh>
    <rPh sb="20" eb="22">
      <t>ヨクジョウ</t>
    </rPh>
    <rPh sb="22" eb="23">
      <t>ギョウ</t>
    </rPh>
    <rPh sb="24" eb="27">
      <t>エイガカン</t>
    </rPh>
    <rPh sb="28" eb="31">
      <t>タイイクカン</t>
    </rPh>
    <rPh sb="35" eb="36">
      <t>ジョウ</t>
    </rPh>
    <rPh sb="41" eb="43">
      <t>コウエン</t>
    </rPh>
    <rPh sb="44" eb="47">
      <t>ユウエンチ</t>
    </rPh>
    <rPh sb="62" eb="64">
      <t>シャシン</t>
    </rPh>
    <rPh sb="64" eb="65">
      <t>ギョウ</t>
    </rPh>
    <rPh sb="66" eb="68">
      <t>カンコン</t>
    </rPh>
    <rPh sb="68" eb="70">
      <t>ソウサイ</t>
    </rPh>
    <rPh sb="70" eb="71">
      <t>ギョウ</t>
    </rPh>
    <rPh sb="72" eb="75">
      <t>ガクシュウジュク</t>
    </rPh>
    <rPh sb="76" eb="78">
      <t>ショドウ</t>
    </rPh>
    <rPh sb="78" eb="80">
      <t>キョウジュ</t>
    </rPh>
    <rPh sb="80" eb="81">
      <t>ギョウ</t>
    </rPh>
    <rPh sb="82" eb="84">
      <t>ゾウエン</t>
    </rPh>
    <rPh sb="85" eb="87">
      <t>ウエキ</t>
    </rPh>
    <rPh sb="87" eb="88">
      <t>ギョウ</t>
    </rPh>
    <phoneticPr fontId="3"/>
  </si>
  <si>
    <t>砂利・採石など</t>
    <rPh sb="0" eb="2">
      <t>ジャリ</t>
    </rPh>
    <rPh sb="3" eb="5">
      <t>サイセキ</t>
    </rPh>
    <phoneticPr fontId="3"/>
  </si>
  <si>
    <t>ガラス製品、セメント製品、陶磁器、砕石など</t>
    <rPh sb="3" eb="5">
      <t>セイヒン</t>
    </rPh>
    <rPh sb="10" eb="12">
      <t>セイヒン</t>
    </rPh>
    <rPh sb="13" eb="16">
      <t>トウジキ</t>
    </rPh>
    <phoneticPr fontId="3"/>
  </si>
  <si>
    <t>令和６年（2024年）</t>
  </si>
  <si>
    <t>公務　※該当なし</t>
    <rPh sb="0" eb="2">
      <t>コウム</t>
    </rPh>
    <rPh sb="4" eb="6">
      <t>ガイトウ</t>
    </rPh>
    <phoneticPr fontId="2"/>
  </si>
  <si>
    <t>事務用品　※該当なし</t>
    <rPh sb="0" eb="4">
      <t>ジムヨウヒン</t>
    </rPh>
    <rPh sb="6" eb="8">
      <t>ガイトウ</t>
    </rPh>
    <phoneticPr fontId="2"/>
  </si>
  <si>
    <t>熊本市経済波及効果分析ツール</t>
    <rPh sb="0" eb="2">
      <t>クマモト</t>
    </rPh>
    <rPh sb="2" eb="3">
      <t>シ</t>
    </rPh>
    <rPh sb="3" eb="11">
      <t>ケイザイハキュウコウカブンセキ</t>
    </rPh>
    <phoneticPr fontId="2"/>
  </si>
  <si>
    <t>　このツールによる分析結果は、理論上の一つの計算例であり、その結果を本市が保証するものではありません。分析する方の責任において利用してください。</t>
    <rPh sb="9" eb="11">
      <t>ブンセキ</t>
    </rPh>
    <rPh sb="11" eb="13">
      <t>ケッカ</t>
    </rPh>
    <rPh sb="15" eb="17">
      <t>リロン</t>
    </rPh>
    <rPh sb="17" eb="18">
      <t>ジョウ</t>
    </rPh>
    <rPh sb="19" eb="20">
      <t>ヒト</t>
    </rPh>
    <rPh sb="22" eb="24">
      <t>ケイサン</t>
    </rPh>
    <rPh sb="24" eb="25">
      <t>レイ</t>
    </rPh>
    <rPh sb="31" eb="33">
      <t>ケッカ</t>
    </rPh>
    <rPh sb="34" eb="36">
      <t>ホンシ</t>
    </rPh>
    <rPh sb="37" eb="39">
      <t>ホショウ</t>
    </rPh>
    <phoneticPr fontId="2"/>
  </si>
  <si>
    <t>第２次
市内需要額</t>
    <rPh sb="0" eb="1">
      <t>ダイ</t>
    </rPh>
    <rPh sb="2" eb="3">
      <t>ジ</t>
    </rPh>
    <rPh sb="6" eb="9">
      <t>ジュヨウガク</t>
    </rPh>
    <phoneticPr fontId="2"/>
  </si>
  <si>
    <t>市内需要額
（原材料等）</t>
    <rPh sb="7" eb="10">
      <t>ゲンザイリョウ</t>
    </rPh>
    <rPh sb="10" eb="11">
      <t>トウ</t>
    </rPh>
    <phoneticPr fontId="2"/>
  </si>
  <si>
    <t>市内需要額
=生産誘発額</t>
    <rPh sb="2" eb="4">
      <t>ジュヨウ</t>
    </rPh>
    <rPh sb="4" eb="5">
      <t>ガク</t>
    </rPh>
    <rPh sb="7" eb="12">
      <t>セイサンユウハツガク</t>
    </rPh>
    <phoneticPr fontId="2"/>
  </si>
  <si>
    <t>市内需要額</t>
    <rPh sb="2" eb="4">
      <t>ジュヨウ</t>
    </rPh>
    <rPh sb="4" eb="5">
      <t>ガク</t>
    </rPh>
    <phoneticPr fontId="2"/>
  </si>
  <si>
    <t>市内需要額
＝生産誘発額
（直接効果）</t>
    <rPh sb="2" eb="4">
      <t>ジュヨウ</t>
    </rPh>
    <rPh sb="4" eb="5">
      <t>ガク</t>
    </rPh>
    <phoneticPr fontId="2"/>
  </si>
  <si>
    <t>市内需要額
（原材料等）</t>
    <rPh sb="2" eb="4">
      <t>ジュヨウ</t>
    </rPh>
    <rPh sb="4" eb="5">
      <t>ガク</t>
    </rPh>
    <rPh sb="7" eb="10">
      <t>ゲンザイリョウ</t>
    </rPh>
    <rPh sb="10" eb="11">
      <t>トウ</t>
    </rPh>
    <phoneticPr fontId="2"/>
  </si>
  <si>
    <t>※消費転換係数：実収入のうち消費支出が占める割合</t>
    <rPh sb="1" eb="7">
      <t>ショウヒテンカンケイスウ</t>
    </rPh>
    <rPh sb="8" eb="11">
      <t>ジッシュウニュウ</t>
    </rPh>
    <rPh sb="14" eb="18">
      <t>ショウヒシシュツ</t>
    </rPh>
    <rPh sb="19" eb="20">
      <t>シ</t>
    </rPh>
    <rPh sb="22" eb="24">
      <t>ワリアイ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</si>
</sst>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76" formatCode="0.00_ "/>
    <numFmt numFmtId="177" formatCode="0.000000_ "/>
    <numFmt numFmtId="178" formatCode="0.00000_ "/>
    <numFmt numFmtId="179" formatCode="0_ "/>
    <numFmt numFmtId="180" formatCode="0.000000_);[Red]\(0.000000\)"/>
    <numFmt numFmtId="181" formatCode="#,##0.000000;[Red]\-#,##0.000000"/>
    <numFmt numFmtId="182" formatCode="#,##0_);[Red]\(#,##0\)"/>
    <numFmt numFmtId="183" formatCode="0.0%"/>
    <numFmt numFmtId="184" formatCode="#,##0_ "/>
    <numFmt numFmtId="185" formatCode="#,##0&quot;人&quot;"/>
    <numFmt numFmtId="186" formatCode="#,##0&quot;百万円&quot;"/>
    <numFmt numFmtId="187" formatCode="0.00&quot;倍&quot;"/>
  </numFmts>
  <fonts count="2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name val="ＭＳ ゴシック"/>
      <family val="3"/>
      <charset val="128"/>
    </font>
    <font>
      <sz val="11"/>
      <name val="ＭＳ 明朝"/>
      <family val="1"/>
      <charset val="128"/>
    </font>
    <font>
      <sz val="11"/>
      <name val="ＭＳ Ｐゴシック"/>
      <family val="3"/>
      <charset val="128"/>
    </font>
    <font>
      <b/>
      <sz val="12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b/>
      <sz val="11"/>
      <color theme="9" tint="-0.249977111117893"/>
      <name val="ＭＳ Ｐゴシック"/>
      <family val="3"/>
      <charset val="128"/>
      <scheme val="minor"/>
    </font>
    <font>
      <b/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12"/>
      <name val="ＭＳ Ｐゴシック"/>
      <family val="3"/>
      <charset val="128"/>
    </font>
    <font>
      <sz val="14"/>
      <name val="ＭＳ Ｐゴシック"/>
      <family val="3"/>
      <charset val="128"/>
    </font>
    <font>
      <sz val="20"/>
      <name val="ＭＳ Ｐゴシック"/>
      <family val="3"/>
      <charset val="128"/>
    </font>
    <font>
      <b/>
      <sz val="20"/>
      <color theme="0"/>
      <name val="ＭＳ Ｐゴシック"/>
      <family val="3"/>
      <charset val="128"/>
    </font>
    <font>
      <b/>
      <sz val="14"/>
      <color rgb="FF000040"/>
      <name val="ＭＳ ゴシック"/>
      <family val="3"/>
      <charset val="128"/>
    </font>
    <font>
      <sz val="16"/>
      <color theme="0"/>
      <name val="ＭＳ Ｐゴシック"/>
      <family val="3"/>
      <charset val="128"/>
    </font>
    <font>
      <b/>
      <sz val="22"/>
      <color theme="0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b/>
      <sz val="12"/>
      <color theme="0"/>
      <name val="ＭＳ Ｐゴシック"/>
      <family val="3"/>
      <charset val="128"/>
    </font>
    <font>
      <b/>
      <sz val="14"/>
      <color theme="0"/>
      <name val="ＭＳ ゴシック"/>
      <family val="3"/>
      <charset val="128"/>
    </font>
    <font>
      <b/>
      <sz val="11"/>
      <color theme="0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4"/>
      <color theme="0"/>
      <name val="ＭＳ Ｐゴシック"/>
      <family val="3"/>
      <charset val="128"/>
    </font>
    <font>
      <b/>
      <sz val="12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</fonts>
  <fills count="1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50"/>
        <bgColor auto="1"/>
      </patternFill>
    </fill>
  </fills>
  <borders count="17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FF"/>
      </left>
      <right/>
      <top style="medium">
        <color rgb="FF0000FF"/>
      </top>
      <bottom style="medium">
        <color rgb="FF0000FF"/>
      </bottom>
      <diagonal/>
    </border>
    <border>
      <left/>
      <right/>
      <top style="medium">
        <color rgb="FF0000FF"/>
      </top>
      <bottom style="medium">
        <color rgb="FF0000FF"/>
      </bottom>
      <diagonal/>
    </border>
    <border>
      <left/>
      <right style="medium">
        <color rgb="FF0000FF"/>
      </right>
      <top style="medium">
        <color rgb="FF0000FF"/>
      </top>
      <bottom style="medium">
        <color rgb="FF0000F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rgb="FFFF00FF"/>
      </left>
      <right style="thick">
        <color rgb="FFFF00FF"/>
      </right>
      <top style="thick">
        <color rgb="FFFF00FF"/>
      </top>
      <bottom style="thick">
        <color rgb="FFFF00FF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dotted">
        <color auto="1"/>
      </top>
      <bottom/>
      <diagonal/>
    </border>
    <border>
      <left/>
      <right/>
      <top/>
      <bottom style="dotted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theme="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 style="medium">
        <color indexed="64"/>
      </left>
      <right/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theme="0"/>
      </left>
      <right/>
      <top/>
      <bottom/>
      <diagonal/>
    </border>
    <border>
      <left style="double">
        <color theme="0"/>
      </left>
      <right/>
      <top/>
      <bottom style="double">
        <color theme="0"/>
      </bottom>
      <diagonal/>
    </border>
    <border>
      <left/>
      <right/>
      <top style="double">
        <color theme="0"/>
      </top>
      <bottom/>
      <diagonal/>
    </border>
    <border>
      <left style="thin">
        <color theme="3" tint="-0.499984740745262"/>
      </left>
      <right/>
      <top style="thin">
        <color theme="3" tint="-0.499984740745262"/>
      </top>
      <bottom/>
      <diagonal/>
    </border>
    <border>
      <left/>
      <right/>
      <top style="thin">
        <color theme="3" tint="-0.499984740745262"/>
      </top>
      <bottom/>
      <diagonal/>
    </border>
    <border>
      <left/>
      <right style="thin">
        <color theme="3" tint="-0.499984740745262"/>
      </right>
      <top style="thin">
        <color theme="3" tint="-0.499984740745262"/>
      </top>
      <bottom/>
      <diagonal/>
    </border>
    <border>
      <left style="thin">
        <color theme="3" tint="-0.499984740745262"/>
      </left>
      <right/>
      <top/>
      <bottom/>
      <diagonal/>
    </border>
    <border>
      <left/>
      <right style="thin">
        <color theme="3" tint="-0.499984740745262"/>
      </right>
      <top/>
      <bottom/>
      <diagonal/>
    </border>
    <border>
      <left style="thin">
        <color theme="3" tint="-0.499984740745262"/>
      </left>
      <right/>
      <top/>
      <bottom style="thin">
        <color theme="3" tint="-0.499984740745262"/>
      </bottom>
      <diagonal/>
    </border>
    <border>
      <left/>
      <right/>
      <top/>
      <bottom style="thin">
        <color theme="3" tint="-0.499984740745262"/>
      </bottom>
      <diagonal/>
    </border>
    <border>
      <left/>
      <right style="thin">
        <color theme="3" tint="-0.499984740745262"/>
      </right>
      <top/>
      <bottom style="thin">
        <color theme="3" tint="-0.499984740745262"/>
      </bottom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/>
      <bottom/>
      <diagonal/>
    </border>
    <border>
      <left/>
      <right style="medium">
        <color rgb="FF002060"/>
      </right>
      <top/>
      <bottom/>
      <diagonal/>
    </border>
    <border>
      <left style="medium">
        <color rgb="FF002060"/>
      </left>
      <right/>
      <top/>
      <bottom style="medium">
        <color rgb="FF002060"/>
      </bottom>
      <diagonal/>
    </border>
    <border>
      <left/>
      <right style="medium">
        <color rgb="FF002060"/>
      </right>
      <top/>
      <bottom style="medium">
        <color rgb="FF002060"/>
      </bottom>
      <diagonal/>
    </border>
    <border>
      <left style="double">
        <color rgb="FF00B0F0"/>
      </left>
      <right/>
      <top style="double">
        <color rgb="FF00B0F0"/>
      </top>
      <bottom/>
      <diagonal/>
    </border>
    <border>
      <left/>
      <right style="double">
        <color rgb="FF00B0F0"/>
      </right>
      <top style="double">
        <color rgb="FF00B0F0"/>
      </top>
      <bottom/>
      <diagonal/>
    </border>
    <border>
      <left style="double">
        <color rgb="FF00B0F0"/>
      </left>
      <right/>
      <top/>
      <bottom/>
      <diagonal/>
    </border>
    <border>
      <left/>
      <right style="double">
        <color rgb="FF00B0F0"/>
      </right>
      <top/>
      <bottom/>
      <diagonal/>
    </border>
    <border>
      <left style="double">
        <color rgb="FF00B0F0"/>
      </left>
      <right/>
      <top/>
      <bottom style="double">
        <color rgb="FF00B0F0"/>
      </bottom>
      <diagonal/>
    </border>
    <border>
      <left/>
      <right style="double">
        <color rgb="FF00B0F0"/>
      </right>
      <top/>
      <bottom style="double">
        <color rgb="FF00B0F0"/>
      </bottom>
      <diagonal/>
    </border>
    <border>
      <left/>
      <right/>
      <top style="dotted">
        <color rgb="FF0070C0"/>
      </top>
      <bottom/>
      <diagonal/>
    </border>
    <border>
      <left/>
      <right/>
      <top/>
      <bottom style="dotted">
        <color rgb="FF0070C0"/>
      </bottom>
      <diagonal/>
    </border>
    <border>
      <left/>
      <right/>
      <top style="medium">
        <color rgb="FF002060"/>
      </top>
      <bottom/>
      <diagonal/>
    </border>
    <border>
      <left/>
      <right/>
      <top/>
      <bottom style="medium">
        <color rgb="FF002060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</borders>
  <cellStyleXfs count="6">
    <xf numFmtId="0" fontId="0" fillId="0" borderId="0"/>
    <xf numFmtId="38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>
      <alignment vertical="center"/>
    </xf>
    <xf numFmtId="0" fontId="1" fillId="0" borderId="0"/>
    <xf numFmtId="0" fontId="27" fillId="0" borderId="0" applyNumberFormat="0" applyFill="0" applyBorder="0" applyAlignment="0" applyProtection="0"/>
  </cellStyleXfs>
  <cellXfs count="782">
    <xf numFmtId="0" fontId="0" fillId="0" borderId="0" xfId="0"/>
    <xf numFmtId="0" fontId="0" fillId="0" borderId="0" xfId="0" applyAlignment="1">
      <alignment wrapText="1"/>
    </xf>
    <xf numFmtId="0" fontId="4" fillId="0" borderId="0" xfId="0" applyFont="1" applyAlignment="1">
      <alignment wrapText="1"/>
    </xf>
    <xf numFmtId="178" fontId="0" fillId="0" borderId="0" xfId="0" applyNumberFormat="1"/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right"/>
    </xf>
    <xf numFmtId="0" fontId="0" fillId="3" borderId="0" xfId="0" applyFill="1"/>
    <xf numFmtId="0" fontId="0" fillId="3" borderId="7" xfId="0" applyFill="1" applyBorder="1"/>
    <xf numFmtId="0" fontId="4" fillId="3" borderId="10" xfId="0" applyFont="1" applyFill="1" applyBorder="1" applyAlignment="1">
      <alignment wrapText="1"/>
    </xf>
    <xf numFmtId="177" fontId="4" fillId="0" borderId="0" xfId="0" applyNumberFormat="1" applyFont="1"/>
    <xf numFmtId="0" fontId="5" fillId="3" borderId="0" xfId="0" applyFont="1" applyFill="1" applyAlignment="1">
      <alignment horizontal="left" vertical="center"/>
    </xf>
    <xf numFmtId="180" fontId="4" fillId="0" borderId="0" xfId="0" applyNumberFormat="1" applyFont="1" applyAlignment="1">
      <alignment vertical="center"/>
    </xf>
    <xf numFmtId="180" fontId="0" fillId="0" borderId="0" xfId="0" applyNumberFormat="1"/>
    <xf numFmtId="0" fontId="0" fillId="4" borderId="0" xfId="0" applyFill="1"/>
    <xf numFmtId="0" fontId="0" fillId="3" borderId="0" xfId="0" applyFill="1" applyAlignment="1" applyProtection="1">
      <alignment horizontal="right" wrapText="1"/>
      <protection locked="0"/>
    </xf>
    <xf numFmtId="0" fontId="5" fillId="4" borderId="0" xfId="0" applyFont="1" applyFill="1" applyAlignment="1">
      <alignment horizontal="left" vertical="center" wrapText="1"/>
    </xf>
    <xf numFmtId="0" fontId="5" fillId="4" borderId="0" xfId="0" applyFont="1" applyFill="1" applyAlignment="1">
      <alignment horizontal="left" vertical="center"/>
    </xf>
    <xf numFmtId="38" fontId="0" fillId="2" borderId="25" xfId="1" applyFont="1" applyFill="1" applyBorder="1" applyProtection="1">
      <protection locked="0"/>
    </xf>
    <xf numFmtId="38" fontId="0" fillId="2" borderId="26" xfId="1" applyFont="1" applyFill="1" applyBorder="1" applyProtection="1">
      <protection locked="0"/>
    </xf>
    <xf numFmtId="38" fontId="0" fillId="2" borderId="28" xfId="1" applyFont="1" applyFill="1" applyBorder="1" applyProtection="1">
      <protection locked="0"/>
    </xf>
    <xf numFmtId="0" fontId="0" fillId="3" borderId="12" xfId="0" applyFill="1" applyBorder="1"/>
    <xf numFmtId="0" fontId="0" fillId="0" borderId="29" xfId="0" applyBorder="1" applyAlignment="1">
      <alignment horizontal="center" vertical="center"/>
    </xf>
    <xf numFmtId="0" fontId="0" fillId="0" borderId="18" xfId="0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0" fillId="2" borderId="22" xfId="0" applyFill="1" applyBorder="1" applyAlignment="1" applyProtection="1">
      <alignment horizontal="center" vertical="center"/>
      <protection locked="0"/>
    </xf>
    <xf numFmtId="0" fontId="0" fillId="2" borderId="30" xfId="0" applyFill="1" applyBorder="1" applyAlignment="1" applyProtection="1">
      <alignment horizontal="center" vertical="center"/>
      <protection locked="0"/>
    </xf>
    <xf numFmtId="0" fontId="5" fillId="0" borderId="0" xfId="0" applyFont="1" applyAlignment="1">
      <alignment vertical="center"/>
    </xf>
    <xf numFmtId="38" fontId="0" fillId="5" borderId="18" xfId="1" applyFont="1" applyFill="1" applyBorder="1" applyProtection="1">
      <protection locked="0"/>
    </xf>
    <xf numFmtId="0" fontId="7" fillId="3" borderId="10" xfId="0" applyFont="1" applyFill="1" applyBorder="1" applyAlignment="1">
      <alignment horizontal="center" vertical="center" wrapText="1"/>
    </xf>
    <xf numFmtId="0" fontId="0" fillId="0" borderId="5" xfId="0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12" xfId="0" applyBorder="1" applyAlignment="1">
      <alignment horizontal="center"/>
    </xf>
    <xf numFmtId="0" fontId="4" fillId="0" borderId="35" xfId="0" applyFont="1" applyBorder="1" applyAlignment="1">
      <alignment horizontal="left"/>
    </xf>
    <xf numFmtId="0" fontId="0" fillId="0" borderId="0" xfId="0" applyAlignment="1">
      <alignment vertical="center" wrapText="1"/>
    </xf>
    <xf numFmtId="38" fontId="0" fillId="5" borderId="32" xfId="0" applyNumberFormat="1" applyFill="1" applyBorder="1"/>
    <xf numFmtId="0" fontId="9" fillId="0" borderId="0" xfId="0" applyFont="1" applyAlignment="1">
      <alignment horizontal="left" vertical="center"/>
    </xf>
    <xf numFmtId="0" fontId="0" fillId="0" borderId="50" xfId="0" applyBorder="1"/>
    <xf numFmtId="0" fontId="0" fillId="0" borderId="51" xfId="0" applyBorder="1"/>
    <xf numFmtId="0" fontId="0" fillId="0" borderId="12" xfId="0" applyBorder="1"/>
    <xf numFmtId="0" fontId="4" fillId="0" borderId="49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left"/>
    </xf>
    <xf numFmtId="38" fontId="0" fillId="5" borderId="12" xfId="0" applyNumberFormat="1" applyFill="1" applyBorder="1"/>
    <xf numFmtId="38" fontId="0" fillId="5" borderId="13" xfId="0" applyNumberFormat="1" applyFill="1" applyBorder="1"/>
    <xf numFmtId="38" fontId="0" fillId="5" borderId="14" xfId="0" applyNumberFormat="1" applyFill="1" applyBorder="1"/>
    <xf numFmtId="181" fontId="1" fillId="0" borderId="0" xfId="2" applyNumberFormat="1" applyAlignment="1">
      <alignment horizontal="right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4" fillId="0" borderId="52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0" fillId="7" borderId="44" xfId="0" applyFill="1" applyBorder="1" applyAlignment="1">
      <alignment horizontal="center" vertical="center"/>
    </xf>
    <xf numFmtId="181" fontId="0" fillId="5" borderId="35" xfId="0" applyNumberFormat="1" applyFill="1" applyBorder="1" applyAlignment="1">
      <alignment vertical="center"/>
    </xf>
    <xf numFmtId="0" fontId="11" fillId="0" borderId="0" xfId="0" applyFont="1" applyAlignment="1">
      <alignment vertical="center"/>
    </xf>
    <xf numFmtId="0" fontId="0" fillId="7" borderId="12" xfId="0" applyFill="1" applyBorder="1" applyAlignment="1">
      <alignment horizontal="center" vertical="center"/>
    </xf>
    <xf numFmtId="0" fontId="4" fillId="0" borderId="18" xfId="0" applyFont="1" applyBorder="1" applyAlignment="1">
      <alignment wrapText="1"/>
    </xf>
    <xf numFmtId="0" fontId="4" fillId="0" borderId="35" xfId="0" applyFont="1" applyBorder="1" applyAlignment="1">
      <alignment horizontal="center" wrapText="1"/>
    </xf>
    <xf numFmtId="0" fontId="0" fillId="0" borderId="0" xfId="0" applyAlignment="1">
      <alignment horizontal="left"/>
    </xf>
    <xf numFmtId="0" fontId="0" fillId="0" borderId="59" xfId="0" applyBorder="1"/>
    <xf numFmtId="181" fontId="0" fillId="5" borderId="10" xfId="0" applyNumberFormat="1" applyFill="1" applyBorder="1"/>
    <xf numFmtId="0" fontId="4" fillId="0" borderId="0" xfId="0" applyFont="1" applyAlignment="1">
      <alignment horizontal="center" wrapText="1"/>
    </xf>
    <xf numFmtId="38" fontId="0" fillId="0" borderId="0" xfId="1" applyFont="1" applyFill="1" applyBorder="1"/>
    <xf numFmtId="38" fontId="0" fillId="5" borderId="18" xfId="0" applyNumberFormat="1" applyFill="1" applyBorder="1"/>
    <xf numFmtId="38" fontId="0" fillId="5" borderId="44" xfId="0" applyNumberFormat="1" applyFill="1" applyBorder="1"/>
    <xf numFmtId="38" fontId="0" fillId="5" borderId="35" xfId="0" applyNumberFormat="1" applyFill="1" applyBorder="1"/>
    <xf numFmtId="181" fontId="0" fillId="7" borderId="32" xfId="0" applyNumberFormat="1" applyFill="1" applyBorder="1"/>
    <xf numFmtId="38" fontId="0" fillId="5" borderId="58" xfId="1" applyFont="1" applyFill="1" applyBorder="1"/>
    <xf numFmtId="38" fontId="0" fillId="5" borderId="44" xfId="1" applyFont="1" applyFill="1" applyBorder="1"/>
    <xf numFmtId="176" fontId="0" fillId="0" borderId="47" xfId="0" applyNumberFormat="1" applyBorder="1"/>
    <xf numFmtId="38" fontId="0" fillId="5" borderId="35" xfId="1" applyFont="1" applyFill="1" applyBorder="1"/>
    <xf numFmtId="0" fontId="1" fillId="4" borderId="0" xfId="0" applyFont="1" applyFill="1" applyAlignment="1">
      <alignment vertical="center"/>
    </xf>
    <xf numFmtId="0" fontId="1" fillId="4" borderId="0" xfId="0" applyFont="1" applyFill="1"/>
    <xf numFmtId="0" fontId="1" fillId="4" borderId="0" xfId="0" applyFont="1" applyFill="1" applyAlignment="1">
      <alignment horizontal="left" vertical="center" wrapText="1"/>
    </xf>
    <xf numFmtId="0" fontId="0" fillId="4" borderId="0" xfId="0" applyFill="1" applyAlignment="1">
      <alignment horizontal="left" vertical="center"/>
    </xf>
    <xf numFmtId="0" fontId="1" fillId="4" borderId="0" xfId="0" applyFont="1" applyFill="1" applyProtection="1">
      <protection locked="0"/>
    </xf>
    <xf numFmtId="0" fontId="1" fillId="4" borderId="0" xfId="0" applyFont="1" applyFill="1" applyAlignment="1" applyProtection="1">
      <alignment wrapText="1"/>
      <protection locked="0"/>
    </xf>
    <xf numFmtId="38" fontId="1" fillId="4" borderId="0" xfId="0" applyNumberFormat="1" applyFont="1" applyFill="1" applyProtection="1">
      <protection locked="0"/>
    </xf>
    <xf numFmtId="0" fontId="1" fillId="4" borderId="0" xfId="0" applyFont="1" applyFill="1" applyAlignment="1">
      <alignment wrapText="1"/>
    </xf>
    <xf numFmtId="0" fontId="0" fillId="4" borderId="0" xfId="0" applyFill="1" applyAlignment="1" applyProtection="1">
      <alignment horizontal="right"/>
      <protection locked="0"/>
    </xf>
    <xf numFmtId="0" fontId="4" fillId="4" borderId="63" xfId="0" applyFont="1" applyFill="1" applyBorder="1" applyProtection="1">
      <protection locked="0"/>
    </xf>
    <xf numFmtId="0" fontId="4" fillId="4" borderId="64" xfId="0" applyFont="1" applyFill="1" applyBorder="1" applyAlignment="1" applyProtection="1">
      <alignment horizontal="center" vertical="center" wrapText="1"/>
      <protection locked="0"/>
    </xf>
    <xf numFmtId="0" fontId="1" fillId="4" borderId="0" xfId="0" applyFont="1" applyFill="1" applyAlignment="1" applyProtection="1">
      <alignment vertical="center"/>
      <protection locked="0"/>
    </xf>
    <xf numFmtId="38" fontId="0" fillId="4" borderId="0" xfId="0" applyNumberFormat="1" applyFill="1" applyAlignment="1" applyProtection="1">
      <alignment horizontal="left" vertical="center"/>
      <protection locked="0"/>
    </xf>
    <xf numFmtId="38" fontId="1" fillId="0" borderId="58" xfId="0" applyNumberFormat="1" applyFont="1" applyBorder="1" applyProtection="1">
      <protection locked="0"/>
    </xf>
    <xf numFmtId="38" fontId="1" fillId="0" borderId="13" xfId="0" applyNumberFormat="1" applyFont="1" applyBorder="1" applyProtection="1">
      <protection locked="0"/>
    </xf>
    <xf numFmtId="38" fontId="1" fillId="0" borderId="35" xfId="0" applyNumberFormat="1" applyFont="1" applyBorder="1" applyProtection="1">
      <protection locked="0"/>
    </xf>
    <xf numFmtId="0" fontId="4" fillId="4" borderId="2" xfId="0" applyFont="1" applyFill="1" applyBorder="1" applyProtection="1">
      <protection locked="0"/>
    </xf>
    <xf numFmtId="0" fontId="4" fillId="4" borderId="61" xfId="0" applyFont="1" applyFill="1" applyBorder="1" applyAlignment="1" applyProtection="1">
      <alignment horizontal="center" vertical="center" wrapText="1"/>
      <protection locked="0"/>
    </xf>
    <xf numFmtId="181" fontId="0" fillId="0" borderId="0" xfId="0" applyNumberFormat="1"/>
    <xf numFmtId="0" fontId="0" fillId="3" borderId="18" xfId="0" applyFill="1" applyBorder="1" applyAlignment="1" applyProtection="1">
      <alignment horizontal="center" vertical="center" wrapText="1"/>
      <protection locked="0"/>
    </xf>
    <xf numFmtId="0" fontId="4" fillId="3" borderId="33" xfId="0" applyFont="1" applyFill="1" applyBorder="1" applyAlignment="1">
      <alignment horizontal="left" vertical="center" wrapText="1"/>
    </xf>
    <xf numFmtId="0" fontId="4" fillId="3" borderId="65" xfId="0" applyFont="1" applyFill="1" applyBorder="1" applyAlignment="1">
      <alignment horizontal="left" vertical="center" wrapText="1"/>
    </xf>
    <xf numFmtId="0" fontId="4" fillId="3" borderId="67" xfId="0" applyFont="1" applyFill="1" applyBorder="1" applyAlignment="1">
      <alignment horizontal="left" vertical="center" wrapText="1"/>
    </xf>
    <xf numFmtId="0" fontId="4" fillId="3" borderId="35" xfId="0" applyFont="1" applyFill="1" applyBorder="1" applyAlignment="1">
      <alignment horizontal="left" vertical="center" wrapText="1"/>
    </xf>
    <xf numFmtId="0" fontId="0" fillId="3" borderId="4" xfId="0" applyFill="1" applyBorder="1" applyAlignment="1">
      <alignment horizontal="left" vertical="center"/>
    </xf>
    <xf numFmtId="0" fontId="0" fillId="3" borderId="24" xfId="0" applyFill="1" applyBorder="1" applyAlignment="1">
      <alignment horizontal="left" vertical="center"/>
    </xf>
    <xf numFmtId="0" fontId="0" fillId="3" borderId="31" xfId="0" applyFill="1" applyBorder="1" applyAlignment="1">
      <alignment horizontal="left" vertical="center"/>
    </xf>
    <xf numFmtId="0" fontId="4" fillId="3" borderId="27" xfId="0" applyFont="1" applyFill="1" applyBorder="1" applyAlignment="1">
      <alignment horizontal="center" vertical="center"/>
    </xf>
    <xf numFmtId="0" fontId="4" fillId="3" borderId="21" xfId="0" applyFont="1" applyFill="1" applyBorder="1" applyAlignment="1">
      <alignment horizontal="center" vertical="center"/>
    </xf>
    <xf numFmtId="0" fontId="4" fillId="3" borderId="23" xfId="0" applyFont="1" applyFill="1" applyBorder="1" applyAlignment="1">
      <alignment horizontal="center" vertical="center"/>
    </xf>
    <xf numFmtId="0" fontId="4" fillId="3" borderId="32" xfId="0" applyFont="1" applyFill="1" applyBorder="1" applyAlignment="1">
      <alignment horizontal="center" vertical="center"/>
    </xf>
    <xf numFmtId="0" fontId="0" fillId="3" borderId="29" xfId="0" applyFill="1" applyBorder="1" applyAlignment="1">
      <alignment horizontal="left" vertical="center"/>
    </xf>
    <xf numFmtId="38" fontId="1" fillId="0" borderId="68" xfId="0" applyNumberFormat="1" applyFont="1" applyBorder="1" applyProtection="1">
      <protection locked="0"/>
    </xf>
    <xf numFmtId="38" fontId="1" fillId="0" borderId="69" xfId="0" applyNumberFormat="1" applyFont="1" applyBorder="1" applyProtection="1">
      <protection locked="0"/>
    </xf>
    <xf numFmtId="38" fontId="1" fillId="0" borderId="70" xfId="1" applyFont="1" applyFill="1" applyBorder="1" applyProtection="1">
      <protection locked="0"/>
    </xf>
    <xf numFmtId="38" fontId="1" fillId="0" borderId="71" xfId="0" applyNumberFormat="1" applyFont="1" applyBorder="1" applyProtection="1">
      <protection locked="0"/>
    </xf>
    <xf numFmtId="38" fontId="1" fillId="0" borderId="62" xfId="0" applyNumberFormat="1" applyFont="1" applyBorder="1" applyProtection="1">
      <protection locked="0"/>
    </xf>
    <xf numFmtId="38" fontId="1" fillId="0" borderId="61" xfId="0" applyNumberFormat="1" applyFont="1" applyBorder="1" applyProtection="1">
      <protection locked="0"/>
    </xf>
    <xf numFmtId="38" fontId="1" fillId="0" borderId="74" xfId="1" applyFont="1" applyFill="1" applyBorder="1" applyProtection="1">
      <protection locked="0"/>
    </xf>
    <xf numFmtId="38" fontId="1" fillId="0" borderId="75" xfId="0" applyNumberFormat="1" applyFont="1" applyBorder="1" applyProtection="1">
      <protection locked="0"/>
    </xf>
    <xf numFmtId="38" fontId="0" fillId="5" borderId="29" xfId="0" applyNumberFormat="1" applyFill="1" applyBorder="1"/>
    <xf numFmtId="38" fontId="0" fillId="5" borderId="58" xfId="0" applyNumberFormat="1" applyFill="1" applyBorder="1"/>
    <xf numFmtId="0" fontId="0" fillId="0" borderId="0" xfId="0" applyAlignment="1" applyProtection="1">
      <alignment horizontal="right"/>
      <protection locked="0"/>
    </xf>
    <xf numFmtId="0" fontId="4" fillId="4" borderId="64" xfId="0" applyFont="1" applyFill="1" applyBorder="1" applyProtection="1">
      <protection locked="0"/>
    </xf>
    <xf numFmtId="182" fontId="0" fillId="8" borderId="32" xfId="0" applyNumberFormat="1" applyFill="1" applyBorder="1"/>
    <xf numFmtId="182" fontId="0" fillId="8" borderId="13" xfId="0" applyNumberFormat="1" applyFill="1" applyBorder="1"/>
    <xf numFmtId="182" fontId="0" fillId="8" borderId="35" xfId="0" applyNumberFormat="1" applyFill="1" applyBorder="1"/>
    <xf numFmtId="182" fontId="0" fillId="8" borderId="14" xfId="0" applyNumberFormat="1" applyFill="1" applyBorder="1"/>
    <xf numFmtId="0" fontId="0" fillId="9" borderId="14" xfId="0" applyFill="1" applyBorder="1"/>
    <xf numFmtId="0" fontId="0" fillId="4" borderId="12" xfId="0" applyFill="1" applyBorder="1"/>
    <xf numFmtId="0" fontId="0" fillId="4" borderId="44" xfId="0" applyFill="1" applyBorder="1"/>
    <xf numFmtId="184" fontId="0" fillId="8" borderId="44" xfId="0" applyNumberFormat="1" applyFill="1" applyBorder="1"/>
    <xf numFmtId="182" fontId="0" fillId="8" borderId="29" xfId="0" applyNumberFormat="1" applyFill="1" applyBorder="1"/>
    <xf numFmtId="0" fontId="0" fillId="9" borderId="13" xfId="0" applyFill="1" applyBorder="1"/>
    <xf numFmtId="0" fontId="0" fillId="0" borderId="48" xfId="0" applyBorder="1"/>
    <xf numFmtId="182" fontId="0" fillId="8" borderId="44" xfId="0" applyNumberFormat="1" applyFill="1" applyBorder="1"/>
    <xf numFmtId="0" fontId="12" fillId="4" borderId="0" xfId="0" applyFont="1" applyFill="1" applyAlignment="1" applyProtection="1">
      <alignment vertical="center"/>
      <protection locked="0"/>
    </xf>
    <xf numFmtId="0" fontId="0" fillId="4" borderId="0" xfId="0" applyFill="1" applyAlignment="1">
      <alignment horizontal="right"/>
    </xf>
    <xf numFmtId="0" fontId="0" fillId="9" borderId="18" xfId="0" applyFill="1" applyBorder="1"/>
    <xf numFmtId="182" fontId="0" fillId="0" borderId="32" xfId="0" applyNumberFormat="1" applyBorder="1"/>
    <xf numFmtId="182" fontId="0" fillId="0" borderId="44" xfId="0" applyNumberFormat="1" applyBorder="1"/>
    <xf numFmtId="182" fontId="0" fillId="0" borderId="35" xfId="0" applyNumberFormat="1" applyBorder="1"/>
    <xf numFmtId="38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4" fillId="4" borderId="63" xfId="0" applyFont="1" applyFill="1" applyBorder="1" applyAlignment="1" applyProtection="1">
      <alignment horizontal="center"/>
      <protection locked="0"/>
    </xf>
    <xf numFmtId="0" fontId="4" fillId="4" borderId="64" xfId="0" applyFont="1" applyFill="1" applyBorder="1" applyAlignment="1" applyProtection="1">
      <alignment horizontal="center"/>
      <protection locked="0"/>
    </xf>
    <xf numFmtId="0" fontId="4" fillId="6" borderId="0" xfId="0" applyFont="1" applyFill="1" applyAlignment="1">
      <alignment horizontal="center" vertical="center" wrapText="1"/>
    </xf>
    <xf numFmtId="0" fontId="4" fillId="6" borderId="5" xfId="0" applyFont="1" applyFill="1" applyBorder="1" applyAlignment="1">
      <alignment horizontal="center" vertical="center" wrapText="1"/>
    </xf>
    <xf numFmtId="0" fontId="4" fillId="6" borderId="82" xfId="0" applyFont="1" applyFill="1" applyBorder="1" applyAlignment="1">
      <alignment horizontal="center" vertical="center" wrapText="1"/>
    </xf>
    <xf numFmtId="0" fontId="4" fillId="6" borderId="83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38" fontId="14" fillId="0" borderId="0" xfId="0" applyNumberFormat="1" applyFont="1" applyAlignment="1">
      <alignment horizontal="center" vertical="center"/>
    </xf>
    <xf numFmtId="0" fontId="0" fillId="0" borderId="85" xfId="0" applyBorder="1"/>
    <xf numFmtId="0" fontId="0" fillId="0" borderId="86" xfId="0" applyBorder="1"/>
    <xf numFmtId="0" fontId="4" fillId="8" borderId="63" xfId="0" applyFont="1" applyFill="1" applyBorder="1" applyAlignment="1">
      <alignment vertical="center" wrapText="1"/>
    </xf>
    <xf numFmtId="0" fontId="4" fillId="8" borderId="64" xfId="0" applyFont="1" applyFill="1" applyBorder="1" applyAlignment="1">
      <alignment vertical="center" wrapText="1"/>
    </xf>
    <xf numFmtId="0" fontId="4" fillId="8" borderId="77" xfId="0" applyFont="1" applyFill="1" applyBorder="1" applyAlignment="1">
      <alignment vertical="center" wrapText="1"/>
    </xf>
    <xf numFmtId="0" fontId="4" fillId="6" borderId="55" xfId="0" applyFont="1" applyFill="1" applyBorder="1" applyAlignment="1">
      <alignment vertical="center" wrapText="1"/>
    </xf>
    <xf numFmtId="0" fontId="4" fillId="6" borderId="61" xfId="0" applyFont="1" applyFill="1" applyBorder="1" applyAlignment="1">
      <alignment horizontal="center" vertical="center" wrapText="1"/>
    </xf>
    <xf numFmtId="0" fontId="4" fillId="6" borderId="87" xfId="0" applyFont="1" applyFill="1" applyBorder="1" applyAlignment="1">
      <alignment horizontal="center" vertical="center" wrapText="1"/>
    </xf>
    <xf numFmtId="0" fontId="4" fillId="6" borderId="39" xfId="0" applyFont="1" applyFill="1" applyBorder="1" applyAlignment="1">
      <alignment horizontal="center" vertical="center" wrapText="1"/>
    </xf>
    <xf numFmtId="0" fontId="4" fillId="6" borderId="77" xfId="0" applyFont="1" applyFill="1" applyBorder="1" applyAlignment="1">
      <alignment horizontal="center" vertical="center" wrapText="1"/>
    </xf>
    <xf numFmtId="0" fontId="4" fillId="6" borderId="75" xfId="0" applyFont="1" applyFill="1" applyBorder="1" applyAlignment="1">
      <alignment horizontal="center" vertical="center" wrapText="1"/>
    </xf>
    <xf numFmtId="0" fontId="4" fillId="6" borderId="81" xfId="0" applyFont="1" applyFill="1" applyBorder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13" fillId="0" borderId="0" xfId="0" applyFont="1" applyAlignment="1">
      <alignment vertical="center"/>
    </xf>
    <xf numFmtId="186" fontId="14" fillId="0" borderId="0" xfId="0" applyNumberFormat="1" applyFont="1" applyAlignment="1">
      <alignment vertical="center"/>
    </xf>
    <xf numFmtId="0" fontId="17" fillId="4" borderId="0" xfId="0" applyFont="1" applyFill="1" applyAlignment="1" applyProtection="1">
      <alignment vertical="center"/>
      <protection locked="0"/>
    </xf>
    <xf numFmtId="0" fontId="18" fillId="4" borderId="0" xfId="0" applyFont="1" applyFill="1" applyAlignment="1">
      <alignment vertical="center"/>
    </xf>
    <xf numFmtId="0" fontId="0" fillId="4" borderId="0" xfId="0" applyFill="1" applyAlignment="1">
      <alignment vertical="center"/>
    </xf>
    <xf numFmtId="0" fontId="0" fillId="4" borderId="42" xfId="0" applyFill="1" applyBorder="1" applyProtection="1">
      <protection locked="0"/>
    </xf>
    <xf numFmtId="38" fontId="1" fillId="0" borderId="43" xfId="0" applyNumberFormat="1" applyFont="1" applyBorder="1" applyAlignment="1" applyProtection="1">
      <alignment wrapText="1"/>
      <protection locked="0"/>
    </xf>
    <xf numFmtId="38" fontId="1" fillId="0" borderId="48" xfId="0" applyNumberFormat="1" applyFont="1" applyBorder="1" applyProtection="1">
      <protection locked="0"/>
    </xf>
    <xf numFmtId="38" fontId="1" fillId="0" borderId="56" xfId="0" applyNumberFormat="1" applyFont="1" applyBorder="1" applyProtection="1">
      <protection locked="0"/>
    </xf>
    <xf numFmtId="38" fontId="1" fillId="0" borderId="36" xfId="1" applyFont="1" applyFill="1" applyBorder="1" applyProtection="1">
      <protection locked="0"/>
    </xf>
    <xf numFmtId="38" fontId="1" fillId="0" borderId="38" xfId="0" applyNumberFormat="1" applyFont="1" applyBorder="1" applyProtection="1">
      <protection locked="0"/>
    </xf>
    <xf numFmtId="0" fontId="0" fillId="4" borderId="90" xfId="0" applyFill="1" applyBorder="1" applyAlignment="1" applyProtection="1">
      <alignment horizontal="left"/>
      <protection locked="0"/>
    </xf>
    <xf numFmtId="38" fontId="1" fillId="0" borderId="91" xfId="0" applyNumberFormat="1" applyFont="1" applyBorder="1" applyAlignment="1" applyProtection="1">
      <alignment wrapText="1"/>
      <protection locked="0"/>
    </xf>
    <xf numFmtId="0" fontId="0" fillId="4" borderId="92" xfId="0" applyFill="1" applyBorder="1" applyAlignment="1" applyProtection="1">
      <alignment horizontal="left"/>
      <protection locked="0"/>
    </xf>
    <xf numFmtId="38" fontId="1" fillId="0" borderId="93" xfId="0" applyNumberFormat="1" applyFont="1" applyBorder="1" applyAlignment="1" applyProtection="1">
      <alignment wrapText="1"/>
      <protection locked="0"/>
    </xf>
    <xf numFmtId="38" fontId="1" fillId="0" borderId="94" xfId="0" applyNumberFormat="1" applyFont="1" applyBorder="1" applyProtection="1">
      <protection locked="0"/>
    </xf>
    <xf numFmtId="38" fontId="1" fillId="0" borderId="95" xfId="0" applyNumberFormat="1" applyFont="1" applyBorder="1" applyProtection="1">
      <protection locked="0"/>
    </xf>
    <xf numFmtId="38" fontId="1" fillId="0" borderId="96" xfId="1" applyFont="1" applyFill="1" applyBorder="1" applyProtection="1">
      <protection locked="0"/>
    </xf>
    <xf numFmtId="38" fontId="1" fillId="0" borderId="97" xfId="0" applyNumberFormat="1" applyFont="1" applyBorder="1" applyProtection="1">
      <protection locked="0"/>
    </xf>
    <xf numFmtId="38" fontId="1" fillId="0" borderId="74" xfId="0" applyNumberFormat="1" applyFont="1" applyBorder="1" applyProtection="1">
      <protection locked="0"/>
    </xf>
    <xf numFmtId="38" fontId="1" fillId="0" borderId="32" xfId="0" applyNumberFormat="1" applyFont="1" applyBorder="1" applyProtection="1">
      <protection locked="0"/>
    </xf>
    <xf numFmtId="0" fontId="13" fillId="4" borderId="0" xfId="0" applyFont="1" applyFill="1" applyAlignment="1">
      <alignment vertical="center"/>
    </xf>
    <xf numFmtId="0" fontId="13" fillId="4" borderId="0" xfId="0" applyFont="1" applyFill="1" applyAlignment="1">
      <alignment horizontal="center" vertical="center"/>
    </xf>
    <xf numFmtId="182" fontId="0" fillId="0" borderId="100" xfId="0" applyNumberFormat="1" applyBorder="1"/>
    <xf numFmtId="182" fontId="0" fillId="0" borderId="101" xfId="3" applyNumberFormat="1" applyFont="1" applyFill="1" applyBorder="1" applyAlignment="1"/>
    <xf numFmtId="182" fontId="0" fillId="0" borderId="102" xfId="0" applyNumberFormat="1" applyBorder="1"/>
    <xf numFmtId="183" fontId="0" fillId="0" borderId="103" xfId="0" applyNumberFormat="1" applyBorder="1"/>
    <xf numFmtId="182" fontId="0" fillId="0" borderId="21" xfId="0" applyNumberFormat="1" applyBorder="1"/>
    <xf numFmtId="182" fontId="0" fillId="0" borderId="106" xfId="3" applyNumberFormat="1" applyFont="1" applyFill="1" applyBorder="1" applyAlignment="1"/>
    <xf numFmtId="182" fontId="0" fillId="0" borderId="65" xfId="0" applyNumberFormat="1" applyBorder="1"/>
    <xf numFmtId="183" fontId="0" fillId="0" borderId="25" xfId="0" applyNumberFormat="1" applyBorder="1"/>
    <xf numFmtId="182" fontId="0" fillId="0" borderId="109" xfId="0" applyNumberFormat="1" applyBorder="1"/>
    <xf numFmtId="182" fontId="0" fillId="0" borderId="110" xfId="3" applyNumberFormat="1" applyFont="1" applyFill="1" applyBorder="1" applyAlignment="1"/>
    <xf numFmtId="182" fontId="0" fillId="0" borderId="111" xfId="0" applyNumberFormat="1" applyBorder="1"/>
    <xf numFmtId="183" fontId="0" fillId="0" borderId="112" xfId="0" applyNumberFormat="1" applyBorder="1"/>
    <xf numFmtId="182" fontId="0" fillId="0" borderId="115" xfId="0" applyNumberFormat="1" applyBorder="1"/>
    <xf numFmtId="182" fontId="0" fillId="0" borderId="116" xfId="3" applyNumberFormat="1" applyFont="1" applyFill="1" applyBorder="1" applyAlignment="1"/>
    <xf numFmtId="182" fontId="0" fillId="0" borderId="117" xfId="0" applyNumberFormat="1" applyBorder="1"/>
    <xf numFmtId="183" fontId="0" fillId="0" borderId="118" xfId="0" applyNumberFormat="1" applyBorder="1"/>
    <xf numFmtId="182" fontId="0" fillId="0" borderId="121" xfId="0" applyNumberFormat="1" applyBorder="1"/>
    <xf numFmtId="182" fontId="0" fillId="0" borderId="122" xfId="3" applyNumberFormat="1" applyFont="1" applyFill="1" applyBorder="1" applyAlignment="1"/>
    <xf numFmtId="182" fontId="0" fillId="0" borderId="123" xfId="0" applyNumberFormat="1" applyBorder="1"/>
    <xf numFmtId="183" fontId="0" fillId="0" borderId="124" xfId="0" applyNumberFormat="1" applyBorder="1"/>
    <xf numFmtId="0" fontId="0" fillId="4" borderId="0" xfId="0" applyFill="1" applyAlignment="1">
      <alignment vertical="top" wrapText="1"/>
    </xf>
    <xf numFmtId="0" fontId="14" fillId="4" borderId="0" xfId="0" applyFont="1" applyFill="1" applyAlignment="1">
      <alignment horizontal="right" vertical="center"/>
    </xf>
    <xf numFmtId="0" fontId="20" fillId="4" borderId="48" xfId="0" applyFont="1" applyFill="1" applyBorder="1" applyAlignment="1">
      <alignment vertical="center"/>
    </xf>
    <xf numFmtId="0" fontId="20" fillId="4" borderId="42" xfId="0" applyFont="1" applyFill="1" applyBorder="1" applyAlignment="1">
      <alignment vertical="center"/>
    </xf>
    <xf numFmtId="0" fontId="20" fillId="4" borderId="0" xfId="0" applyFont="1" applyFill="1" applyAlignment="1">
      <alignment vertical="center"/>
    </xf>
    <xf numFmtId="0" fontId="20" fillId="4" borderId="39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 applyProtection="1">
      <alignment vertical="center"/>
      <protection locked="0"/>
    </xf>
    <xf numFmtId="0" fontId="22" fillId="4" borderId="0" xfId="0" applyFont="1" applyFill="1" applyAlignment="1" applyProtection="1">
      <alignment horizontal="left" vertical="center"/>
      <protection locked="0"/>
    </xf>
    <xf numFmtId="0" fontId="0" fillId="4" borderId="129" xfId="0" applyFill="1" applyBorder="1" applyAlignment="1">
      <alignment vertical="center" wrapText="1"/>
    </xf>
    <xf numFmtId="0" fontId="0" fillId="4" borderId="130" xfId="0" applyFill="1" applyBorder="1" applyAlignment="1">
      <alignment vertical="center" wrapText="1"/>
    </xf>
    <xf numFmtId="0" fontId="0" fillId="4" borderId="0" xfId="0" applyFill="1" applyAlignment="1">
      <alignment vertical="center" wrapText="1"/>
    </xf>
    <xf numFmtId="0" fontId="11" fillId="4" borderId="136" xfId="0" applyFont="1" applyFill="1" applyBorder="1" applyAlignment="1" applyProtection="1">
      <alignment horizontal="center" vertical="center"/>
      <protection locked="0"/>
    </xf>
    <xf numFmtId="176" fontId="24" fillId="0" borderId="66" xfId="0" applyNumberFormat="1" applyFont="1" applyBorder="1" applyAlignment="1" applyProtection="1">
      <alignment horizontal="center" vertical="center"/>
      <protection locked="0"/>
    </xf>
    <xf numFmtId="0" fontId="15" fillId="10" borderId="0" xfId="0" applyFont="1" applyFill="1" applyAlignment="1">
      <alignment horizontal="center" vertical="center"/>
    </xf>
    <xf numFmtId="0" fontId="0" fillId="10" borderId="0" xfId="0" applyFill="1"/>
    <xf numFmtId="38" fontId="0" fillId="10" borderId="0" xfId="0" applyNumberFormat="1" applyFill="1" applyAlignment="1">
      <alignment horizontal="center"/>
    </xf>
    <xf numFmtId="0" fontId="0" fillId="10" borderId="0" xfId="0" applyFill="1" applyAlignment="1">
      <alignment horizontal="center"/>
    </xf>
    <xf numFmtId="0" fontId="0" fillId="10" borderId="0" xfId="0" applyFill="1" applyAlignment="1">
      <alignment wrapText="1"/>
    </xf>
    <xf numFmtId="0" fontId="0" fillId="0" borderId="149" xfId="0" applyBorder="1"/>
    <xf numFmtId="0" fontId="0" fillId="0" borderId="150" xfId="0" applyBorder="1"/>
    <xf numFmtId="0" fontId="0" fillId="0" borderId="150" xfId="0" applyBorder="1" applyAlignment="1">
      <alignment horizontal="right"/>
    </xf>
    <xf numFmtId="0" fontId="16" fillId="0" borderId="0" xfId="0" applyFont="1" applyAlignment="1">
      <alignment horizontal="center" vertical="center"/>
    </xf>
    <xf numFmtId="0" fontId="0" fillId="0" borderId="61" xfId="0" applyBorder="1" applyAlignment="1">
      <alignment vertical="center" wrapText="1"/>
    </xf>
    <xf numFmtId="0" fontId="0" fillId="0" borderId="60" xfId="0" applyBorder="1" applyAlignment="1">
      <alignment vertical="center"/>
    </xf>
    <xf numFmtId="0" fontId="0" fillId="0" borderId="61" xfId="0" applyBorder="1" applyAlignment="1">
      <alignment vertical="center"/>
    </xf>
    <xf numFmtId="0" fontId="4" fillId="0" borderId="46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0" fillId="0" borderId="38" xfId="0" applyBorder="1" applyAlignment="1">
      <alignment horizontal="center"/>
    </xf>
    <xf numFmtId="0" fontId="4" fillId="3" borderId="153" xfId="0" applyFont="1" applyFill="1" applyBorder="1" applyAlignment="1">
      <alignment horizontal="center" vertical="center"/>
    </xf>
    <xf numFmtId="0" fontId="0" fillId="3" borderId="154" xfId="0" applyFill="1" applyBorder="1" applyAlignment="1">
      <alignment horizontal="left" vertical="center"/>
    </xf>
    <xf numFmtId="0" fontId="4" fillId="3" borderId="155" xfId="0" applyFont="1" applyFill="1" applyBorder="1" applyAlignment="1">
      <alignment horizontal="left" vertical="center" wrapText="1"/>
    </xf>
    <xf numFmtId="0" fontId="4" fillId="3" borderId="115" xfId="0" applyFont="1" applyFill="1" applyBorder="1" applyAlignment="1">
      <alignment horizontal="center" vertical="center"/>
    </xf>
    <xf numFmtId="0" fontId="0" fillId="3" borderId="156" xfId="0" applyFill="1" applyBorder="1" applyAlignment="1">
      <alignment horizontal="left" vertical="center"/>
    </xf>
    <xf numFmtId="38" fontId="0" fillId="2" borderId="118" xfId="1" applyFont="1" applyFill="1" applyBorder="1" applyProtection="1">
      <protection locked="0"/>
    </xf>
    <xf numFmtId="0" fontId="4" fillId="3" borderId="117" xfId="0" applyFont="1" applyFill="1" applyBorder="1" applyAlignment="1">
      <alignment horizontal="left" vertical="center" wrapText="1"/>
    </xf>
    <xf numFmtId="0" fontId="4" fillId="3" borderId="109" xfId="0" applyFont="1" applyFill="1" applyBorder="1" applyAlignment="1">
      <alignment horizontal="center" vertical="center"/>
    </xf>
    <xf numFmtId="0" fontId="0" fillId="3" borderId="157" xfId="0" applyFill="1" applyBorder="1" applyAlignment="1">
      <alignment horizontal="left" vertical="center"/>
    </xf>
    <xf numFmtId="38" fontId="0" fillId="2" borderId="112" xfId="1" applyFont="1" applyFill="1" applyBorder="1" applyProtection="1">
      <protection locked="0"/>
    </xf>
    <xf numFmtId="0" fontId="4" fillId="3" borderId="111" xfId="0" applyFont="1" applyFill="1" applyBorder="1" applyAlignment="1">
      <alignment horizontal="left" vertical="center" wrapText="1"/>
    </xf>
    <xf numFmtId="0" fontId="0" fillId="4" borderId="156" xfId="0" applyFill="1" applyBorder="1"/>
    <xf numFmtId="181" fontId="0" fillId="7" borderId="116" xfId="0" applyNumberFormat="1" applyFill="1" applyBorder="1"/>
    <xf numFmtId="0" fontId="0" fillId="4" borderId="24" xfId="0" applyFill="1" applyBorder="1" applyAlignment="1">
      <alignment wrapText="1"/>
    </xf>
    <xf numFmtId="181" fontId="0" fillId="7" borderId="106" xfId="0" applyNumberFormat="1" applyFill="1" applyBorder="1"/>
    <xf numFmtId="0" fontId="0" fillId="4" borderId="24" xfId="0" applyFill="1" applyBorder="1"/>
    <xf numFmtId="0" fontId="0" fillId="4" borderId="157" xfId="0" applyFill="1" applyBorder="1"/>
    <xf numFmtId="181" fontId="0" fillId="7" borderId="110" xfId="0" applyNumberFormat="1" applyFill="1" applyBorder="1"/>
    <xf numFmtId="0" fontId="4" fillId="3" borderId="121" xfId="0" applyFont="1" applyFill="1" applyBorder="1" applyAlignment="1">
      <alignment horizontal="center" vertical="center"/>
    </xf>
    <xf numFmtId="0" fontId="0" fillId="3" borderId="158" xfId="0" applyFill="1" applyBorder="1" applyAlignment="1">
      <alignment horizontal="left" vertical="center"/>
    </xf>
    <xf numFmtId="38" fontId="0" fillId="2" borderId="124" xfId="1" applyFont="1" applyFill="1" applyBorder="1" applyProtection="1">
      <protection locked="0"/>
    </xf>
    <xf numFmtId="0" fontId="4" fillId="3" borderId="123" xfId="0" applyFont="1" applyFill="1" applyBorder="1" applyAlignment="1">
      <alignment horizontal="left" vertical="center" wrapText="1"/>
    </xf>
    <xf numFmtId="49" fontId="4" fillId="0" borderId="153" xfId="0" applyNumberFormat="1" applyFont="1" applyBorder="1" applyAlignment="1">
      <alignment horizontal="center"/>
    </xf>
    <xf numFmtId="0" fontId="4" fillId="0" borderId="155" xfId="0" applyFont="1" applyBorder="1" applyAlignment="1">
      <alignment horizontal="left"/>
    </xf>
    <xf numFmtId="38" fontId="1" fillId="7" borderId="153" xfId="0" applyNumberFormat="1" applyFont="1" applyFill="1" applyBorder="1" applyAlignment="1">
      <alignment horizontal="right"/>
    </xf>
    <xf numFmtId="38" fontId="0" fillId="7" borderId="159" xfId="1" applyFont="1" applyFill="1" applyBorder="1"/>
    <xf numFmtId="38" fontId="0" fillId="5" borderId="154" xfId="1" applyFont="1" applyFill="1" applyBorder="1"/>
    <xf numFmtId="38" fontId="1" fillId="7" borderId="159" xfId="0" applyNumberFormat="1" applyFont="1" applyFill="1" applyBorder="1" applyAlignment="1">
      <alignment horizontal="right"/>
    </xf>
    <xf numFmtId="38" fontId="0" fillId="5" borderId="159" xfId="1" applyFont="1" applyFill="1" applyBorder="1"/>
    <xf numFmtId="38" fontId="0" fillId="5" borderId="155" xfId="1" applyFont="1" applyFill="1" applyBorder="1"/>
    <xf numFmtId="38" fontId="0" fillId="0" borderId="160" xfId="1" applyFont="1" applyFill="1" applyBorder="1"/>
    <xf numFmtId="179" fontId="0" fillId="9" borderId="153" xfId="0" applyNumberFormat="1" applyFill="1" applyBorder="1"/>
    <xf numFmtId="179" fontId="0" fillId="9" borderId="160" xfId="0" applyNumberFormat="1" applyFill="1" applyBorder="1"/>
    <xf numFmtId="0" fontId="0" fillId="0" borderId="160" xfId="0" applyBorder="1"/>
    <xf numFmtId="38" fontId="0" fillId="5" borderId="153" xfId="0" applyNumberFormat="1" applyFill="1" applyBorder="1"/>
    <xf numFmtId="38" fontId="0" fillId="5" borderId="161" xfId="0" applyNumberFormat="1" applyFill="1" applyBorder="1"/>
    <xf numFmtId="38" fontId="0" fillId="5" borderId="159" xfId="0" applyNumberFormat="1" applyFill="1" applyBorder="1"/>
    <xf numFmtId="38" fontId="0" fillId="5" borderId="154" xfId="0" applyNumberFormat="1" applyFill="1" applyBorder="1"/>
    <xf numFmtId="38" fontId="0" fillId="5" borderId="155" xfId="0" applyNumberFormat="1" applyFill="1" applyBorder="1"/>
    <xf numFmtId="182" fontId="0" fillId="8" borderId="100" xfId="0" applyNumberFormat="1" applyFill="1" applyBorder="1"/>
    <xf numFmtId="182" fontId="0" fillId="8" borderId="162" xfId="0" applyNumberFormat="1" applyFill="1" applyBorder="1"/>
    <xf numFmtId="182" fontId="0" fillId="8" borderId="102" xfId="0" applyNumberFormat="1" applyFill="1" applyBorder="1"/>
    <xf numFmtId="182" fontId="0" fillId="8" borderId="99" xfId="0" applyNumberFormat="1" applyFill="1" applyBorder="1"/>
    <xf numFmtId="0" fontId="0" fillId="8" borderId="99" xfId="0" applyFill="1" applyBorder="1"/>
    <xf numFmtId="0" fontId="0" fillId="0" borderId="100" xfId="0" applyBorder="1"/>
    <xf numFmtId="0" fontId="0" fillId="8" borderId="101" xfId="0" applyFill="1" applyBorder="1" applyAlignment="1">
      <alignment shrinkToFit="1"/>
    </xf>
    <xf numFmtId="182" fontId="0" fillId="8" borderId="101" xfId="0" applyNumberFormat="1" applyFill="1" applyBorder="1"/>
    <xf numFmtId="182" fontId="0" fillId="8" borderId="163" xfId="3" applyNumberFormat="1" applyFont="1" applyFill="1" applyBorder="1" applyAlignment="1"/>
    <xf numFmtId="183" fontId="0" fillId="8" borderId="160" xfId="0" applyNumberFormat="1" applyFill="1" applyBorder="1"/>
    <xf numFmtId="49" fontId="4" fillId="0" borderId="21" xfId="0" applyNumberFormat="1" applyFont="1" applyBorder="1" applyAlignment="1">
      <alignment horizontal="center"/>
    </xf>
    <xf numFmtId="0" fontId="4" fillId="0" borderId="65" xfId="0" applyFont="1" applyBorder="1" applyAlignment="1">
      <alignment horizontal="left"/>
    </xf>
    <xf numFmtId="38" fontId="1" fillId="7" borderId="21" xfId="0" applyNumberFormat="1" applyFont="1" applyFill="1" applyBorder="1" applyAlignment="1">
      <alignment horizontal="right"/>
    </xf>
    <xf numFmtId="38" fontId="0" fillId="7" borderId="106" xfId="1" applyFont="1" applyFill="1" applyBorder="1"/>
    <xf numFmtId="38" fontId="0" fillId="5" borderId="24" xfId="1" applyFont="1" applyFill="1" applyBorder="1"/>
    <xf numFmtId="38" fontId="1" fillId="7" borderId="106" xfId="0" applyNumberFormat="1" applyFont="1" applyFill="1" applyBorder="1" applyAlignment="1">
      <alignment horizontal="right"/>
    </xf>
    <xf numFmtId="38" fontId="0" fillId="5" borderId="106" xfId="1" applyFont="1" applyFill="1" applyBorder="1"/>
    <xf numFmtId="38" fontId="0" fillId="5" borderId="65" xfId="1" applyFont="1" applyFill="1" applyBorder="1"/>
    <xf numFmtId="38" fontId="0" fillId="0" borderId="164" xfId="1" applyFont="1" applyFill="1" applyBorder="1"/>
    <xf numFmtId="179" fontId="0" fillId="9" borderId="21" xfId="0" applyNumberFormat="1" applyFill="1" applyBorder="1"/>
    <xf numFmtId="179" fontId="0" fillId="9" borderId="164" xfId="0" applyNumberFormat="1" applyFill="1" applyBorder="1"/>
    <xf numFmtId="0" fontId="0" fillId="0" borderId="164" xfId="0" applyBorder="1"/>
    <xf numFmtId="38" fontId="0" fillId="5" borderId="21" xfId="0" applyNumberFormat="1" applyFill="1" applyBorder="1"/>
    <xf numFmtId="38" fontId="0" fillId="5" borderId="165" xfId="0" applyNumberFormat="1" applyFill="1" applyBorder="1"/>
    <xf numFmtId="38" fontId="0" fillId="5" borderId="106" xfId="0" applyNumberFormat="1" applyFill="1" applyBorder="1"/>
    <xf numFmtId="38" fontId="0" fillId="5" borderId="24" xfId="0" applyNumberFormat="1" applyFill="1" applyBorder="1"/>
    <xf numFmtId="38" fontId="0" fillId="5" borderId="65" xfId="0" applyNumberFormat="1" applyFill="1" applyBorder="1"/>
    <xf numFmtId="182" fontId="0" fillId="8" borderId="21" xfId="0" applyNumberFormat="1" applyFill="1" applyBorder="1"/>
    <xf numFmtId="182" fontId="0" fillId="8" borderId="164" xfId="0" applyNumberFormat="1" applyFill="1" applyBorder="1"/>
    <xf numFmtId="182" fontId="0" fillId="8" borderId="65" xfId="0" applyNumberFormat="1" applyFill="1" applyBorder="1"/>
    <xf numFmtId="182" fontId="0" fillId="8" borderId="105" xfId="0" applyNumberFormat="1" applyFill="1" applyBorder="1"/>
    <xf numFmtId="0" fontId="0" fillId="8" borderId="105" xfId="0" applyFill="1" applyBorder="1"/>
    <xf numFmtId="0" fontId="0" fillId="0" borderId="21" xfId="0" applyBorder="1"/>
    <xf numFmtId="0" fontId="0" fillId="8" borderId="106" xfId="0" applyFill="1" applyBorder="1" applyAlignment="1">
      <alignment shrinkToFit="1"/>
    </xf>
    <xf numFmtId="182" fontId="0" fillId="8" borderId="106" xfId="0" applyNumberFormat="1" applyFill="1" applyBorder="1"/>
    <xf numFmtId="182" fontId="0" fillId="8" borderId="24" xfId="3" applyNumberFormat="1" applyFont="1" applyFill="1" applyBorder="1" applyAlignment="1"/>
    <xf numFmtId="183" fontId="0" fillId="8" borderId="164" xfId="0" applyNumberFormat="1" applyFill="1" applyBorder="1"/>
    <xf numFmtId="49" fontId="4" fillId="0" borderId="109" xfId="0" applyNumberFormat="1" applyFont="1" applyBorder="1" applyAlignment="1">
      <alignment horizontal="center"/>
    </xf>
    <xf numFmtId="0" fontId="4" fillId="0" borderId="111" xfId="0" applyFont="1" applyBorder="1" applyAlignment="1">
      <alignment horizontal="left"/>
    </xf>
    <xf numFmtId="38" fontId="1" fillId="7" borderId="109" xfId="0" applyNumberFormat="1" applyFont="1" applyFill="1" applyBorder="1" applyAlignment="1">
      <alignment horizontal="right"/>
    </xf>
    <xf numFmtId="38" fontId="0" fillId="7" borderId="110" xfId="1" applyFont="1" applyFill="1" applyBorder="1"/>
    <xf numFmtId="38" fontId="0" fillId="5" borderId="157" xfId="1" applyFont="1" applyFill="1" applyBorder="1"/>
    <xf numFmtId="38" fontId="1" fillId="7" borderId="110" xfId="0" applyNumberFormat="1" applyFont="1" applyFill="1" applyBorder="1" applyAlignment="1">
      <alignment horizontal="right"/>
    </xf>
    <xf numFmtId="38" fontId="0" fillId="5" borderId="110" xfId="1" applyFont="1" applyFill="1" applyBorder="1"/>
    <xf numFmtId="38" fontId="0" fillId="5" borderId="111" xfId="1" applyFont="1" applyFill="1" applyBorder="1"/>
    <xf numFmtId="38" fontId="0" fillId="0" borderId="166" xfId="1" applyFont="1" applyFill="1" applyBorder="1"/>
    <xf numFmtId="179" fontId="0" fillId="9" borderId="109" xfId="0" applyNumberFormat="1" applyFill="1" applyBorder="1"/>
    <xf numFmtId="179" fontId="0" fillId="9" borderId="166" xfId="0" applyNumberFormat="1" applyFill="1" applyBorder="1"/>
    <xf numFmtId="0" fontId="0" fillId="0" borderId="166" xfId="0" applyBorder="1"/>
    <xf numFmtId="38" fontId="0" fillId="5" borderId="109" xfId="0" applyNumberFormat="1" applyFill="1" applyBorder="1"/>
    <xf numFmtId="38" fontId="0" fillId="5" borderId="167" xfId="0" applyNumberFormat="1" applyFill="1" applyBorder="1"/>
    <xf numFmtId="38" fontId="0" fillId="5" borderId="110" xfId="0" applyNumberFormat="1" applyFill="1" applyBorder="1"/>
    <xf numFmtId="38" fontId="0" fillId="5" borderId="157" xfId="0" applyNumberFormat="1" applyFill="1" applyBorder="1"/>
    <xf numFmtId="38" fontId="0" fillId="5" borderId="111" xfId="0" applyNumberFormat="1" applyFill="1" applyBorder="1"/>
    <xf numFmtId="182" fontId="0" fillId="8" borderId="109" xfId="0" applyNumberFormat="1" applyFill="1" applyBorder="1"/>
    <xf numFmtId="182" fontId="0" fillId="8" borderId="166" xfId="0" applyNumberFormat="1" applyFill="1" applyBorder="1"/>
    <xf numFmtId="182" fontId="0" fillId="8" borderId="111" xfId="0" applyNumberFormat="1" applyFill="1" applyBorder="1"/>
    <xf numFmtId="182" fontId="0" fillId="8" borderId="108" xfId="0" applyNumberFormat="1" applyFill="1" applyBorder="1"/>
    <xf numFmtId="0" fontId="0" fillId="8" borderId="108" xfId="0" applyFill="1" applyBorder="1"/>
    <xf numFmtId="0" fontId="0" fillId="0" borderId="109" xfId="0" applyBorder="1"/>
    <xf numFmtId="0" fontId="0" fillId="8" borderId="110" xfId="0" applyFill="1" applyBorder="1" applyAlignment="1">
      <alignment shrinkToFit="1"/>
    </xf>
    <xf numFmtId="182" fontId="0" fillId="8" borderId="110" xfId="0" applyNumberFormat="1" applyFill="1" applyBorder="1"/>
    <xf numFmtId="182" fontId="0" fillId="8" borderId="157" xfId="3" applyNumberFormat="1" applyFont="1" applyFill="1" applyBorder="1" applyAlignment="1"/>
    <xf numFmtId="183" fontId="0" fillId="8" borderId="166" xfId="0" applyNumberFormat="1" applyFill="1" applyBorder="1"/>
    <xf numFmtId="49" fontId="4" fillId="0" borderId="115" xfId="0" applyNumberFormat="1" applyFont="1" applyBorder="1" applyAlignment="1">
      <alignment horizontal="center"/>
    </xf>
    <xf numFmtId="0" fontId="4" fillId="0" borderId="117" xfId="0" applyFont="1" applyBorder="1" applyAlignment="1">
      <alignment horizontal="left"/>
    </xf>
    <xf numFmtId="38" fontId="1" fillId="7" borderId="115" xfId="0" applyNumberFormat="1" applyFont="1" applyFill="1" applyBorder="1" applyAlignment="1">
      <alignment horizontal="right"/>
    </xf>
    <xf numFmtId="38" fontId="0" fillId="7" borderId="116" xfId="1" applyFont="1" applyFill="1" applyBorder="1"/>
    <xf numFmtId="38" fontId="0" fillId="5" borderId="156" xfId="1" applyFont="1" applyFill="1" applyBorder="1"/>
    <xf numFmtId="38" fontId="1" fillId="7" borderId="116" xfId="0" applyNumberFormat="1" applyFont="1" applyFill="1" applyBorder="1" applyAlignment="1">
      <alignment horizontal="right"/>
    </xf>
    <xf numFmtId="38" fontId="0" fillId="5" borderId="116" xfId="1" applyFont="1" applyFill="1" applyBorder="1"/>
    <xf numFmtId="38" fontId="0" fillId="5" borderId="117" xfId="1" applyFont="1" applyFill="1" applyBorder="1"/>
    <xf numFmtId="38" fontId="0" fillId="0" borderId="168" xfId="1" applyFont="1" applyFill="1" applyBorder="1"/>
    <xf numFmtId="179" fontId="0" fillId="9" borderId="115" xfId="0" applyNumberFormat="1" applyFill="1" applyBorder="1"/>
    <xf numFmtId="179" fontId="0" fillId="9" borderId="168" xfId="0" applyNumberFormat="1" applyFill="1" applyBorder="1"/>
    <xf numFmtId="0" fontId="0" fillId="0" borderId="168" xfId="0" applyBorder="1"/>
    <xf numFmtId="38" fontId="0" fillId="5" borderId="115" xfId="0" applyNumberFormat="1" applyFill="1" applyBorder="1"/>
    <xf numFmtId="38" fontId="0" fillId="5" borderId="169" xfId="0" applyNumberFormat="1" applyFill="1" applyBorder="1"/>
    <xf numFmtId="38" fontId="0" fillId="5" borderId="116" xfId="0" applyNumberFormat="1" applyFill="1" applyBorder="1"/>
    <xf numFmtId="38" fontId="0" fillId="5" borderId="156" xfId="0" applyNumberFormat="1" applyFill="1" applyBorder="1"/>
    <xf numFmtId="38" fontId="0" fillId="5" borderId="117" xfId="0" applyNumberFormat="1" applyFill="1" applyBorder="1"/>
    <xf numFmtId="182" fontId="0" fillId="8" borderId="115" xfId="0" applyNumberFormat="1" applyFill="1" applyBorder="1"/>
    <xf numFmtId="182" fontId="0" fillId="8" borderId="168" xfId="0" applyNumberFormat="1" applyFill="1" applyBorder="1"/>
    <xf numFmtId="182" fontId="0" fillId="8" borderId="117" xfId="0" applyNumberFormat="1" applyFill="1" applyBorder="1"/>
    <xf numFmtId="182" fontId="0" fillId="8" borderId="114" xfId="0" applyNumberFormat="1" applyFill="1" applyBorder="1"/>
    <xf numFmtId="0" fontId="0" fillId="8" borderId="114" xfId="0" applyFill="1" applyBorder="1"/>
    <xf numFmtId="0" fontId="0" fillId="0" borderId="115" xfId="0" applyBorder="1"/>
    <xf numFmtId="0" fontId="0" fillId="8" borderId="116" xfId="0" applyFill="1" applyBorder="1" applyAlignment="1">
      <alignment shrinkToFit="1"/>
    </xf>
    <xf numFmtId="182" fontId="0" fillId="8" borderId="116" xfId="0" applyNumberFormat="1" applyFill="1" applyBorder="1"/>
    <xf numFmtId="182" fontId="0" fillId="8" borderId="156" xfId="3" applyNumberFormat="1" applyFont="1" applyFill="1" applyBorder="1" applyAlignment="1"/>
    <xf numFmtId="183" fontId="0" fillId="8" borderId="168" xfId="0" applyNumberFormat="1" applyFill="1" applyBorder="1"/>
    <xf numFmtId="49" fontId="4" fillId="0" borderId="113" xfId="0" applyNumberFormat="1" applyFont="1" applyBorder="1" applyAlignment="1">
      <alignment horizontal="center"/>
    </xf>
    <xf numFmtId="49" fontId="4" fillId="0" borderId="170" xfId="0" applyNumberFormat="1" applyFont="1" applyBorder="1" applyAlignment="1">
      <alignment horizontal="center"/>
    </xf>
    <xf numFmtId="0" fontId="4" fillId="0" borderId="67" xfId="0" applyFont="1" applyBorder="1" applyAlignment="1">
      <alignment horizontal="left"/>
    </xf>
    <xf numFmtId="38" fontId="1" fillId="7" borderId="23" xfId="0" applyNumberFormat="1" applyFont="1" applyFill="1" applyBorder="1" applyAlignment="1">
      <alignment horizontal="right"/>
    </xf>
    <xf numFmtId="38" fontId="0" fillId="7" borderId="171" xfId="1" applyFont="1" applyFill="1" applyBorder="1"/>
    <xf numFmtId="38" fontId="0" fillId="5" borderId="31" xfId="1" applyFont="1" applyFill="1" applyBorder="1"/>
    <xf numFmtId="38" fontId="1" fillId="7" borderId="171" xfId="0" applyNumberFormat="1" applyFont="1" applyFill="1" applyBorder="1" applyAlignment="1">
      <alignment horizontal="right"/>
    </xf>
    <xf numFmtId="38" fontId="0" fillId="5" borderId="171" xfId="1" applyFont="1" applyFill="1" applyBorder="1"/>
    <xf numFmtId="38" fontId="0" fillId="5" borderId="67" xfId="1" applyFont="1" applyFill="1" applyBorder="1"/>
    <xf numFmtId="0" fontId="0" fillId="0" borderId="172" xfId="0" applyBorder="1"/>
    <xf numFmtId="179" fontId="0" fillId="9" borderId="23" xfId="0" applyNumberFormat="1" applyFill="1" applyBorder="1"/>
    <xf numFmtId="179" fontId="0" fillId="9" borderId="172" xfId="0" applyNumberFormat="1" applyFill="1" applyBorder="1"/>
    <xf numFmtId="38" fontId="0" fillId="5" borderId="23" xfId="0" applyNumberFormat="1" applyFill="1" applyBorder="1"/>
    <xf numFmtId="38" fontId="0" fillId="5" borderId="173" xfId="0" applyNumberFormat="1" applyFill="1" applyBorder="1"/>
    <xf numFmtId="38" fontId="0" fillId="5" borderId="171" xfId="0" applyNumberFormat="1" applyFill="1" applyBorder="1"/>
    <xf numFmtId="38" fontId="0" fillId="5" borderId="31" xfId="0" applyNumberFormat="1" applyFill="1" applyBorder="1"/>
    <xf numFmtId="38" fontId="0" fillId="5" borderId="67" xfId="0" applyNumberFormat="1" applyFill="1" applyBorder="1"/>
    <xf numFmtId="182" fontId="0" fillId="8" borderId="23" xfId="0" applyNumberFormat="1" applyFill="1" applyBorder="1"/>
    <xf numFmtId="182" fontId="0" fillId="8" borderId="172" xfId="0" applyNumberFormat="1" applyFill="1" applyBorder="1"/>
    <xf numFmtId="182" fontId="0" fillId="8" borderId="67" xfId="0" applyNumberFormat="1" applyFill="1" applyBorder="1"/>
    <xf numFmtId="182" fontId="0" fillId="8" borderId="174" xfId="0" applyNumberFormat="1" applyFill="1" applyBorder="1"/>
    <xf numFmtId="0" fontId="0" fillId="8" borderId="174" xfId="0" applyFill="1" applyBorder="1"/>
    <xf numFmtId="0" fontId="0" fillId="0" borderId="121" xfId="0" applyBorder="1"/>
    <xf numFmtId="0" fontId="0" fillId="8" borderId="171" xfId="0" applyFill="1" applyBorder="1" applyAlignment="1">
      <alignment shrinkToFit="1"/>
    </xf>
    <xf numFmtId="182" fontId="0" fillId="8" borderId="171" xfId="0" applyNumberFormat="1" applyFill="1" applyBorder="1"/>
    <xf numFmtId="182" fontId="0" fillId="8" borderId="31" xfId="3" applyNumberFormat="1" applyFont="1" applyFill="1" applyBorder="1" applyAlignment="1"/>
    <xf numFmtId="183" fontId="0" fillId="8" borderId="172" xfId="0" applyNumberFormat="1" applyFill="1" applyBorder="1"/>
    <xf numFmtId="38" fontId="1" fillId="7" borderId="101" xfId="0" applyNumberFormat="1" applyFont="1" applyFill="1" applyBorder="1" applyAlignment="1">
      <alignment horizontal="right"/>
    </xf>
    <xf numFmtId="38" fontId="0" fillId="5" borderId="102" xfId="0" applyNumberFormat="1" applyFill="1" applyBorder="1"/>
    <xf numFmtId="0" fontId="0" fillId="0" borderId="28" xfId="0" applyBorder="1"/>
    <xf numFmtId="0" fontId="0" fillId="0" borderId="25" xfId="0" applyBorder="1"/>
    <xf numFmtId="0" fontId="0" fillId="0" borderId="112" xfId="0" applyBorder="1"/>
    <xf numFmtId="0" fontId="0" fillId="0" borderId="118" xfId="0" applyBorder="1"/>
    <xf numFmtId="0" fontId="0" fillId="0" borderId="26" xfId="0" applyBorder="1"/>
    <xf numFmtId="38" fontId="1" fillId="5" borderId="116" xfId="0" applyNumberFormat="1" applyFont="1" applyFill="1" applyBorder="1" applyAlignment="1">
      <alignment horizontal="right"/>
    </xf>
    <xf numFmtId="38" fontId="1" fillId="5" borderId="159" xfId="0" applyNumberFormat="1" applyFont="1" applyFill="1" applyBorder="1" applyAlignment="1">
      <alignment horizontal="right"/>
    </xf>
    <xf numFmtId="38" fontId="0" fillId="5" borderId="100" xfId="0" applyNumberFormat="1" applyFill="1" applyBorder="1"/>
    <xf numFmtId="184" fontId="0" fillId="8" borderId="100" xfId="0" applyNumberFormat="1" applyFill="1" applyBorder="1"/>
    <xf numFmtId="184" fontId="0" fillId="8" borderId="102" xfId="0" applyNumberFormat="1" applyFill="1" applyBorder="1"/>
    <xf numFmtId="38" fontId="0" fillId="5" borderId="28" xfId="0" applyNumberFormat="1" applyFill="1" applyBorder="1"/>
    <xf numFmtId="38" fontId="1" fillId="5" borderId="106" xfId="0" applyNumberFormat="1" applyFont="1" applyFill="1" applyBorder="1" applyAlignment="1">
      <alignment horizontal="right"/>
    </xf>
    <xf numFmtId="184" fontId="0" fillId="8" borderId="21" xfId="0" applyNumberFormat="1" applyFill="1" applyBorder="1"/>
    <xf numFmtId="184" fontId="0" fillId="8" borderId="65" xfId="0" applyNumberFormat="1" applyFill="1" applyBorder="1"/>
    <xf numFmtId="38" fontId="0" fillId="5" borderId="25" xfId="0" applyNumberFormat="1" applyFill="1" applyBorder="1"/>
    <xf numFmtId="38" fontId="1" fillId="5" borderId="110" xfId="0" applyNumberFormat="1" applyFont="1" applyFill="1" applyBorder="1" applyAlignment="1">
      <alignment horizontal="right"/>
    </xf>
    <xf numFmtId="184" fontId="0" fillId="8" borderId="109" xfId="0" applyNumberFormat="1" applyFill="1" applyBorder="1"/>
    <xf numFmtId="184" fontId="0" fillId="8" borderId="111" xfId="0" applyNumberFormat="1" applyFill="1" applyBorder="1"/>
    <xf numFmtId="38" fontId="0" fillId="5" borderId="112" xfId="0" applyNumberFormat="1" applyFill="1" applyBorder="1"/>
    <xf numFmtId="184" fontId="0" fillId="8" borderId="115" xfId="0" applyNumberFormat="1" applyFill="1" applyBorder="1"/>
    <xf numFmtId="184" fontId="0" fillId="8" borderId="117" xfId="0" applyNumberFormat="1" applyFill="1" applyBorder="1"/>
    <xf numFmtId="38" fontId="0" fillId="5" borderId="118" xfId="0" applyNumberFormat="1" applyFill="1" applyBorder="1"/>
    <xf numFmtId="38" fontId="1" fillId="9" borderId="110" xfId="0" applyNumberFormat="1" applyFont="1" applyFill="1" applyBorder="1" applyAlignment="1">
      <alignment horizontal="right"/>
    </xf>
    <xf numFmtId="38" fontId="1" fillId="9" borderId="116" xfId="0" applyNumberFormat="1" applyFont="1" applyFill="1" applyBorder="1" applyAlignment="1">
      <alignment horizontal="right"/>
    </xf>
    <xf numFmtId="38" fontId="1" fillId="5" borderId="171" xfId="0" applyNumberFormat="1" applyFont="1" applyFill="1" applyBorder="1" applyAlignment="1">
      <alignment horizontal="right"/>
    </xf>
    <xf numFmtId="184" fontId="0" fillId="8" borderId="23" xfId="0" applyNumberFormat="1" applyFill="1" applyBorder="1"/>
    <xf numFmtId="184" fontId="0" fillId="8" borderId="67" xfId="0" applyNumberFormat="1" applyFill="1" applyBorder="1"/>
    <xf numFmtId="38" fontId="0" fillId="5" borderId="26" xfId="0" applyNumberFormat="1" applyFill="1" applyBorder="1"/>
    <xf numFmtId="0" fontId="4" fillId="0" borderId="43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45" xfId="0" applyFont="1" applyBorder="1" applyAlignment="1">
      <alignment horizontal="center" vertical="center" wrapText="1"/>
    </xf>
    <xf numFmtId="0" fontId="4" fillId="0" borderId="46" xfId="0" applyFont="1" applyBorder="1" applyAlignment="1">
      <alignment horizontal="center" vertical="center" wrapText="1"/>
    </xf>
    <xf numFmtId="38" fontId="0" fillId="5" borderId="100" xfId="1" applyFont="1" applyFill="1" applyBorder="1"/>
    <xf numFmtId="38" fontId="0" fillId="5" borderId="101" xfId="1" applyFont="1" applyFill="1" applyBorder="1"/>
    <xf numFmtId="38" fontId="0" fillId="5" borderId="102" xfId="1" applyFont="1" applyFill="1" applyBorder="1"/>
    <xf numFmtId="38" fontId="0" fillId="5" borderId="21" xfId="1" applyFont="1" applyFill="1" applyBorder="1"/>
    <xf numFmtId="38" fontId="0" fillId="5" borderId="109" xfId="1" applyFont="1" applyFill="1" applyBorder="1"/>
    <xf numFmtId="38" fontId="0" fillId="5" borderId="115" xfId="1" applyFont="1" applyFill="1" applyBorder="1"/>
    <xf numFmtId="38" fontId="0" fillId="5" borderId="23" xfId="1" applyFont="1" applyFill="1" applyBorder="1"/>
    <xf numFmtId="0" fontId="4" fillId="0" borderId="99" xfId="0" applyFont="1" applyBorder="1" applyAlignment="1">
      <alignment horizontal="left"/>
    </xf>
    <xf numFmtId="181" fontId="0" fillId="0" borderId="101" xfId="0" applyNumberFormat="1" applyBorder="1"/>
    <xf numFmtId="181" fontId="0" fillId="0" borderId="163" xfId="0" applyNumberFormat="1" applyBorder="1"/>
    <xf numFmtId="181" fontId="0" fillId="0" borderId="102" xfId="0" applyNumberFormat="1" applyBorder="1"/>
    <xf numFmtId="0" fontId="4" fillId="0" borderId="105" xfId="0" applyFont="1" applyBorder="1" applyAlignment="1">
      <alignment horizontal="left"/>
    </xf>
    <xf numFmtId="181" fontId="0" fillId="0" borderId="106" xfId="0" applyNumberFormat="1" applyBorder="1"/>
    <xf numFmtId="181" fontId="0" fillId="0" borderId="24" xfId="0" applyNumberFormat="1" applyBorder="1"/>
    <xf numFmtId="181" fontId="0" fillId="0" borderId="65" xfId="0" applyNumberFormat="1" applyBorder="1"/>
    <xf numFmtId="0" fontId="4" fillId="0" borderId="108" xfId="0" applyFont="1" applyBorder="1" applyAlignment="1">
      <alignment horizontal="left"/>
    </xf>
    <xf numFmtId="181" fontId="0" fillId="0" borderId="110" xfId="0" applyNumberFormat="1" applyBorder="1"/>
    <xf numFmtId="181" fontId="0" fillId="0" borderId="157" xfId="0" applyNumberFormat="1" applyBorder="1"/>
    <xf numFmtId="181" fontId="0" fillId="0" borderId="111" xfId="0" applyNumberFormat="1" applyBorder="1"/>
    <xf numFmtId="0" fontId="4" fillId="0" borderId="114" xfId="0" applyFont="1" applyBorder="1" applyAlignment="1">
      <alignment horizontal="left"/>
    </xf>
    <xf numFmtId="181" fontId="0" fillId="0" borderId="116" xfId="0" applyNumberFormat="1" applyBorder="1"/>
    <xf numFmtId="181" fontId="0" fillId="0" borderId="156" xfId="0" applyNumberFormat="1" applyBorder="1"/>
    <xf numFmtId="181" fontId="0" fillId="0" borderId="117" xfId="0" applyNumberFormat="1" applyBorder="1"/>
    <xf numFmtId="181" fontId="0" fillId="0" borderId="109" xfId="0" applyNumberFormat="1" applyBorder="1"/>
    <xf numFmtId="181" fontId="0" fillId="0" borderId="115" xfId="0" applyNumberFormat="1" applyBorder="1"/>
    <xf numFmtId="0" fontId="4" fillId="0" borderId="120" xfId="0" applyFont="1" applyBorder="1" applyAlignment="1">
      <alignment horizontal="left"/>
    </xf>
    <xf numFmtId="181" fontId="0" fillId="0" borderId="121" xfId="0" applyNumberFormat="1" applyBorder="1"/>
    <xf numFmtId="181" fontId="0" fillId="0" borderId="122" xfId="0" applyNumberFormat="1" applyBorder="1"/>
    <xf numFmtId="181" fontId="0" fillId="0" borderId="123" xfId="0" applyNumberFormat="1" applyBorder="1"/>
    <xf numFmtId="0" fontId="0" fillId="0" borderId="113" xfId="0" applyBorder="1"/>
    <xf numFmtId="38" fontId="0" fillId="0" borderId="117" xfId="0" applyNumberFormat="1" applyBorder="1"/>
    <xf numFmtId="0" fontId="0" fillId="0" borderId="104" xfId="0" applyBorder="1"/>
    <xf numFmtId="38" fontId="0" fillId="0" borderId="65" xfId="0" applyNumberFormat="1" applyBorder="1"/>
    <xf numFmtId="0" fontId="0" fillId="0" borderId="119" xfId="0" applyBorder="1"/>
    <xf numFmtId="38" fontId="0" fillId="0" borderId="123" xfId="0" applyNumberFormat="1" applyBorder="1"/>
    <xf numFmtId="0" fontId="0" fillId="0" borderId="28" xfId="0" applyBorder="1" applyAlignment="1">
      <alignment wrapText="1"/>
    </xf>
    <xf numFmtId="181" fontId="0" fillId="5" borderId="155" xfId="0" applyNumberFormat="1" applyFill="1" applyBorder="1"/>
    <xf numFmtId="0" fontId="0" fillId="0" borderId="25" xfId="0" applyBorder="1" applyAlignment="1">
      <alignment wrapText="1"/>
    </xf>
    <xf numFmtId="181" fontId="0" fillId="5" borderId="65" xfId="0" applyNumberFormat="1" applyFill="1" applyBorder="1"/>
    <xf numFmtId="0" fontId="0" fillId="0" borderId="25" xfId="0" applyBorder="1" applyAlignment="1">
      <alignment horizontal="left"/>
    </xf>
    <xf numFmtId="0" fontId="0" fillId="0" borderId="124" xfId="0" applyBorder="1" applyAlignment="1">
      <alignment horizontal="left"/>
    </xf>
    <xf numFmtId="181" fontId="0" fillId="5" borderId="123" xfId="0" applyNumberFormat="1" applyFill="1" applyBorder="1"/>
    <xf numFmtId="0" fontId="4" fillId="0" borderId="175" xfId="0" applyFont="1" applyBorder="1" applyAlignment="1">
      <alignment horizontal="left"/>
    </xf>
    <xf numFmtId="0" fontId="4" fillId="0" borderId="160" xfId="0" applyFont="1" applyBorder="1" applyAlignment="1">
      <alignment horizontal="left"/>
    </xf>
    <xf numFmtId="181" fontId="0" fillId="0" borderId="100" xfId="0" applyNumberFormat="1" applyBorder="1"/>
    <xf numFmtId="0" fontId="4" fillId="0" borderId="164" xfId="0" applyFont="1" applyBorder="1" applyAlignment="1">
      <alignment horizontal="left"/>
    </xf>
    <xf numFmtId="181" fontId="0" fillId="0" borderId="21" xfId="0" applyNumberFormat="1" applyBorder="1"/>
    <xf numFmtId="0" fontId="4" fillId="0" borderId="166" xfId="0" applyFont="1" applyBorder="1" applyAlignment="1">
      <alignment horizontal="left"/>
    </xf>
    <xf numFmtId="0" fontId="4" fillId="0" borderId="168" xfId="0" applyFont="1" applyBorder="1" applyAlignment="1">
      <alignment horizontal="left"/>
    </xf>
    <xf numFmtId="0" fontId="4" fillId="0" borderId="108" xfId="0" applyFont="1" applyBorder="1"/>
    <xf numFmtId="0" fontId="4" fillId="0" borderId="166" xfId="0" applyFont="1" applyBorder="1"/>
    <xf numFmtId="0" fontId="4" fillId="0" borderId="114" xfId="0" applyFont="1" applyBorder="1"/>
    <xf numFmtId="0" fontId="4" fillId="0" borderId="168" xfId="0" applyFont="1" applyBorder="1"/>
    <xf numFmtId="0" fontId="4" fillId="0" borderId="120" xfId="0" applyFont="1" applyBorder="1"/>
    <xf numFmtId="0" fontId="4" fillId="0" borderId="176" xfId="0" applyFont="1" applyBorder="1"/>
    <xf numFmtId="181" fontId="1" fillId="0" borderId="153" xfId="2" applyNumberFormat="1" applyBorder="1" applyAlignment="1">
      <alignment horizontal="right"/>
    </xf>
    <xf numFmtId="181" fontId="1" fillId="0" borderId="159" xfId="2" applyNumberFormat="1" applyBorder="1" applyAlignment="1">
      <alignment horizontal="right"/>
    </xf>
    <xf numFmtId="181" fontId="1" fillId="0" borderId="155" xfId="2" applyNumberFormat="1" applyBorder="1" applyAlignment="1">
      <alignment horizontal="right"/>
    </xf>
    <xf numFmtId="181" fontId="1" fillId="0" borderId="21" xfId="2" applyNumberFormat="1" applyBorder="1" applyAlignment="1">
      <alignment horizontal="right"/>
    </xf>
    <xf numFmtId="181" fontId="1" fillId="0" borderId="106" xfId="2" applyNumberFormat="1" applyBorder="1" applyAlignment="1">
      <alignment horizontal="right"/>
    </xf>
    <xf numFmtId="181" fontId="1" fillId="0" borderId="65" xfId="2" applyNumberFormat="1" applyBorder="1" applyAlignment="1">
      <alignment horizontal="right"/>
    </xf>
    <xf numFmtId="181" fontId="1" fillId="0" borderId="109" xfId="2" applyNumberFormat="1" applyBorder="1" applyAlignment="1">
      <alignment horizontal="right"/>
    </xf>
    <xf numFmtId="181" fontId="1" fillId="0" borderId="110" xfId="2" applyNumberFormat="1" applyBorder="1" applyAlignment="1">
      <alignment horizontal="right"/>
    </xf>
    <xf numFmtId="181" fontId="1" fillId="0" borderId="111" xfId="2" applyNumberFormat="1" applyBorder="1" applyAlignment="1">
      <alignment horizontal="right"/>
    </xf>
    <xf numFmtId="181" fontId="1" fillId="0" borderId="115" xfId="2" applyNumberFormat="1" applyBorder="1" applyAlignment="1">
      <alignment horizontal="right"/>
    </xf>
    <xf numFmtId="181" fontId="1" fillId="0" borderId="116" xfId="2" applyNumberFormat="1" applyBorder="1" applyAlignment="1">
      <alignment horizontal="right"/>
    </xf>
    <xf numFmtId="181" fontId="1" fillId="0" borderId="117" xfId="2" applyNumberFormat="1" applyBorder="1" applyAlignment="1">
      <alignment horizontal="right"/>
    </xf>
    <xf numFmtId="181" fontId="1" fillId="0" borderId="121" xfId="2" applyNumberFormat="1" applyBorder="1" applyAlignment="1">
      <alignment horizontal="right"/>
    </xf>
    <xf numFmtId="181" fontId="1" fillId="0" borderId="122" xfId="2" applyNumberFormat="1" applyBorder="1" applyAlignment="1">
      <alignment horizontal="right"/>
    </xf>
    <xf numFmtId="181" fontId="1" fillId="0" borderId="123" xfId="2" applyNumberFormat="1" applyBorder="1" applyAlignment="1">
      <alignment horizontal="right"/>
    </xf>
    <xf numFmtId="181" fontId="1" fillId="5" borderId="100" xfId="2" applyNumberFormat="1" applyFill="1" applyBorder="1" applyAlignment="1">
      <alignment horizontal="right"/>
    </xf>
    <xf numFmtId="181" fontId="1" fillId="5" borderId="101" xfId="2" applyNumberFormat="1" applyFill="1" applyBorder="1" applyAlignment="1">
      <alignment horizontal="right"/>
    </xf>
    <xf numFmtId="181" fontId="1" fillId="5" borderId="102" xfId="2" applyNumberFormat="1" applyFill="1" applyBorder="1" applyAlignment="1">
      <alignment horizontal="right"/>
    </xf>
    <xf numFmtId="181" fontId="1" fillId="5" borderId="21" xfId="2" applyNumberFormat="1" applyFill="1" applyBorder="1" applyAlignment="1">
      <alignment horizontal="right"/>
    </xf>
    <xf numFmtId="181" fontId="1" fillId="5" borderId="106" xfId="2" applyNumberFormat="1" applyFill="1" applyBorder="1" applyAlignment="1">
      <alignment horizontal="right"/>
    </xf>
    <xf numFmtId="181" fontId="1" fillId="5" borderId="65" xfId="2" applyNumberFormat="1" applyFill="1" applyBorder="1" applyAlignment="1">
      <alignment horizontal="right"/>
    </xf>
    <xf numFmtId="181" fontId="1" fillId="5" borderId="109" xfId="2" applyNumberFormat="1" applyFill="1" applyBorder="1" applyAlignment="1">
      <alignment horizontal="right"/>
    </xf>
    <xf numFmtId="181" fontId="1" fillId="5" borderId="110" xfId="2" applyNumberFormat="1" applyFill="1" applyBorder="1" applyAlignment="1">
      <alignment horizontal="right"/>
    </xf>
    <xf numFmtId="181" fontId="1" fillId="5" borderId="111" xfId="2" applyNumberFormat="1" applyFill="1" applyBorder="1" applyAlignment="1">
      <alignment horizontal="right"/>
    </xf>
    <xf numFmtId="181" fontId="1" fillId="5" borderId="115" xfId="2" applyNumberFormat="1" applyFill="1" applyBorder="1" applyAlignment="1">
      <alignment horizontal="right"/>
    </xf>
    <xf numFmtId="181" fontId="1" fillId="5" borderId="116" xfId="2" applyNumberFormat="1" applyFill="1" applyBorder="1" applyAlignment="1">
      <alignment horizontal="right"/>
    </xf>
    <xf numFmtId="181" fontId="1" fillId="5" borderId="117" xfId="2" applyNumberFormat="1" applyFill="1" applyBorder="1" applyAlignment="1">
      <alignment horizontal="right"/>
    </xf>
    <xf numFmtId="181" fontId="1" fillId="5" borderId="121" xfId="2" applyNumberFormat="1" applyFill="1" applyBorder="1" applyAlignment="1">
      <alignment horizontal="right"/>
    </xf>
    <xf numFmtId="181" fontId="1" fillId="5" borderId="122" xfId="2" applyNumberFormat="1" applyFill="1" applyBorder="1" applyAlignment="1">
      <alignment horizontal="right"/>
    </xf>
    <xf numFmtId="181" fontId="1" fillId="5" borderId="123" xfId="2" applyNumberFormat="1" applyFill="1" applyBorder="1" applyAlignment="1">
      <alignment horizontal="right"/>
    </xf>
    <xf numFmtId="181" fontId="0" fillId="0" borderId="153" xfId="0" applyNumberFormat="1" applyBorder="1"/>
    <xf numFmtId="181" fontId="0" fillId="0" borderId="159" xfId="0" applyNumberFormat="1" applyBorder="1"/>
    <xf numFmtId="181" fontId="0" fillId="0" borderId="155" xfId="0" applyNumberFormat="1" applyBorder="1"/>
    <xf numFmtId="182" fontId="0" fillId="8" borderId="177" xfId="0" applyNumberFormat="1" applyFill="1" applyBorder="1"/>
    <xf numFmtId="182" fontId="0" fillId="8" borderId="165" xfId="0" applyNumberFormat="1" applyFill="1" applyBorder="1"/>
    <xf numFmtId="182" fontId="0" fillId="8" borderId="167" xfId="0" applyNumberFormat="1" applyFill="1" applyBorder="1"/>
    <xf numFmtId="182" fontId="0" fillId="8" borderId="169" xfId="0" applyNumberFormat="1" applyFill="1" applyBorder="1"/>
    <xf numFmtId="182" fontId="0" fillId="8" borderId="173" xfId="0" applyNumberFormat="1" applyFill="1" applyBorder="1"/>
    <xf numFmtId="182" fontId="0" fillId="8" borderId="58" xfId="0" applyNumberFormat="1" applyFill="1" applyBorder="1"/>
    <xf numFmtId="0" fontId="0" fillId="8" borderId="102" xfId="0" applyFill="1" applyBorder="1" applyAlignment="1">
      <alignment shrinkToFit="1"/>
    </xf>
    <xf numFmtId="0" fontId="0" fillId="8" borderId="65" xfId="0" applyFill="1" applyBorder="1" applyAlignment="1">
      <alignment shrinkToFit="1"/>
    </xf>
    <xf numFmtId="0" fontId="0" fillId="8" borderId="111" xfId="0" applyFill="1" applyBorder="1" applyAlignment="1">
      <alignment shrinkToFit="1"/>
    </xf>
    <xf numFmtId="0" fontId="0" fillId="8" borderId="117" xfId="0" applyFill="1" applyBorder="1" applyAlignment="1">
      <alignment shrinkToFit="1"/>
    </xf>
    <xf numFmtId="0" fontId="0" fillId="8" borderId="67" xfId="0" applyFill="1" applyBorder="1" applyAlignment="1">
      <alignment shrinkToFit="1"/>
    </xf>
    <xf numFmtId="0" fontId="0" fillId="4" borderId="35" xfId="0" applyFill="1" applyBorder="1"/>
    <xf numFmtId="0" fontId="0" fillId="0" borderId="56" xfId="0" applyBorder="1" applyAlignment="1">
      <alignment horizontal="center"/>
    </xf>
    <xf numFmtId="38" fontId="0" fillId="0" borderId="156" xfId="0" applyNumberFormat="1" applyBorder="1"/>
    <xf numFmtId="38" fontId="0" fillId="0" borderId="24" xfId="0" applyNumberFormat="1" applyBorder="1"/>
    <xf numFmtId="38" fontId="0" fillId="0" borderId="158" xfId="0" applyNumberFormat="1" applyBorder="1"/>
    <xf numFmtId="0" fontId="4" fillId="0" borderId="29" xfId="0" applyFont="1" applyBorder="1" applyAlignment="1">
      <alignment horizontal="center" wrapText="1"/>
    </xf>
    <xf numFmtId="181" fontId="0" fillId="5" borderId="154" xfId="0" applyNumberFormat="1" applyFill="1" applyBorder="1"/>
    <xf numFmtId="181" fontId="0" fillId="5" borderId="24" xfId="0" applyNumberFormat="1" applyFill="1" applyBorder="1"/>
    <xf numFmtId="181" fontId="0" fillId="5" borderId="158" xfId="0" applyNumberFormat="1" applyFill="1" applyBorder="1"/>
    <xf numFmtId="0" fontId="4" fillId="12" borderId="23" xfId="0" applyFont="1" applyFill="1" applyBorder="1" applyAlignment="1">
      <alignment horizontal="center" vertical="center"/>
    </xf>
    <xf numFmtId="0" fontId="0" fillId="12" borderId="31" xfId="0" applyFill="1" applyBorder="1" applyAlignment="1">
      <alignment horizontal="left" vertical="center"/>
    </xf>
    <xf numFmtId="38" fontId="0" fillId="12" borderId="26" xfId="1" applyFont="1" applyFill="1" applyBorder="1" applyProtection="1">
      <protection locked="0"/>
    </xf>
    <xf numFmtId="0" fontId="4" fillId="12" borderId="67" xfId="0" applyFont="1" applyFill="1" applyBorder="1" applyAlignment="1">
      <alignment horizontal="left" vertical="center" wrapText="1"/>
    </xf>
    <xf numFmtId="0" fontId="8" fillId="4" borderId="0" xfId="0" applyFont="1" applyFill="1"/>
    <xf numFmtId="0" fontId="16" fillId="13" borderId="0" xfId="0" applyFont="1" applyFill="1" applyAlignment="1">
      <alignment vertical="center"/>
    </xf>
    <xf numFmtId="0" fontId="0" fillId="13" borderId="0" xfId="0" applyFill="1" applyAlignment="1">
      <alignment vertical="center"/>
    </xf>
    <xf numFmtId="0" fontId="21" fillId="13" borderId="36" xfId="0" applyFont="1" applyFill="1" applyBorder="1" applyAlignment="1">
      <alignment horizontal="left" vertical="center" wrapText="1" indent="1"/>
    </xf>
    <xf numFmtId="0" fontId="21" fillId="13" borderId="34" xfId="0" applyFont="1" applyFill="1" applyBorder="1" applyAlignment="1">
      <alignment vertical="center"/>
    </xf>
    <xf numFmtId="0" fontId="0" fillId="3" borderId="0" xfId="0" applyFill="1" applyAlignment="1">
      <alignment vertical="center"/>
    </xf>
    <xf numFmtId="0" fontId="8" fillId="4" borderId="0" xfId="0" applyFont="1" applyFill="1" applyAlignment="1">
      <alignment horizontal="left" shrinkToFit="1"/>
    </xf>
    <xf numFmtId="0" fontId="5" fillId="0" borderId="15" xfId="0" applyFont="1" applyBorder="1" applyAlignment="1">
      <alignment horizontal="left" vertical="center" wrapText="1"/>
    </xf>
    <xf numFmtId="0" fontId="5" fillId="0" borderId="1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27" fillId="3" borderId="0" xfId="5" applyFill="1" applyAlignment="1">
      <alignment horizontal="left"/>
    </xf>
    <xf numFmtId="0" fontId="22" fillId="13" borderId="0" xfId="0" applyFont="1" applyFill="1" applyAlignment="1" applyProtection="1">
      <alignment horizontal="left" vertical="center"/>
      <protection locked="0"/>
    </xf>
    <xf numFmtId="0" fontId="1" fillId="4" borderId="72" xfId="0" applyFont="1" applyFill="1" applyBorder="1" applyAlignment="1" applyProtection="1">
      <alignment horizontal="left"/>
      <protection locked="0"/>
    </xf>
    <xf numFmtId="0" fontId="1" fillId="4" borderId="73" xfId="0" applyFont="1" applyFill="1" applyBorder="1" applyAlignment="1" applyProtection="1">
      <alignment horizontal="left"/>
      <protection locked="0"/>
    </xf>
    <xf numFmtId="0" fontId="1" fillId="4" borderId="12" xfId="0" applyFont="1" applyFill="1" applyBorder="1" applyAlignment="1" applyProtection="1">
      <alignment horizontal="left"/>
      <protection locked="0"/>
    </xf>
    <xf numFmtId="0" fontId="1" fillId="4" borderId="14" xfId="0" applyFont="1" applyFill="1" applyBorder="1" applyAlignment="1" applyProtection="1">
      <alignment horizontal="left"/>
      <protection locked="0"/>
    </xf>
    <xf numFmtId="0" fontId="4" fillId="4" borderId="54" xfId="0" applyFont="1" applyFill="1" applyBorder="1" applyAlignment="1" applyProtection="1">
      <alignment horizontal="center" vertical="center" wrapText="1"/>
      <protection locked="0"/>
    </xf>
    <xf numFmtId="0" fontId="4" fillId="4" borderId="30" xfId="0" applyFont="1" applyFill="1" applyBorder="1" applyAlignment="1" applyProtection="1">
      <alignment horizontal="center" vertical="center" wrapText="1"/>
      <protection locked="0"/>
    </xf>
    <xf numFmtId="0" fontId="19" fillId="14" borderId="125" xfId="0" applyFont="1" applyFill="1" applyBorder="1" applyAlignment="1">
      <alignment horizontal="left" vertical="center" indent="1"/>
    </xf>
    <xf numFmtId="0" fontId="19" fillId="14" borderId="0" xfId="0" applyFont="1" applyFill="1" applyAlignment="1">
      <alignment horizontal="left" vertical="center" indent="1"/>
    </xf>
    <xf numFmtId="0" fontId="19" fillId="14" borderId="126" xfId="0" applyFont="1" applyFill="1" applyBorder="1" applyAlignment="1">
      <alignment horizontal="left" vertical="center" indent="1"/>
    </xf>
    <xf numFmtId="0" fontId="19" fillId="14" borderId="88" xfId="0" applyFont="1" applyFill="1" applyBorder="1" applyAlignment="1">
      <alignment horizontal="left" vertical="center" indent="1"/>
    </xf>
    <xf numFmtId="0" fontId="0" fillId="14" borderId="127" xfId="0" applyFill="1" applyBorder="1" applyAlignment="1">
      <alignment horizontal="center" vertical="center"/>
    </xf>
    <xf numFmtId="0" fontId="20" fillId="4" borderId="36" xfId="0" applyFont="1" applyFill="1" applyBorder="1" applyAlignment="1">
      <alignment horizontal="left" vertical="top" wrapText="1"/>
    </xf>
    <xf numFmtId="0" fontId="20" fillId="4" borderId="48" xfId="0" applyFont="1" applyFill="1" applyBorder="1" applyAlignment="1">
      <alignment horizontal="left" vertical="top" wrapText="1"/>
    </xf>
    <xf numFmtId="0" fontId="20" fillId="4" borderId="42" xfId="0" applyFont="1" applyFill="1" applyBorder="1" applyAlignment="1">
      <alignment horizontal="left" vertical="top" wrapText="1"/>
    </xf>
    <xf numFmtId="0" fontId="20" fillId="4" borderId="34" xfId="0" applyFont="1" applyFill="1" applyBorder="1" applyAlignment="1">
      <alignment horizontal="left" vertical="top" wrapText="1"/>
    </xf>
    <xf numFmtId="0" fontId="20" fillId="4" borderId="0" xfId="0" applyFont="1" applyFill="1" applyAlignment="1">
      <alignment horizontal="left" vertical="top" wrapText="1"/>
    </xf>
    <xf numFmtId="0" fontId="20" fillId="4" borderId="39" xfId="0" applyFont="1" applyFill="1" applyBorder="1" applyAlignment="1">
      <alignment horizontal="left" vertical="top" wrapText="1"/>
    </xf>
    <xf numFmtId="0" fontId="20" fillId="4" borderId="22" xfId="0" applyFont="1" applyFill="1" applyBorder="1" applyAlignment="1">
      <alignment horizontal="left" vertical="top" wrapText="1"/>
    </xf>
    <xf numFmtId="0" fontId="20" fillId="4" borderId="40" xfId="0" applyFont="1" applyFill="1" applyBorder="1" applyAlignment="1">
      <alignment horizontal="left" vertical="top" wrapText="1"/>
    </xf>
    <xf numFmtId="0" fontId="20" fillId="4" borderId="41" xfId="0" applyFont="1" applyFill="1" applyBorder="1" applyAlignment="1">
      <alignment horizontal="left" vertical="top" wrapText="1"/>
    </xf>
    <xf numFmtId="0" fontId="4" fillId="4" borderId="36" xfId="0" applyFont="1" applyFill="1" applyBorder="1" applyAlignment="1" applyProtection="1">
      <alignment horizontal="center" vertical="center" wrapText="1"/>
      <protection locked="0"/>
    </xf>
    <xf numFmtId="0" fontId="4" fillId="4" borderId="34" xfId="0" applyFont="1" applyFill="1" applyBorder="1" applyAlignment="1" applyProtection="1">
      <alignment horizontal="center" vertical="center" wrapText="1"/>
      <protection locked="0"/>
    </xf>
    <xf numFmtId="0" fontId="4" fillId="4" borderId="22" xfId="0" applyFont="1" applyFill="1" applyBorder="1" applyAlignment="1" applyProtection="1">
      <alignment horizontal="center" vertical="center" wrapText="1"/>
      <protection locked="0"/>
    </xf>
    <xf numFmtId="0" fontId="4" fillId="4" borderId="1" xfId="0" applyFont="1" applyFill="1" applyBorder="1" applyAlignment="1" applyProtection="1">
      <alignment horizontal="center" vertical="center" wrapText="1"/>
      <protection locked="0"/>
    </xf>
    <xf numFmtId="0" fontId="4" fillId="4" borderId="57" xfId="0" applyFont="1" applyFill="1" applyBorder="1" applyAlignment="1" applyProtection="1">
      <alignment horizontal="center" vertical="center" wrapText="1"/>
      <protection locked="0"/>
    </xf>
    <xf numFmtId="0" fontId="6" fillId="4" borderId="36" xfId="0" applyFont="1" applyFill="1" applyBorder="1" applyAlignment="1" applyProtection="1">
      <alignment horizontal="center" vertical="center"/>
      <protection locked="0"/>
    </xf>
    <xf numFmtId="0" fontId="6" fillId="4" borderId="42" xfId="0" applyFont="1" applyFill="1" applyBorder="1" applyAlignment="1" applyProtection="1">
      <alignment horizontal="center" vertical="center"/>
      <protection locked="0"/>
    </xf>
    <xf numFmtId="0" fontId="6" fillId="4" borderId="34" xfId="0" applyFont="1" applyFill="1" applyBorder="1" applyAlignment="1" applyProtection="1">
      <alignment horizontal="center" vertical="center"/>
      <protection locked="0"/>
    </xf>
    <xf numFmtId="0" fontId="6" fillId="4" borderId="39" xfId="0" applyFont="1" applyFill="1" applyBorder="1" applyAlignment="1" applyProtection="1">
      <alignment horizontal="center" vertical="center"/>
      <protection locked="0"/>
    </xf>
    <xf numFmtId="0" fontId="6" fillId="4" borderId="22" xfId="0" applyFont="1" applyFill="1" applyBorder="1" applyAlignment="1" applyProtection="1">
      <alignment horizontal="center" vertical="center"/>
      <protection locked="0"/>
    </xf>
    <xf numFmtId="0" fontId="6" fillId="4" borderId="41" xfId="0" applyFont="1" applyFill="1" applyBorder="1" applyAlignment="1" applyProtection="1">
      <alignment horizontal="center" vertical="center"/>
      <protection locked="0"/>
    </xf>
    <xf numFmtId="0" fontId="0" fillId="4" borderId="36" xfId="0" applyFill="1" applyBorder="1" applyAlignment="1" applyProtection="1">
      <alignment horizontal="left" vertical="center"/>
      <protection locked="0"/>
    </xf>
    <xf numFmtId="0" fontId="0" fillId="4" borderId="34" xfId="0" applyFill="1" applyBorder="1" applyAlignment="1" applyProtection="1">
      <alignment horizontal="left" vertical="center"/>
      <protection locked="0"/>
    </xf>
    <xf numFmtId="0" fontId="0" fillId="4" borderId="89" xfId="0" applyFill="1" applyBorder="1" applyAlignment="1" applyProtection="1">
      <alignment horizontal="left" vertical="center"/>
      <protection locked="0"/>
    </xf>
    <xf numFmtId="0" fontId="0" fillId="0" borderId="104" xfId="0" applyBorder="1" applyAlignment="1">
      <alignment shrinkToFit="1"/>
    </xf>
    <xf numFmtId="0" fontId="0" fillId="0" borderId="105" xfId="0" applyBorder="1" applyAlignment="1">
      <alignment shrinkToFit="1"/>
    </xf>
    <xf numFmtId="0" fontId="0" fillId="0" borderId="98" xfId="0" applyBorder="1" applyAlignment="1">
      <alignment horizontal="left" shrinkToFit="1"/>
    </xf>
    <xf numFmtId="0" fontId="0" fillId="0" borderId="99" xfId="0" applyBorder="1" applyAlignment="1">
      <alignment horizontal="left" shrinkToFit="1"/>
    </xf>
    <xf numFmtId="0" fontId="0" fillId="0" borderId="107" xfId="0" applyBorder="1" applyAlignment="1">
      <alignment shrinkToFit="1"/>
    </xf>
    <xf numFmtId="0" fontId="0" fillId="0" borderId="108" xfId="0" applyBorder="1" applyAlignment="1">
      <alignment shrinkToFit="1"/>
    </xf>
    <xf numFmtId="0" fontId="0" fillId="0" borderId="113" xfId="0" applyBorder="1" applyAlignment="1">
      <alignment shrinkToFit="1"/>
    </xf>
    <xf numFmtId="0" fontId="0" fillId="0" borderId="114" xfId="0" applyBorder="1" applyAlignment="1">
      <alignment shrinkToFit="1"/>
    </xf>
    <xf numFmtId="0" fontId="0" fillId="0" borderId="36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50" xfId="0" applyBorder="1" applyAlignment="1">
      <alignment horizontal="center" vertical="center" wrapText="1"/>
    </xf>
    <xf numFmtId="0" fontId="0" fillId="0" borderId="51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4" fillId="4" borderId="27" xfId="0" applyFont="1" applyFill="1" applyBorder="1" applyAlignment="1" applyProtection="1">
      <alignment horizontal="center" vertical="center" wrapText="1"/>
      <protection locked="0"/>
    </xf>
    <xf numFmtId="0" fontId="4" fillId="4" borderId="45" xfId="0" applyFont="1" applyFill="1" applyBorder="1" applyAlignment="1" applyProtection="1">
      <alignment horizontal="center" vertical="center" wrapText="1"/>
      <protection locked="0"/>
    </xf>
    <xf numFmtId="0" fontId="0" fillId="0" borderId="119" xfId="0" applyBorder="1" applyAlignment="1">
      <alignment shrinkToFit="1"/>
    </xf>
    <xf numFmtId="0" fontId="0" fillId="0" borderId="120" xfId="0" applyBorder="1" applyAlignment="1">
      <alignment shrinkToFit="1"/>
    </xf>
    <xf numFmtId="0" fontId="13" fillId="4" borderId="0" xfId="0" applyFont="1" applyFill="1" applyAlignment="1">
      <alignment horizontal="left" vertical="top" wrapText="1"/>
    </xf>
    <xf numFmtId="0" fontId="0" fillId="0" borderId="12" xfId="0" applyBorder="1" applyAlignment="1">
      <alignment horizontal="left"/>
    </xf>
    <xf numFmtId="0" fontId="0" fillId="0" borderId="14" xfId="0" applyBorder="1" applyAlignment="1">
      <alignment horizontal="left"/>
    </xf>
    <xf numFmtId="0" fontId="0" fillId="4" borderId="131" xfId="0" applyFill="1" applyBorder="1" applyAlignment="1">
      <alignment horizontal="left" vertical="center" wrapText="1"/>
    </xf>
    <xf numFmtId="0" fontId="0" fillId="4" borderId="0" xfId="0" applyFill="1" applyAlignment="1">
      <alignment horizontal="left" vertical="center" wrapText="1"/>
    </xf>
    <xf numFmtId="0" fontId="0" fillId="4" borderId="132" xfId="0" applyFill="1" applyBorder="1" applyAlignment="1">
      <alignment horizontal="left" vertical="center" wrapText="1"/>
    </xf>
    <xf numFmtId="0" fontId="0" fillId="4" borderId="133" xfId="0" applyFill="1" applyBorder="1" applyAlignment="1">
      <alignment horizontal="left" vertical="center" wrapText="1"/>
    </xf>
    <xf numFmtId="0" fontId="0" fillId="4" borderId="134" xfId="0" applyFill="1" applyBorder="1" applyAlignment="1">
      <alignment horizontal="left" vertical="center" wrapText="1"/>
    </xf>
    <xf numFmtId="0" fontId="0" fillId="4" borderId="135" xfId="0" applyFill="1" applyBorder="1" applyAlignment="1">
      <alignment horizontal="left" vertical="center" wrapText="1"/>
    </xf>
    <xf numFmtId="0" fontId="13" fillId="4" borderId="0" xfId="0" quotePrefix="1" applyFont="1" applyFill="1" applyAlignment="1">
      <alignment horizontal="right" vertical="top" shrinkToFit="1"/>
    </xf>
    <xf numFmtId="0" fontId="23" fillId="13" borderId="128" xfId="0" applyFont="1" applyFill="1" applyBorder="1" applyAlignment="1">
      <alignment horizontal="left" vertical="center" indent="1"/>
    </xf>
    <xf numFmtId="0" fontId="23" fillId="13" borderId="129" xfId="0" applyFont="1" applyFill="1" applyBorder="1" applyAlignment="1">
      <alignment horizontal="left" vertical="center" indent="1"/>
    </xf>
    <xf numFmtId="185" fontId="14" fillId="0" borderId="6" xfId="0" applyNumberFormat="1" applyFont="1" applyBorder="1" applyAlignment="1">
      <alignment horizontal="center" shrinkToFit="1"/>
    </xf>
    <xf numFmtId="185" fontId="14" fillId="0" borderId="80" xfId="0" applyNumberFormat="1" applyFont="1" applyBorder="1" applyAlignment="1">
      <alignment horizontal="center" shrinkToFit="1"/>
    </xf>
    <xf numFmtId="186" fontId="25" fillId="10" borderId="0" xfId="0" applyNumberFormat="1" applyFont="1" applyFill="1" applyAlignment="1">
      <alignment horizontal="center" vertical="center" shrinkToFit="1"/>
    </xf>
    <xf numFmtId="186" fontId="14" fillId="0" borderId="6" xfId="0" applyNumberFormat="1" applyFont="1" applyBorder="1" applyAlignment="1">
      <alignment horizontal="center" shrinkToFit="1"/>
    </xf>
    <xf numFmtId="186" fontId="14" fillId="0" borderId="80" xfId="0" applyNumberFormat="1" applyFont="1" applyBorder="1" applyAlignment="1">
      <alignment horizontal="center" shrinkToFit="1"/>
    </xf>
    <xf numFmtId="0" fontId="16" fillId="14" borderId="0" xfId="0" applyFont="1" applyFill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80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25" fillId="10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55" xfId="0" applyFont="1" applyBorder="1" applyAlignment="1">
      <alignment horizontal="center" vertical="center"/>
    </xf>
    <xf numFmtId="0" fontId="13" fillId="11" borderId="137" xfId="0" applyFont="1" applyFill="1" applyBorder="1" applyAlignment="1">
      <alignment horizontal="center" vertical="center" wrapText="1"/>
    </xf>
    <xf numFmtId="0" fontId="13" fillId="11" borderId="138" xfId="0" applyFont="1" applyFill="1" applyBorder="1" applyAlignment="1">
      <alignment horizontal="center" vertical="center" wrapText="1"/>
    </xf>
    <xf numFmtId="0" fontId="13" fillId="11" borderId="139" xfId="0" applyFont="1" applyFill="1" applyBorder="1" applyAlignment="1">
      <alignment horizontal="center" vertical="center" wrapText="1"/>
    </xf>
    <xf numFmtId="0" fontId="13" fillId="11" borderId="140" xfId="0" applyFont="1" applyFill="1" applyBorder="1" applyAlignment="1">
      <alignment horizontal="center" vertical="center" wrapText="1"/>
    </xf>
    <xf numFmtId="186" fontId="14" fillId="11" borderId="141" xfId="0" applyNumberFormat="1" applyFont="1" applyFill="1" applyBorder="1" applyAlignment="1">
      <alignment horizontal="center" vertical="center" shrinkToFit="1"/>
    </xf>
    <xf numFmtId="186" fontId="14" fillId="11" borderId="142" xfId="0" applyNumberFormat="1" applyFont="1" applyFill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 wrapText="1"/>
    </xf>
    <xf numFmtId="186" fontId="14" fillId="0" borderId="6" xfId="0" applyNumberFormat="1" applyFont="1" applyBorder="1" applyAlignment="1">
      <alignment horizontal="center" vertical="center" shrinkToFit="1"/>
    </xf>
    <xf numFmtId="186" fontId="14" fillId="0" borderId="80" xfId="0" applyNumberFormat="1" applyFont="1" applyBorder="1" applyAlignment="1">
      <alignment horizontal="center" vertical="center" shrinkToFit="1"/>
    </xf>
    <xf numFmtId="0" fontId="26" fillId="11" borderId="137" xfId="0" applyFont="1" applyFill="1" applyBorder="1" applyAlignment="1">
      <alignment horizontal="center" vertical="center" wrapText="1"/>
    </xf>
    <xf numFmtId="0" fontId="26" fillId="11" borderId="138" xfId="0" applyFont="1" applyFill="1" applyBorder="1" applyAlignment="1">
      <alignment horizontal="center" vertical="center" wrapText="1"/>
    </xf>
    <xf numFmtId="0" fontId="26" fillId="11" borderId="139" xfId="0" applyFont="1" applyFill="1" applyBorder="1" applyAlignment="1">
      <alignment horizontal="center" vertical="center" wrapText="1"/>
    </xf>
    <xf numFmtId="0" fontId="26" fillId="11" borderId="140" xfId="0" applyFont="1" applyFill="1" applyBorder="1" applyAlignment="1">
      <alignment horizontal="center" vertical="center" wrapText="1"/>
    </xf>
    <xf numFmtId="0" fontId="0" fillId="0" borderId="143" xfId="0" applyBorder="1" applyAlignment="1">
      <alignment horizontal="center" vertical="center"/>
    </xf>
    <xf numFmtId="0" fontId="0" fillId="0" borderId="144" xfId="0" applyBorder="1" applyAlignment="1">
      <alignment horizontal="center" vertical="center"/>
    </xf>
    <xf numFmtId="0" fontId="0" fillId="0" borderId="145" xfId="0" applyBorder="1" applyAlignment="1">
      <alignment horizontal="center" vertical="center"/>
    </xf>
    <xf numFmtId="0" fontId="0" fillId="0" borderId="146" xfId="0" applyBorder="1" applyAlignment="1">
      <alignment horizontal="center" vertical="center"/>
    </xf>
    <xf numFmtId="185" fontId="14" fillId="0" borderId="147" xfId="0" applyNumberFormat="1" applyFont="1" applyBorder="1" applyAlignment="1">
      <alignment horizontal="center" shrinkToFit="1"/>
    </xf>
    <xf numFmtId="185" fontId="14" fillId="0" borderId="148" xfId="0" applyNumberFormat="1" applyFont="1" applyBorder="1" applyAlignment="1">
      <alignment horizontal="center" shrinkToFit="1"/>
    </xf>
    <xf numFmtId="185" fontId="14" fillId="11" borderId="141" xfId="0" applyNumberFormat="1" applyFont="1" applyFill="1" applyBorder="1" applyAlignment="1">
      <alignment horizontal="center" vertical="center" shrinkToFit="1"/>
    </xf>
    <xf numFmtId="185" fontId="14" fillId="11" borderId="142" xfId="0" applyNumberFormat="1" applyFont="1" applyFill="1" applyBorder="1" applyAlignment="1">
      <alignment horizontal="center" vertical="center" shrinkToFit="1"/>
    </xf>
    <xf numFmtId="186" fontId="14" fillId="0" borderId="147" xfId="0" applyNumberFormat="1" applyFont="1" applyBorder="1" applyAlignment="1">
      <alignment horizontal="center" shrinkToFit="1"/>
    </xf>
    <xf numFmtId="186" fontId="14" fillId="0" borderId="148" xfId="0" applyNumberFormat="1" applyFont="1" applyBorder="1" applyAlignment="1">
      <alignment horizontal="center" shrinkToFit="1"/>
    </xf>
    <xf numFmtId="0" fontId="13" fillId="0" borderId="143" xfId="0" applyFont="1" applyBorder="1" applyAlignment="1">
      <alignment horizontal="center" vertical="center"/>
    </xf>
    <xf numFmtId="0" fontId="13" fillId="0" borderId="144" xfId="0" applyFont="1" applyBorder="1" applyAlignment="1">
      <alignment horizontal="center" vertical="center"/>
    </xf>
    <xf numFmtId="0" fontId="13" fillId="0" borderId="145" xfId="0" applyFont="1" applyBorder="1" applyAlignment="1">
      <alignment horizontal="center" vertical="center"/>
    </xf>
    <xf numFmtId="0" fontId="13" fillId="0" borderId="146" xfId="0" applyFont="1" applyBorder="1" applyAlignment="1">
      <alignment horizontal="center" vertical="center"/>
    </xf>
    <xf numFmtId="0" fontId="26" fillId="11" borderId="151" xfId="0" applyFont="1" applyFill="1" applyBorder="1" applyAlignment="1">
      <alignment horizontal="center" vertical="center" wrapText="1"/>
    </xf>
    <xf numFmtId="0" fontId="26" fillId="11" borderId="0" xfId="0" applyFont="1" applyFill="1" applyAlignment="1">
      <alignment horizontal="center" vertical="center" wrapText="1"/>
    </xf>
    <xf numFmtId="187" fontId="14" fillId="11" borderId="141" xfId="0" applyNumberFormat="1" applyFont="1" applyFill="1" applyBorder="1" applyAlignment="1">
      <alignment horizontal="center" vertical="center" shrinkToFit="1"/>
    </xf>
    <xf numFmtId="187" fontId="14" fillId="11" borderId="152" xfId="0" applyNumberFormat="1" applyFont="1" applyFill="1" applyBorder="1" applyAlignment="1">
      <alignment horizontal="center" vertical="center" shrinkToFit="1"/>
    </xf>
    <xf numFmtId="187" fontId="14" fillId="11" borderId="142" xfId="0" applyNumberFormat="1" applyFont="1" applyFill="1" applyBorder="1" applyAlignment="1">
      <alignment horizontal="center" vertical="center" shrinkToFit="1"/>
    </xf>
    <xf numFmtId="186" fontId="25" fillId="10" borderId="0" xfId="0" applyNumberFormat="1" applyFont="1" applyFill="1" applyAlignment="1">
      <alignment horizontal="center" vertical="center"/>
    </xf>
    <xf numFmtId="0" fontId="25" fillId="10" borderId="0" xfId="0" applyFont="1" applyFill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55" xfId="0" applyFont="1" applyBorder="1" applyAlignment="1">
      <alignment horizontal="center" vertical="center" wrapText="1"/>
    </xf>
    <xf numFmtId="0" fontId="13" fillId="0" borderId="80" xfId="0" applyFont="1" applyBorder="1" applyAlignment="1">
      <alignment horizontal="center" vertical="center" wrapText="1"/>
    </xf>
    <xf numFmtId="185" fontId="14" fillId="11" borderId="141" xfId="0" applyNumberFormat="1" applyFont="1" applyFill="1" applyBorder="1" applyAlignment="1">
      <alignment horizontal="center" shrinkToFit="1"/>
    </xf>
    <xf numFmtId="185" fontId="14" fillId="11" borderId="142" xfId="0" applyNumberFormat="1" applyFont="1" applyFill="1" applyBorder="1" applyAlignment="1">
      <alignment horizontal="center" shrinkToFit="1"/>
    </xf>
    <xf numFmtId="0" fontId="0" fillId="0" borderId="61" xfId="0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4" fillId="0" borderId="43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4" fillId="0" borderId="45" xfId="0" applyFont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46" xfId="0" applyFont="1" applyBorder="1" applyAlignment="1">
      <alignment horizontal="center" vertical="center" wrapText="1"/>
    </xf>
    <xf numFmtId="0" fontId="4" fillId="8" borderId="37" xfId="0" applyFont="1" applyFill="1" applyBorder="1" applyAlignment="1">
      <alignment horizontal="center" vertical="center" wrapText="1"/>
    </xf>
    <xf numFmtId="0" fontId="4" fillId="8" borderId="9" xfId="0" applyFont="1" applyFill="1" applyBorder="1" applyAlignment="1">
      <alignment horizontal="center" vertical="center" wrapText="1"/>
    </xf>
    <xf numFmtId="0" fontId="4" fillId="8" borderId="46" xfId="0" applyFont="1" applyFill="1" applyBorder="1" applyAlignment="1">
      <alignment horizontal="center" vertical="center" wrapText="1"/>
    </xf>
    <xf numFmtId="0" fontId="0" fillId="0" borderId="61" xfId="0" applyBorder="1" applyAlignment="1">
      <alignment horizontal="center"/>
    </xf>
    <xf numFmtId="0" fontId="0" fillId="0" borderId="62" xfId="0" applyBorder="1" applyAlignment="1">
      <alignment horizontal="center"/>
    </xf>
    <xf numFmtId="0" fontId="0" fillId="0" borderId="60" xfId="0" applyBorder="1" applyAlignment="1">
      <alignment horizontal="center"/>
    </xf>
    <xf numFmtId="0" fontId="4" fillId="6" borderId="59" xfId="0" applyFont="1" applyFill="1" applyBorder="1" applyAlignment="1">
      <alignment horizontal="center" vertical="center" wrapText="1"/>
    </xf>
    <xf numFmtId="0" fontId="4" fillId="6" borderId="84" xfId="0" applyFont="1" applyFill="1" applyBorder="1" applyAlignment="1">
      <alignment horizontal="center" vertical="center" wrapText="1"/>
    </xf>
    <xf numFmtId="0" fontId="4" fillId="8" borderId="38" xfId="0" applyFont="1" applyFill="1" applyBorder="1" applyAlignment="1">
      <alignment horizontal="center" vertical="center" wrapText="1"/>
    </xf>
    <xf numFmtId="0" fontId="4" fillId="8" borderId="33" xfId="0" applyFont="1" applyFill="1" applyBorder="1" applyAlignment="1">
      <alignment horizontal="center" vertical="center" wrapText="1"/>
    </xf>
    <xf numFmtId="0" fontId="4" fillId="8" borderId="30" xfId="0" applyFont="1" applyFill="1" applyBorder="1" applyAlignment="1">
      <alignment horizontal="center" vertical="center" wrapText="1"/>
    </xf>
    <xf numFmtId="0" fontId="4" fillId="6" borderId="76" xfId="0" applyFont="1" applyFill="1" applyBorder="1" applyAlignment="1">
      <alignment horizontal="center" vertical="center" wrapText="1"/>
    </xf>
    <xf numFmtId="0" fontId="4" fillId="6" borderId="74" xfId="0" applyFont="1" applyFill="1" applyBorder="1" applyAlignment="1">
      <alignment horizontal="center" vertical="center" wrapText="1"/>
    </xf>
    <xf numFmtId="0" fontId="4" fillId="6" borderId="10" xfId="0" applyFont="1" applyFill="1" applyBorder="1" applyAlignment="1">
      <alignment horizontal="center" vertical="center" wrapText="1"/>
    </xf>
    <xf numFmtId="0" fontId="4" fillId="6" borderId="83" xfId="0" applyFont="1" applyFill="1" applyBorder="1" applyAlignment="1">
      <alignment horizontal="center" vertical="center" wrapText="1"/>
    </xf>
    <xf numFmtId="0" fontId="0" fillId="0" borderId="54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4" fillId="6" borderId="19" xfId="0" applyFont="1" applyFill="1" applyBorder="1" applyAlignment="1">
      <alignment horizontal="center" vertical="center" wrapText="1"/>
    </xf>
    <xf numFmtId="0" fontId="4" fillId="6" borderId="63" xfId="0" applyFont="1" applyFill="1" applyBorder="1" applyAlignment="1">
      <alignment horizontal="center" vertical="center" wrapText="1"/>
    </xf>
    <xf numFmtId="0" fontId="4" fillId="6" borderId="79" xfId="0" applyFont="1" applyFill="1" applyBorder="1" applyAlignment="1">
      <alignment horizontal="center" vertical="center" wrapText="1"/>
    </xf>
    <xf numFmtId="0" fontId="4" fillId="6" borderId="34" xfId="0" applyFont="1" applyFill="1" applyBorder="1" applyAlignment="1">
      <alignment horizontal="center" vertical="center" wrapText="1"/>
    </xf>
    <xf numFmtId="0" fontId="4" fillId="6" borderId="27" xfId="0" applyFont="1" applyFill="1" applyBorder="1" applyAlignment="1">
      <alignment horizontal="center" vertical="center" wrapText="1"/>
    </xf>
    <xf numFmtId="0" fontId="4" fillId="6" borderId="45" xfId="0" applyFont="1" applyFill="1" applyBorder="1" applyAlignment="1">
      <alignment horizontal="center" vertical="center" wrapText="1"/>
    </xf>
    <xf numFmtId="0" fontId="4" fillId="6" borderId="4" xfId="0" applyFont="1" applyFill="1" applyBorder="1" applyAlignment="1">
      <alignment horizontal="center" vertical="center" wrapText="1"/>
    </xf>
    <xf numFmtId="0" fontId="4" fillId="6" borderId="46" xfId="0" applyFont="1" applyFill="1" applyBorder="1" applyAlignment="1">
      <alignment horizontal="center" vertical="center" wrapText="1"/>
    </xf>
    <xf numFmtId="0" fontId="4" fillId="6" borderId="78" xfId="0" applyFont="1" applyFill="1" applyBorder="1" applyAlignment="1">
      <alignment horizontal="center" vertical="center" wrapText="1"/>
    </xf>
    <xf numFmtId="0" fontId="4" fillId="6" borderId="64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4" fillId="6" borderId="57" xfId="0" applyFont="1" applyFill="1" applyBorder="1" applyAlignment="1">
      <alignment horizontal="center" vertical="center" wrapText="1"/>
    </xf>
    <xf numFmtId="0" fontId="4" fillId="8" borderId="56" xfId="0" applyFont="1" applyFill="1" applyBorder="1" applyAlignment="1">
      <alignment horizontal="center" vertical="center" wrapText="1"/>
    </xf>
    <xf numFmtId="0" fontId="4" fillId="8" borderId="4" xfId="0" applyFont="1" applyFill="1" applyBorder="1" applyAlignment="1">
      <alignment horizontal="center" vertical="center" wrapText="1"/>
    </xf>
    <xf numFmtId="0" fontId="0" fillId="0" borderId="61" xfId="0" applyBorder="1" applyAlignment="1" applyProtection="1">
      <alignment horizontal="center"/>
      <protection locked="0"/>
    </xf>
    <xf numFmtId="0" fontId="0" fillId="0" borderId="62" xfId="0" applyBorder="1" applyAlignment="1" applyProtection="1">
      <alignment horizontal="center"/>
      <protection locked="0"/>
    </xf>
    <xf numFmtId="0" fontId="0" fillId="0" borderId="60" xfId="0" applyBorder="1" applyAlignment="1" applyProtection="1">
      <alignment horizontal="center"/>
      <protection locked="0"/>
    </xf>
    <xf numFmtId="0" fontId="0" fillId="0" borderId="51" xfId="0" applyBorder="1" applyAlignment="1">
      <alignment horizontal="center" vertical="center" wrapText="1"/>
    </xf>
    <xf numFmtId="0" fontId="0" fillId="0" borderId="49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4" fillId="4" borderId="50" xfId="0" applyFont="1" applyFill="1" applyBorder="1" applyAlignment="1" applyProtection="1">
      <alignment horizontal="center" vertical="center" wrapText="1"/>
      <protection locked="0"/>
    </xf>
    <xf numFmtId="0" fontId="4" fillId="4" borderId="51" xfId="0" applyFont="1" applyFill="1" applyBorder="1" applyAlignment="1" applyProtection="1">
      <alignment horizontal="center" vertical="center" wrapText="1"/>
      <protection locked="0"/>
    </xf>
    <xf numFmtId="0" fontId="4" fillId="4" borderId="49" xfId="0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7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4" fillId="0" borderId="5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53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36" xfId="0" applyBorder="1" applyAlignment="1">
      <alignment horizontal="center" vertical="center" wrapText="1"/>
    </xf>
    <xf numFmtId="0" fontId="0" fillId="0" borderId="42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0" fillId="0" borderId="39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4" fillId="6" borderId="43" xfId="0" applyFont="1" applyFill="1" applyBorder="1" applyAlignment="1">
      <alignment horizontal="center" vertical="center" wrapText="1"/>
    </xf>
    <xf numFmtId="0" fontId="4" fillId="6" borderId="37" xfId="0" applyFont="1" applyFill="1" applyBorder="1" applyAlignment="1">
      <alignment horizontal="center" vertical="center" wrapText="1"/>
    </xf>
    <xf numFmtId="0" fontId="4" fillId="6" borderId="9" xfId="0" applyFont="1" applyFill="1" applyBorder="1" applyAlignment="1">
      <alignment horizontal="center" vertical="center" wrapText="1"/>
    </xf>
    <xf numFmtId="0" fontId="4" fillId="6" borderId="3" xfId="0" applyFont="1" applyFill="1" applyBorder="1" applyAlignment="1">
      <alignment horizontal="center" vertical="center" wrapText="1"/>
    </xf>
    <xf numFmtId="0" fontId="4" fillId="6" borderId="5" xfId="0" applyFont="1" applyFill="1" applyBorder="1" applyAlignment="1">
      <alignment horizontal="center" vertical="center" wrapText="1"/>
    </xf>
    <xf numFmtId="0" fontId="4" fillId="6" borderId="53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vertical="center" wrapText="1"/>
    </xf>
    <xf numFmtId="0" fontId="4" fillId="6" borderId="0" xfId="0" applyFont="1" applyFill="1" applyAlignment="1">
      <alignment horizontal="center" vertical="center" wrapText="1"/>
    </xf>
    <xf numFmtId="0" fontId="4" fillId="6" borderId="40" xfId="0" applyFont="1" applyFill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/>
    </xf>
    <xf numFmtId="0" fontId="0" fillId="0" borderId="38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43" xfId="0" applyBorder="1" applyAlignment="1">
      <alignment horizontal="center"/>
    </xf>
    <xf numFmtId="0" fontId="0" fillId="0" borderId="45" xfId="0" applyBorder="1" applyAlignment="1">
      <alignment horizontal="center"/>
    </xf>
    <xf numFmtId="0" fontId="4" fillId="0" borderId="37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0" fillId="0" borderId="36" xfId="0" applyBorder="1" applyAlignment="1">
      <alignment horizontal="left" vertical="center"/>
    </xf>
    <xf numFmtId="0" fontId="1" fillId="0" borderId="42" xfId="0" applyFont="1" applyBorder="1" applyAlignment="1">
      <alignment horizontal="left" vertical="center"/>
    </xf>
    <xf numFmtId="0" fontId="1" fillId="0" borderId="22" xfId="0" applyFont="1" applyBorder="1" applyAlignment="1">
      <alignment horizontal="left" vertical="center"/>
    </xf>
    <xf numFmtId="0" fontId="1" fillId="0" borderId="41" xfId="0" applyFont="1" applyBorder="1" applyAlignment="1">
      <alignment horizontal="left" vertical="center"/>
    </xf>
    <xf numFmtId="0" fontId="4" fillId="0" borderId="56" xfId="0" applyFont="1" applyBorder="1" applyAlignment="1">
      <alignment horizontal="center" vertical="center" wrapText="1"/>
    </xf>
    <xf numFmtId="0" fontId="4" fillId="0" borderId="57" xfId="0" applyFont="1" applyBorder="1" applyAlignment="1">
      <alignment horizontal="center" vertical="center" wrapText="1"/>
    </xf>
  </cellXfs>
  <cellStyles count="6">
    <cellStyle name="パーセント" xfId="3" builtinId="5"/>
    <cellStyle name="ハイパーリンク" xfId="5" builtinId="8"/>
    <cellStyle name="桁区切り" xfId="1" builtinId="6"/>
    <cellStyle name="標準" xfId="0" builtinId="0"/>
    <cellStyle name="標準 3" xfId="4" xr:uid="{00000000-0005-0000-0000-000004000000}"/>
    <cellStyle name="標準_VBA版下出力システム（生産者価格表・大分類）" xfId="2" xr:uid="{00000000-0005-0000-0000-000005000000}"/>
  </cellStyles>
  <dxfs count="1">
    <dxf>
      <fill>
        <patternFill>
          <bgColor rgb="FF00B0F0"/>
        </patternFill>
      </fill>
    </dxf>
  </dxfs>
  <tableStyles count="0" defaultTableStyle="TableStyleMedium9" defaultPivotStyle="PivotStyleLight16"/>
  <colors>
    <mruColors>
      <color rgb="FF0000FF"/>
      <color rgb="FF00FFFF"/>
      <color rgb="FF000040"/>
      <color rgb="FF99FF99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252334144290951"/>
          <c:y val="5.8387810663726662E-2"/>
          <c:w val="0.813173436995974"/>
          <c:h val="0.5732975437186990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合計の計算シート!$AN$4</c:f>
              <c:strCache>
                <c:ptCount val="1"/>
                <c:pt idx="0">
                  <c:v>生産誘発額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合計の計算シート!$AM$8:$AM$44</c:f>
              <c:strCache>
                <c:ptCount val="37"/>
                <c:pt idx="0">
                  <c:v>農林漁業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strCache>
            </c:strRef>
          </c:cat>
          <c:val>
            <c:numRef>
              <c:f>合計の計算シート!$AN$8:$AN$44</c:f>
              <c:numCache>
                <c:formatCode>#,##0_);[Red]\(#,##0\)</c:formatCode>
                <c:ptCount val="37"/>
                <c:pt idx="0">
                  <c:v>0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50-44E7-8323-CE950EA3F9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77138648"/>
        <c:axId val="277143896"/>
      </c:barChart>
      <c:lineChart>
        <c:grouping val="standard"/>
        <c:varyColors val="0"/>
        <c:ser>
          <c:idx val="1"/>
          <c:order val="1"/>
          <c:tx>
            <c:strRef>
              <c:f>合計の計算シート!$AQ$4</c:f>
              <c:strCache>
                <c:ptCount val="1"/>
                <c:pt idx="0">
                  <c:v>生産誘発額の累積比率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合計の計算シート!$AM$8:$AM$44</c:f>
              <c:strCache>
                <c:ptCount val="37"/>
                <c:pt idx="0">
                  <c:v>農林漁業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strCache>
            </c:strRef>
          </c:cat>
          <c:val>
            <c:numRef>
              <c:f>合計の計算シート!$AQ$8:$AQ$44</c:f>
              <c:numCache>
                <c:formatCode>0.0%</c:formatCode>
                <c:ptCount val="37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650-44E7-8323-CE950EA3F9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7144552"/>
        <c:axId val="277134712"/>
      </c:lineChart>
      <c:catAx>
        <c:axId val="2771386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77143896"/>
        <c:crosses val="autoZero"/>
        <c:auto val="1"/>
        <c:lblAlgn val="ctr"/>
        <c:lblOffset val="100"/>
        <c:noMultiLvlLbl val="0"/>
      </c:catAx>
      <c:valAx>
        <c:axId val="27714389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 sz="1100"/>
                  <a:t>生産誘発額</a:t>
                </a:r>
              </a:p>
            </c:rich>
          </c:tx>
          <c:layout>
            <c:manualLayout>
              <c:xMode val="edge"/>
              <c:yMode val="edge"/>
              <c:x val="9.6037507562008462E-3"/>
              <c:y val="0.3162580906148866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77138648"/>
        <c:crosses val="autoZero"/>
        <c:crossBetween val="between"/>
      </c:valAx>
      <c:valAx>
        <c:axId val="277134712"/>
        <c:scaling>
          <c:orientation val="minMax"/>
          <c:max val="1"/>
        </c:scaling>
        <c:delete val="0"/>
        <c:axPos val="r"/>
        <c:numFmt formatCode="0%" sourceLinked="0"/>
        <c:majorTickMark val="in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77144552"/>
        <c:crosses val="max"/>
        <c:crossBetween val="between"/>
      </c:valAx>
      <c:catAx>
        <c:axId val="27714455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7713471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388132688041944"/>
          <c:y val="0.18254213861920174"/>
          <c:w val="0.16377530767398651"/>
          <c:h val="0.14515091177521064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564786937072525"/>
          <c:y val="6.093477407794394E-2"/>
          <c:w val="0.80256213146162547"/>
          <c:h val="0.5749154417328052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生産増加の計算シート!$AN$4</c:f>
              <c:strCache>
                <c:ptCount val="1"/>
                <c:pt idx="0">
                  <c:v>生産誘発額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生産増加の計算シート!$AM$8:$AM$44</c:f>
              <c:strCache>
                <c:ptCount val="37"/>
                <c:pt idx="0">
                  <c:v>農林漁業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strCache>
            </c:strRef>
          </c:cat>
          <c:val>
            <c:numRef>
              <c:f>生産増加の計算シート!$AN$8:$AN$44</c:f>
              <c:numCache>
                <c:formatCode>#,##0_);[Red]\(#,##0\)</c:formatCode>
                <c:ptCount val="37"/>
                <c:pt idx="0">
                  <c:v>0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94-48F4-9EE6-7C9280AE3F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75277992"/>
        <c:axId val="475280288"/>
      </c:barChart>
      <c:lineChart>
        <c:grouping val="standard"/>
        <c:varyColors val="0"/>
        <c:ser>
          <c:idx val="1"/>
          <c:order val="1"/>
          <c:tx>
            <c:strRef>
              <c:f>生産増加の計算シート!$AQ$4</c:f>
              <c:strCache>
                <c:ptCount val="1"/>
                <c:pt idx="0">
                  <c:v>生産誘発額の累積比率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生産増加の計算シート!$AM$8:$AM$44</c:f>
              <c:strCache>
                <c:ptCount val="37"/>
                <c:pt idx="0">
                  <c:v>農林漁業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strCache>
            </c:strRef>
          </c:cat>
          <c:val>
            <c:numRef>
              <c:f>生産増加の計算シート!$AQ$8:$AQ$44</c:f>
              <c:numCache>
                <c:formatCode>0.0%</c:formatCode>
                <c:ptCount val="37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394-48F4-9EE6-7C9280AE3F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5284880"/>
        <c:axId val="475281272"/>
      </c:lineChart>
      <c:catAx>
        <c:axId val="475277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75280288"/>
        <c:crosses val="autoZero"/>
        <c:auto val="1"/>
        <c:lblAlgn val="ctr"/>
        <c:lblOffset val="100"/>
        <c:noMultiLvlLbl val="0"/>
      </c:catAx>
      <c:valAx>
        <c:axId val="47528028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 sz="1100"/>
                  <a:t>生産誘発額</a:t>
                </a:r>
              </a:p>
            </c:rich>
          </c:tx>
          <c:layout>
            <c:manualLayout>
              <c:xMode val="edge"/>
              <c:yMode val="edge"/>
              <c:x val="1.1224747474747474E-2"/>
              <c:y val="0.3123884989009431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75277992"/>
        <c:crosses val="autoZero"/>
        <c:crossBetween val="between"/>
      </c:valAx>
      <c:valAx>
        <c:axId val="475281272"/>
        <c:scaling>
          <c:orientation val="minMax"/>
          <c:max val="1"/>
        </c:scaling>
        <c:delete val="0"/>
        <c:axPos val="r"/>
        <c:numFmt formatCode="0%" sourceLinked="0"/>
        <c:majorTickMark val="in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75284880"/>
        <c:crosses val="max"/>
        <c:crossBetween val="between"/>
      </c:valAx>
      <c:catAx>
        <c:axId val="47528488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75281272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accent1"/>
          </a:solidFill>
        </a:ln>
        <a:effectLst/>
      </c:spPr>
    </c:plotArea>
    <c:legend>
      <c:legendPos val="b"/>
      <c:layout>
        <c:manualLayout>
          <c:xMode val="edge"/>
          <c:yMode val="edge"/>
          <c:x val="0.74085101010101007"/>
          <c:y val="0.16730234701836491"/>
          <c:w val="0.15987848764956644"/>
          <c:h val="0.14117285532217341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746282266405694"/>
          <c:y val="6.6777069532975061E-2"/>
          <c:w val="0.8161890169233541"/>
          <c:h val="0.5741888513935756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設備投資の計算シート!$AR$4</c:f>
              <c:strCache>
                <c:ptCount val="1"/>
                <c:pt idx="0">
                  <c:v>生産誘発額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設備投資の計算シート!$AQ$8:$AQ$44</c:f>
              <c:strCache>
                <c:ptCount val="37"/>
                <c:pt idx="0">
                  <c:v>農林漁業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strCache>
            </c:strRef>
          </c:cat>
          <c:val>
            <c:numRef>
              <c:f>設備投資の計算シート!$AR$8:$AR$44</c:f>
              <c:numCache>
                <c:formatCode>#,##0_);[Red]\(#,##0\)</c:formatCode>
                <c:ptCount val="37"/>
                <c:pt idx="0">
                  <c:v>0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E1-4FB7-B5B9-2D8ACE7386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35625368"/>
        <c:axId val="735623400"/>
      </c:barChart>
      <c:lineChart>
        <c:grouping val="standard"/>
        <c:varyColors val="0"/>
        <c:ser>
          <c:idx val="1"/>
          <c:order val="1"/>
          <c:tx>
            <c:strRef>
              <c:f>設備投資の計算シート!$AU$4</c:f>
              <c:strCache>
                <c:ptCount val="1"/>
                <c:pt idx="0">
                  <c:v>生産誘発額の累積比率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設備投資の計算シート!$AQ$8:$AQ$44</c:f>
              <c:strCache>
                <c:ptCount val="37"/>
                <c:pt idx="0">
                  <c:v>農林漁業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strCache>
            </c:strRef>
          </c:cat>
          <c:val>
            <c:numRef>
              <c:f>設備投資の計算シート!$AU$8:$AU$44</c:f>
              <c:numCache>
                <c:formatCode>0.0%</c:formatCode>
                <c:ptCount val="37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FE1-4FB7-B5B9-2D8ACE7386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5620776"/>
        <c:axId val="735624712"/>
      </c:lineChart>
      <c:catAx>
        <c:axId val="7356253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35623400"/>
        <c:crosses val="autoZero"/>
        <c:auto val="1"/>
        <c:lblAlgn val="ctr"/>
        <c:lblOffset val="100"/>
        <c:noMultiLvlLbl val="0"/>
      </c:catAx>
      <c:valAx>
        <c:axId val="73562340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 sz="1100"/>
                  <a:t>生産誘発額</a:t>
                </a:r>
              </a:p>
            </c:rich>
          </c:tx>
          <c:layout>
            <c:manualLayout>
              <c:xMode val="edge"/>
              <c:yMode val="edge"/>
              <c:x val="9.6294847239977374E-3"/>
              <c:y val="0.3047349933455019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rgbClr val="0000FF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35625368"/>
        <c:crosses val="autoZero"/>
        <c:crossBetween val="between"/>
      </c:valAx>
      <c:valAx>
        <c:axId val="735624712"/>
        <c:scaling>
          <c:orientation val="minMax"/>
          <c:max val="1"/>
        </c:scaling>
        <c:delete val="0"/>
        <c:axPos val="r"/>
        <c:numFmt formatCode="0%" sourceLinked="0"/>
        <c:majorTickMark val="in"/>
        <c:minorTickMark val="none"/>
        <c:tickLblPos val="nextTo"/>
        <c:spPr>
          <a:noFill/>
          <a:ln>
            <a:solidFill>
              <a:srgbClr val="0000FF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35620776"/>
        <c:crosses val="max"/>
        <c:crossBetween val="between"/>
      </c:valAx>
      <c:catAx>
        <c:axId val="73562077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735624712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accent1"/>
          </a:solidFill>
        </a:ln>
        <a:effectLst/>
      </c:spPr>
    </c:plotArea>
    <c:legend>
      <c:legendPos val="b"/>
      <c:layout>
        <c:manualLayout>
          <c:xMode val="edge"/>
          <c:yMode val="edge"/>
          <c:x val="0.7327101604895041"/>
          <c:y val="0.15069384114109863"/>
          <c:w val="0.1568603790836306"/>
          <c:h val="0.16660019748335314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orientation="portrait"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177800</xdr:colOff>
          <xdr:row>2</xdr:row>
          <xdr:rowOff>209550</xdr:rowOff>
        </xdr:from>
        <xdr:to>
          <xdr:col>10</xdr:col>
          <xdr:colOff>457200</xdr:colOff>
          <xdr:row>58</xdr:row>
          <xdr:rowOff>82550</xdr:rowOff>
        </xdr:to>
        <xdr:sp macro="" textlink="">
          <xdr:nvSpPr>
            <xdr:cNvPr id="20481" name="Object 1" hidden="1">
              <a:extLst>
                <a:ext uri="{63B3BB69-23CF-44E3-9099-C40C66FF867C}">
                  <a14:compatExt spid="_x0000_s20481"/>
                </a:ext>
                <a:ext uri="{FF2B5EF4-FFF2-40B4-BE49-F238E27FC236}">
                  <a16:creationId xmlns:a16="http://schemas.microsoft.com/office/drawing/2014/main" id="{00000000-0008-0000-0000-000001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146050</xdr:colOff>
          <xdr:row>58</xdr:row>
          <xdr:rowOff>57150</xdr:rowOff>
        </xdr:from>
        <xdr:to>
          <xdr:col>10</xdr:col>
          <xdr:colOff>431800</xdr:colOff>
          <xdr:row>99</xdr:row>
          <xdr:rowOff>6350</xdr:rowOff>
        </xdr:to>
        <xdr:sp macro="" textlink="">
          <xdr:nvSpPr>
            <xdr:cNvPr id="20482" name="Object 2" hidden="1">
              <a:extLst>
                <a:ext uri="{63B3BB69-23CF-44E3-9099-C40C66FF867C}">
                  <a14:compatExt spid="_x0000_s20482"/>
                </a:ext>
                <a:ext uri="{FF2B5EF4-FFF2-40B4-BE49-F238E27FC236}">
                  <a16:creationId xmlns:a16="http://schemas.microsoft.com/office/drawing/2014/main" id="{00000000-0008-0000-0000-000002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12700</xdr:colOff>
          <xdr:row>99</xdr:row>
          <xdr:rowOff>44450</xdr:rowOff>
        </xdr:from>
        <xdr:to>
          <xdr:col>10</xdr:col>
          <xdr:colOff>107950</xdr:colOff>
          <xdr:row>153</xdr:row>
          <xdr:rowOff>57150</xdr:rowOff>
        </xdr:to>
        <xdr:sp macro="" textlink="">
          <xdr:nvSpPr>
            <xdr:cNvPr id="20483" name="Object 3" hidden="1">
              <a:extLst>
                <a:ext uri="{63B3BB69-23CF-44E3-9099-C40C66FF867C}">
                  <a14:compatExt spid="_x0000_s20483"/>
                </a:ext>
                <a:ext uri="{FF2B5EF4-FFF2-40B4-BE49-F238E27FC236}">
                  <a16:creationId xmlns:a16="http://schemas.microsoft.com/office/drawing/2014/main" id="{00000000-0008-0000-0000-000003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0</xdr:colOff>
      <xdr:row>13</xdr:row>
      <xdr:rowOff>0</xdr:rowOff>
    </xdr:from>
    <xdr:to>
      <xdr:col>23</xdr:col>
      <xdr:colOff>762000</xdr:colOff>
      <xdr:row>15</xdr:row>
      <xdr:rowOff>19050</xdr:rowOff>
    </xdr:to>
    <xdr:sp macro="" textlink="">
      <xdr:nvSpPr>
        <xdr:cNvPr id="2130" name="AutoShape 1">
          <a:extLst>
            <a:ext uri="{FF2B5EF4-FFF2-40B4-BE49-F238E27FC236}">
              <a16:creationId xmlns:a16="http://schemas.microsoft.com/office/drawing/2014/main" id="{00000000-0008-0000-0B00-000052080000}"/>
            </a:ext>
          </a:extLst>
        </xdr:cNvPr>
        <xdr:cNvSpPr>
          <a:spLocks noChangeAspect="1" noChangeArrowheads="1"/>
        </xdr:cNvSpPr>
      </xdr:nvSpPr>
      <xdr:spPr bwMode="auto">
        <a:xfrm>
          <a:off x="20097750" y="3886200"/>
          <a:ext cx="7620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18</xdr:col>
          <xdr:colOff>285750</xdr:colOff>
          <xdr:row>1</xdr:row>
          <xdr:rowOff>228600</xdr:rowOff>
        </xdr:from>
        <xdr:to>
          <xdr:col>19</xdr:col>
          <xdr:colOff>1009650</xdr:colOff>
          <xdr:row>2</xdr:row>
          <xdr:rowOff>247650</xdr:rowOff>
        </xdr:to>
        <xdr:sp macro="" textlink="">
          <xdr:nvSpPr>
            <xdr:cNvPr id="14339" name="Object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B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63</xdr:col>
      <xdr:colOff>0</xdr:colOff>
      <xdr:row>13</xdr:row>
      <xdr:rowOff>0</xdr:rowOff>
    </xdr:from>
    <xdr:to>
      <xdr:col>63</xdr:col>
      <xdr:colOff>762000</xdr:colOff>
      <xdr:row>15</xdr:row>
      <xdr:rowOff>19050</xdr:rowOff>
    </xdr:to>
    <xdr:sp macro="" textlink="">
      <xdr:nvSpPr>
        <xdr:cNvPr id="6" name="AutoShape 1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21069300" y="3581400"/>
          <a:ext cx="7620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9525</xdr:colOff>
      <xdr:row>4</xdr:row>
      <xdr:rowOff>0</xdr:rowOff>
    </xdr:from>
    <xdr:to>
      <xdr:col>9</xdr:col>
      <xdr:colOff>361950</xdr:colOff>
      <xdr:row>4</xdr:row>
      <xdr:rowOff>0</xdr:rowOff>
    </xdr:to>
    <xdr:sp macro="" textlink="">
      <xdr:nvSpPr>
        <xdr:cNvPr id="3264" name="Line 3">
          <a:extLst>
            <a:ext uri="{FF2B5EF4-FFF2-40B4-BE49-F238E27FC236}">
              <a16:creationId xmlns:a16="http://schemas.microsoft.com/office/drawing/2014/main" id="{00000000-0008-0000-0100-0000C00C0000}"/>
            </a:ext>
          </a:extLst>
        </xdr:cNvPr>
        <xdr:cNvSpPr>
          <a:spLocks noChangeShapeType="1"/>
        </xdr:cNvSpPr>
      </xdr:nvSpPr>
      <xdr:spPr bwMode="auto">
        <a:xfrm flipH="1">
          <a:off x="7591425" y="1847850"/>
          <a:ext cx="3524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371476</xdr:colOff>
      <xdr:row>3</xdr:row>
      <xdr:rowOff>85725</xdr:rowOff>
    </xdr:from>
    <xdr:to>
      <xdr:col>9</xdr:col>
      <xdr:colOff>723901</xdr:colOff>
      <xdr:row>4</xdr:row>
      <xdr:rowOff>238125</xdr:rowOff>
    </xdr:to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8229601" y="1057275"/>
          <a:ext cx="1314450" cy="381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1">
            <a:lnSpc>
              <a:spcPts val="1300"/>
            </a:lnSpc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+mn-ea"/>
            </a:rPr>
            <a:t>プルダウンで以下</a:t>
          </a:r>
          <a:endParaRPr lang="en-US" altLang="ja-JP" sz="1100" b="0" i="0" strike="noStrike">
            <a:solidFill>
              <a:srgbClr val="000000"/>
            </a:solidFill>
            <a:latin typeface="ＭＳ Ｐゴシック"/>
            <a:ea typeface="+mn-ea"/>
          </a:endParaRPr>
        </a:p>
        <a:p>
          <a:pPr algn="l" rtl="1">
            <a:lnSpc>
              <a:spcPts val="1300"/>
            </a:lnSpc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+mn-ea"/>
            </a:rPr>
            <a:t>のリストから選択</a:t>
          </a:r>
        </a:p>
        <a:p>
          <a:pPr algn="l" rtl="1">
            <a:lnSpc>
              <a:spcPts val="1300"/>
            </a:lnSpc>
            <a:defRPr sz="1000"/>
          </a:pPr>
          <a:endParaRPr lang="ja-JP" altLang="en-US" sz="11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8</xdr:col>
      <xdr:colOff>9525</xdr:colOff>
      <xdr:row>4</xdr:row>
      <xdr:rowOff>0</xdr:rowOff>
    </xdr:from>
    <xdr:to>
      <xdr:col>8</xdr:col>
      <xdr:colOff>361950</xdr:colOff>
      <xdr:row>4</xdr:row>
      <xdr:rowOff>0</xdr:rowOff>
    </xdr:to>
    <xdr:sp macro="" textlink="">
      <xdr:nvSpPr>
        <xdr:cNvPr id="6" name="Line 3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>
          <a:spLocks noChangeShapeType="1"/>
        </xdr:cNvSpPr>
      </xdr:nvSpPr>
      <xdr:spPr bwMode="auto">
        <a:xfrm flipH="1">
          <a:off x="7867650" y="1295400"/>
          <a:ext cx="3524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771525</xdr:colOff>
      <xdr:row>5</xdr:row>
      <xdr:rowOff>171450</xdr:rowOff>
    </xdr:from>
    <xdr:to>
      <xdr:col>7</xdr:col>
      <xdr:colOff>171450</xdr:colOff>
      <xdr:row>7</xdr:row>
      <xdr:rowOff>161925</xdr:rowOff>
    </xdr:to>
    <xdr:sp macro="" textlink="">
      <xdr:nvSpPr>
        <xdr:cNvPr id="7" name="AutoShape 35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Arrowheads="1"/>
        </xdr:cNvSpPr>
      </xdr:nvSpPr>
      <xdr:spPr bwMode="auto">
        <a:xfrm>
          <a:off x="6705600" y="1800225"/>
          <a:ext cx="361950" cy="485775"/>
        </a:xfrm>
        <a:prstGeom prst="upArrow">
          <a:avLst>
            <a:gd name="adj1" fmla="val 50000"/>
            <a:gd name="adj2" fmla="val 25000"/>
          </a:avLst>
        </a:prstGeom>
        <a:solidFill>
          <a:srgbClr val="C0C0C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9525</xdr:colOff>
      <xdr:row>4</xdr:row>
      <xdr:rowOff>0</xdr:rowOff>
    </xdr:from>
    <xdr:to>
      <xdr:col>8</xdr:col>
      <xdr:colOff>361950</xdr:colOff>
      <xdr:row>4</xdr:row>
      <xdr:rowOff>0</xdr:rowOff>
    </xdr:to>
    <xdr:sp macro="" textlink="">
      <xdr:nvSpPr>
        <xdr:cNvPr id="6335" name="Line 3">
          <a:extLst>
            <a:ext uri="{FF2B5EF4-FFF2-40B4-BE49-F238E27FC236}">
              <a16:creationId xmlns:a16="http://schemas.microsoft.com/office/drawing/2014/main" id="{00000000-0008-0000-0200-0000BF180000}"/>
            </a:ext>
          </a:extLst>
        </xdr:cNvPr>
        <xdr:cNvSpPr>
          <a:spLocks noChangeShapeType="1"/>
        </xdr:cNvSpPr>
      </xdr:nvSpPr>
      <xdr:spPr bwMode="auto">
        <a:xfrm flipH="1">
          <a:off x="8324850" y="1543050"/>
          <a:ext cx="3524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771525</xdr:colOff>
      <xdr:row>5</xdr:row>
      <xdr:rowOff>171450</xdr:rowOff>
    </xdr:from>
    <xdr:to>
      <xdr:col>7</xdr:col>
      <xdr:colOff>171450</xdr:colOff>
      <xdr:row>7</xdr:row>
      <xdr:rowOff>161925</xdr:rowOff>
    </xdr:to>
    <xdr:sp macro="" textlink="">
      <xdr:nvSpPr>
        <xdr:cNvPr id="5" name="AutoShape 35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>
          <a:spLocks noChangeArrowheads="1"/>
        </xdr:cNvSpPr>
      </xdr:nvSpPr>
      <xdr:spPr bwMode="auto">
        <a:xfrm>
          <a:off x="6705600" y="1800225"/>
          <a:ext cx="361950" cy="485775"/>
        </a:xfrm>
        <a:prstGeom prst="upArrow">
          <a:avLst>
            <a:gd name="adj1" fmla="val 50000"/>
            <a:gd name="adj2" fmla="val 25000"/>
          </a:avLst>
        </a:prstGeom>
        <a:solidFill>
          <a:srgbClr val="C0C0C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oneCellAnchor>
    <xdr:from>
      <xdr:col>8</xdr:col>
      <xdr:colOff>361950</xdr:colOff>
      <xdr:row>3</xdr:row>
      <xdr:rowOff>47625</xdr:rowOff>
    </xdr:from>
    <xdr:ext cx="1447800" cy="466725"/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8220075" y="1114425"/>
          <a:ext cx="1447800" cy="466725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en-US" sz="1100"/>
            <a:t>プルダウンで以下</a:t>
          </a:r>
          <a:endParaRPr kumimoji="1" lang="en-US" altLang="ja-JP" sz="1100"/>
        </a:p>
        <a:p>
          <a:r>
            <a:rPr kumimoji="1" lang="ja-JP" altLang="en-US" sz="1100"/>
            <a:t>のリストから選択</a:t>
          </a: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80122</xdr:colOff>
      <xdr:row>34</xdr:row>
      <xdr:rowOff>71718</xdr:rowOff>
    </xdr:from>
    <xdr:to>
      <xdr:col>10</xdr:col>
      <xdr:colOff>35298</xdr:colOff>
      <xdr:row>61</xdr:row>
      <xdr:rowOff>114300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330572</xdr:colOff>
      <xdr:row>34</xdr:row>
      <xdr:rowOff>11767</xdr:rowOff>
    </xdr:from>
    <xdr:to>
      <xdr:col>4</xdr:col>
      <xdr:colOff>16248</xdr:colOff>
      <xdr:row>36</xdr:row>
      <xdr:rowOff>1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/>
      </xdr:nvSpPr>
      <xdr:spPr>
        <a:xfrm>
          <a:off x="1092572" y="7736542"/>
          <a:ext cx="876301" cy="33113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100"/>
            <a:t>（百万円）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44260</xdr:colOff>
      <xdr:row>34</xdr:row>
      <xdr:rowOff>19050</xdr:rowOff>
    </xdr:from>
    <xdr:to>
      <xdr:col>10</xdr:col>
      <xdr:colOff>78441</xdr:colOff>
      <xdr:row>61</xdr:row>
      <xdr:rowOff>134470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258536</xdr:colOff>
      <xdr:row>34</xdr:row>
      <xdr:rowOff>31297</xdr:rowOff>
    </xdr:from>
    <xdr:to>
      <xdr:col>3</xdr:col>
      <xdr:colOff>1110183</xdr:colOff>
      <xdr:row>36</xdr:row>
      <xdr:rowOff>50187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/>
      </xdr:nvSpPr>
      <xdr:spPr>
        <a:xfrm>
          <a:off x="1020536" y="7813222"/>
          <a:ext cx="851647" cy="3617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100"/>
            <a:t>（百万円）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47626</xdr:colOff>
      <xdr:row>34</xdr:row>
      <xdr:rowOff>9525</xdr:rowOff>
    </xdr:from>
    <xdr:to>
      <xdr:col>10</xdr:col>
      <xdr:colOff>63501</xdr:colOff>
      <xdr:row>62</xdr:row>
      <xdr:rowOff>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0.06403</cdr:x>
      <cdr:y>0</cdr:y>
    </cdr:from>
    <cdr:to>
      <cdr:x>0.17165</cdr:x>
      <cdr:y>0.05018</cdr:y>
    </cdr:to>
    <cdr:sp macro="" textlink="">
      <cdr:nvSpPr>
        <cdr:cNvPr id="2" name="テキスト ボックス 5">
          <a:extLst xmlns:a="http://schemas.openxmlformats.org/drawingml/2006/main">
            <a:ext uri="{FF2B5EF4-FFF2-40B4-BE49-F238E27FC236}">
              <a16:creationId xmlns:a16="http://schemas.microsoft.com/office/drawing/2014/main" id="{00000000-0008-0000-0300-000006000000}"/>
            </a:ext>
          </a:extLst>
        </cdr:cNvPr>
        <cdr:cNvSpPr txBox="1"/>
      </cdr:nvSpPr>
      <cdr:spPr>
        <a:xfrm xmlns:a="http://schemas.openxmlformats.org/drawingml/2006/main">
          <a:off x="532208" y="0"/>
          <a:ext cx="894554" cy="24089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kumimoji="1" lang="ja-JP" altLang="en-US" sz="1100"/>
            <a:t>（百万円）</a:t>
          </a: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40821</xdr:colOff>
      <xdr:row>15</xdr:row>
      <xdr:rowOff>2</xdr:rowOff>
    </xdr:from>
    <xdr:to>
      <xdr:col>25</xdr:col>
      <xdr:colOff>174624</xdr:colOff>
      <xdr:row>15</xdr:row>
      <xdr:rowOff>3</xdr:rowOff>
    </xdr:to>
    <xdr:cxnSp macro="">
      <xdr:nvCxnSpPr>
        <xdr:cNvPr id="2" name="直線矢印コネクタ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CxnSpPr/>
      </xdr:nvCxnSpPr>
      <xdr:spPr>
        <a:xfrm>
          <a:off x="9429750" y="2898323"/>
          <a:ext cx="3957410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23</xdr:col>
      <xdr:colOff>6163</xdr:colOff>
      <xdr:row>11</xdr:row>
      <xdr:rowOff>11206</xdr:rowOff>
    </xdr:from>
    <xdr:to>
      <xdr:col>23</xdr:col>
      <xdr:colOff>6163</xdr:colOff>
      <xdr:row>14</xdr:row>
      <xdr:rowOff>161926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CxnSpPr/>
      </xdr:nvCxnSpPr>
      <xdr:spPr bwMode="auto">
        <a:xfrm flipV="1">
          <a:off x="12588688" y="2163856"/>
          <a:ext cx="0" cy="66507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23</xdr:col>
      <xdr:colOff>12224</xdr:colOff>
      <xdr:row>11</xdr:row>
      <xdr:rowOff>6494</xdr:rowOff>
    </xdr:from>
    <xdr:to>
      <xdr:col>30</xdr:col>
      <xdr:colOff>11206</xdr:colOff>
      <xdr:row>11</xdr:row>
      <xdr:rowOff>6494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CxnSpPr/>
      </xdr:nvCxnSpPr>
      <xdr:spPr bwMode="auto">
        <a:xfrm>
          <a:off x="12594749" y="2159144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17</xdr:col>
      <xdr:colOff>27214</xdr:colOff>
      <xdr:row>29</xdr:row>
      <xdr:rowOff>2</xdr:rowOff>
    </xdr:from>
    <xdr:to>
      <xdr:col>26</xdr:col>
      <xdr:colOff>0</xdr:colOff>
      <xdr:row>29</xdr:row>
      <xdr:rowOff>3</xdr:rowOff>
    </xdr:to>
    <xdr:cxnSp macro="">
      <xdr:nvCxnSpPr>
        <xdr:cNvPr id="6" name="直線矢印コネクタ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CxnSpPr/>
      </xdr:nvCxnSpPr>
      <xdr:spPr>
        <a:xfrm>
          <a:off x="9416143" y="5483681"/>
          <a:ext cx="3973286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32</xdr:col>
      <xdr:colOff>4082</xdr:colOff>
      <xdr:row>15</xdr:row>
      <xdr:rowOff>0</xdr:rowOff>
    </xdr:from>
    <xdr:to>
      <xdr:col>32</xdr:col>
      <xdr:colOff>4082</xdr:colOff>
      <xdr:row>36</xdr:row>
      <xdr:rowOff>13607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CxnSpPr/>
      </xdr:nvCxnSpPr>
      <xdr:spPr bwMode="auto">
        <a:xfrm>
          <a:off x="17853932" y="2838450"/>
          <a:ext cx="0" cy="4614182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36</xdr:row>
      <xdr:rowOff>13607</xdr:rowOff>
    </xdr:from>
    <xdr:to>
      <xdr:col>32</xdr:col>
      <xdr:colOff>0</xdr:colOff>
      <xdr:row>36</xdr:row>
      <xdr:rowOff>13607</xdr:rowOff>
    </xdr:to>
    <xdr:cxnSp macro="">
      <xdr:nvCxnSpPr>
        <xdr:cNvPr id="8" name="直線矢印コネクタ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CxnSpPr/>
      </xdr:nvCxnSpPr>
      <xdr:spPr bwMode="auto">
        <a:xfrm flipH="1">
          <a:off x="10477500" y="7452632"/>
          <a:ext cx="7372350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31</xdr:col>
      <xdr:colOff>11206</xdr:colOff>
      <xdr:row>15</xdr:row>
      <xdr:rowOff>1681</xdr:rowOff>
    </xdr:from>
    <xdr:to>
      <xdr:col>32</xdr:col>
      <xdr:colOff>0</xdr:colOff>
      <xdr:row>15</xdr:row>
      <xdr:rowOff>1681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CxnSpPr/>
      </xdr:nvCxnSpPr>
      <xdr:spPr bwMode="auto">
        <a:xfrm>
          <a:off x="17489581" y="2840131"/>
          <a:ext cx="360269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17</xdr:col>
      <xdr:colOff>0</xdr:colOff>
      <xdr:row>37</xdr:row>
      <xdr:rowOff>0</xdr:rowOff>
    </xdr:from>
    <xdr:to>
      <xdr:col>17</xdr:col>
      <xdr:colOff>0</xdr:colOff>
      <xdr:row>39</xdr:row>
      <xdr:rowOff>0</xdr:rowOff>
    </xdr:to>
    <xdr:cxnSp macro="">
      <xdr:nvCxnSpPr>
        <xdr:cNvPr id="10" name="直線矢印コネクタ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CxnSpPr/>
      </xdr:nvCxnSpPr>
      <xdr:spPr bwMode="auto">
        <a:xfrm>
          <a:off x="9744075" y="7658100"/>
          <a:ext cx="0" cy="3619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5953</xdr:colOff>
      <xdr:row>14</xdr:row>
      <xdr:rowOff>172640</xdr:rowOff>
    </xdr:from>
    <xdr:to>
      <xdr:col>14</xdr:col>
      <xdr:colOff>653143</xdr:colOff>
      <xdr:row>14</xdr:row>
      <xdr:rowOff>172640</xdr:rowOff>
    </xdr:to>
    <xdr:cxnSp macro="">
      <xdr:nvCxnSpPr>
        <xdr:cNvPr id="11" name="直線矢印コネクタ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CxnSpPr/>
      </xdr:nvCxnSpPr>
      <xdr:spPr bwMode="auto">
        <a:xfrm flipH="1">
          <a:off x="4632382" y="2894069"/>
          <a:ext cx="3259761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672353</xdr:colOff>
      <xdr:row>11</xdr:row>
      <xdr:rowOff>0</xdr:rowOff>
    </xdr:from>
    <xdr:to>
      <xdr:col>9</xdr:col>
      <xdr:colOff>672353</xdr:colOff>
      <xdr:row>15</xdr:row>
      <xdr:rowOff>0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CxnSpPr/>
      </xdr:nvCxnSpPr>
      <xdr:spPr bwMode="auto">
        <a:xfrm>
          <a:off x="5587253" y="2152650"/>
          <a:ext cx="0" cy="68580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11206</xdr:colOff>
      <xdr:row>11</xdr:row>
      <xdr:rowOff>0</xdr:rowOff>
    </xdr:from>
    <xdr:to>
      <xdr:col>4</xdr:col>
      <xdr:colOff>13610</xdr:colOff>
      <xdr:row>12</xdr:row>
      <xdr:rowOff>163286</xdr:rowOff>
    </xdr:to>
    <xdr:cxnSp macro="">
      <xdr:nvCxnSpPr>
        <xdr:cNvPr id="13" name="直線矢印コネクタ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CxnSpPr/>
      </xdr:nvCxnSpPr>
      <xdr:spPr bwMode="auto">
        <a:xfrm>
          <a:off x="2325781" y="2152650"/>
          <a:ext cx="2404" cy="33473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9526</xdr:colOff>
      <xdr:row>29</xdr:row>
      <xdr:rowOff>0</xdr:rowOff>
    </xdr:from>
    <xdr:to>
      <xdr:col>15</xdr:col>
      <xdr:colOff>13607</xdr:colOff>
      <xdr:row>29</xdr:row>
      <xdr:rowOff>0</xdr:rowOff>
    </xdr:to>
    <xdr:cxnSp macro="">
      <xdr:nvCxnSpPr>
        <xdr:cNvPr id="14" name="直線矢印コネクタ 1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CxnSpPr/>
      </xdr:nvCxnSpPr>
      <xdr:spPr bwMode="auto">
        <a:xfrm flipH="1">
          <a:off x="4635955" y="5483679"/>
          <a:ext cx="3297009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9525</xdr:colOff>
      <xdr:row>47</xdr:row>
      <xdr:rowOff>0</xdr:rowOff>
    </xdr:from>
    <xdr:to>
      <xdr:col>12</xdr:col>
      <xdr:colOff>672354</xdr:colOff>
      <xdr:row>47</xdr:row>
      <xdr:rowOff>0</xdr:rowOff>
    </xdr:to>
    <xdr:cxnSp macro="">
      <xdr:nvCxnSpPr>
        <xdr:cNvPr id="15" name="直線矢印コネクタ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CxnSpPr/>
      </xdr:nvCxnSpPr>
      <xdr:spPr bwMode="auto">
        <a:xfrm flipH="1">
          <a:off x="4667250" y="9477375"/>
          <a:ext cx="1929654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30</xdr:col>
      <xdr:colOff>0</xdr:colOff>
      <xdr:row>30</xdr:row>
      <xdr:rowOff>23812</xdr:rowOff>
    </xdr:from>
    <xdr:to>
      <xdr:col>30</xdr:col>
      <xdr:colOff>0</xdr:colOff>
      <xdr:row>36</xdr:row>
      <xdr:rowOff>13608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CxnSpPr/>
      </xdr:nvCxnSpPr>
      <xdr:spPr bwMode="auto">
        <a:xfrm>
          <a:off x="16744950" y="6367462"/>
          <a:ext cx="0" cy="1085171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15</xdr:col>
      <xdr:colOff>0</xdr:colOff>
      <xdr:row>47</xdr:row>
      <xdr:rowOff>1</xdr:rowOff>
    </xdr:from>
    <xdr:to>
      <xdr:col>26</xdr:col>
      <xdr:colOff>-1</xdr:colOff>
      <xdr:row>47</xdr:row>
      <xdr:rowOff>2</xdr:rowOff>
    </xdr:to>
    <xdr:cxnSp macro="">
      <xdr:nvCxnSpPr>
        <xdr:cNvPr id="17" name="直線矢印コネクタ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CxnSpPr/>
      </xdr:nvCxnSpPr>
      <xdr:spPr>
        <a:xfrm flipV="1">
          <a:off x="7981950" y="9477376"/>
          <a:ext cx="6248399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4</xdr:row>
      <xdr:rowOff>155864</xdr:rowOff>
    </xdr:from>
    <xdr:to>
      <xdr:col>11</xdr:col>
      <xdr:colOff>23812</xdr:colOff>
      <xdr:row>52</xdr:row>
      <xdr:rowOff>0</xdr:rowOff>
    </xdr:to>
    <xdr:sp macro="" textlink="">
      <xdr:nvSpPr>
        <xdr:cNvPr id="18" name="角丸四角形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SpPr/>
      </xdr:nvSpPr>
      <xdr:spPr bwMode="auto">
        <a:xfrm>
          <a:off x="1371600" y="1184564"/>
          <a:ext cx="4500562" cy="9235786"/>
        </a:xfrm>
        <a:prstGeom prst="roundRect">
          <a:avLst/>
        </a:prstGeom>
        <a:noFill/>
        <a:ln w="571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22</xdr:col>
      <xdr:colOff>0</xdr:colOff>
      <xdr:row>5</xdr:row>
      <xdr:rowOff>0</xdr:rowOff>
    </xdr:from>
    <xdr:to>
      <xdr:col>33</xdr:col>
      <xdr:colOff>-1</xdr:colOff>
      <xdr:row>52</xdr:row>
      <xdr:rowOff>0</xdr:rowOff>
    </xdr:to>
    <xdr:sp macro="" textlink="">
      <xdr:nvSpPr>
        <xdr:cNvPr id="20" name="角丸四角形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SpPr/>
      </xdr:nvSpPr>
      <xdr:spPr bwMode="auto">
        <a:xfrm>
          <a:off x="12087225" y="1209675"/>
          <a:ext cx="6115049" cy="9210675"/>
        </a:xfrm>
        <a:prstGeom prst="roundRect">
          <a:avLst/>
        </a:prstGeom>
        <a:noFill/>
        <a:ln w="571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352425</xdr:colOff>
      <xdr:row>15</xdr:row>
      <xdr:rowOff>1</xdr:rowOff>
    </xdr:from>
    <xdr:to>
      <xdr:col>9</xdr:col>
      <xdr:colOff>352425</xdr:colOff>
      <xdr:row>16</xdr:row>
      <xdr:rowOff>0</xdr:rowOff>
    </xdr:to>
    <xdr:cxnSp macro="">
      <xdr:nvCxnSpPr>
        <xdr:cNvPr id="24" name="直線矢印コネクタ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CxnSpPr/>
      </xdr:nvCxnSpPr>
      <xdr:spPr bwMode="auto">
        <a:xfrm flipV="1">
          <a:off x="5267325" y="2838451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16</xdr:col>
      <xdr:colOff>27083</xdr:colOff>
      <xdr:row>19</xdr:row>
      <xdr:rowOff>0</xdr:rowOff>
    </xdr:from>
    <xdr:to>
      <xdr:col>17</xdr:col>
      <xdr:colOff>15875</xdr:colOff>
      <xdr:row>19</xdr:row>
      <xdr:rowOff>0</xdr:rowOff>
    </xdr:to>
    <xdr:cxnSp macro="">
      <xdr:nvCxnSpPr>
        <xdr:cNvPr id="25" name="直線矢印コネクタ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CxnSpPr/>
      </xdr:nvCxnSpPr>
      <xdr:spPr bwMode="auto">
        <a:xfrm flipH="1">
          <a:off x="7281958" y="3619500"/>
          <a:ext cx="973042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11207</xdr:colOff>
      <xdr:row>38</xdr:row>
      <xdr:rowOff>0</xdr:rowOff>
    </xdr:from>
    <xdr:to>
      <xdr:col>19</xdr:col>
      <xdr:colOff>0</xdr:colOff>
      <xdr:row>38</xdr:row>
      <xdr:rowOff>0</xdr:rowOff>
    </xdr:to>
    <xdr:cxnSp macro="">
      <xdr:nvCxnSpPr>
        <xdr:cNvPr id="26" name="直線矢印コネクタ 25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CxnSpPr/>
      </xdr:nvCxnSpPr>
      <xdr:spPr bwMode="auto">
        <a:xfrm flipH="1">
          <a:off x="9755282" y="7839075"/>
          <a:ext cx="884143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29</xdr:row>
      <xdr:rowOff>0</xdr:rowOff>
    </xdr:from>
    <xdr:to>
      <xdr:col>24</xdr:col>
      <xdr:colOff>0</xdr:colOff>
      <xdr:row>29</xdr:row>
      <xdr:rowOff>190500</xdr:rowOff>
    </xdr:to>
    <xdr:cxnSp macro="">
      <xdr:nvCxnSpPr>
        <xdr:cNvPr id="29" name="直線矢印コネクタ 28">
          <a:extLst>
            <a:ext uri="{FF2B5EF4-FFF2-40B4-BE49-F238E27FC236}">
              <a16:creationId xmlns:a16="http://schemas.microsoft.com/office/drawing/2014/main" id="{00000000-0008-0000-0600-00001D000000}"/>
            </a:ext>
          </a:extLst>
        </xdr:cNvPr>
        <xdr:cNvCxnSpPr/>
      </xdr:nvCxnSpPr>
      <xdr:spPr bwMode="auto">
        <a:xfrm flipV="1">
          <a:off x="13315950" y="6115050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27</xdr:col>
      <xdr:colOff>17322</xdr:colOff>
      <xdr:row>24</xdr:row>
      <xdr:rowOff>0</xdr:rowOff>
    </xdr:from>
    <xdr:to>
      <xdr:col>27</xdr:col>
      <xdr:colOff>17322</xdr:colOff>
      <xdr:row>25</xdr:row>
      <xdr:rowOff>11206</xdr:rowOff>
    </xdr:to>
    <xdr:cxnSp macro="">
      <xdr:nvCxnSpPr>
        <xdr:cNvPr id="30" name="直線矢印コネクタ 29">
          <a:extLst>
            <a:ext uri="{FF2B5EF4-FFF2-40B4-BE49-F238E27FC236}">
              <a16:creationId xmlns:a16="http://schemas.microsoft.com/office/drawing/2014/main" id="{00000000-0008-0000-0600-00001E000000}"/>
            </a:ext>
          </a:extLst>
        </xdr:cNvPr>
        <xdr:cNvCxnSpPr/>
      </xdr:nvCxnSpPr>
      <xdr:spPr bwMode="auto">
        <a:xfrm>
          <a:off x="14981097" y="5238750"/>
          <a:ext cx="0" cy="18265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26</xdr:col>
      <xdr:colOff>727362</xdr:colOff>
      <xdr:row>42</xdr:row>
      <xdr:rowOff>0</xdr:rowOff>
    </xdr:from>
    <xdr:to>
      <xdr:col>26</xdr:col>
      <xdr:colOff>727362</xdr:colOff>
      <xdr:row>43</xdr:row>
      <xdr:rowOff>11206</xdr:rowOff>
    </xdr:to>
    <xdr:cxnSp macro="">
      <xdr:nvCxnSpPr>
        <xdr:cNvPr id="31" name="直線矢印コネクタ 30">
          <a:extLst>
            <a:ext uri="{FF2B5EF4-FFF2-40B4-BE49-F238E27FC236}">
              <a16:creationId xmlns:a16="http://schemas.microsoft.com/office/drawing/2014/main" id="{00000000-0008-0000-0600-00001F000000}"/>
            </a:ext>
          </a:extLst>
        </xdr:cNvPr>
        <xdr:cNvCxnSpPr/>
      </xdr:nvCxnSpPr>
      <xdr:spPr bwMode="auto">
        <a:xfrm>
          <a:off x="14957712" y="8582025"/>
          <a:ext cx="0" cy="18265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352425</xdr:colOff>
      <xdr:row>29</xdr:row>
      <xdr:rowOff>1</xdr:rowOff>
    </xdr:from>
    <xdr:to>
      <xdr:col>9</xdr:col>
      <xdr:colOff>352425</xdr:colOff>
      <xdr:row>30</xdr:row>
      <xdr:rowOff>0</xdr:rowOff>
    </xdr:to>
    <xdr:cxnSp macro="">
      <xdr:nvCxnSpPr>
        <xdr:cNvPr id="32" name="直線矢印コネクタ 31">
          <a:extLst>
            <a:ext uri="{FF2B5EF4-FFF2-40B4-BE49-F238E27FC236}">
              <a16:creationId xmlns:a16="http://schemas.microsoft.com/office/drawing/2014/main" id="{00000000-0008-0000-0600-000020000000}"/>
            </a:ext>
          </a:extLst>
        </xdr:cNvPr>
        <xdr:cNvCxnSpPr/>
      </xdr:nvCxnSpPr>
      <xdr:spPr bwMode="auto">
        <a:xfrm flipV="1">
          <a:off x="5267325" y="6115051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352425</xdr:colOff>
      <xdr:row>47</xdr:row>
      <xdr:rowOff>1</xdr:rowOff>
    </xdr:from>
    <xdr:to>
      <xdr:col>9</xdr:col>
      <xdr:colOff>352425</xdr:colOff>
      <xdr:row>48</xdr:row>
      <xdr:rowOff>0</xdr:rowOff>
    </xdr:to>
    <xdr:cxnSp macro="">
      <xdr:nvCxnSpPr>
        <xdr:cNvPr id="33" name="直線矢印コネクタ 32">
          <a:extLst>
            <a:ext uri="{FF2B5EF4-FFF2-40B4-BE49-F238E27FC236}">
              <a16:creationId xmlns:a16="http://schemas.microsoft.com/office/drawing/2014/main" id="{00000000-0008-0000-0600-000021000000}"/>
            </a:ext>
          </a:extLst>
        </xdr:cNvPr>
        <xdr:cNvCxnSpPr/>
      </xdr:nvCxnSpPr>
      <xdr:spPr bwMode="auto">
        <a:xfrm flipV="1">
          <a:off x="5267325" y="9477376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22412</xdr:colOff>
      <xdr:row>11</xdr:row>
      <xdr:rowOff>0</xdr:rowOff>
    </xdr:from>
    <xdr:to>
      <xdr:col>10</xdr:col>
      <xdr:colOff>0</xdr:colOff>
      <xdr:row>11</xdr:row>
      <xdr:rowOff>0</xdr:rowOff>
    </xdr:to>
    <xdr:cxnSp macro="">
      <xdr:nvCxnSpPr>
        <xdr:cNvPr id="34" name="直線コネクタ 33">
          <a:extLst>
            <a:ext uri="{FF2B5EF4-FFF2-40B4-BE49-F238E27FC236}">
              <a16:creationId xmlns:a16="http://schemas.microsoft.com/office/drawing/2014/main" id="{00000000-0008-0000-0600-000022000000}"/>
            </a:ext>
          </a:extLst>
        </xdr:cNvPr>
        <xdr:cNvCxnSpPr/>
      </xdr:nvCxnSpPr>
      <xdr:spPr bwMode="auto">
        <a:xfrm>
          <a:off x="2336987" y="2152650"/>
          <a:ext cx="3263713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24</xdr:col>
      <xdr:colOff>0</xdr:colOff>
      <xdr:row>36</xdr:row>
      <xdr:rowOff>0</xdr:rowOff>
    </xdr:from>
    <xdr:to>
      <xdr:col>24</xdr:col>
      <xdr:colOff>0</xdr:colOff>
      <xdr:row>36</xdr:row>
      <xdr:rowOff>190500</xdr:rowOff>
    </xdr:to>
    <xdr:cxnSp macro="">
      <xdr:nvCxnSpPr>
        <xdr:cNvPr id="36" name="直線矢印コネクタ 35">
          <a:extLst>
            <a:ext uri="{FF2B5EF4-FFF2-40B4-BE49-F238E27FC236}">
              <a16:creationId xmlns:a16="http://schemas.microsoft.com/office/drawing/2014/main" id="{00000000-0008-0000-0600-000024000000}"/>
            </a:ext>
          </a:extLst>
        </xdr:cNvPr>
        <xdr:cNvCxnSpPr/>
      </xdr:nvCxnSpPr>
      <xdr:spPr bwMode="auto">
        <a:xfrm flipV="1">
          <a:off x="13315950" y="7439025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15</xdr:row>
      <xdr:rowOff>0</xdr:rowOff>
    </xdr:from>
    <xdr:to>
      <xdr:col>24</xdr:col>
      <xdr:colOff>0</xdr:colOff>
      <xdr:row>15</xdr:row>
      <xdr:rowOff>190500</xdr:rowOff>
    </xdr:to>
    <xdr:cxnSp macro="">
      <xdr:nvCxnSpPr>
        <xdr:cNvPr id="37" name="直線矢印コネクタ 36">
          <a:extLst>
            <a:ext uri="{FF2B5EF4-FFF2-40B4-BE49-F238E27FC236}">
              <a16:creationId xmlns:a16="http://schemas.microsoft.com/office/drawing/2014/main" id="{00000000-0008-0000-0600-000025000000}"/>
            </a:ext>
          </a:extLst>
        </xdr:cNvPr>
        <xdr:cNvCxnSpPr/>
      </xdr:nvCxnSpPr>
      <xdr:spPr bwMode="auto">
        <a:xfrm flipV="1">
          <a:off x="13315950" y="2838450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47</xdr:row>
      <xdr:rowOff>0</xdr:rowOff>
    </xdr:from>
    <xdr:to>
      <xdr:col>24</xdr:col>
      <xdr:colOff>0</xdr:colOff>
      <xdr:row>47</xdr:row>
      <xdr:rowOff>190500</xdr:rowOff>
    </xdr:to>
    <xdr:cxnSp macro="">
      <xdr:nvCxnSpPr>
        <xdr:cNvPr id="38" name="直線矢印コネクタ 37">
          <a:extLst>
            <a:ext uri="{FF2B5EF4-FFF2-40B4-BE49-F238E27FC236}">
              <a16:creationId xmlns:a16="http://schemas.microsoft.com/office/drawing/2014/main" id="{00000000-0008-0000-0600-000026000000}"/>
            </a:ext>
          </a:extLst>
        </xdr:cNvPr>
        <xdr:cNvCxnSpPr/>
      </xdr:nvCxnSpPr>
      <xdr:spPr bwMode="auto">
        <a:xfrm flipV="1">
          <a:off x="13315950" y="9477375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353785</xdr:colOff>
      <xdr:row>24</xdr:row>
      <xdr:rowOff>0</xdr:rowOff>
    </xdr:from>
    <xdr:to>
      <xdr:col>6</xdr:col>
      <xdr:colOff>353785</xdr:colOff>
      <xdr:row>25</xdr:row>
      <xdr:rowOff>0</xdr:rowOff>
    </xdr:to>
    <xdr:cxnSp macro="">
      <xdr:nvCxnSpPr>
        <xdr:cNvPr id="39" name="直線矢印コネクタ 38">
          <a:extLst>
            <a:ext uri="{FF2B5EF4-FFF2-40B4-BE49-F238E27FC236}">
              <a16:creationId xmlns:a16="http://schemas.microsoft.com/office/drawing/2014/main" id="{00000000-0008-0000-0600-000027000000}"/>
            </a:ext>
          </a:extLst>
        </xdr:cNvPr>
        <xdr:cNvCxnSpPr/>
      </xdr:nvCxnSpPr>
      <xdr:spPr bwMode="auto">
        <a:xfrm>
          <a:off x="3639910" y="5238750"/>
          <a:ext cx="0" cy="1714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353785</xdr:colOff>
      <xdr:row>42</xdr:row>
      <xdr:rowOff>0</xdr:rowOff>
    </xdr:from>
    <xdr:to>
      <xdr:col>6</xdr:col>
      <xdr:colOff>353785</xdr:colOff>
      <xdr:row>43</xdr:row>
      <xdr:rowOff>0</xdr:rowOff>
    </xdr:to>
    <xdr:cxnSp macro="">
      <xdr:nvCxnSpPr>
        <xdr:cNvPr id="40" name="直線矢印コネクタ 39">
          <a:extLst>
            <a:ext uri="{FF2B5EF4-FFF2-40B4-BE49-F238E27FC236}">
              <a16:creationId xmlns:a16="http://schemas.microsoft.com/office/drawing/2014/main" id="{00000000-0008-0000-0600-000028000000}"/>
            </a:ext>
          </a:extLst>
        </xdr:cNvPr>
        <xdr:cNvCxnSpPr/>
      </xdr:nvCxnSpPr>
      <xdr:spPr bwMode="auto">
        <a:xfrm>
          <a:off x="3639910" y="8582025"/>
          <a:ext cx="0" cy="1714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678465</xdr:colOff>
      <xdr:row>25</xdr:row>
      <xdr:rowOff>16300</xdr:rowOff>
    </xdr:from>
    <xdr:to>
      <xdr:col>9</xdr:col>
      <xdr:colOff>678465</xdr:colOff>
      <xdr:row>29</xdr:row>
      <xdr:rowOff>16300</xdr:rowOff>
    </xdr:to>
    <xdr:cxnSp macro="">
      <xdr:nvCxnSpPr>
        <xdr:cNvPr id="41" name="直線コネクタ 40">
          <a:extLst>
            <a:ext uri="{FF2B5EF4-FFF2-40B4-BE49-F238E27FC236}">
              <a16:creationId xmlns:a16="http://schemas.microsoft.com/office/drawing/2014/main" id="{00000000-0008-0000-0600-000029000000}"/>
            </a:ext>
          </a:extLst>
        </xdr:cNvPr>
        <xdr:cNvCxnSpPr/>
      </xdr:nvCxnSpPr>
      <xdr:spPr bwMode="auto">
        <a:xfrm>
          <a:off x="5593365" y="5426500"/>
          <a:ext cx="0" cy="7048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0</xdr:colOff>
      <xdr:row>25</xdr:row>
      <xdr:rowOff>0</xdr:rowOff>
    </xdr:from>
    <xdr:to>
      <xdr:col>4</xdr:col>
      <xdr:colOff>2404</xdr:colOff>
      <xdr:row>27</xdr:row>
      <xdr:rowOff>6404</xdr:rowOff>
    </xdr:to>
    <xdr:cxnSp macro="">
      <xdr:nvCxnSpPr>
        <xdr:cNvPr id="42" name="直線矢印コネクタ 41">
          <a:extLst>
            <a:ext uri="{FF2B5EF4-FFF2-40B4-BE49-F238E27FC236}">
              <a16:creationId xmlns:a16="http://schemas.microsoft.com/office/drawing/2014/main" id="{00000000-0008-0000-0600-00002A000000}"/>
            </a:ext>
          </a:extLst>
        </xdr:cNvPr>
        <xdr:cNvCxnSpPr/>
      </xdr:nvCxnSpPr>
      <xdr:spPr bwMode="auto">
        <a:xfrm>
          <a:off x="2314575" y="5410200"/>
          <a:ext cx="2404" cy="35882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11206</xdr:colOff>
      <xdr:row>25</xdr:row>
      <xdr:rowOff>16300</xdr:rowOff>
    </xdr:from>
    <xdr:to>
      <xdr:col>9</xdr:col>
      <xdr:colOff>681522</xdr:colOff>
      <xdr:row>25</xdr:row>
      <xdr:rowOff>16300</xdr:rowOff>
    </xdr:to>
    <xdr:cxnSp macro="">
      <xdr:nvCxnSpPr>
        <xdr:cNvPr id="43" name="直線コネクタ 42">
          <a:extLst>
            <a:ext uri="{FF2B5EF4-FFF2-40B4-BE49-F238E27FC236}">
              <a16:creationId xmlns:a16="http://schemas.microsoft.com/office/drawing/2014/main" id="{00000000-0008-0000-0600-00002B000000}"/>
            </a:ext>
          </a:extLst>
        </xdr:cNvPr>
        <xdr:cNvCxnSpPr/>
      </xdr:nvCxnSpPr>
      <xdr:spPr bwMode="auto">
        <a:xfrm>
          <a:off x="2325781" y="5426500"/>
          <a:ext cx="3270641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9</xdr:col>
      <xdr:colOff>661147</xdr:colOff>
      <xdr:row>43</xdr:row>
      <xdr:rowOff>16300</xdr:rowOff>
    </xdr:from>
    <xdr:to>
      <xdr:col>9</xdr:col>
      <xdr:colOff>661147</xdr:colOff>
      <xdr:row>47</xdr:row>
      <xdr:rowOff>16300</xdr:rowOff>
    </xdr:to>
    <xdr:cxnSp macro="">
      <xdr:nvCxnSpPr>
        <xdr:cNvPr id="44" name="直線コネクタ 43">
          <a:extLst>
            <a:ext uri="{FF2B5EF4-FFF2-40B4-BE49-F238E27FC236}">
              <a16:creationId xmlns:a16="http://schemas.microsoft.com/office/drawing/2014/main" id="{00000000-0008-0000-0600-00002C000000}"/>
            </a:ext>
          </a:extLst>
        </xdr:cNvPr>
        <xdr:cNvCxnSpPr/>
      </xdr:nvCxnSpPr>
      <xdr:spPr bwMode="auto">
        <a:xfrm>
          <a:off x="5576047" y="8769775"/>
          <a:ext cx="0" cy="72390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0</xdr:colOff>
      <xdr:row>43</xdr:row>
      <xdr:rowOff>0</xdr:rowOff>
    </xdr:from>
    <xdr:to>
      <xdr:col>4</xdr:col>
      <xdr:colOff>2404</xdr:colOff>
      <xdr:row>45</xdr:row>
      <xdr:rowOff>6404</xdr:rowOff>
    </xdr:to>
    <xdr:cxnSp macro="">
      <xdr:nvCxnSpPr>
        <xdr:cNvPr id="45" name="直線矢印コネクタ 44">
          <a:extLst>
            <a:ext uri="{FF2B5EF4-FFF2-40B4-BE49-F238E27FC236}">
              <a16:creationId xmlns:a16="http://schemas.microsoft.com/office/drawing/2014/main" id="{00000000-0008-0000-0600-00002D000000}"/>
            </a:ext>
          </a:extLst>
        </xdr:cNvPr>
        <xdr:cNvCxnSpPr/>
      </xdr:nvCxnSpPr>
      <xdr:spPr bwMode="auto">
        <a:xfrm>
          <a:off x="2314575" y="8753475"/>
          <a:ext cx="2404" cy="37787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11206</xdr:colOff>
      <xdr:row>43</xdr:row>
      <xdr:rowOff>16300</xdr:rowOff>
    </xdr:from>
    <xdr:to>
      <xdr:col>9</xdr:col>
      <xdr:colOff>681522</xdr:colOff>
      <xdr:row>43</xdr:row>
      <xdr:rowOff>16300</xdr:rowOff>
    </xdr:to>
    <xdr:cxnSp macro="">
      <xdr:nvCxnSpPr>
        <xdr:cNvPr id="46" name="直線コネクタ 45">
          <a:extLst>
            <a:ext uri="{FF2B5EF4-FFF2-40B4-BE49-F238E27FC236}">
              <a16:creationId xmlns:a16="http://schemas.microsoft.com/office/drawing/2014/main" id="{00000000-0008-0000-0600-00002E000000}"/>
            </a:ext>
          </a:extLst>
        </xdr:cNvPr>
        <xdr:cNvCxnSpPr/>
      </xdr:nvCxnSpPr>
      <xdr:spPr bwMode="auto">
        <a:xfrm>
          <a:off x="2325781" y="8769775"/>
          <a:ext cx="3270641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9525</xdr:colOff>
      <xdr:row>11</xdr:row>
      <xdr:rowOff>9525</xdr:rowOff>
    </xdr:from>
    <xdr:to>
      <xdr:col>30</xdr:col>
      <xdr:colOff>9525</xdr:colOff>
      <xdr:row>13</xdr:row>
      <xdr:rowOff>9525</xdr:rowOff>
    </xdr:to>
    <xdr:cxnSp macro="">
      <xdr:nvCxnSpPr>
        <xdr:cNvPr id="47" name="直線矢印コネクタ 46">
          <a:extLst>
            <a:ext uri="{FF2B5EF4-FFF2-40B4-BE49-F238E27FC236}">
              <a16:creationId xmlns:a16="http://schemas.microsoft.com/office/drawing/2014/main" id="{00000000-0008-0000-0600-00002F000000}"/>
            </a:ext>
          </a:extLst>
        </xdr:cNvPr>
        <xdr:cNvCxnSpPr/>
      </xdr:nvCxnSpPr>
      <xdr:spPr bwMode="auto">
        <a:xfrm>
          <a:off x="16754475" y="2162175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23</xdr:col>
      <xdr:colOff>0</xdr:colOff>
      <xdr:row>25</xdr:row>
      <xdr:rowOff>4713</xdr:rowOff>
    </xdr:from>
    <xdr:to>
      <xdr:col>23</xdr:col>
      <xdr:colOff>0</xdr:colOff>
      <xdr:row>29</xdr:row>
      <xdr:rowOff>0</xdr:rowOff>
    </xdr:to>
    <xdr:cxnSp macro="">
      <xdr:nvCxnSpPr>
        <xdr:cNvPr id="48" name="直線コネクタ 47">
          <a:extLst>
            <a:ext uri="{FF2B5EF4-FFF2-40B4-BE49-F238E27FC236}">
              <a16:creationId xmlns:a16="http://schemas.microsoft.com/office/drawing/2014/main" id="{00000000-0008-0000-0600-000030000000}"/>
            </a:ext>
          </a:extLst>
        </xdr:cNvPr>
        <xdr:cNvCxnSpPr/>
      </xdr:nvCxnSpPr>
      <xdr:spPr bwMode="auto">
        <a:xfrm flipV="1">
          <a:off x="12582525" y="5414913"/>
          <a:ext cx="0" cy="700137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23</xdr:col>
      <xdr:colOff>6061</xdr:colOff>
      <xdr:row>25</xdr:row>
      <xdr:rowOff>0</xdr:rowOff>
    </xdr:from>
    <xdr:to>
      <xdr:col>30</xdr:col>
      <xdr:colOff>5043</xdr:colOff>
      <xdr:row>25</xdr:row>
      <xdr:rowOff>0</xdr:rowOff>
    </xdr:to>
    <xdr:cxnSp macro="">
      <xdr:nvCxnSpPr>
        <xdr:cNvPr id="49" name="直線コネクタ 48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CxnSpPr/>
      </xdr:nvCxnSpPr>
      <xdr:spPr bwMode="auto">
        <a:xfrm>
          <a:off x="12588586" y="5410200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3362</xdr:colOff>
      <xdr:row>25</xdr:row>
      <xdr:rowOff>3031</xdr:rowOff>
    </xdr:from>
    <xdr:to>
      <xdr:col>30</xdr:col>
      <xdr:colOff>3362</xdr:colOff>
      <xdr:row>26</xdr:row>
      <xdr:rowOff>164956</xdr:rowOff>
    </xdr:to>
    <xdr:cxnSp macro="">
      <xdr:nvCxnSpPr>
        <xdr:cNvPr id="50" name="直線矢印コネクタ 49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CxnSpPr/>
      </xdr:nvCxnSpPr>
      <xdr:spPr bwMode="auto">
        <a:xfrm>
          <a:off x="16748312" y="5413231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23</xdr:col>
      <xdr:colOff>0</xdr:colOff>
      <xdr:row>43</xdr:row>
      <xdr:rowOff>4712</xdr:rowOff>
    </xdr:from>
    <xdr:to>
      <xdr:col>23</xdr:col>
      <xdr:colOff>0</xdr:colOff>
      <xdr:row>47</xdr:row>
      <xdr:rowOff>0</xdr:rowOff>
    </xdr:to>
    <xdr:cxnSp macro="">
      <xdr:nvCxnSpPr>
        <xdr:cNvPr id="51" name="直線コネクタ 50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CxnSpPr/>
      </xdr:nvCxnSpPr>
      <xdr:spPr bwMode="auto">
        <a:xfrm flipV="1">
          <a:off x="12582525" y="8758187"/>
          <a:ext cx="0" cy="719188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23</xdr:col>
      <xdr:colOff>6061</xdr:colOff>
      <xdr:row>43</xdr:row>
      <xdr:rowOff>0</xdr:rowOff>
    </xdr:from>
    <xdr:to>
      <xdr:col>30</xdr:col>
      <xdr:colOff>5043</xdr:colOff>
      <xdr:row>43</xdr:row>
      <xdr:rowOff>0</xdr:rowOff>
    </xdr:to>
    <xdr:cxnSp macro="">
      <xdr:nvCxnSpPr>
        <xdr:cNvPr id="52" name="直線コネクタ 51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CxnSpPr/>
      </xdr:nvCxnSpPr>
      <xdr:spPr bwMode="auto">
        <a:xfrm>
          <a:off x="12588586" y="8753475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3362</xdr:colOff>
      <xdr:row>43</xdr:row>
      <xdr:rowOff>3031</xdr:rowOff>
    </xdr:from>
    <xdr:to>
      <xdr:col>30</xdr:col>
      <xdr:colOff>3362</xdr:colOff>
      <xdr:row>44</xdr:row>
      <xdr:rowOff>164956</xdr:rowOff>
    </xdr:to>
    <xdr:cxnSp macro="">
      <xdr:nvCxnSpPr>
        <xdr:cNvPr id="53" name="直線矢印コネクタ 5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CxnSpPr/>
      </xdr:nvCxnSpPr>
      <xdr:spPr bwMode="auto">
        <a:xfrm>
          <a:off x="16748312" y="8756506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16</xdr:col>
      <xdr:colOff>0</xdr:colOff>
      <xdr:row>16</xdr:row>
      <xdr:rowOff>15875</xdr:rowOff>
    </xdr:from>
    <xdr:to>
      <xdr:col>16</xdr:col>
      <xdr:colOff>0</xdr:colOff>
      <xdr:row>25</xdr:row>
      <xdr:rowOff>156883</xdr:rowOff>
    </xdr:to>
    <xdr:cxnSp macro="">
      <xdr:nvCxnSpPr>
        <xdr:cNvPr id="62" name="直線矢印コネクタ 61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CxnSpPr/>
      </xdr:nvCxnSpPr>
      <xdr:spPr bwMode="auto">
        <a:xfrm>
          <a:off x="7254875" y="3095625"/>
          <a:ext cx="0" cy="2474633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43</xdr:row>
      <xdr:rowOff>0</xdr:rowOff>
    </xdr:from>
    <xdr:to>
      <xdr:col>17</xdr:col>
      <xdr:colOff>0</xdr:colOff>
      <xdr:row>43</xdr:row>
      <xdr:rowOff>0</xdr:rowOff>
    </xdr:to>
    <xdr:cxnSp macro="">
      <xdr:nvCxnSpPr>
        <xdr:cNvPr id="65" name="直線コネクタ 64">
          <a:extLst>
            <a:ext uri="{FF2B5EF4-FFF2-40B4-BE49-F238E27FC236}">
              <a16:creationId xmlns:a16="http://schemas.microsoft.com/office/drawing/2014/main" id="{00000000-0008-0000-0600-000041000000}"/>
            </a:ext>
          </a:extLst>
        </xdr:cNvPr>
        <xdr:cNvCxnSpPr/>
      </xdr:nvCxnSpPr>
      <xdr:spPr bwMode="auto">
        <a:xfrm flipH="1">
          <a:off x="7286625" y="8753475"/>
          <a:ext cx="24574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17</xdr:col>
      <xdr:colOff>0</xdr:colOff>
      <xdr:row>42</xdr:row>
      <xdr:rowOff>0</xdr:rowOff>
    </xdr:from>
    <xdr:to>
      <xdr:col>17</xdr:col>
      <xdr:colOff>0</xdr:colOff>
      <xdr:row>43</xdr:row>
      <xdr:rowOff>0</xdr:rowOff>
    </xdr:to>
    <xdr:cxnSp macro="">
      <xdr:nvCxnSpPr>
        <xdr:cNvPr id="66" name="直線コネクタ 65">
          <a:extLst>
            <a:ext uri="{FF2B5EF4-FFF2-40B4-BE49-F238E27FC236}">
              <a16:creationId xmlns:a16="http://schemas.microsoft.com/office/drawing/2014/main" id="{00000000-0008-0000-0600-000042000000}"/>
            </a:ext>
          </a:extLst>
        </xdr:cNvPr>
        <xdr:cNvCxnSpPr/>
      </xdr:nvCxnSpPr>
      <xdr:spPr bwMode="auto">
        <a:xfrm>
          <a:off x="9744075" y="8582025"/>
          <a:ext cx="0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43</xdr:row>
      <xdr:rowOff>0</xdr:rowOff>
    </xdr:from>
    <xdr:to>
      <xdr:col>14</xdr:col>
      <xdr:colOff>0</xdr:colOff>
      <xdr:row>43</xdr:row>
      <xdr:rowOff>156883</xdr:rowOff>
    </xdr:to>
    <xdr:cxnSp macro="">
      <xdr:nvCxnSpPr>
        <xdr:cNvPr id="67" name="直線矢印コネクタ 66">
          <a:extLst>
            <a:ext uri="{FF2B5EF4-FFF2-40B4-BE49-F238E27FC236}">
              <a16:creationId xmlns:a16="http://schemas.microsoft.com/office/drawing/2014/main" id="{00000000-0008-0000-0600-000043000000}"/>
            </a:ext>
          </a:extLst>
        </xdr:cNvPr>
        <xdr:cNvCxnSpPr/>
      </xdr:nvCxnSpPr>
      <xdr:spPr bwMode="auto">
        <a:xfrm>
          <a:off x="7286625" y="8753475"/>
          <a:ext cx="0" cy="156883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16</xdr:col>
      <xdr:colOff>13607</xdr:colOff>
      <xdr:row>45</xdr:row>
      <xdr:rowOff>0</xdr:rowOff>
    </xdr:from>
    <xdr:to>
      <xdr:col>17</xdr:col>
      <xdr:colOff>13607</xdr:colOff>
      <xdr:row>45</xdr:row>
      <xdr:rowOff>0</xdr:rowOff>
    </xdr:to>
    <xdr:cxnSp macro="">
      <xdr:nvCxnSpPr>
        <xdr:cNvPr id="68" name="直線コネクタ 67">
          <a:extLst>
            <a:ext uri="{FF2B5EF4-FFF2-40B4-BE49-F238E27FC236}">
              <a16:creationId xmlns:a16="http://schemas.microsoft.com/office/drawing/2014/main" id="{00000000-0008-0000-0600-000044000000}"/>
            </a:ext>
          </a:extLst>
        </xdr:cNvPr>
        <xdr:cNvCxnSpPr/>
      </xdr:nvCxnSpPr>
      <xdr:spPr bwMode="auto">
        <a:xfrm>
          <a:off x="9024257" y="9124950"/>
          <a:ext cx="7334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16</xdr:col>
      <xdr:colOff>0</xdr:colOff>
      <xdr:row>43</xdr:row>
      <xdr:rowOff>0</xdr:rowOff>
    </xdr:from>
    <xdr:to>
      <xdr:col>16</xdr:col>
      <xdr:colOff>0</xdr:colOff>
      <xdr:row>45</xdr:row>
      <xdr:rowOff>0</xdr:rowOff>
    </xdr:to>
    <xdr:cxnSp macro="">
      <xdr:nvCxnSpPr>
        <xdr:cNvPr id="69" name="直線矢印コネクタ 68">
          <a:extLst>
            <a:ext uri="{FF2B5EF4-FFF2-40B4-BE49-F238E27FC236}">
              <a16:creationId xmlns:a16="http://schemas.microsoft.com/office/drawing/2014/main" id="{00000000-0008-0000-0600-000045000000}"/>
            </a:ext>
          </a:extLst>
        </xdr:cNvPr>
        <xdr:cNvCxnSpPr/>
      </xdr:nvCxnSpPr>
      <xdr:spPr bwMode="auto">
        <a:xfrm flipV="1">
          <a:off x="9010650" y="8753475"/>
          <a:ext cx="0" cy="371475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358584</xdr:colOff>
      <xdr:row>10</xdr:row>
      <xdr:rowOff>0</xdr:rowOff>
    </xdr:from>
    <xdr:to>
      <xdr:col>6</xdr:col>
      <xdr:colOff>358584</xdr:colOff>
      <xdr:row>10</xdr:row>
      <xdr:rowOff>145677</xdr:rowOff>
    </xdr:to>
    <xdr:cxnSp macro="">
      <xdr:nvCxnSpPr>
        <xdr:cNvPr id="71" name="直線矢印コネクタ 70">
          <a:extLst>
            <a:ext uri="{FF2B5EF4-FFF2-40B4-BE49-F238E27FC236}">
              <a16:creationId xmlns:a16="http://schemas.microsoft.com/office/drawing/2014/main" id="{00000000-0008-0000-0600-000047000000}"/>
            </a:ext>
          </a:extLst>
        </xdr:cNvPr>
        <xdr:cNvCxnSpPr/>
      </xdr:nvCxnSpPr>
      <xdr:spPr bwMode="auto">
        <a:xfrm>
          <a:off x="3644709" y="1981200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27</xdr:col>
      <xdr:colOff>0</xdr:colOff>
      <xdr:row>10</xdr:row>
      <xdr:rowOff>0</xdr:rowOff>
    </xdr:from>
    <xdr:to>
      <xdr:col>27</xdr:col>
      <xdr:colOff>0</xdr:colOff>
      <xdr:row>10</xdr:row>
      <xdr:rowOff>145677</xdr:rowOff>
    </xdr:to>
    <xdr:cxnSp macro="">
      <xdr:nvCxnSpPr>
        <xdr:cNvPr id="72" name="直線矢印コネクタ 71">
          <a:extLst>
            <a:ext uri="{FF2B5EF4-FFF2-40B4-BE49-F238E27FC236}">
              <a16:creationId xmlns:a16="http://schemas.microsoft.com/office/drawing/2014/main" id="{00000000-0008-0000-0600-000048000000}"/>
            </a:ext>
          </a:extLst>
        </xdr:cNvPr>
        <xdr:cNvCxnSpPr/>
      </xdr:nvCxnSpPr>
      <xdr:spPr bwMode="auto">
        <a:xfrm>
          <a:off x="14963775" y="1981200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679174</xdr:colOff>
      <xdr:row>12</xdr:row>
      <xdr:rowOff>0</xdr:rowOff>
    </xdr:from>
    <xdr:to>
      <xdr:col>6</xdr:col>
      <xdr:colOff>0</xdr:colOff>
      <xdr:row>13</xdr:row>
      <xdr:rowOff>0</xdr:rowOff>
    </xdr:to>
    <xdr:cxnSp macro="">
      <xdr:nvCxnSpPr>
        <xdr:cNvPr id="76" name="直線コネクタ 75">
          <a:extLst>
            <a:ext uri="{FF2B5EF4-FFF2-40B4-BE49-F238E27FC236}">
              <a16:creationId xmlns:a16="http://schemas.microsoft.com/office/drawing/2014/main" id="{00000000-0008-0000-0600-00004C000000}"/>
            </a:ext>
          </a:extLst>
        </xdr:cNvPr>
        <xdr:cNvCxnSpPr/>
      </xdr:nvCxnSpPr>
      <xdr:spPr bwMode="auto">
        <a:xfrm flipV="1">
          <a:off x="2993749" y="232410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8283</xdr:colOff>
      <xdr:row>16</xdr:row>
      <xdr:rowOff>0</xdr:rowOff>
    </xdr:from>
    <xdr:to>
      <xdr:col>6</xdr:col>
      <xdr:colOff>8283</xdr:colOff>
      <xdr:row>16</xdr:row>
      <xdr:rowOff>0</xdr:rowOff>
    </xdr:to>
    <xdr:cxnSp macro="">
      <xdr:nvCxnSpPr>
        <xdr:cNvPr id="77" name="直線コネクタ 76">
          <a:extLst>
            <a:ext uri="{FF2B5EF4-FFF2-40B4-BE49-F238E27FC236}">
              <a16:creationId xmlns:a16="http://schemas.microsoft.com/office/drawing/2014/main" id="{00000000-0008-0000-0600-00004D000000}"/>
            </a:ext>
          </a:extLst>
        </xdr:cNvPr>
        <xdr:cNvCxnSpPr/>
      </xdr:nvCxnSpPr>
      <xdr:spPr bwMode="auto">
        <a:xfrm>
          <a:off x="3008658" y="306705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26</xdr:row>
      <xdr:rowOff>0</xdr:rowOff>
    </xdr:from>
    <xdr:to>
      <xdr:col>6</xdr:col>
      <xdr:colOff>6626</xdr:colOff>
      <xdr:row>27</xdr:row>
      <xdr:rowOff>0</xdr:rowOff>
    </xdr:to>
    <xdr:cxnSp macro="">
      <xdr:nvCxnSpPr>
        <xdr:cNvPr id="78" name="直線コネクタ 77">
          <a:extLst>
            <a:ext uri="{FF2B5EF4-FFF2-40B4-BE49-F238E27FC236}">
              <a16:creationId xmlns:a16="http://schemas.microsoft.com/office/drawing/2014/main" id="{00000000-0008-0000-0600-00004E000000}"/>
            </a:ext>
          </a:extLst>
        </xdr:cNvPr>
        <xdr:cNvCxnSpPr/>
      </xdr:nvCxnSpPr>
      <xdr:spPr bwMode="auto">
        <a:xfrm flipV="1">
          <a:off x="3000375" y="5591175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672134</xdr:colOff>
      <xdr:row>30</xdr:row>
      <xdr:rowOff>0</xdr:rowOff>
    </xdr:from>
    <xdr:to>
      <xdr:col>5</xdr:col>
      <xdr:colOff>272084</xdr:colOff>
      <xdr:row>30</xdr:row>
      <xdr:rowOff>0</xdr:rowOff>
    </xdr:to>
    <xdr:cxnSp macro="">
      <xdr:nvCxnSpPr>
        <xdr:cNvPr id="79" name="直線コネクタ 78">
          <a:extLst>
            <a:ext uri="{FF2B5EF4-FFF2-40B4-BE49-F238E27FC236}">
              <a16:creationId xmlns:a16="http://schemas.microsoft.com/office/drawing/2014/main" id="{00000000-0008-0000-0600-00004F000000}"/>
            </a:ext>
          </a:extLst>
        </xdr:cNvPr>
        <xdr:cNvCxnSpPr/>
      </xdr:nvCxnSpPr>
      <xdr:spPr bwMode="auto">
        <a:xfrm>
          <a:off x="2986709" y="634365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44</xdr:row>
      <xdr:rowOff>0</xdr:rowOff>
    </xdr:from>
    <xdr:to>
      <xdr:col>6</xdr:col>
      <xdr:colOff>6626</xdr:colOff>
      <xdr:row>44</xdr:row>
      <xdr:rowOff>171450</xdr:rowOff>
    </xdr:to>
    <xdr:cxnSp macro="">
      <xdr:nvCxnSpPr>
        <xdr:cNvPr id="80" name="直線コネクタ 79">
          <a:extLst>
            <a:ext uri="{FF2B5EF4-FFF2-40B4-BE49-F238E27FC236}">
              <a16:creationId xmlns:a16="http://schemas.microsoft.com/office/drawing/2014/main" id="{00000000-0008-0000-0600-000050000000}"/>
            </a:ext>
          </a:extLst>
        </xdr:cNvPr>
        <xdr:cNvCxnSpPr/>
      </xdr:nvCxnSpPr>
      <xdr:spPr bwMode="auto">
        <a:xfrm flipV="1">
          <a:off x="3000375" y="893445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672134</xdr:colOff>
      <xdr:row>48</xdr:row>
      <xdr:rowOff>0</xdr:rowOff>
    </xdr:from>
    <xdr:to>
      <xdr:col>5</xdr:col>
      <xdr:colOff>272084</xdr:colOff>
      <xdr:row>48</xdr:row>
      <xdr:rowOff>0</xdr:rowOff>
    </xdr:to>
    <xdr:cxnSp macro="">
      <xdr:nvCxnSpPr>
        <xdr:cNvPr id="81" name="直線コネクタ 80">
          <a:extLst>
            <a:ext uri="{FF2B5EF4-FFF2-40B4-BE49-F238E27FC236}">
              <a16:creationId xmlns:a16="http://schemas.microsoft.com/office/drawing/2014/main" id="{00000000-0008-0000-0600-000051000000}"/>
            </a:ext>
          </a:extLst>
        </xdr:cNvPr>
        <xdr:cNvCxnSpPr/>
      </xdr:nvCxnSpPr>
      <xdr:spPr bwMode="auto">
        <a:xfrm>
          <a:off x="2986709" y="9705975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13666</xdr:colOff>
      <xdr:row>55</xdr:row>
      <xdr:rowOff>0</xdr:rowOff>
    </xdr:from>
    <xdr:to>
      <xdr:col>6</xdr:col>
      <xdr:colOff>20292</xdr:colOff>
      <xdr:row>55</xdr:row>
      <xdr:rowOff>171450</xdr:rowOff>
    </xdr:to>
    <xdr:cxnSp macro="">
      <xdr:nvCxnSpPr>
        <xdr:cNvPr id="82" name="直線コネクタ 81">
          <a:extLst>
            <a:ext uri="{FF2B5EF4-FFF2-40B4-BE49-F238E27FC236}">
              <a16:creationId xmlns:a16="http://schemas.microsoft.com/office/drawing/2014/main" id="{00000000-0008-0000-0600-000052000000}"/>
            </a:ext>
          </a:extLst>
        </xdr:cNvPr>
        <xdr:cNvCxnSpPr/>
      </xdr:nvCxnSpPr>
      <xdr:spPr bwMode="auto">
        <a:xfrm flipV="1">
          <a:off x="3014041" y="10944225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59</xdr:row>
      <xdr:rowOff>0</xdr:rowOff>
    </xdr:from>
    <xdr:to>
      <xdr:col>6</xdr:col>
      <xdr:colOff>0</xdr:colOff>
      <xdr:row>59</xdr:row>
      <xdr:rowOff>0</xdr:rowOff>
    </xdr:to>
    <xdr:cxnSp macro="">
      <xdr:nvCxnSpPr>
        <xdr:cNvPr id="83" name="直線コネクタ 82">
          <a:extLst>
            <a:ext uri="{FF2B5EF4-FFF2-40B4-BE49-F238E27FC236}">
              <a16:creationId xmlns:a16="http://schemas.microsoft.com/office/drawing/2014/main" id="{00000000-0008-0000-0600-000053000000}"/>
            </a:ext>
          </a:extLst>
        </xdr:cNvPr>
        <xdr:cNvCxnSpPr/>
      </xdr:nvCxnSpPr>
      <xdr:spPr bwMode="auto">
        <a:xfrm>
          <a:off x="3000375" y="11706225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12</xdr:row>
      <xdr:rowOff>0</xdr:rowOff>
    </xdr:from>
    <xdr:to>
      <xdr:col>29</xdr:col>
      <xdr:colOff>0</xdr:colOff>
      <xdr:row>13</xdr:row>
      <xdr:rowOff>9525</xdr:rowOff>
    </xdr:to>
    <xdr:cxnSp macro="">
      <xdr:nvCxnSpPr>
        <xdr:cNvPr id="84" name="直線コネクタ 83">
          <a:extLst>
            <a:ext uri="{FF2B5EF4-FFF2-40B4-BE49-F238E27FC236}">
              <a16:creationId xmlns:a16="http://schemas.microsoft.com/office/drawing/2014/main" id="{00000000-0008-0000-0600-000054000000}"/>
            </a:ext>
          </a:extLst>
        </xdr:cNvPr>
        <xdr:cNvCxnSpPr/>
      </xdr:nvCxnSpPr>
      <xdr:spPr bwMode="auto">
        <a:xfrm>
          <a:off x="15697200" y="2324100"/>
          <a:ext cx="314325" cy="1809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16</xdr:row>
      <xdr:rowOff>0</xdr:rowOff>
    </xdr:from>
    <xdr:to>
      <xdr:col>29</xdr:col>
      <xdr:colOff>9525</xdr:colOff>
      <xdr:row>16</xdr:row>
      <xdr:rowOff>0</xdr:rowOff>
    </xdr:to>
    <xdr:cxnSp macro="">
      <xdr:nvCxnSpPr>
        <xdr:cNvPr id="85" name="直線コネクタ 84">
          <a:extLst>
            <a:ext uri="{FF2B5EF4-FFF2-40B4-BE49-F238E27FC236}">
              <a16:creationId xmlns:a16="http://schemas.microsoft.com/office/drawing/2014/main" id="{00000000-0008-0000-0600-000055000000}"/>
            </a:ext>
          </a:extLst>
        </xdr:cNvPr>
        <xdr:cNvCxnSpPr/>
      </xdr:nvCxnSpPr>
      <xdr:spPr bwMode="auto">
        <a:xfrm>
          <a:off x="15706725" y="3067050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26</xdr:row>
      <xdr:rowOff>0</xdr:rowOff>
    </xdr:from>
    <xdr:to>
      <xdr:col>29</xdr:col>
      <xdr:colOff>0</xdr:colOff>
      <xdr:row>27</xdr:row>
      <xdr:rowOff>9525</xdr:rowOff>
    </xdr:to>
    <xdr:cxnSp macro="">
      <xdr:nvCxnSpPr>
        <xdr:cNvPr id="86" name="直線コネクタ 85">
          <a:extLst>
            <a:ext uri="{FF2B5EF4-FFF2-40B4-BE49-F238E27FC236}">
              <a16:creationId xmlns:a16="http://schemas.microsoft.com/office/drawing/2014/main" id="{00000000-0008-0000-0600-000056000000}"/>
            </a:ext>
          </a:extLst>
        </xdr:cNvPr>
        <xdr:cNvCxnSpPr/>
      </xdr:nvCxnSpPr>
      <xdr:spPr bwMode="auto">
        <a:xfrm>
          <a:off x="15697200" y="5591175"/>
          <a:ext cx="314325" cy="1809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29</xdr:row>
      <xdr:rowOff>223630</xdr:rowOff>
    </xdr:from>
    <xdr:to>
      <xdr:col>29</xdr:col>
      <xdr:colOff>9525</xdr:colOff>
      <xdr:row>29</xdr:row>
      <xdr:rowOff>223630</xdr:rowOff>
    </xdr:to>
    <xdr:cxnSp macro="">
      <xdr:nvCxnSpPr>
        <xdr:cNvPr id="87" name="直線コネクタ 86">
          <a:extLst>
            <a:ext uri="{FF2B5EF4-FFF2-40B4-BE49-F238E27FC236}">
              <a16:creationId xmlns:a16="http://schemas.microsoft.com/office/drawing/2014/main" id="{00000000-0008-0000-0600-000057000000}"/>
            </a:ext>
          </a:extLst>
        </xdr:cNvPr>
        <xdr:cNvCxnSpPr/>
      </xdr:nvCxnSpPr>
      <xdr:spPr bwMode="auto">
        <a:xfrm>
          <a:off x="15706725" y="6338680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44</xdr:row>
      <xdr:rowOff>0</xdr:rowOff>
    </xdr:from>
    <xdr:to>
      <xdr:col>29</xdr:col>
      <xdr:colOff>0</xdr:colOff>
      <xdr:row>45</xdr:row>
      <xdr:rowOff>1243</xdr:rowOff>
    </xdr:to>
    <xdr:cxnSp macro="">
      <xdr:nvCxnSpPr>
        <xdr:cNvPr id="88" name="直線コネクタ 87">
          <a:extLst>
            <a:ext uri="{FF2B5EF4-FFF2-40B4-BE49-F238E27FC236}">
              <a16:creationId xmlns:a16="http://schemas.microsoft.com/office/drawing/2014/main" id="{00000000-0008-0000-0600-000058000000}"/>
            </a:ext>
          </a:extLst>
        </xdr:cNvPr>
        <xdr:cNvCxnSpPr/>
      </xdr:nvCxnSpPr>
      <xdr:spPr bwMode="auto">
        <a:xfrm>
          <a:off x="15697200" y="8934450"/>
          <a:ext cx="314325" cy="191743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48</xdr:row>
      <xdr:rowOff>1035</xdr:rowOff>
    </xdr:from>
    <xdr:to>
      <xdr:col>29</xdr:col>
      <xdr:colOff>9525</xdr:colOff>
      <xdr:row>48</xdr:row>
      <xdr:rowOff>1035</xdr:rowOff>
    </xdr:to>
    <xdr:cxnSp macro="">
      <xdr:nvCxnSpPr>
        <xdr:cNvPr id="89" name="直線コネクタ 88">
          <a:extLst>
            <a:ext uri="{FF2B5EF4-FFF2-40B4-BE49-F238E27FC236}">
              <a16:creationId xmlns:a16="http://schemas.microsoft.com/office/drawing/2014/main" id="{00000000-0008-0000-0600-000059000000}"/>
            </a:ext>
          </a:extLst>
        </xdr:cNvPr>
        <xdr:cNvCxnSpPr/>
      </xdr:nvCxnSpPr>
      <xdr:spPr bwMode="auto">
        <a:xfrm>
          <a:off x="15706725" y="9707010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55</xdr:row>
      <xdr:rowOff>0</xdr:rowOff>
    </xdr:from>
    <xdr:to>
      <xdr:col>29</xdr:col>
      <xdr:colOff>0</xdr:colOff>
      <xdr:row>56</xdr:row>
      <xdr:rowOff>1242</xdr:rowOff>
    </xdr:to>
    <xdr:cxnSp macro="">
      <xdr:nvCxnSpPr>
        <xdr:cNvPr id="90" name="直線コネクタ 89">
          <a:extLst>
            <a:ext uri="{FF2B5EF4-FFF2-40B4-BE49-F238E27FC236}">
              <a16:creationId xmlns:a16="http://schemas.microsoft.com/office/drawing/2014/main" id="{00000000-0008-0000-0600-00005A000000}"/>
            </a:ext>
          </a:extLst>
        </xdr:cNvPr>
        <xdr:cNvCxnSpPr/>
      </xdr:nvCxnSpPr>
      <xdr:spPr bwMode="auto">
        <a:xfrm>
          <a:off x="15697200" y="10944225"/>
          <a:ext cx="314325" cy="182217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59</xdr:row>
      <xdr:rowOff>1034</xdr:rowOff>
    </xdr:from>
    <xdr:to>
      <xdr:col>29</xdr:col>
      <xdr:colOff>9525</xdr:colOff>
      <xdr:row>59</xdr:row>
      <xdr:rowOff>1034</xdr:rowOff>
    </xdr:to>
    <xdr:cxnSp macro="">
      <xdr:nvCxnSpPr>
        <xdr:cNvPr id="91" name="直線コネクタ 90">
          <a:extLst>
            <a:ext uri="{FF2B5EF4-FFF2-40B4-BE49-F238E27FC236}">
              <a16:creationId xmlns:a16="http://schemas.microsoft.com/office/drawing/2014/main" id="{00000000-0008-0000-0600-00005B000000}"/>
            </a:ext>
          </a:extLst>
        </xdr:cNvPr>
        <xdr:cNvCxnSpPr/>
      </xdr:nvCxnSpPr>
      <xdr:spPr bwMode="auto">
        <a:xfrm>
          <a:off x="15706725" y="11707259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16</xdr:col>
      <xdr:colOff>0</xdr:colOff>
      <xdr:row>23</xdr:row>
      <xdr:rowOff>0</xdr:rowOff>
    </xdr:from>
    <xdr:to>
      <xdr:col>17</xdr:col>
      <xdr:colOff>0</xdr:colOff>
      <xdr:row>23</xdr:row>
      <xdr:rowOff>0</xdr:rowOff>
    </xdr:to>
    <xdr:cxnSp macro="">
      <xdr:nvCxnSpPr>
        <xdr:cNvPr id="114" name="直線矢印コネクタ 113">
          <a:extLst>
            <a:ext uri="{FF2B5EF4-FFF2-40B4-BE49-F238E27FC236}">
              <a16:creationId xmlns:a16="http://schemas.microsoft.com/office/drawing/2014/main" id="{00000000-0008-0000-0600-000072000000}"/>
            </a:ext>
          </a:extLst>
        </xdr:cNvPr>
        <xdr:cNvCxnSpPr/>
      </xdr:nvCxnSpPr>
      <xdr:spPr bwMode="auto">
        <a:xfrm flipH="1">
          <a:off x="7254875" y="5016500"/>
          <a:ext cx="973042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11</xdr:col>
      <xdr:colOff>435431</xdr:colOff>
      <xdr:row>4</xdr:row>
      <xdr:rowOff>155864</xdr:rowOff>
    </xdr:from>
    <xdr:to>
      <xdr:col>21</xdr:col>
      <xdr:colOff>0</xdr:colOff>
      <xdr:row>52</xdr:row>
      <xdr:rowOff>3400</xdr:rowOff>
    </xdr:to>
    <xdr:sp macro="" textlink="">
      <xdr:nvSpPr>
        <xdr:cNvPr id="115" name="L 字 114">
          <a:extLst>
            <a:ext uri="{FF2B5EF4-FFF2-40B4-BE49-F238E27FC236}">
              <a16:creationId xmlns:a16="http://schemas.microsoft.com/office/drawing/2014/main" id="{00000000-0008-0000-0600-000073000000}"/>
            </a:ext>
          </a:extLst>
        </xdr:cNvPr>
        <xdr:cNvSpPr/>
      </xdr:nvSpPr>
      <xdr:spPr>
        <a:xfrm flipV="1">
          <a:off x="6340931" y="848591"/>
          <a:ext cx="5002478" cy="8454673"/>
        </a:xfrm>
        <a:prstGeom prst="corner">
          <a:avLst>
            <a:gd name="adj1" fmla="val 96296"/>
            <a:gd name="adj2" fmla="val 42673"/>
          </a:avLst>
        </a:prstGeom>
        <a:noFill/>
        <a:ln w="571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606136</xdr:colOff>
      <xdr:row>3</xdr:row>
      <xdr:rowOff>51955</xdr:rowOff>
    </xdr:from>
    <xdr:to>
      <xdr:col>7</xdr:col>
      <xdr:colOff>412399</xdr:colOff>
      <xdr:row>7</xdr:row>
      <xdr:rowOff>22619</xdr:rowOff>
    </xdr:to>
    <xdr:sp macro="" textlink="">
      <xdr:nvSpPr>
        <xdr:cNvPr id="92" name="角丸四角形 91">
          <a:extLst>
            <a:ext uri="{FF2B5EF4-FFF2-40B4-BE49-F238E27FC236}">
              <a16:creationId xmlns:a16="http://schemas.microsoft.com/office/drawing/2014/main" id="{00000000-0008-0000-0600-00005C000000}"/>
            </a:ext>
          </a:extLst>
        </xdr:cNvPr>
        <xdr:cNvSpPr/>
      </xdr:nvSpPr>
      <xdr:spPr bwMode="auto">
        <a:xfrm>
          <a:off x="2944091" y="571500"/>
          <a:ext cx="1486126" cy="542164"/>
        </a:xfrm>
        <a:prstGeom prst="roundRect">
          <a:avLst>
            <a:gd name="adj" fmla="val 26232"/>
          </a:avLst>
        </a:prstGeom>
        <a:solidFill>
          <a:schemeClr val="bg2">
            <a:lumMod val="90000"/>
          </a:schemeClr>
        </a:solidFill>
        <a:ln w="57150">
          <a:headEnd type="none" w="med" len="med"/>
          <a:tailEnd type="none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ja-JP" altLang="en-US" sz="2000" b="1">
              <a:solidFill>
                <a:sysClr val="windowText" lastClr="000000"/>
              </a:solidFill>
              <a:latin typeface="HGPｺﾞｼｯｸE" panose="020B0900000000000000" pitchFamily="50" charset="-128"/>
              <a:ea typeface="HGPｺﾞｼｯｸE" panose="020B0900000000000000" pitchFamily="50" charset="-128"/>
            </a:rPr>
            <a:t>雇　用</a:t>
          </a:r>
        </a:p>
      </xdr:txBody>
    </xdr:sp>
    <xdr:clientData/>
  </xdr:twoCellAnchor>
  <xdr:twoCellAnchor>
    <xdr:from>
      <xdr:col>14</xdr:col>
      <xdr:colOff>675409</xdr:colOff>
      <xdr:row>3</xdr:row>
      <xdr:rowOff>34637</xdr:rowOff>
    </xdr:from>
    <xdr:to>
      <xdr:col>17</xdr:col>
      <xdr:colOff>69271</xdr:colOff>
      <xdr:row>7</xdr:row>
      <xdr:rowOff>4436</xdr:rowOff>
    </xdr:to>
    <xdr:sp macro="" textlink="">
      <xdr:nvSpPr>
        <xdr:cNvPr id="93" name="角丸四角形 92">
          <a:extLst>
            <a:ext uri="{FF2B5EF4-FFF2-40B4-BE49-F238E27FC236}">
              <a16:creationId xmlns:a16="http://schemas.microsoft.com/office/drawing/2014/main" id="{00000000-0008-0000-0600-00005D000000}"/>
            </a:ext>
          </a:extLst>
        </xdr:cNvPr>
        <xdr:cNvSpPr/>
      </xdr:nvSpPr>
      <xdr:spPr bwMode="auto">
        <a:xfrm>
          <a:off x="8035636" y="554182"/>
          <a:ext cx="1541317" cy="541299"/>
        </a:xfrm>
        <a:prstGeom prst="roundRect">
          <a:avLst/>
        </a:prstGeom>
        <a:solidFill>
          <a:schemeClr val="bg2">
            <a:lumMod val="90000"/>
          </a:schemeClr>
        </a:solidFill>
        <a:ln w="57150">
          <a:headEnd type="none" w="med" len="med"/>
          <a:tailEnd type="none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HGPｺﾞｼｯｸE" panose="020B0900000000000000" pitchFamily="50" charset="-128"/>
              <a:ea typeface="HGPｺﾞｼｯｸE" panose="020B0900000000000000" pitchFamily="50" charset="-128"/>
              <a:cs typeface="+mn-cs"/>
            </a:rPr>
            <a:t>生産誘発額</a:t>
          </a:r>
        </a:p>
      </xdr:txBody>
    </xdr:sp>
    <xdr:clientData/>
  </xdr:twoCellAnchor>
  <xdr:twoCellAnchor>
    <xdr:from>
      <xdr:col>24</xdr:col>
      <xdr:colOff>259772</xdr:colOff>
      <xdr:row>3</xdr:row>
      <xdr:rowOff>69272</xdr:rowOff>
    </xdr:from>
    <xdr:to>
      <xdr:col>29</xdr:col>
      <xdr:colOff>554181</xdr:colOff>
      <xdr:row>7</xdr:row>
      <xdr:rowOff>39071</xdr:rowOff>
    </xdr:to>
    <xdr:sp macro="" textlink="">
      <xdr:nvSpPr>
        <xdr:cNvPr id="94" name="角丸四角形 93">
          <a:extLst>
            <a:ext uri="{FF2B5EF4-FFF2-40B4-BE49-F238E27FC236}">
              <a16:creationId xmlns:a16="http://schemas.microsoft.com/office/drawing/2014/main" id="{00000000-0008-0000-0600-00005E000000}"/>
            </a:ext>
          </a:extLst>
        </xdr:cNvPr>
        <xdr:cNvSpPr/>
      </xdr:nvSpPr>
      <xdr:spPr bwMode="auto">
        <a:xfrm>
          <a:off x="13283045" y="588817"/>
          <a:ext cx="2961409" cy="541299"/>
        </a:xfrm>
        <a:prstGeom prst="roundRect">
          <a:avLst/>
        </a:prstGeom>
        <a:solidFill>
          <a:schemeClr val="bg2">
            <a:lumMod val="90000"/>
          </a:schemeClr>
        </a:solidFill>
        <a:ln w="57150">
          <a:headEnd type="none" w="med" len="med"/>
          <a:tailEnd type="none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HGPｺﾞｼｯｸE" panose="020B0900000000000000" pitchFamily="50" charset="-128"/>
              <a:ea typeface="HGPｺﾞｼｯｸE" panose="020B0900000000000000" pitchFamily="50" charset="-128"/>
              <a:cs typeface="+mn-cs"/>
            </a:rPr>
            <a:t>粗付加価値額</a:t>
          </a:r>
        </a:p>
      </xdr:txBody>
    </xdr:sp>
    <xdr:clientData/>
  </xdr:twoCellAnchor>
  <xdr:twoCellAnchor>
    <xdr:from>
      <xdr:col>15</xdr:col>
      <xdr:colOff>34637</xdr:colOff>
      <xdr:row>8</xdr:row>
      <xdr:rowOff>69272</xdr:rowOff>
    </xdr:from>
    <xdr:to>
      <xdr:col>16</xdr:col>
      <xdr:colOff>674546</xdr:colOff>
      <xdr:row>11</xdr:row>
      <xdr:rowOff>92023</xdr:rowOff>
    </xdr:to>
    <xdr:sp macro="" textlink="">
      <xdr:nvSpPr>
        <xdr:cNvPr id="95" name="正方形/長方形 94">
          <a:extLst>
            <a:ext uri="{FF2B5EF4-FFF2-40B4-BE49-F238E27FC236}">
              <a16:creationId xmlns:a16="http://schemas.microsoft.com/office/drawing/2014/main" id="{00000000-0008-0000-0600-00005F000000}"/>
            </a:ext>
          </a:extLst>
        </xdr:cNvPr>
        <xdr:cNvSpPr/>
      </xdr:nvSpPr>
      <xdr:spPr bwMode="auto">
        <a:xfrm>
          <a:off x="8087592" y="1368136"/>
          <a:ext cx="1367272" cy="542296"/>
        </a:xfrm>
        <a:prstGeom prst="rect">
          <a:avLst/>
        </a:prstGeom>
        <a:solidFill>
          <a:srgbClr val="FFFF99"/>
        </a:solidFill>
        <a:ln w="57150">
          <a:headEnd type="none" w="med" len="med"/>
          <a:tailEnd type="none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HGPｺﾞｼｯｸE" panose="020B0900000000000000" pitchFamily="50" charset="-128"/>
              <a:ea typeface="HGPｺﾞｼｯｸE" panose="020B0900000000000000" pitchFamily="50" charset="-128"/>
              <a:cs typeface="+mn-cs"/>
            </a:rPr>
            <a:t>前提条件</a:t>
          </a:r>
        </a:p>
      </xdr:txBody>
    </xdr:sp>
    <xdr:clientData/>
  </xdr:twoCellAnchor>
  <xdr:twoCellAnchor>
    <xdr:from>
      <xdr:col>0</xdr:col>
      <xdr:colOff>242454</xdr:colOff>
      <xdr:row>4</xdr:row>
      <xdr:rowOff>103910</xdr:rowOff>
    </xdr:from>
    <xdr:to>
      <xdr:col>1</xdr:col>
      <xdr:colOff>409141</xdr:colOff>
      <xdr:row>32</xdr:row>
      <xdr:rowOff>0</xdr:rowOff>
    </xdr:to>
    <xdr:sp macro="" textlink="">
      <xdr:nvSpPr>
        <xdr:cNvPr id="96" name="フローチャート: 代替処理 95">
          <a:extLst>
            <a:ext uri="{FF2B5EF4-FFF2-40B4-BE49-F238E27FC236}">
              <a16:creationId xmlns:a16="http://schemas.microsoft.com/office/drawing/2014/main" id="{00000000-0008-0000-0600-000060000000}"/>
            </a:ext>
          </a:extLst>
        </xdr:cNvPr>
        <xdr:cNvSpPr/>
      </xdr:nvSpPr>
      <xdr:spPr bwMode="auto">
        <a:xfrm>
          <a:off x="242454" y="796637"/>
          <a:ext cx="859414" cy="4918363"/>
        </a:xfrm>
        <a:prstGeom prst="flowChartAlternateProcess">
          <a:avLst/>
        </a:prstGeom>
        <a:solidFill>
          <a:schemeClr val="tx2">
            <a:lumMod val="75000"/>
          </a:scheme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algn="ctr"/>
          <a:r>
            <a:rPr kumimoji="1" lang="ja-JP" altLang="en-US" sz="2000" b="1">
              <a:solidFill>
                <a:sysClr val="windowText" lastClr="000000"/>
              </a:solidFill>
            </a:rPr>
            <a:t>第１次波及効果</a:t>
          </a:r>
        </a:p>
      </xdr:txBody>
    </xdr:sp>
    <xdr:clientData/>
  </xdr:twoCellAnchor>
  <xdr:twoCellAnchor>
    <xdr:from>
      <xdr:col>0</xdr:col>
      <xdr:colOff>242454</xdr:colOff>
      <xdr:row>34</xdr:row>
      <xdr:rowOff>86591</xdr:rowOff>
    </xdr:from>
    <xdr:to>
      <xdr:col>1</xdr:col>
      <xdr:colOff>409141</xdr:colOff>
      <xdr:row>52</xdr:row>
      <xdr:rowOff>32473</xdr:rowOff>
    </xdr:to>
    <xdr:sp macro="" textlink="">
      <xdr:nvSpPr>
        <xdr:cNvPr id="97" name="角丸四角形 96">
          <a:extLst>
            <a:ext uri="{FF2B5EF4-FFF2-40B4-BE49-F238E27FC236}">
              <a16:creationId xmlns:a16="http://schemas.microsoft.com/office/drawing/2014/main" id="{00000000-0008-0000-0600-000061000000}"/>
            </a:ext>
          </a:extLst>
        </xdr:cNvPr>
        <xdr:cNvSpPr/>
      </xdr:nvSpPr>
      <xdr:spPr bwMode="auto">
        <a:xfrm>
          <a:off x="242454" y="6096000"/>
          <a:ext cx="859414" cy="3219018"/>
        </a:xfrm>
        <a:prstGeom prst="roundRect">
          <a:avLst/>
        </a:prstGeom>
        <a:solidFill>
          <a:srgbClr val="00B0F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第２次波及効果</a:t>
          </a:r>
        </a:p>
      </xdr:txBody>
    </xdr:sp>
    <xdr:clientData/>
  </xdr:twoCellAnchor>
  <xdr:twoCellAnchor>
    <xdr:from>
      <xdr:col>0</xdr:col>
      <xdr:colOff>242454</xdr:colOff>
      <xdr:row>55</xdr:row>
      <xdr:rowOff>0</xdr:rowOff>
    </xdr:from>
    <xdr:to>
      <xdr:col>1</xdr:col>
      <xdr:colOff>409141</xdr:colOff>
      <xdr:row>60</xdr:row>
      <xdr:rowOff>133349</xdr:rowOff>
    </xdr:to>
    <xdr:sp macro="" textlink="">
      <xdr:nvSpPr>
        <xdr:cNvPr id="98" name="角丸四角形 97">
          <a:extLst>
            <a:ext uri="{FF2B5EF4-FFF2-40B4-BE49-F238E27FC236}">
              <a16:creationId xmlns:a16="http://schemas.microsoft.com/office/drawing/2014/main" id="{00000000-0008-0000-0600-000062000000}"/>
            </a:ext>
          </a:extLst>
        </xdr:cNvPr>
        <xdr:cNvSpPr/>
      </xdr:nvSpPr>
      <xdr:spPr bwMode="auto">
        <a:xfrm>
          <a:off x="242454" y="9802091"/>
          <a:ext cx="859414" cy="1051213"/>
        </a:xfrm>
        <a:prstGeom prst="roundRect">
          <a:avLst/>
        </a:prstGeom>
        <a:solidFill>
          <a:srgbClr val="92D05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合計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9525</xdr:colOff>
      <xdr:row>18</xdr:row>
      <xdr:rowOff>2</xdr:rowOff>
    </xdr:from>
    <xdr:to>
      <xdr:col>27</xdr:col>
      <xdr:colOff>-1</xdr:colOff>
      <xdr:row>18</xdr:row>
      <xdr:rowOff>3</xdr:rowOff>
    </xdr:to>
    <xdr:cxnSp macro="">
      <xdr:nvCxnSpPr>
        <xdr:cNvPr id="2" name="直線矢印コネクタ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CxnSpPr/>
      </xdr:nvCxnSpPr>
      <xdr:spPr>
        <a:xfrm flipV="1">
          <a:off x="7981950" y="2838452"/>
          <a:ext cx="5762624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9525</xdr:colOff>
      <xdr:row>26</xdr:row>
      <xdr:rowOff>0</xdr:rowOff>
    </xdr:from>
    <xdr:to>
      <xdr:col>18</xdr:col>
      <xdr:colOff>9525</xdr:colOff>
      <xdr:row>28</xdr:row>
      <xdr:rowOff>0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CxnSpPr/>
      </xdr:nvCxnSpPr>
      <xdr:spPr bwMode="auto">
        <a:xfrm>
          <a:off x="9753600" y="4295775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6163</xdr:colOff>
      <xdr:row>14</xdr:row>
      <xdr:rowOff>11206</xdr:rowOff>
    </xdr:from>
    <xdr:to>
      <xdr:col>24</xdr:col>
      <xdr:colOff>6163</xdr:colOff>
      <xdr:row>17</xdr:row>
      <xdr:rowOff>161926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CxnSpPr/>
      </xdr:nvCxnSpPr>
      <xdr:spPr bwMode="auto">
        <a:xfrm flipV="1">
          <a:off x="12102913" y="2163856"/>
          <a:ext cx="0" cy="66507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24</xdr:col>
      <xdr:colOff>12224</xdr:colOff>
      <xdr:row>14</xdr:row>
      <xdr:rowOff>6494</xdr:rowOff>
    </xdr:from>
    <xdr:to>
      <xdr:col>31</xdr:col>
      <xdr:colOff>11206</xdr:colOff>
      <xdr:row>14</xdr:row>
      <xdr:rowOff>6494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CxnSpPr/>
      </xdr:nvCxnSpPr>
      <xdr:spPr bwMode="auto">
        <a:xfrm>
          <a:off x="12108974" y="2159144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15</xdr:col>
      <xdr:colOff>0</xdr:colOff>
      <xdr:row>36</xdr:row>
      <xdr:rowOff>2</xdr:rowOff>
    </xdr:from>
    <xdr:to>
      <xdr:col>27</xdr:col>
      <xdr:colOff>0</xdr:colOff>
      <xdr:row>36</xdr:row>
      <xdr:rowOff>3</xdr:rowOff>
    </xdr:to>
    <xdr:cxnSp macro="">
      <xdr:nvCxnSpPr>
        <xdr:cNvPr id="6" name="直線矢印コネクタ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CxnSpPr/>
      </xdr:nvCxnSpPr>
      <xdr:spPr>
        <a:xfrm flipV="1">
          <a:off x="7972425" y="6096002"/>
          <a:ext cx="5772150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33</xdr:col>
      <xdr:colOff>4082</xdr:colOff>
      <xdr:row>18</xdr:row>
      <xdr:rowOff>0</xdr:rowOff>
    </xdr:from>
    <xdr:to>
      <xdr:col>33</xdr:col>
      <xdr:colOff>4082</xdr:colOff>
      <xdr:row>43</xdr:row>
      <xdr:rowOff>13607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CxnSpPr/>
      </xdr:nvCxnSpPr>
      <xdr:spPr bwMode="auto">
        <a:xfrm>
          <a:off x="17368157" y="2838450"/>
          <a:ext cx="0" cy="4595132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19</xdr:col>
      <xdr:colOff>0</xdr:colOff>
      <xdr:row>43</xdr:row>
      <xdr:rowOff>13607</xdr:rowOff>
    </xdr:from>
    <xdr:to>
      <xdr:col>33</xdr:col>
      <xdr:colOff>0</xdr:colOff>
      <xdr:row>43</xdr:row>
      <xdr:rowOff>13607</xdr:rowOff>
    </xdr:to>
    <xdr:cxnSp macro="">
      <xdr:nvCxnSpPr>
        <xdr:cNvPr id="8" name="直線矢印コネクタ 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CxnSpPr/>
      </xdr:nvCxnSpPr>
      <xdr:spPr bwMode="auto">
        <a:xfrm flipH="1">
          <a:off x="10477500" y="7433582"/>
          <a:ext cx="6886575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32</xdr:col>
      <xdr:colOff>11206</xdr:colOff>
      <xdr:row>18</xdr:row>
      <xdr:rowOff>1681</xdr:rowOff>
    </xdr:from>
    <xdr:to>
      <xdr:col>33</xdr:col>
      <xdr:colOff>0</xdr:colOff>
      <xdr:row>18</xdr:row>
      <xdr:rowOff>1681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CxnSpPr/>
      </xdr:nvCxnSpPr>
      <xdr:spPr bwMode="auto">
        <a:xfrm>
          <a:off x="17003806" y="2840131"/>
          <a:ext cx="360269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44</xdr:row>
      <xdr:rowOff>0</xdr:rowOff>
    </xdr:from>
    <xdr:to>
      <xdr:col>18</xdr:col>
      <xdr:colOff>0</xdr:colOff>
      <xdr:row>46</xdr:row>
      <xdr:rowOff>0</xdr:rowOff>
    </xdr:to>
    <xdr:cxnSp macro="">
      <xdr:nvCxnSpPr>
        <xdr:cNvPr id="10" name="直線矢印コネクタ 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CxnSpPr/>
      </xdr:nvCxnSpPr>
      <xdr:spPr bwMode="auto">
        <a:xfrm>
          <a:off x="9744075" y="7639050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5953</xdr:colOff>
      <xdr:row>17</xdr:row>
      <xdr:rowOff>172640</xdr:rowOff>
    </xdr:from>
    <xdr:to>
      <xdr:col>12</xdr:col>
      <xdr:colOff>672353</xdr:colOff>
      <xdr:row>17</xdr:row>
      <xdr:rowOff>172640</xdr:rowOff>
    </xdr:to>
    <xdr:cxnSp macro="">
      <xdr:nvCxnSpPr>
        <xdr:cNvPr id="11" name="直線矢印コネクタ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CxnSpPr/>
      </xdr:nvCxnSpPr>
      <xdr:spPr bwMode="auto">
        <a:xfrm flipH="1">
          <a:off x="4663678" y="2839640"/>
          <a:ext cx="1933225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672353</xdr:colOff>
      <xdr:row>14</xdr:row>
      <xdr:rowOff>0</xdr:rowOff>
    </xdr:from>
    <xdr:to>
      <xdr:col>9</xdr:col>
      <xdr:colOff>672353</xdr:colOff>
      <xdr:row>18</xdr:row>
      <xdr:rowOff>0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CxnSpPr/>
      </xdr:nvCxnSpPr>
      <xdr:spPr bwMode="auto">
        <a:xfrm>
          <a:off x="5587253" y="2152650"/>
          <a:ext cx="0" cy="68580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11206</xdr:colOff>
      <xdr:row>14</xdr:row>
      <xdr:rowOff>0</xdr:rowOff>
    </xdr:from>
    <xdr:to>
      <xdr:col>4</xdr:col>
      <xdr:colOff>13610</xdr:colOff>
      <xdr:row>15</xdr:row>
      <xdr:rowOff>163286</xdr:rowOff>
    </xdr:to>
    <xdr:cxnSp macro="">
      <xdr:nvCxnSpPr>
        <xdr:cNvPr id="13" name="直線矢印コネクタ 12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CxnSpPr/>
      </xdr:nvCxnSpPr>
      <xdr:spPr bwMode="auto">
        <a:xfrm>
          <a:off x="2325781" y="2152650"/>
          <a:ext cx="2404" cy="33473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9525</xdr:colOff>
      <xdr:row>36</xdr:row>
      <xdr:rowOff>0</xdr:rowOff>
    </xdr:from>
    <xdr:to>
      <xdr:col>12</xdr:col>
      <xdr:colOff>672354</xdr:colOff>
      <xdr:row>36</xdr:row>
      <xdr:rowOff>0</xdr:rowOff>
    </xdr:to>
    <xdr:cxnSp macro="">
      <xdr:nvCxnSpPr>
        <xdr:cNvPr id="14" name="直線矢印コネクタ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CxnSpPr/>
      </xdr:nvCxnSpPr>
      <xdr:spPr bwMode="auto">
        <a:xfrm flipH="1">
          <a:off x="4667250" y="6096000"/>
          <a:ext cx="1929654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9525</xdr:colOff>
      <xdr:row>54</xdr:row>
      <xdr:rowOff>0</xdr:rowOff>
    </xdr:from>
    <xdr:to>
      <xdr:col>12</xdr:col>
      <xdr:colOff>672354</xdr:colOff>
      <xdr:row>54</xdr:row>
      <xdr:rowOff>0</xdr:rowOff>
    </xdr:to>
    <xdr:cxnSp macro="">
      <xdr:nvCxnSpPr>
        <xdr:cNvPr id="15" name="直線矢印コネクタ 14">
          <a:extLst>
            <a:ext uri="{FF2B5EF4-FFF2-40B4-BE49-F238E27FC236}">
              <a16:creationId xmlns:a16="http://schemas.microsoft.com/office/drawing/2014/main" id="{00000000-0008-0000-0700-00000F000000}"/>
            </a:ext>
          </a:extLst>
        </xdr:cNvPr>
        <xdr:cNvCxnSpPr/>
      </xdr:nvCxnSpPr>
      <xdr:spPr bwMode="auto">
        <a:xfrm flipH="1">
          <a:off x="4667250" y="9429750"/>
          <a:ext cx="1929654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31</xdr:col>
      <xdr:colOff>0</xdr:colOff>
      <xdr:row>37</xdr:row>
      <xdr:rowOff>23812</xdr:rowOff>
    </xdr:from>
    <xdr:to>
      <xdr:col>31</xdr:col>
      <xdr:colOff>0</xdr:colOff>
      <xdr:row>43</xdr:row>
      <xdr:rowOff>13608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CxnSpPr/>
      </xdr:nvCxnSpPr>
      <xdr:spPr bwMode="auto">
        <a:xfrm>
          <a:off x="16259175" y="6348412"/>
          <a:ext cx="0" cy="1085171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15</xdr:col>
      <xdr:colOff>9525</xdr:colOff>
      <xdr:row>54</xdr:row>
      <xdr:rowOff>1</xdr:rowOff>
    </xdr:from>
    <xdr:to>
      <xdr:col>27</xdr:col>
      <xdr:colOff>-1</xdr:colOff>
      <xdr:row>54</xdr:row>
      <xdr:rowOff>2</xdr:rowOff>
    </xdr:to>
    <xdr:cxnSp macro="">
      <xdr:nvCxnSpPr>
        <xdr:cNvPr id="17" name="直線矢印コネクタ 16">
          <a:extLst>
            <a:ext uri="{FF2B5EF4-FFF2-40B4-BE49-F238E27FC236}">
              <a16:creationId xmlns:a16="http://schemas.microsoft.com/office/drawing/2014/main" id="{00000000-0008-0000-0700-000011000000}"/>
            </a:ext>
          </a:extLst>
        </xdr:cNvPr>
        <xdr:cNvCxnSpPr/>
      </xdr:nvCxnSpPr>
      <xdr:spPr>
        <a:xfrm flipV="1">
          <a:off x="7981950" y="9429751"/>
          <a:ext cx="5762624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352425</xdr:colOff>
      <xdr:row>18</xdr:row>
      <xdr:rowOff>1</xdr:rowOff>
    </xdr:from>
    <xdr:to>
      <xdr:col>9</xdr:col>
      <xdr:colOff>352425</xdr:colOff>
      <xdr:row>19</xdr:row>
      <xdr:rowOff>0</xdr:rowOff>
    </xdr:to>
    <xdr:cxnSp macro="">
      <xdr:nvCxnSpPr>
        <xdr:cNvPr id="24" name="直線矢印コネクタ 23">
          <a:extLst>
            <a:ext uri="{FF2B5EF4-FFF2-40B4-BE49-F238E27FC236}">
              <a16:creationId xmlns:a16="http://schemas.microsoft.com/office/drawing/2014/main" id="{00000000-0008-0000-0700-000018000000}"/>
            </a:ext>
          </a:extLst>
        </xdr:cNvPr>
        <xdr:cNvCxnSpPr/>
      </xdr:nvCxnSpPr>
      <xdr:spPr bwMode="auto">
        <a:xfrm flipV="1">
          <a:off x="5267325" y="2838451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18</xdr:col>
      <xdr:colOff>11207</xdr:colOff>
      <xdr:row>27</xdr:row>
      <xdr:rowOff>0</xdr:rowOff>
    </xdr:from>
    <xdr:to>
      <xdr:col>19</xdr:col>
      <xdr:colOff>149678</xdr:colOff>
      <xdr:row>27</xdr:row>
      <xdr:rowOff>0</xdr:rowOff>
    </xdr:to>
    <xdr:cxnSp macro="">
      <xdr:nvCxnSpPr>
        <xdr:cNvPr id="25" name="直線矢印コネクタ 24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CxnSpPr/>
      </xdr:nvCxnSpPr>
      <xdr:spPr bwMode="auto">
        <a:xfrm flipH="1">
          <a:off x="9755282" y="4467225"/>
          <a:ext cx="871896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18</xdr:col>
      <xdr:colOff>11207</xdr:colOff>
      <xdr:row>45</xdr:row>
      <xdr:rowOff>0</xdr:rowOff>
    </xdr:from>
    <xdr:to>
      <xdr:col>20</xdr:col>
      <xdr:colOff>0</xdr:colOff>
      <xdr:row>45</xdr:row>
      <xdr:rowOff>0</xdr:rowOff>
    </xdr:to>
    <xdr:cxnSp macro="">
      <xdr:nvCxnSpPr>
        <xdr:cNvPr id="26" name="直線矢印コネクタ 25">
          <a:extLst>
            <a:ext uri="{FF2B5EF4-FFF2-40B4-BE49-F238E27FC236}">
              <a16:creationId xmlns:a16="http://schemas.microsoft.com/office/drawing/2014/main" id="{00000000-0008-0000-0700-00001A000000}"/>
            </a:ext>
          </a:extLst>
        </xdr:cNvPr>
        <xdr:cNvCxnSpPr/>
      </xdr:nvCxnSpPr>
      <xdr:spPr bwMode="auto">
        <a:xfrm flipH="1">
          <a:off x="9755282" y="7810500"/>
          <a:ext cx="884143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25</xdr:col>
      <xdr:colOff>0</xdr:colOff>
      <xdr:row>36</xdr:row>
      <xdr:rowOff>0</xdr:rowOff>
    </xdr:from>
    <xdr:to>
      <xdr:col>25</xdr:col>
      <xdr:colOff>0</xdr:colOff>
      <xdr:row>36</xdr:row>
      <xdr:rowOff>190500</xdr:rowOff>
    </xdr:to>
    <xdr:cxnSp macro="">
      <xdr:nvCxnSpPr>
        <xdr:cNvPr id="29" name="直線矢印コネクタ 28">
          <a:extLst>
            <a:ext uri="{FF2B5EF4-FFF2-40B4-BE49-F238E27FC236}">
              <a16:creationId xmlns:a16="http://schemas.microsoft.com/office/drawing/2014/main" id="{00000000-0008-0000-0700-00001D000000}"/>
            </a:ext>
          </a:extLst>
        </xdr:cNvPr>
        <xdr:cNvCxnSpPr/>
      </xdr:nvCxnSpPr>
      <xdr:spPr bwMode="auto">
        <a:xfrm flipV="1">
          <a:off x="12830175" y="6096000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28</xdr:col>
      <xdr:colOff>17322</xdr:colOff>
      <xdr:row>31</xdr:row>
      <xdr:rowOff>0</xdr:rowOff>
    </xdr:from>
    <xdr:to>
      <xdr:col>28</xdr:col>
      <xdr:colOff>17322</xdr:colOff>
      <xdr:row>32</xdr:row>
      <xdr:rowOff>11206</xdr:rowOff>
    </xdr:to>
    <xdr:cxnSp macro="">
      <xdr:nvCxnSpPr>
        <xdr:cNvPr id="30" name="直線矢印コネクタ 29">
          <a:extLst>
            <a:ext uri="{FF2B5EF4-FFF2-40B4-BE49-F238E27FC236}">
              <a16:creationId xmlns:a16="http://schemas.microsoft.com/office/drawing/2014/main" id="{00000000-0008-0000-0700-00001E000000}"/>
            </a:ext>
          </a:extLst>
        </xdr:cNvPr>
        <xdr:cNvCxnSpPr/>
      </xdr:nvCxnSpPr>
      <xdr:spPr bwMode="auto">
        <a:xfrm>
          <a:off x="14495322" y="5219700"/>
          <a:ext cx="0" cy="18265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27</xdr:col>
      <xdr:colOff>727362</xdr:colOff>
      <xdr:row>49</xdr:row>
      <xdr:rowOff>0</xdr:rowOff>
    </xdr:from>
    <xdr:to>
      <xdr:col>27</xdr:col>
      <xdr:colOff>727362</xdr:colOff>
      <xdr:row>50</xdr:row>
      <xdr:rowOff>11206</xdr:rowOff>
    </xdr:to>
    <xdr:cxnSp macro="">
      <xdr:nvCxnSpPr>
        <xdr:cNvPr id="31" name="直線矢印コネクタ 30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CxnSpPr/>
      </xdr:nvCxnSpPr>
      <xdr:spPr bwMode="auto">
        <a:xfrm>
          <a:off x="14471937" y="8543925"/>
          <a:ext cx="0" cy="18265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352425</xdr:colOff>
      <xdr:row>36</xdr:row>
      <xdr:rowOff>1</xdr:rowOff>
    </xdr:from>
    <xdr:to>
      <xdr:col>9</xdr:col>
      <xdr:colOff>352425</xdr:colOff>
      <xdr:row>37</xdr:row>
      <xdr:rowOff>0</xdr:rowOff>
    </xdr:to>
    <xdr:cxnSp macro="">
      <xdr:nvCxnSpPr>
        <xdr:cNvPr id="32" name="直線矢印コネクタ 31">
          <a:extLst>
            <a:ext uri="{FF2B5EF4-FFF2-40B4-BE49-F238E27FC236}">
              <a16:creationId xmlns:a16="http://schemas.microsoft.com/office/drawing/2014/main" id="{00000000-0008-0000-0700-000020000000}"/>
            </a:ext>
          </a:extLst>
        </xdr:cNvPr>
        <xdr:cNvCxnSpPr/>
      </xdr:nvCxnSpPr>
      <xdr:spPr bwMode="auto">
        <a:xfrm flipV="1">
          <a:off x="5267325" y="6096001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352425</xdr:colOff>
      <xdr:row>54</xdr:row>
      <xdr:rowOff>1</xdr:rowOff>
    </xdr:from>
    <xdr:to>
      <xdr:col>9</xdr:col>
      <xdr:colOff>352425</xdr:colOff>
      <xdr:row>55</xdr:row>
      <xdr:rowOff>0</xdr:rowOff>
    </xdr:to>
    <xdr:cxnSp macro="">
      <xdr:nvCxnSpPr>
        <xdr:cNvPr id="33" name="直線矢印コネクタ 32">
          <a:extLst>
            <a:ext uri="{FF2B5EF4-FFF2-40B4-BE49-F238E27FC236}">
              <a16:creationId xmlns:a16="http://schemas.microsoft.com/office/drawing/2014/main" id="{00000000-0008-0000-0700-000021000000}"/>
            </a:ext>
          </a:extLst>
        </xdr:cNvPr>
        <xdr:cNvCxnSpPr/>
      </xdr:nvCxnSpPr>
      <xdr:spPr bwMode="auto">
        <a:xfrm flipV="1">
          <a:off x="5267325" y="9429751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22412</xdr:colOff>
      <xdr:row>14</xdr:row>
      <xdr:rowOff>0</xdr:rowOff>
    </xdr:from>
    <xdr:to>
      <xdr:col>10</xdr:col>
      <xdr:colOff>0</xdr:colOff>
      <xdr:row>14</xdr:row>
      <xdr:rowOff>0</xdr:rowOff>
    </xdr:to>
    <xdr:cxnSp macro="">
      <xdr:nvCxnSpPr>
        <xdr:cNvPr id="34" name="直線コネクタ 33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CxnSpPr/>
      </xdr:nvCxnSpPr>
      <xdr:spPr bwMode="auto">
        <a:xfrm>
          <a:off x="2336987" y="2152650"/>
          <a:ext cx="3263713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25</xdr:col>
      <xdr:colOff>0</xdr:colOff>
      <xdr:row>43</xdr:row>
      <xdr:rowOff>0</xdr:rowOff>
    </xdr:from>
    <xdr:to>
      <xdr:col>25</xdr:col>
      <xdr:colOff>0</xdr:colOff>
      <xdr:row>43</xdr:row>
      <xdr:rowOff>190500</xdr:rowOff>
    </xdr:to>
    <xdr:cxnSp macro="">
      <xdr:nvCxnSpPr>
        <xdr:cNvPr id="36" name="直線矢印コネクタ 35">
          <a:extLst>
            <a:ext uri="{FF2B5EF4-FFF2-40B4-BE49-F238E27FC236}">
              <a16:creationId xmlns:a16="http://schemas.microsoft.com/office/drawing/2014/main" id="{00000000-0008-0000-0700-000024000000}"/>
            </a:ext>
          </a:extLst>
        </xdr:cNvPr>
        <xdr:cNvCxnSpPr/>
      </xdr:nvCxnSpPr>
      <xdr:spPr bwMode="auto">
        <a:xfrm flipV="1">
          <a:off x="12830175" y="7419975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25</xdr:col>
      <xdr:colOff>0</xdr:colOff>
      <xdr:row>18</xdr:row>
      <xdr:rowOff>0</xdr:rowOff>
    </xdr:from>
    <xdr:to>
      <xdr:col>25</xdr:col>
      <xdr:colOff>0</xdr:colOff>
      <xdr:row>18</xdr:row>
      <xdr:rowOff>190500</xdr:rowOff>
    </xdr:to>
    <xdr:cxnSp macro="">
      <xdr:nvCxnSpPr>
        <xdr:cNvPr id="37" name="直線矢印コネクタ 36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CxnSpPr/>
      </xdr:nvCxnSpPr>
      <xdr:spPr bwMode="auto">
        <a:xfrm flipV="1">
          <a:off x="12830175" y="2838450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25</xdr:col>
      <xdr:colOff>0</xdr:colOff>
      <xdr:row>54</xdr:row>
      <xdr:rowOff>0</xdr:rowOff>
    </xdr:from>
    <xdr:to>
      <xdr:col>25</xdr:col>
      <xdr:colOff>0</xdr:colOff>
      <xdr:row>54</xdr:row>
      <xdr:rowOff>190500</xdr:rowOff>
    </xdr:to>
    <xdr:cxnSp macro="">
      <xdr:nvCxnSpPr>
        <xdr:cNvPr id="38" name="直線矢印コネクタ 37">
          <a:extLst>
            <a:ext uri="{FF2B5EF4-FFF2-40B4-BE49-F238E27FC236}">
              <a16:creationId xmlns:a16="http://schemas.microsoft.com/office/drawing/2014/main" id="{00000000-0008-0000-0700-000026000000}"/>
            </a:ext>
          </a:extLst>
        </xdr:cNvPr>
        <xdr:cNvCxnSpPr/>
      </xdr:nvCxnSpPr>
      <xdr:spPr bwMode="auto">
        <a:xfrm flipV="1">
          <a:off x="12830175" y="9429750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353785</xdr:colOff>
      <xdr:row>31</xdr:row>
      <xdr:rowOff>0</xdr:rowOff>
    </xdr:from>
    <xdr:to>
      <xdr:col>6</xdr:col>
      <xdr:colOff>353785</xdr:colOff>
      <xdr:row>32</xdr:row>
      <xdr:rowOff>0</xdr:rowOff>
    </xdr:to>
    <xdr:cxnSp macro="">
      <xdr:nvCxnSpPr>
        <xdr:cNvPr id="39" name="直線矢印コネクタ 38">
          <a:extLst>
            <a:ext uri="{FF2B5EF4-FFF2-40B4-BE49-F238E27FC236}">
              <a16:creationId xmlns:a16="http://schemas.microsoft.com/office/drawing/2014/main" id="{00000000-0008-0000-0700-000027000000}"/>
            </a:ext>
          </a:extLst>
        </xdr:cNvPr>
        <xdr:cNvCxnSpPr/>
      </xdr:nvCxnSpPr>
      <xdr:spPr bwMode="auto">
        <a:xfrm>
          <a:off x="3639910" y="5219700"/>
          <a:ext cx="0" cy="1714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353785</xdr:colOff>
      <xdr:row>49</xdr:row>
      <xdr:rowOff>0</xdr:rowOff>
    </xdr:from>
    <xdr:to>
      <xdr:col>6</xdr:col>
      <xdr:colOff>353785</xdr:colOff>
      <xdr:row>50</xdr:row>
      <xdr:rowOff>0</xdr:rowOff>
    </xdr:to>
    <xdr:cxnSp macro="">
      <xdr:nvCxnSpPr>
        <xdr:cNvPr id="40" name="直線矢印コネクタ 39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CxnSpPr/>
      </xdr:nvCxnSpPr>
      <xdr:spPr bwMode="auto">
        <a:xfrm>
          <a:off x="3639910" y="8543925"/>
          <a:ext cx="0" cy="1714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678465</xdr:colOff>
      <xdr:row>32</xdr:row>
      <xdr:rowOff>16300</xdr:rowOff>
    </xdr:from>
    <xdr:to>
      <xdr:col>9</xdr:col>
      <xdr:colOff>678465</xdr:colOff>
      <xdr:row>36</xdr:row>
      <xdr:rowOff>16300</xdr:rowOff>
    </xdr:to>
    <xdr:cxnSp macro="">
      <xdr:nvCxnSpPr>
        <xdr:cNvPr id="41" name="直線コネクタ 40">
          <a:extLst>
            <a:ext uri="{FF2B5EF4-FFF2-40B4-BE49-F238E27FC236}">
              <a16:creationId xmlns:a16="http://schemas.microsoft.com/office/drawing/2014/main" id="{00000000-0008-0000-0700-000029000000}"/>
            </a:ext>
          </a:extLst>
        </xdr:cNvPr>
        <xdr:cNvCxnSpPr/>
      </xdr:nvCxnSpPr>
      <xdr:spPr bwMode="auto">
        <a:xfrm>
          <a:off x="5593365" y="5407450"/>
          <a:ext cx="0" cy="7048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0</xdr:colOff>
      <xdr:row>32</xdr:row>
      <xdr:rowOff>0</xdr:rowOff>
    </xdr:from>
    <xdr:to>
      <xdr:col>4</xdr:col>
      <xdr:colOff>2404</xdr:colOff>
      <xdr:row>34</xdr:row>
      <xdr:rowOff>6404</xdr:rowOff>
    </xdr:to>
    <xdr:cxnSp macro="">
      <xdr:nvCxnSpPr>
        <xdr:cNvPr id="42" name="直線矢印コネクタ 41">
          <a:extLst>
            <a:ext uri="{FF2B5EF4-FFF2-40B4-BE49-F238E27FC236}">
              <a16:creationId xmlns:a16="http://schemas.microsoft.com/office/drawing/2014/main" id="{00000000-0008-0000-0700-00002A000000}"/>
            </a:ext>
          </a:extLst>
        </xdr:cNvPr>
        <xdr:cNvCxnSpPr/>
      </xdr:nvCxnSpPr>
      <xdr:spPr bwMode="auto">
        <a:xfrm>
          <a:off x="2314575" y="5391150"/>
          <a:ext cx="2404" cy="35882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11206</xdr:colOff>
      <xdr:row>32</xdr:row>
      <xdr:rowOff>16300</xdr:rowOff>
    </xdr:from>
    <xdr:to>
      <xdr:col>9</xdr:col>
      <xdr:colOff>681522</xdr:colOff>
      <xdr:row>32</xdr:row>
      <xdr:rowOff>16300</xdr:rowOff>
    </xdr:to>
    <xdr:cxnSp macro="">
      <xdr:nvCxnSpPr>
        <xdr:cNvPr id="43" name="直線コネクタ 42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CxnSpPr/>
      </xdr:nvCxnSpPr>
      <xdr:spPr bwMode="auto">
        <a:xfrm>
          <a:off x="2325781" y="5407450"/>
          <a:ext cx="3270641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9</xdr:col>
      <xdr:colOff>661147</xdr:colOff>
      <xdr:row>50</xdr:row>
      <xdr:rowOff>16300</xdr:rowOff>
    </xdr:from>
    <xdr:to>
      <xdr:col>9</xdr:col>
      <xdr:colOff>661147</xdr:colOff>
      <xdr:row>54</xdr:row>
      <xdr:rowOff>16300</xdr:rowOff>
    </xdr:to>
    <xdr:cxnSp macro="">
      <xdr:nvCxnSpPr>
        <xdr:cNvPr id="44" name="直線コネクタ 43">
          <a:extLst>
            <a:ext uri="{FF2B5EF4-FFF2-40B4-BE49-F238E27FC236}">
              <a16:creationId xmlns:a16="http://schemas.microsoft.com/office/drawing/2014/main" id="{00000000-0008-0000-0700-00002C000000}"/>
            </a:ext>
          </a:extLst>
        </xdr:cNvPr>
        <xdr:cNvCxnSpPr/>
      </xdr:nvCxnSpPr>
      <xdr:spPr bwMode="auto">
        <a:xfrm>
          <a:off x="5576047" y="8731675"/>
          <a:ext cx="0" cy="7143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0</xdr:colOff>
      <xdr:row>50</xdr:row>
      <xdr:rowOff>0</xdr:rowOff>
    </xdr:from>
    <xdr:to>
      <xdr:col>4</xdr:col>
      <xdr:colOff>2404</xdr:colOff>
      <xdr:row>52</xdr:row>
      <xdr:rowOff>6404</xdr:rowOff>
    </xdr:to>
    <xdr:cxnSp macro="">
      <xdr:nvCxnSpPr>
        <xdr:cNvPr id="45" name="直線矢印コネクタ 44">
          <a:extLst>
            <a:ext uri="{FF2B5EF4-FFF2-40B4-BE49-F238E27FC236}">
              <a16:creationId xmlns:a16="http://schemas.microsoft.com/office/drawing/2014/main" id="{00000000-0008-0000-0700-00002D000000}"/>
            </a:ext>
          </a:extLst>
        </xdr:cNvPr>
        <xdr:cNvCxnSpPr/>
      </xdr:nvCxnSpPr>
      <xdr:spPr bwMode="auto">
        <a:xfrm>
          <a:off x="2314575" y="8715375"/>
          <a:ext cx="2404" cy="368354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11206</xdr:colOff>
      <xdr:row>50</xdr:row>
      <xdr:rowOff>16300</xdr:rowOff>
    </xdr:from>
    <xdr:to>
      <xdr:col>9</xdr:col>
      <xdr:colOff>681522</xdr:colOff>
      <xdr:row>50</xdr:row>
      <xdr:rowOff>16300</xdr:rowOff>
    </xdr:to>
    <xdr:cxnSp macro="">
      <xdr:nvCxnSpPr>
        <xdr:cNvPr id="46" name="直線コネクタ 45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CxnSpPr/>
      </xdr:nvCxnSpPr>
      <xdr:spPr bwMode="auto">
        <a:xfrm>
          <a:off x="2325781" y="8731675"/>
          <a:ext cx="3270641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31</xdr:col>
      <xdr:colOff>9525</xdr:colOff>
      <xdr:row>14</xdr:row>
      <xdr:rowOff>9525</xdr:rowOff>
    </xdr:from>
    <xdr:to>
      <xdr:col>31</xdr:col>
      <xdr:colOff>9525</xdr:colOff>
      <xdr:row>16</xdr:row>
      <xdr:rowOff>9525</xdr:rowOff>
    </xdr:to>
    <xdr:cxnSp macro="">
      <xdr:nvCxnSpPr>
        <xdr:cNvPr id="47" name="直線矢印コネクタ 46">
          <a:extLst>
            <a:ext uri="{FF2B5EF4-FFF2-40B4-BE49-F238E27FC236}">
              <a16:creationId xmlns:a16="http://schemas.microsoft.com/office/drawing/2014/main" id="{00000000-0008-0000-0700-00002F000000}"/>
            </a:ext>
          </a:extLst>
        </xdr:cNvPr>
        <xdr:cNvCxnSpPr/>
      </xdr:nvCxnSpPr>
      <xdr:spPr bwMode="auto">
        <a:xfrm>
          <a:off x="16268700" y="2162175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32</xdr:row>
      <xdr:rowOff>4713</xdr:rowOff>
    </xdr:from>
    <xdr:to>
      <xdr:col>24</xdr:col>
      <xdr:colOff>0</xdr:colOff>
      <xdr:row>36</xdr:row>
      <xdr:rowOff>0</xdr:rowOff>
    </xdr:to>
    <xdr:cxnSp macro="">
      <xdr:nvCxnSpPr>
        <xdr:cNvPr id="48" name="直線コネクタ 47">
          <a:extLst>
            <a:ext uri="{FF2B5EF4-FFF2-40B4-BE49-F238E27FC236}">
              <a16:creationId xmlns:a16="http://schemas.microsoft.com/office/drawing/2014/main" id="{00000000-0008-0000-0700-000030000000}"/>
            </a:ext>
          </a:extLst>
        </xdr:cNvPr>
        <xdr:cNvCxnSpPr/>
      </xdr:nvCxnSpPr>
      <xdr:spPr bwMode="auto">
        <a:xfrm flipV="1">
          <a:off x="12096750" y="5395863"/>
          <a:ext cx="0" cy="700137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24</xdr:col>
      <xdr:colOff>6061</xdr:colOff>
      <xdr:row>32</xdr:row>
      <xdr:rowOff>0</xdr:rowOff>
    </xdr:from>
    <xdr:to>
      <xdr:col>31</xdr:col>
      <xdr:colOff>5043</xdr:colOff>
      <xdr:row>32</xdr:row>
      <xdr:rowOff>0</xdr:rowOff>
    </xdr:to>
    <xdr:cxnSp macro="">
      <xdr:nvCxnSpPr>
        <xdr:cNvPr id="49" name="直線コネクタ 48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CxnSpPr/>
      </xdr:nvCxnSpPr>
      <xdr:spPr bwMode="auto">
        <a:xfrm>
          <a:off x="12102811" y="5391150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31</xdr:col>
      <xdr:colOff>3362</xdr:colOff>
      <xdr:row>32</xdr:row>
      <xdr:rowOff>3031</xdr:rowOff>
    </xdr:from>
    <xdr:to>
      <xdr:col>31</xdr:col>
      <xdr:colOff>3362</xdr:colOff>
      <xdr:row>33</xdr:row>
      <xdr:rowOff>164956</xdr:rowOff>
    </xdr:to>
    <xdr:cxnSp macro="">
      <xdr:nvCxnSpPr>
        <xdr:cNvPr id="50" name="直線矢印コネクタ 49">
          <a:extLst>
            <a:ext uri="{FF2B5EF4-FFF2-40B4-BE49-F238E27FC236}">
              <a16:creationId xmlns:a16="http://schemas.microsoft.com/office/drawing/2014/main" id="{00000000-0008-0000-0700-000032000000}"/>
            </a:ext>
          </a:extLst>
        </xdr:cNvPr>
        <xdr:cNvCxnSpPr/>
      </xdr:nvCxnSpPr>
      <xdr:spPr bwMode="auto">
        <a:xfrm>
          <a:off x="16262537" y="5394181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50</xdr:row>
      <xdr:rowOff>4712</xdr:rowOff>
    </xdr:from>
    <xdr:to>
      <xdr:col>24</xdr:col>
      <xdr:colOff>0</xdr:colOff>
      <xdr:row>54</xdr:row>
      <xdr:rowOff>0</xdr:rowOff>
    </xdr:to>
    <xdr:cxnSp macro="">
      <xdr:nvCxnSpPr>
        <xdr:cNvPr id="51" name="直線コネクタ 50">
          <a:extLst>
            <a:ext uri="{FF2B5EF4-FFF2-40B4-BE49-F238E27FC236}">
              <a16:creationId xmlns:a16="http://schemas.microsoft.com/office/drawing/2014/main" id="{00000000-0008-0000-0700-000033000000}"/>
            </a:ext>
          </a:extLst>
        </xdr:cNvPr>
        <xdr:cNvCxnSpPr/>
      </xdr:nvCxnSpPr>
      <xdr:spPr bwMode="auto">
        <a:xfrm flipV="1">
          <a:off x="12096750" y="8720087"/>
          <a:ext cx="0" cy="709663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24</xdr:col>
      <xdr:colOff>6061</xdr:colOff>
      <xdr:row>50</xdr:row>
      <xdr:rowOff>0</xdr:rowOff>
    </xdr:from>
    <xdr:to>
      <xdr:col>31</xdr:col>
      <xdr:colOff>5043</xdr:colOff>
      <xdr:row>50</xdr:row>
      <xdr:rowOff>0</xdr:rowOff>
    </xdr:to>
    <xdr:cxnSp macro="">
      <xdr:nvCxnSpPr>
        <xdr:cNvPr id="52" name="直線コネクタ 5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CxnSpPr/>
      </xdr:nvCxnSpPr>
      <xdr:spPr bwMode="auto">
        <a:xfrm>
          <a:off x="12102811" y="8715375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31</xdr:col>
      <xdr:colOff>3362</xdr:colOff>
      <xdr:row>50</xdr:row>
      <xdr:rowOff>3031</xdr:rowOff>
    </xdr:from>
    <xdr:to>
      <xdr:col>31</xdr:col>
      <xdr:colOff>3362</xdr:colOff>
      <xdr:row>51</xdr:row>
      <xdr:rowOff>164956</xdr:rowOff>
    </xdr:to>
    <xdr:cxnSp macro="">
      <xdr:nvCxnSpPr>
        <xdr:cNvPr id="53" name="直線矢印コネクタ 52">
          <a:extLst>
            <a:ext uri="{FF2B5EF4-FFF2-40B4-BE49-F238E27FC236}">
              <a16:creationId xmlns:a16="http://schemas.microsoft.com/office/drawing/2014/main" id="{00000000-0008-0000-0700-000035000000}"/>
            </a:ext>
          </a:extLst>
        </xdr:cNvPr>
        <xdr:cNvCxnSpPr/>
      </xdr:nvCxnSpPr>
      <xdr:spPr bwMode="auto">
        <a:xfrm>
          <a:off x="16262537" y="8718406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18</xdr:col>
      <xdr:colOff>0</xdr:colOff>
      <xdr:row>11</xdr:row>
      <xdr:rowOff>9525</xdr:rowOff>
    </xdr:from>
    <xdr:to>
      <xdr:col>18</xdr:col>
      <xdr:colOff>0</xdr:colOff>
      <xdr:row>13</xdr:row>
      <xdr:rowOff>0</xdr:rowOff>
    </xdr:to>
    <xdr:cxnSp macro="">
      <xdr:nvCxnSpPr>
        <xdr:cNvPr id="54" name="直線コネクタ 53">
          <a:extLst>
            <a:ext uri="{FF2B5EF4-FFF2-40B4-BE49-F238E27FC236}">
              <a16:creationId xmlns:a16="http://schemas.microsoft.com/office/drawing/2014/main" id="{00000000-0008-0000-0700-000036000000}"/>
            </a:ext>
          </a:extLst>
        </xdr:cNvPr>
        <xdr:cNvCxnSpPr/>
      </xdr:nvCxnSpPr>
      <xdr:spPr bwMode="auto">
        <a:xfrm>
          <a:off x="9744075" y="1647825"/>
          <a:ext cx="0" cy="3333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9525</xdr:colOff>
      <xdr:row>12</xdr:row>
      <xdr:rowOff>168087</xdr:rowOff>
    </xdr:from>
    <xdr:to>
      <xdr:col>17</xdr:col>
      <xdr:colOff>723900</xdr:colOff>
      <xdr:row>12</xdr:row>
      <xdr:rowOff>168087</xdr:rowOff>
    </xdr:to>
    <xdr:cxnSp macro="">
      <xdr:nvCxnSpPr>
        <xdr:cNvPr id="55" name="直線コネクタ 54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CxnSpPr/>
      </xdr:nvCxnSpPr>
      <xdr:spPr bwMode="auto">
        <a:xfrm flipH="1">
          <a:off x="7296150" y="1977837"/>
          <a:ext cx="243840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17</xdr:col>
      <xdr:colOff>347870</xdr:colOff>
      <xdr:row>13</xdr:row>
      <xdr:rowOff>1</xdr:rowOff>
    </xdr:from>
    <xdr:to>
      <xdr:col>17</xdr:col>
      <xdr:colOff>347870</xdr:colOff>
      <xdr:row>15</xdr:row>
      <xdr:rowOff>95250</xdr:rowOff>
    </xdr:to>
    <xdr:cxnSp macro="">
      <xdr:nvCxnSpPr>
        <xdr:cNvPr id="56" name="直線矢印コネクタ 55">
          <a:extLst>
            <a:ext uri="{FF2B5EF4-FFF2-40B4-BE49-F238E27FC236}">
              <a16:creationId xmlns:a16="http://schemas.microsoft.com/office/drawing/2014/main" id="{00000000-0008-0000-0700-000038000000}"/>
            </a:ext>
          </a:extLst>
        </xdr:cNvPr>
        <xdr:cNvCxnSpPr/>
      </xdr:nvCxnSpPr>
      <xdr:spPr bwMode="auto">
        <a:xfrm flipV="1">
          <a:off x="9301370" y="2013858"/>
          <a:ext cx="0" cy="449035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19</xdr:row>
      <xdr:rowOff>0</xdr:rowOff>
    </xdr:from>
    <xdr:to>
      <xdr:col>14</xdr:col>
      <xdr:colOff>0</xdr:colOff>
      <xdr:row>22</xdr:row>
      <xdr:rowOff>11206</xdr:rowOff>
    </xdr:to>
    <xdr:cxnSp macro="">
      <xdr:nvCxnSpPr>
        <xdr:cNvPr id="57" name="直線コネクタ 56">
          <a:extLst>
            <a:ext uri="{FF2B5EF4-FFF2-40B4-BE49-F238E27FC236}">
              <a16:creationId xmlns:a16="http://schemas.microsoft.com/office/drawing/2014/main" id="{00000000-0008-0000-0700-000039000000}"/>
            </a:ext>
          </a:extLst>
        </xdr:cNvPr>
        <xdr:cNvCxnSpPr/>
      </xdr:nvCxnSpPr>
      <xdr:spPr bwMode="auto">
        <a:xfrm>
          <a:off x="7286625" y="3067050"/>
          <a:ext cx="0" cy="544606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22</xdr:row>
      <xdr:rowOff>1730</xdr:rowOff>
    </xdr:from>
    <xdr:to>
      <xdr:col>18</xdr:col>
      <xdr:colOff>0</xdr:colOff>
      <xdr:row>22</xdr:row>
      <xdr:rowOff>1730</xdr:rowOff>
    </xdr:to>
    <xdr:cxnSp macro="">
      <xdr:nvCxnSpPr>
        <xdr:cNvPr id="58" name="直線コネクタ 57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CxnSpPr/>
      </xdr:nvCxnSpPr>
      <xdr:spPr bwMode="auto">
        <a:xfrm flipH="1">
          <a:off x="7286625" y="3602180"/>
          <a:ext cx="24574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22</xdr:row>
      <xdr:rowOff>11206</xdr:rowOff>
    </xdr:from>
    <xdr:to>
      <xdr:col>18</xdr:col>
      <xdr:colOff>0</xdr:colOff>
      <xdr:row>23</xdr:row>
      <xdr:rowOff>0</xdr:rowOff>
    </xdr:to>
    <xdr:cxnSp macro="">
      <xdr:nvCxnSpPr>
        <xdr:cNvPr id="59" name="直線矢印コネクタ 58">
          <a:extLst>
            <a:ext uri="{FF2B5EF4-FFF2-40B4-BE49-F238E27FC236}">
              <a16:creationId xmlns:a16="http://schemas.microsoft.com/office/drawing/2014/main" id="{00000000-0008-0000-0700-00003B000000}"/>
            </a:ext>
          </a:extLst>
        </xdr:cNvPr>
        <xdr:cNvCxnSpPr/>
      </xdr:nvCxnSpPr>
      <xdr:spPr bwMode="auto">
        <a:xfrm>
          <a:off x="9744075" y="3611656"/>
          <a:ext cx="0" cy="160244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32</xdr:row>
      <xdr:rowOff>0</xdr:rowOff>
    </xdr:from>
    <xdr:to>
      <xdr:col>18</xdr:col>
      <xdr:colOff>0</xdr:colOff>
      <xdr:row>32</xdr:row>
      <xdr:rowOff>0</xdr:rowOff>
    </xdr:to>
    <xdr:cxnSp macro="">
      <xdr:nvCxnSpPr>
        <xdr:cNvPr id="60" name="直線コネクタ 59">
          <a:extLst>
            <a:ext uri="{FF2B5EF4-FFF2-40B4-BE49-F238E27FC236}">
              <a16:creationId xmlns:a16="http://schemas.microsoft.com/office/drawing/2014/main" id="{00000000-0008-0000-0700-00003C000000}"/>
            </a:ext>
          </a:extLst>
        </xdr:cNvPr>
        <xdr:cNvCxnSpPr/>
      </xdr:nvCxnSpPr>
      <xdr:spPr bwMode="auto">
        <a:xfrm flipH="1">
          <a:off x="7286625" y="5391150"/>
          <a:ext cx="24574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31</xdr:row>
      <xdr:rowOff>0</xdr:rowOff>
    </xdr:from>
    <xdr:to>
      <xdr:col>18</xdr:col>
      <xdr:colOff>0</xdr:colOff>
      <xdr:row>32</xdr:row>
      <xdr:rowOff>0</xdr:rowOff>
    </xdr:to>
    <xdr:cxnSp macro="">
      <xdr:nvCxnSpPr>
        <xdr:cNvPr id="61" name="直線コネクタ 60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CxnSpPr/>
      </xdr:nvCxnSpPr>
      <xdr:spPr bwMode="auto">
        <a:xfrm>
          <a:off x="9744075" y="5219700"/>
          <a:ext cx="0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32</xdr:row>
      <xdr:rowOff>0</xdr:rowOff>
    </xdr:from>
    <xdr:to>
      <xdr:col>14</xdr:col>
      <xdr:colOff>0</xdr:colOff>
      <xdr:row>32</xdr:row>
      <xdr:rowOff>156883</xdr:rowOff>
    </xdr:to>
    <xdr:cxnSp macro="">
      <xdr:nvCxnSpPr>
        <xdr:cNvPr id="62" name="直線矢印コネクタ 61">
          <a:extLst>
            <a:ext uri="{FF2B5EF4-FFF2-40B4-BE49-F238E27FC236}">
              <a16:creationId xmlns:a16="http://schemas.microsoft.com/office/drawing/2014/main" id="{00000000-0008-0000-0700-00003E000000}"/>
            </a:ext>
          </a:extLst>
        </xdr:cNvPr>
        <xdr:cNvCxnSpPr/>
      </xdr:nvCxnSpPr>
      <xdr:spPr bwMode="auto">
        <a:xfrm>
          <a:off x="7286625" y="5391150"/>
          <a:ext cx="0" cy="156883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0</xdr:colOff>
      <xdr:row>34</xdr:row>
      <xdr:rowOff>13607</xdr:rowOff>
    </xdr:from>
    <xdr:to>
      <xdr:col>18</xdr:col>
      <xdr:colOff>0</xdr:colOff>
      <xdr:row>34</xdr:row>
      <xdr:rowOff>13607</xdr:rowOff>
    </xdr:to>
    <xdr:cxnSp macro="">
      <xdr:nvCxnSpPr>
        <xdr:cNvPr id="63" name="直線コネクタ 62">
          <a:extLst>
            <a:ext uri="{FF2B5EF4-FFF2-40B4-BE49-F238E27FC236}">
              <a16:creationId xmlns:a16="http://schemas.microsoft.com/office/drawing/2014/main" id="{00000000-0008-0000-0700-00003F000000}"/>
            </a:ext>
          </a:extLst>
        </xdr:cNvPr>
        <xdr:cNvCxnSpPr/>
      </xdr:nvCxnSpPr>
      <xdr:spPr bwMode="auto">
        <a:xfrm>
          <a:off x="9010650" y="5757182"/>
          <a:ext cx="7334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16</xdr:col>
      <xdr:colOff>721179</xdr:colOff>
      <xdr:row>32</xdr:row>
      <xdr:rowOff>13607</xdr:rowOff>
    </xdr:from>
    <xdr:to>
      <xdr:col>16</xdr:col>
      <xdr:colOff>721179</xdr:colOff>
      <xdr:row>34</xdr:row>
      <xdr:rowOff>13607</xdr:rowOff>
    </xdr:to>
    <xdr:cxnSp macro="">
      <xdr:nvCxnSpPr>
        <xdr:cNvPr id="64" name="直線矢印コネクタ 63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CxnSpPr/>
      </xdr:nvCxnSpPr>
      <xdr:spPr bwMode="auto">
        <a:xfrm flipV="1">
          <a:off x="8998404" y="5404757"/>
          <a:ext cx="0" cy="352425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50</xdr:row>
      <xdr:rowOff>0</xdr:rowOff>
    </xdr:from>
    <xdr:to>
      <xdr:col>18</xdr:col>
      <xdr:colOff>0</xdr:colOff>
      <xdr:row>50</xdr:row>
      <xdr:rowOff>0</xdr:rowOff>
    </xdr:to>
    <xdr:cxnSp macro="">
      <xdr:nvCxnSpPr>
        <xdr:cNvPr id="65" name="直線コネクタ 64">
          <a:extLst>
            <a:ext uri="{FF2B5EF4-FFF2-40B4-BE49-F238E27FC236}">
              <a16:creationId xmlns:a16="http://schemas.microsoft.com/office/drawing/2014/main" id="{00000000-0008-0000-0700-000041000000}"/>
            </a:ext>
          </a:extLst>
        </xdr:cNvPr>
        <xdr:cNvCxnSpPr/>
      </xdr:nvCxnSpPr>
      <xdr:spPr bwMode="auto">
        <a:xfrm flipH="1">
          <a:off x="7286625" y="8715375"/>
          <a:ext cx="24574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49</xdr:row>
      <xdr:rowOff>0</xdr:rowOff>
    </xdr:from>
    <xdr:to>
      <xdr:col>18</xdr:col>
      <xdr:colOff>0</xdr:colOff>
      <xdr:row>50</xdr:row>
      <xdr:rowOff>0</xdr:rowOff>
    </xdr:to>
    <xdr:cxnSp macro="">
      <xdr:nvCxnSpPr>
        <xdr:cNvPr id="66" name="直線コネクタ 65">
          <a:extLst>
            <a:ext uri="{FF2B5EF4-FFF2-40B4-BE49-F238E27FC236}">
              <a16:creationId xmlns:a16="http://schemas.microsoft.com/office/drawing/2014/main" id="{00000000-0008-0000-0700-000042000000}"/>
            </a:ext>
          </a:extLst>
        </xdr:cNvPr>
        <xdr:cNvCxnSpPr/>
      </xdr:nvCxnSpPr>
      <xdr:spPr bwMode="auto">
        <a:xfrm>
          <a:off x="9744075" y="8543925"/>
          <a:ext cx="0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50</xdr:row>
      <xdr:rowOff>0</xdr:rowOff>
    </xdr:from>
    <xdr:to>
      <xdr:col>14</xdr:col>
      <xdr:colOff>0</xdr:colOff>
      <xdr:row>50</xdr:row>
      <xdr:rowOff>156883</xdr:rowOff>
    </xdr:to>
    <xdr:cxnSp macro="">
      <xdr:nvCxnSpPr>
        <xdr:cNvPr id="67" name="直線矢印コネクタ 66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CxnSpPr/>
      </xdr:nvCxnSpPr>
      <xdr:spPr bwMode="auto">
        <a:xfrm>
          <a:off x="7286625" y="8715375"/>
          <a:ext cx="0" cy="156883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13607</xdr:colOff>
      <xdr:row>52</xdr:row>
      <xdr:rowOff>0</xdr:rowOff>
    </xdr:from>
    <xdr:to>
      <xdr:col>18</xdr:col>
      <xdr:colOff>13607</xdr:colOff>
      <xdr:row>52</xdr:row>
      <xdr:rowOff>0</xdr:rowOff>
    </xdr:to>
    <xdr:cxnSp macro="">
      <xdr:nvCxnSpPr>
        <xdr:cNvPr id="68" name="直線コネクタ 67">
          <a:extLst>
            <a:ext uri="{FF2B5EF4-FFF2-40B4-BE49-F238E27FC236}">
              <a16:creationId xmlns:a16="http://schemas.microsoft.com/office/drawing/2014/main" id="{00000000-0008-0000-0700-000044000000}"/>
            </a:ext>
          </a:extLst>
        </xdr:cNvPr>
        <xdr:cNvCxnSpPr/>
      </xdr:nvCxnSpPr>
      <xdr:spPr bwMode="auto">
        <a:xfrm>
          <a:off x="9024257" y="9077325"/>
          <a:ext cx="7334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17</xdr:col>
      <xdr:colOff>0</xdr:colOff>
      <xdr:row>50</xdr:row>
      <xdr:rowOff>0</xdr:rowOff>
    </xdr:from>
    <xdr:to>
      <xdr:col>17</xdr:col>
      <xdr:colOff>0</xdr:colOff>
      <xdr:row>52</xdr:row>
      <xdr:rowOff>0</xdr:rowOff>
    </xdr:to>
    <xdr:cxnSp macro="">
      <xdr:nvCxnSpPr>
        <xdr:cNvPr id="69" name="直線矢印コネクタ 68">
          <a:extLst>
            <a:ext uri="{FF2B5EF4-FFF2-40B4-BE49-F238E27FC236}">
              <a16:creationId xmlns:a16="http://schemas.microsoft.com/office/drawing/2014/main" id="{00000000-0008-0000-0700-000045000000}"/>
            </a:ext>
          </a:extLst>
        </xdr:cNvPr>
        <xdr:cNvCxnSpPr/>
      </xdr:nvCxnSpPr>
      <xdr:spPr bwMode="auto">
        <a:xfrm flipV="1">
          <a:off x="9010650" y="8715375"/>
          <a:ext cx="0" cy="3619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13</xdr:row>
      <xdr:rowOff>0</xdr:rowOff>
    </xdr:from>
    <xdr:to>
      <xdr:col>14</xdr:col>
      <xdr:colOff>0</xdr:colOff>
      <xdr:row>13</xdr:row>
      <xdr:rowOff>145677</xdr:rowOff>
    </xdr:to>
    <xdr:cxnSp macro="">
      <xdr:nvCxnSpPr>
        <xdr:cNvPr id="70" name="直線矢印コネクタ 69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CxnSpPr/>
      </xdr:nvCxnSpPr>
      <xdr:spPr bwMode="auto">
        <a:xfrm>
          <a:off x="7286625" y="1981200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358584</xdr:colOff>
      <xdr:row>13</xdr:row>
      <xdr:rowOff>0</xdr:rowOff>
    </xdr:from>
    <xdr:to>
      <xdr:col>6</xdr:col>
      <xdr:colOff>358584</xdr:colOff>
      <xdr:row>13</xdr:row>
      <xdr:rowOff>145677</xdr:rowOff>
    </xdr:to>
    <xdr:cxnSp macro="">
      <xdr:nvCxnSpPr>
        <xdr:cNvPr id="71" name="直線矢印コネクタ 70">
          <a:extLst>
            <a:ext uri="{FF2B5EF4-FFF2-40B4-BE49-F238E27FC236}">
              <a16:creationId xmlns:a16="http://schemas.microsoft.com/office/drawing/2014/main" id="{00000000-0008-0000-0700-000047000000}"/>
            </a:ext>
          </a:extLst>
        </xdr:cNvPr>
        <xdr:cNvCxnSpPr/>
      </xdr:nvCxnSpPr>
      <xdr:spPr bwMode="auto">
        <a:xfrm>
          <a:off x="3644709" y="1981200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28</xdr:col>
      <xdr:colOff>0</xdr:colOff>
      <xdr:row>13</xdr:row>
      <xdr:rowOff>0</xdr:rowOff>
    </xdr:from>
    <xdr:to>
      <xdr:col>28</xdr:col>
      <xdr:colOff>0</xdr:colOff>
      <xdr:row>13</xdr:row>
      <xdr:rowOff>145677</xdr:rowOff>
    </xdr:to>
    <xdr:cxnSp macro="">
      <xdr:nvCxnSpPr>
        <xdr:cNvPr id="72" name="直線矢印コネクタ 71">
          <a:extLst>
            <a:ext uri="{FF2B5EF4-FFF2-40B4-BE49-F238E27FC236}">
              <a16:creationId xmlns:a16="http://schemas.microsoft.com/office/drawing/2014/main" id="{00000000-0008-0000-0700-000048000000}"/>
            </a:ext>
          </a:extLst>
        </xdr:cNvPr>
        <xdr:cNvCxnSpPr/>
      </xdr:nvCxnSpPr>
      <xdr:spPr bwMode="auto">
        <a:xfrm>
          <a:off x="14478000" y="1981200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358589</xdr:colOff>
      <xdr:row>21</xdr:row>
      <xdr:rowOff>0</xdr:rowOff>
    </xdr:from>
    <xdr:to>
      <xdr:col>17</xdr:col>
      <xdr:colOff>358589</xdr:colOff>
      <xdr:row>21</xdr:row>
      <xdr:rowOff>145677</xdr:rowOff>
    </xdr:to>
    <xdr:cxnSp macro="">
      <xdr:nvCxnSpPr>
        <xdr:cNvPr id="73" name="直線矢印コネクタ 72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CxnSpPr/>
      </xdr:nvCxnSpPr>
      <xdr:spPr bwMode="auto">
        <a:xfrm>
          <a:off x="9369239" y="3429000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679174</xdr:colOff>
      <xdr:row>15</xdr:row>
      <xdr:rowOff>0</xdr:rowOff>
    </xdr:from>
    <xdr:to>
      <xdr:col>6</xdr:col>
      <xdr:colOff>0</xdr:colOff>
      <xdr:row>16</xdr:row>
      <xdr:rowOff>0</xdr:rowOff>
    </xdr:to>
    <xdr:cxnSp macro="">
      <xdr:nvCxnSpPr>
        <xdr:cNvPr id="76" name="直線コネクタ 75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CxnSpPr/>
      </xdr:nvCxnSpPr>
      <xdr:spPr bwMode="auto">
        <a:xfrm flipV="1">
          <a:off x="2993749" y="232410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8283</xdr:colOff>
      <xdr:row>19</xdr:row>
      <xdr:rowOff>0</xdr:rowOff>
    </xdr:from>
    <xdr:to>
      <xdr:col>6</xdr:col>
      <xdr:colOff>8283</xdr:colOff>
      <xdr:row>19</xdr:row>
      <xdr:rowOff>0</xdr:rowOff>
    </xdr:to>
    <xdr:cxnSp macro="">
      <xdr:nvCxnSpPr>
        <xdr:cNvPr id="77" name="直線コネクタ 76">
          <a:extLst>
            <a:ext uri="{FF2B5EF4-FFF2-40B4-BE49-F238E27FC236}">
              <a16:creationId xmlns:a16="http://schemas.microsoft.com/office/drawing/2014/main" id="{00000000-0008-0000-0700-00004D000000}"/>
            </a:ext>
          </a:extLst>
        </xdr:cNvPr>
        <xdr:cNvCxnSpPr/>
      </xdr:nvCxnSpPr>
      <xdr:spPr bwMode="auto">
        <a:xfrm>
          <a:off x="3008658" y="306705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33</xdr:row>
      <xdr:rowOff>0</xdr:rowOff>
    </xdr:from>
    <xdr:to>
      <xdr:col>6</xdr:col>
      <xdr:colOff>6626</xdr:colOff>
      <xdr:row>34</xdr:row>
      <xdr:rowOff>0</xdr:rowOff>
    </xdr:to>
    <xdr:cxnSp macro="">
      <xdr:nvCxnSpPr>
        <xdr:cNvPr id="78" name="直線コネクタ 77">
          <a:extLst>
            <a:ext uri="{FF2B5EF4-FFF2-40B4-BE49-F238E27FC236}">
              <a16:creationId xmlns:a16="http://schemas.microsoft.com/office/drawing/2014/main" id="{00000000-0008-0000-0700-00004E000000}"/>
            </a:ext>
          </a:extLst>
        </xdr:cNvPr>
        <xdr:cNvCxnSpPr/>
      </xdr:nvCxnSpPr>
      <xdr:spPr bwMode="auto">
        <a:xfrm flipV="1">
          <a:off x="3000375" y="5572125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672134</xdr:colOff>
      <xdr:row>37</xdr:row>
      <xdr:rowOff>0</xdr:rowOff>
    </xdr:from>
    <xdr:to>
      <xdr:col>5</xdr:col>
      <xdr:colOff>272084</xdr:colOff>
      <xdr:row>37</xdr:row>
      <xdr:rowOff>0</xdr:rowOff>
    </xdr:to>
    <xdr:cxnSp macro="">
      <xdr:nvCxnSpPr>
        <xdr:cNvPr id="79" name="直線コネクタ 78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CxnSpPr/>
      </xdr:nvCxnSpPr>
      <xdr:spPr bwMode="auto">
        <a:xfrm>
          <a:off x="2986709" y="632460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51</xdr:row>
      <xdr:rowOff>0</xdr:rowOff>
    </xdr:from>
    <xdr:to>
      <xdr:col>6</xdr:col>
      <xdr:colOff>6626</xdr:colOff>
      <xdr:row>51</xdr:row>
      <xdr:rowOff>171450</xdr:rowOff>
    </xdr:to>
    <xdr:cxnSp macro="">
      <xdr:nvCxnSpPr>
        <xdr:cNvPr id="80" name="直線コネクタ 79">
          <a:extLst>
            <a:ext uri="{FF2B5EF4-FFF2-40B4-BE49-F238E27FC236}">
              <a16:creationId xmlns:a16="http://schemas.microsoft.com/office/drawing/2014/main" id="{00000000-0008-0000-0700-000050000000}"/>
            </a:ext>
          </a:extLst>
        </xdr:cNvPr>
        <xdr:cNvCxnSpPr/>
      </xdr:nvCxnSpPr>
      <xdr:spPr bwMode="auto">
        <a:xfrm flipV="1">
          <a:off x="3000375" y="889635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672134</xdr:colOff>
      <xdr:row>55</xdr:row>
      <xdr:rowOff>0</xdr:rowOff>
    </xdr:from>
    <xdr:to>
      <xdr:col>5</xdr:col>
      <xdr:colOff>272084</xdr:colOff>
      <xdr:row>55</xdr:row>
      <xdr:rowOff>0</xdr:rowOff>
    </xdr:to>
    <xdr:cxnSp macro="">
      <xdr:nvCxnSpPr>
        <xdr:cNvPr id="81" name="直線コネクタ 80">
          <a:extLst>
            <a:ext uri="{FF2B5EF4-FFF2-40B4-BE49-F238E27FC236}">
              <a16:creationId xmlns:a16="http://schemas.microsoft.com/office/drawing/2014/main" id="{00000000-0008-0000-0700-000051000000}"/>
            </a:ext>
          </a:extLst>
        </xdr:cNvPr>
        <xdr:cNvCxnSpPr/>
      </xdr:nvCxnSpPr>
      <xdr:spPr bwMode="auto">
        <a:xfrm>
          <a:off x="2986709" y="965835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13666</xdr:colOff>
      <xdr:row>62</xdr:row>
      <xdr:rowOff>0</xdr:rowOff>
    </xdr:from>
    <xdr:to>
      <xdr:col>6</xdr:col>
      <xdr:colOff>20292</xdr:colOff>
      <xdr:row>62</xdr:row>
      <xdr:rowOff>171450</xdr:rowOff>
    </xdr:to>
    <xdr:cxnSp macro="">
      <xdr:nvCxnSpPr>
        <xdr:cNvPr id="82" name="直線コネクタ 8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CxnSpPr/>
      </xdr:nvCxnSpPr>
      <xdr:spPr bwMode="auto">
        <a:xfrm flipV="1">
          <a:off x="3014041" y="1089660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66</xdr:row>
      <xdr:rowOff>0</xdr:rowOff>
    </xdr:from>
    <xdr:to>
      <xdr:col>6</xdr:col>
      <xdr:colOff>0</xdr:colOff>
      <xdr:row>66</xdr:row>
      <xdr:rowOff>0</xdr:rowOff>
    </xdr:to>
    <xdr:cxnSp macro="">
      <xdr:nvCxnSpPr>
        <xdr:cNvPr id="83" name="直線コネクタ 82">
          <a:extLst>
            <a:ext uri="{FF2B5EF4-FFF2-40B4-BE49-F238E27FC236}">
              <a16:creationId xmlns:a16="http://schemas.microsoft.com/office/drawing/2014/main" id="{00000000-0008-0000-0700-000053000000}"/>
            </a:ext>
          </a:extLst>
        </xdr:cNvPr>
        <xdr:cNvCxnSpPr/>
      </xdr:nvCxnSpPr>
      <xdr:spPr bwMode="auto">
        <a:xfrm>
          <a:off x="3000375" y="1165860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29</xdr:col>
      <xdr:colOff>0</xdr:colOff>
      <xdr:row>15</xdr:row>
      <xdr:rowOff>0</xdr:rowOff>
    </xdr:from>
    <xdr:to>
      <xdr:col>30</xdr:col>
      <xdr:colOff>0</xdr:colOff>
      <xdr:row>16</xdr:row>
      <xdr:rowOff>9525</xdr:rowOff>
    </xdr:to>
    <xdr:cxnSp macro="">
      <xdr:nvCxnSpPr>
        <xdr:cNvPr id="84" name="直線コネクタ 83">
          <a:extLst>
            <a:ext uri="{FF2B5EF4-FFF2-40B4-BE49-F238E27FC236}">
              <a16:creationId xmlns:a16="http://schemas.microsoft.com/office/drawing/2014/main" id="{00000000-0008-0000-0700-000054000000}"/>
            </a:ext>
          </a:extLst>
        </xdr:cNvPr>
        <xdr:cNvCxnSpPr/>
      </xdr:nvCxnSpPr>
      <xdr:spPr bwMode="auto">
        <a:xfrm>
          <a:off x="15211425" y="2324100"/>
          <a:ext cx="314325" cy="1809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29</xdr:col>
      <xdr:colOff>9525</xdr:colOff>
      <xdr:row>19</xdr:row>
      <xdr:rowOff>0</xdr:rowOff>
    </xdr:from>
    <xdr:to>
      <xdr:col>30</xdr:col>
      <xdr:colOff>9525</xdr:colOff>
      <xdr:row>19</xdr:row>
      <xdr:rowOff>0</xdr:rowOff>
    </xdr:to>
    <xdr:cxnSp macro="">
      <xdr:nvCxnSpPr>
        <xdr:cNvPr id="85" name="直線コネクタ 84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CxnSpPr/>
      </xdr:nvCxnSpPr>
      <xdr:spPr bwMode="auto">
        <a:xfrm>
          <a:off x="15220950" y="3067050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29</xdr:col>
      <xdr:colOff>0</xdr:colOff>
      <xdr:row>33</xdr:row>
      <xdr:rowOff>0</xdr:rowOff>
    </xdr:from>
    <xdr:to>
      <xdr:col>30</xdr:col>
      <xdr:colOff>0</xdr:colOff>
      <xdr:row>34</xdr:row>
      <xdr:rowOff>9525</xdr:rowOff>
    </xdr:to>
    <xdr:cxnSp macro="">
      <xdr:nvCxnSpPr>
        <xdr:cNvPr id="86" name="直線コネクタ 85">
          <a:extLst>
            <a:ext uri="{FF2B5EF4-FFF2-40B4-BE49-F238E27FC236}">
              <a16:creationId xmlns:a16="http://schemas.microsoft.com/office/drawing/2014/main" id="{00000000-0008-0000-0700-000056000000}"/>
            </a:ext>
          </a:extLst>
        </xdr:cNvPr>
        <xdr:cNvCxnSpPr/>
      </xdr:nvCxnSpPr>
      <xdr:spPr bwMode="auto">
        <a:xfrm>
          <a:off x="15211425" y="5572125"/>
          <a:ext cx="314325" cy="1809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29</xdr:col>
      <xdr:colOff>9525</xdr:colOff>
      <xdr:row>36</xdr:row>
      <xdr:rowOff>223630</xdr:rowOff>
    </xdr:from>
    <xdr:to>
      <xdr:col>30</xdr:col>
      <xdr:colOff>9525</xdr:colOff>
      <xdr:row>36</xdr:row>
      <xdr:rowOff>223630</xdr:rowOff>
    </xdr:to>
    <xdr:cxnSp macro="">
      <xdr:nvCxnSpPr>
        <xdr:cNvPr id="87" name="直線コネクタ 86">
          <a:extLst>
            <a:ext uri="{FF2B5EF4-FFF2-40B4-BE49-F238E27FC236}">
              <a16:creationId xmlns:a16="http://schemas.microsoft.com/office/drawing/2014/main" id="{00000000-0008-0000-0700-000057000000}"/>
            </a:ext>
          </a:extLst>
        </xdr:cNvPr>
        <xdr:cNvCxnSpPr/>
      </xdr:nvCxnSpPr>
      <xdr:spPr bwMode="auto">
        <a:xfrm>
          <a:off x="15220950" y="6319630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29</xdr:col>
      <xdr:colOff>0</xdr:colOff>
      <xdr:row>51</xdr:row>
      <xdr:rowOff>0</xdr:rowOff>
    </xdr:from>
    <xdr:to>
      <xdr:col>30</xdr:col>
      <xdr:colOff>0</xdr:colOff>
      <xdr:row>52</xdr:row>
      <xdr:rowOff>1243</xdr:rowOff>
    </xdr:to>
    <xdr:cxnSp macro="">
      <xdr:nvCxnSpPr>
        <xdr:cNvPr id="88" name="直線コネクタ 87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CxnSpPr/>
      </xdr:nvCxnSpPr>
      <xdr:spPr bwMode="auto">
        <a:xfrm>
          <a:off x="15211425" y="8896350"/>
          <a:ext cx="314325" cy="182218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29</xdr:col>
      <xdr:colOff>9525</xdr:colOff>
      <xdr:row>55</xdr:row>
      <xdr:rowOff>1035</xdr:rowOff>
    </xdr:from>
    <xdr:to>
      <xdr:col>30</xdr:col>
      <xdr:colOff>9525</xdr:colOff>
      <xdr:row>55</xdr:row>
      <xdr:rowOff>1035</xdr:rowOff>
    </xdr:to>
    <xdr:cxnSp macro="">
      <xdr:nvCxnSpPr>
        <xdr:cNvPr id="89" name="直線コネクタ 88">
          <a:extLst>
            <a:ext uri="{FF2B5EF4-FFF2-40B4-BE49-F238E27FC236}">
              <a16:creationId xmlns:a16="http://schemas.microsoft.com/office/drawing/2014/main" id="{00000000-0008-0000-0700-000059000000}"/>
            </a:ext>
          </a:extLst>
        </xdr:cNvPr>
        <xdr:cNvCxnSpPr/>
      </xdr:nvCxnSpPr>
      <xdr:spPr bwMode="auto">
        <a:xfrm>
          <a:off x="15220950" y="9659385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29</xdr:col>
      <xdr:colOff>0</xdr:colOff>
      <xdr:row>62</xdr:row>
      <xdr:rowOff>0</xdr:rowOff>
    </xdr:from>
    <xdr:to>
      <xdr:col>30</xdr:col>
      <xdr:colOff>0</xdr:colOff>
      <xdr:row>63</xdr:row>
      <xdr:rowOff>1242</xdr:rowOff>
    </xdr:to>
    <xdr:cxnSp macro="">
      <xdr:nvCxnSpPr>
        <xdr:cNvPr id="90" name="直線コネクタ 89">
          <a:extLst>
            <a:ext uri="{FF2B5EF4-FFF2-40B4-BE49-F238E27FC236}">
              <a16:creationId xmlns:a16="http://schemas.microsoft.com/office/drawing/2014/main" id="{00000000-0008-0000-0700-00005A000000}"/>
            </a:ext>
          </a:extLst>
        </xdr:cNvPr>
        <xdr:cNvCxnSpPr/>
      </xdr:nvCxnSpPr>
      <xdr:spPr bwMode="auto">
        <a:xfrm>
          <a:off x="15211425" y="10896600"/>
          <a:ext cx="314325" cy="182217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29</xdr:col>
      <xdr:colOff>9525</xdr:colOff>
      <xdr:row>66</xdr:row>
      <xdr:rowOff>1034</xdr:rowOff>
    </xdr:from>
    <xdr:to>
      <xdr:col>30</xdr:col>
      <xdr:colOff>9525</xdr:colOff>
      <xdr:row>66</xdr:row>
      <xdr:rowOff>1034</xdr:rowOff>
    </xdr:to>
    <xdr:cxnSp macro="">
      <xdr:nvCxnSpPr>
        <xdr:cNvPr id="91" name="直線コネクタ 90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CxnSpPr/>
      </xdr:nvCxnSpPr>
      <xdr:spPr bwMode="auto">
        <a:xfrm>
          <a:off x="15220950" y="11659634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16</xdr:col>
      <xdr:colOff>347870</xdr:colOff>
      <xdr:row>13</xdr:row>
      <xdr:rowOff>0</xdr:rowOff>
    </xdr:from>
    <xdr:to>
      <xdr:col>16</xdr:col>
      <xdr:colOff>347870</xdr:colOff>
      <xdr:row>15</xdr:row>
      <xdr:rowOff>1</xdr:rowOff>
    </xdr:to>
    <xdr:cxnSp macro="">
      <xdr:nvCxnSpPr>
        <xdr:cNvPr id="92" name="直線矢印コネクタ 91">
          <a:extLst>
            <a:ext uri="{FF2B5EF4-FFF2-40B4-BE49-F238E27FC236}">
              <a16:creationId xmlns:a16="http://schemas.microsoft.com/office/drawing/2014/main" id="{00000000-0008-0000-0700-00005C000000}"/>
            </a:ext>
          </a:extLst>
        </xdr:cNvPr>
        <xdr:cNvCxnSpPr/>
      </xdr:nvCxnSpPr>
      <xdr:spPr bwMode="auto">
        <a:xfrm flipV="1">
          <a:off x="9301370" y="2013857"/>
          <a:ext cx="0" cy="35378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358588</xdr:colOff>
      <xdr:row>15</xdr:row>
      <xdr:rowOff>92850</xdr:rowOff>
    </xdr:from>
    <xdr:to>
      <xdr:col>18</xdr:col>
      <xdr:colOff>11206</xdr:colOff>
      <xdr:row>15</xdr:row>
      <xdr:rowOff>92850</xdr:rowOff>
    </xdr:to>
    <xdr:cxnSp macro="">
      <xdr:nvCxnSpPr>
        <xdr:cNvPr id="94" name="直線コネクタ 93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CxnSpPr/>
      </xdr:nvCxnSpPr>
      <xdr:spPr>
        <a:xfrm>
          <a:off x="9312088" y="2460493"/>
          <a:ext cx="387404" cy="0"/>
        </a:xfrm>
        <a:prstGeom prst="line">
          <a:avLst/>
        </a:prstGeom>
        <a:ln>
          <a:solidFill>
            <a:schemeClr val="tx1"/>
          </a:solidFill>
          <a:prstDash val="dash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86590</xdr:colOff>
      <xdr:row>6</xdr:row>
      <xdr:rowOff>0</xdr:rowOff>
    </xdr:from>
    <xdr:to>
      <xdr:col>11</xdr:col>
      <xdr:colOff>2</xdr:colOff>
      <xdr:row>58</xdr:row>
      <xdr:rowOff>86592</xdr:rowOff>
    </xdr:to>
    <xdr:grpSp>
      <xdr:nvGrpSpPr>
        <xdr:cNvPr id="95" name="グループ化 94">
          <a:extLst>
            <a:ext uri="{FF2B5EF4-FFF2-40B4-BE49-F238E27FC236}">
              <a16:creationId xmlns:a16="http://schemas.microsoft.com/office/drawing/2014/main" id="{00000000-0008-0000-0700-00005F000000}"/>
            </a:ext>
          </a:extLst>
        </xdr:cNvPr>
        <xdr:cNvGrpSpPr/>
      </xdr:nvGrpSpPr>
      <xdr:grpSpPr>
        <a:xfrm>
          <a:off x="1308965" y="1047750"/>
          <a:ext cx="3937725" cy="9254405"/>
          <a:chOff x="1385455" y="900544"/>
          <a:chExt cx="4543857" cy="9421092"/>
        </a:xfrm>
      </xdr:grpSpPr>
      <xdr:sp macro="" textlink="">
        <xdr:nvSpPr>
          <xdr:cNvPr id="96" name="角丸四角形 95">
            <a:extLst>
              <a:ext uri="{FF2B5EF4-FFF2-40B4-BE49-F238E27FC236}">
                <a16:creationId xmlns:a16="http://schemas.microsoft.com/office/drawing/2014/main" id="{00000000-0008-0000-0700-000060000000}"/>
              </a:ext>
            </a:extLst>
          </xdr:cNvPr>
          <xdr:cNvSpPr/>
        </xdr:nvSpPr>
        <xdr:spPr bwMode="auto">
          <a:xfrm>
            <a:off x="1385455" y="1194955"/>
            <a:ext cx="4543857" cy="9126681"/>
          </a:xfrm>
          <a:prstGeom prst="roundRect">
            <a:avLst>
              <a:gd name="adj" fmla="val 6757"/>
            </a:avLst>
          </a:prstGeom>
          <a:noFill/>
          <a:ln w="57150" cap="flat" cmpd="sng" algn="ctr">
            <a:solidFill>
              <a:schemeClr val="tx1">
                <a:lumMod val="75000"/>
                <a:lumOff val="25000"/>
              </a:schemeClr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t" upright="1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97" name="角丸四角形 96">
            <a:extLst>
              <a:ext uri="{FF2B5EF4-FFF2-40B4-BE49-F238E27FC236}">
                <a16:creationId xmlns:a16="http://schemas.microsoft.com/office/drawing/2014/main" id="{00000000-0008-0000-0700-000061000000}"/>
              </a:ext>
            </a:extLst>
          </xdr:cNvPr>
          <xdr:cNvSpPr/>
        </xdr:nvSpPr>
        <xdr:spPr bwMode="auto">
          <a:xfrm>
            <a:off x="2893002" y="900544"/>
            <a:ext cx="1523133" cy="543162"/>
          </a:xfrm>
          <a:prstGeom prst="roundRect">
            <a:avLst>
              <a:gd name="adj" fmla="val 26232"/>
            </a:avLst>
          </a:prstGeom>
          <a:solidFill>
            <a:schemeClr val="bg2">
              <a:lumMod val="90000"/>
            </a:schemeClr>
          </a:solidFill>
          <a:ln w="57150">
            <a:headEnd type="none" w="med" len="med"/>
            <a:tailEnd type="none" w="med" len="me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kumimoji="1" lang="ja-JP" altLang="en-US" sz="2000" b="1">
                <a:solidFill>
                  <a:sysClr val="windowText" lastClr="000000"/>
                </a:solidFill>
                <a:latin typeface="HGPｺﾞｼｯｸE" panose="020B0900000000000000" pitchFamily="50" charset="-128"/>
                <a:ea typeface="HGPｺﾞｼｯｸE" panose="020B0900000000000000" pitchFamily="50" charset="-128"/>
              </a:rPr>
              <a:t>雇　用</a:t>
            </a:r>
          </a:p>
        </xdr:txBody>
      </xdr:sp>
    </xdr:grpSp>
    <xdr:clientData/>
  </xdr:twoCellAnchor>
  <xdr:twoCellAnchor>
    <xdr:from>
      <xdr:col>11</xdr:col>
      <xdr:colOff>346365</xdr:colOff>
      <xdr:row>6</xdr:row>
      <xdr:rowOff>17318</xdr:rowOff>
    </xdr:from>
    <xdr:to>
      <xdr:col>15</xdr:col>
      <xdr:colOff>211282</xdr:colOff>
      <xdr:row>58</xdr:row>
      <xdr:rowOff>103910</xdr:rowOff>
    </xdr:to>
    <xdr:grpSp>
      <xdr:nvGrpSpPr>
        <xdr:cNvPr id="98" name="グループ化 97">
          <a:extLst>
            <a:ext uri="{FF2B5EF4-FFF2-40B4-BE49-F238E27FC236}">
              <a16:creationId xmlns:a16="http://schemas.microsoft.com/office/drawing/2014/main" id="{00000000-0008-0000-0700-000062000000}"/>
            </a:ext>
          </a:extLst>
        </xdr:cNvPr>
        <xdr:cNvGrpSpPr/>
      </xdr:nvGrpSpPr>
      <xdr:grpSpPr>
        <a:xfrm>
          <a:off x="5593053" y="1065068"/>
          <a:ext cx="1777854" cy="9254405"/>
          <a:chOff x="6369628" y="900544"/>
          <a:chExt cx="2012372" cy="9421092"/>
        </a:xfrm>
      </xdr:grpSpPr>
      <xdr:sp macro="" textlink="">
        <xdr:nvSpPr>
          <xdr:cNvPr id="99" name="角丸四角形 98">
            <a:extLst>
              <a:ext uri="{FF2B5EF4-FFF2-40B4-BE49-F238E27FC236}">
                <a16:creationId xmlns:a16="http://schemas.microsoft.com/office/drawing/2014/main" id="{00000000-0008-0000-0700-000063000000}"/>
              </a:ext>
            </a:extLst>
          </xdr:cNvPr>
          <xdr:cNvSpPr/>
        </xdr:nvSpPr>
        <xdr:spPr bwMode="auto">
          <a:xfrm>
            <a:off x="6369628" y="1194955"/>
            <a:ext cx="2012372" cy="9126681"/>
          </a:xfrm>
          <a:prstGeom prst="roundRect">
            <a:avLst>
              <a:gd name="adj" fmla="val 11503"/>
            </a:avLst>
          </a:prstGeom>
          <a:noFill/>
          <a:ln w="57150" cap="flat" cmpd="sng" algn="ctr">
            <a:solidFill>
              <a:schemeClr val="tx1">
                <a:lumMod val="75000"/>
                <a:lumOff val="25000"/>
              </a:schemeClr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t" upright="1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00" name="角丸四角形 99">
            <a:extLst>
              <a:ext uri="{FF2B5EF4-FFF2-40B4-BE49-F238E27FC236}">
                <a16:creationId xmlns:a16="http://schemas.microsoft.com/office/drawing/2014/main" id="{00000000-0008-0000-0700-000064000000}"/>
              </a:ext>
            </a:extLst>
          </xdr:cNvPr>
          <xdr:cNvSpPr/>
        </xdr:nvSpPr>
        <xdr:spPr bwMode="auto">
          <a:xfrm>
            <a:off x="6598227" y="900544"/>
            <a:ext cx="1541317" cy="542296"/>
          </a:xfrm>
          <a:prstGeom prst="roundRect">
            <a:avLst/>
          </a:prstGeom>
          <a:solidFill>
            <a:schemeClr val="bg2">
              <a:lumMod val="90000"/>
            </a:schemeClr>
          </a:solidFill>
          <a:ln w="57150">
            <a:headEnd type="none" w="med" len="med"/>
            <a:tailEnd type="none" w="med" len="me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lIns="18288" tIns="0" rIns="0" bIns="0" rtlCol="0" anchor="ctr" upright="1"/>
          <a:lstStyle/>
          <a:p>
            <a:pPr marL="0" indent="0" algn="ctr"/>
            <a:r>
              <a:rPr kumimoji="1" lang="ja-JP" altLang="en-US" sz="2000" b="1">
                <a:solidFill>
                  <a:sysClr val="windowText" lastClr="000000"/>
                </a:solidFill>
                <a:latin typeface="HGPｺﾞｼｯｸE" panose="020B0900000000000000" pitchFamily="50" charset="-128"/>
                <a:ea typeface="HGPｺﾞｼｯｸE" panose="020B0900000000000000" pitchFamily="50" charset="-128"/>
                <a:cs typeface="+mn-cs"/>
              </a:rPr>
              <a:t>生産誘発額</a:t>
            </a:r>
          </a:p>
        </xdr:txBody>
      </xdr:sp>
    </xdr:grpSp>
    <xdr:clientData/>
  </xdr:twoCellAnchor>
  <xdr:twoCellAnchor>
    <xdr:from>
      <xdr:col>17</xdr:col>
      <xdr:colOff>34637</xdr:colOff>
      <xdr:row>3</xdr:row>
      <xdr:rowOff>17319</xdr:rowOff>
    </xdr:from>
    <xdr:to>
      <xdr:col>18</xdr:col>
      <xdr:colOff>674545</xdr:colOff>
      <xdr:row>6</xdr:row>
      <xdr:rowOff>40070</xdr:rowOff>
    </xdr:to>
    <xdr:sp macro="" textlink="">
      <xdr:nvSpPr>
        <xdr:cNvPr id="101" name="正方形/長方形 100">
          <a:extLst>
            <a:ext uri="{FF2B5EF4-FFF2-40B4-BE49-F238E27FC236}">
              <a16:creationId xmlns:a16="http://schemas.microsoft.com/office/drawing/2014/main" id="{00000000-0008-0000-0700-000065000000}"/>
            </a:ext>
          </a:extLst>
        </xdr:cNvPr>
        <xdr:cNvSpPr/>
      </xdr:nvSpPr>
      <xdr:spPr bwMode="auto">
        <a:xfrm>
          <a:off x="9126682" y="363683"/>
          <a:ext cx="1367272" cy="542296"/>
        </a:xfrm>
        <a:prstGeom prst="rect">
          <a:avLst/>
        </a:prstGeom>
        <a:solidFill>
          <a:srgbClr val="FFFF99"/>
        </a:solidFill>
        <a:ln w="57150">
          <a:headEnd type="none" w="med" len="med"/>
          <a:tailEnd type="none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HGPｺﾞｼｯｸE" panose="020B0900000000000000" pitchFamily="50" charset="-128"/>
              <a:ea typeface="HGPｺﾞｼｯｸE" panose="020B0900000000000000" pitchFamily="50" charset="-128"/>
              <a:cs typeface="+mn-cs"/>
            </a:rPr>
            <a:t>前提条件</a:t>
          </a:r>
        </a:p>
      </xdr:txBody>
    </xdr:sp>
    <xdr:clientData/>
  </xdr:twoCellAnchor>
  <xdr:twoCellAnchor>
    <xdr:from>
      <xdr:col>23</xdr:col>
      <xdr:colOff>155862</xdr:colOff>
      <xdr:row>6</xdr:row>
      <xdr:rowOff>17318</xdr:rowOff>
    </xdr:from>
    <xdr:to>
      <xdr:col>34</xdr:col>
      <xdr:colOff>155861</xdr:colOff>
      <xdr:row>58</xdr:row>
      <xdr:rowOff>103910</xdr:rowOff>
    </xdr:to>
    <xdr:grpSp>
      <xdr:nvGrpSpPr>
        <xdr:cNvPr id="102" name="グループ化 101">
          <a:extLst>
            <a:ext uri="{FF2B5EF4-FFF2-40B4-BE49-F238E27FC236}">
              <a16:creationId xmlns:a16="http://schemas.microsoft.com/office/drawing/2014/main" id="{00000000-0008-0000-0700-000066000000}"/>
            </a:ext>
          </a:extLst>
        </xdr:cNvPr>
        <xdr:cNvGrpSpPr/>
      </xdr:nvGrpSpPr>
      <xdr:grpSpPr>
        <a:xfrm>
          <a:off x="11085800" y="1065068"/>
          <a:ext cx="5619749" cy="9254405"/>
          <a:chOff x="11655136" y="900544"/>
          <a:chExt cx="6061363" cy="9421092"/>
        </a:xfrm>
      </xdr:grpSpPr>
      <xdr:sp macro="" textlink="">
        <xdr:nvSpPr>
          <xdr:cNvPr id="103" name="角丸四角形 102">
            <a:extLst>
              <a:ext uri="{FF2B5EF4-FFF2-40B4-BE49-F238E27FC236}">
                <a16:creationId xmlns:a16="http://schemas.microsoft.com/office/drawing/2014/main" id="{00000000-0008-0000-0700-000067000000}"/>
              </a:ext>
            </a:extLst>
          </xdr:cNvPr>
          <xdr:cNvSpPr/>
        </xdr:nvSpPr>
        <xdr:spPr bwMode="auto">
          <a:xfrm>
            <a:off x="11655136" y="1194955"/>
            <a:ext cx="6061363" cy="9126681"/>
          </a:xfrm>
          <a:prstGeom prst="roundRect">
            <a:avLst>
              <a:gd name="adj" fmla="val 5238"/>
            </a:avLst>
          </a:prstGeom>
          <a:noFill/>
          <a:ln w="57150" cap="flat" cmpd="sng" algn="ctr">
            <a:solidFill>
              <a:schemeClr val="tx1">
                <a:lumMod val="75000"/>
                <a:lumOff val="25000"/>
              </a:schemeClr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t" upright="1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04" name="角丸四角形 103">
            <a:extLst>
              <a:ext uri="{FF2B5EF4-FFF2-40B4-BE49-F238E27FC236}">
                <a16:creationId xmlns:a16="http://schemas.microsoft.com/office/drawing/2014/main" id="{00000000-0008-0000-0700-000068000000}"/>
              </a:ext>
            </a:extLst>
          </xdr:cNvPr>
          <xdr:cNvSpPr/>
        </xdr:nvSpPr>
        <xdr:spPr bwMode="auto">
          <a:xfrm>
            <a:off x="13040592" y="900544"/>
            <a:ext cx="2961409" cy="542296"/>
          </a:xfrm>
          <a:prstGeom prst="roundRect">
            <a:avLst/>
          </a:prstGeom>
          <a:solidFill>
            <a:schemeClr val="bg2">
              <a:lumMod val="90000"/>
            </a:schemeClr>
          </a:solidFill>
          <a:ln w="57150">
            <a:headEnd type="none" w="med" len="med"/>
            <a:tailEnd type="none" w="med" len="me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lIns="18288" tIns="0" rIns="0" bIns="0" rtlCol="0" anchor="ctr" upright="1"/>
          <a:lstStyle/>
          <a:p>
            <a:pPr marL="0" indent="0" algn="ctr"/>
            <a:r>
              <a:rPr kumimoji="1" lang="ja-JP" altLang="en-US" sz="2000" b="1">
                <a:solidFill>
                  <a:sysClr val="windowText" lastClr="000000"/>
                </a:solidFill>
                <a:latin typeface="HGPｺﾞｼｯｸE" panose="020B0900000000000000" pitchFamily="50" charset="-128"/>
                <a:ea typeface="HGPｺﾞｼｯｸE" panose="020B0900000000000000" pitchFamily="50" charset="-128"/>
                <a:cs typeface="+mn-cs"/>
              </a:rPr>
              <a:t>粗付加価値額</a:t>
            </a:r>
          </a:p>
        </xdr:txBody>
      </xdr:sp>
    </xdr:grpSp>
    <xdr:clientData/>
  </xdr:twoCellAnchor>
  <xdr:twoCellAnchor>
    <xdr:from>
      <xdr:col>0</xdr:col>
      <xdr:colOff>294409</xdr:colOff>
      <xdr:row>7</xdr:row>
      <xdr:rowOff>121226</xdr:rowOff>
    </xdr:from>
    <xdr:to>
      <xdr:col>1</xdr:col>
      <xdr:colOff>461096</xdr:colOff>
      <xdr:row>38</xdr:row>
      <xdr:rowOff>113002</xdr:rowOff>
    </xdr:to>
    <xdr:sp macro="" textlink="">
      <xdr:nvSpPr>
        <xdr:cNvPr id="105" name="フローチャート: 代替処理 104">
          <a:extLst>
            <a:ext uri="{FF2B5EF4-FFF2-40B4-BE49-F238E27FC236}">
              <a16:creationId xmlns:a16="http://schemas.microsoft.com/office/drawing/2014/main" id="{00000000-0008-0000-0700-000069000000}"/>
            </a:ext>
          </a:extLst>
        </xdr:cNvPr>
        <xdr:cNvSpPr/>
      </xdr:nvSpPr>
      <xdr:spPr bwMode="auto">
        <a:xfrm>
          <a:off x="294409" y="1333499"/>
          <a:ext cx="859414" cy="5481639"/>
        </a:xfrm>
        <a:prstGeom prst="flowChartAlternateProcess">
          <a:avLst/>
        </a:prstGeom>
        <a:solidFill>
          <a:schemeClr val="tx2">
            <a:lumMod val="75000"/>
          </a:scheme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algn="ctr"/>
          <a:r>
            <a:rPr kumimoji="1" lang="ja-JP" altLang="en-US" sz="2000" b="1">
              <a:solidFill>
                <a:sysClr val="windowText" lastClr="000000"/>
              </a:solidFill>
            </a:rPr>
            <a:t>第１次波及効果</a:t>
          </a:r>
        </a:p>
      </xdr:txBody>
    </xdr:sp>
    <xdr:clientData/>
  </xdr:twoCellAnchor>
  <xdr:twoCellAnchor>
    <xdr:from>
      <xdr:col>0</xdr:col>
      <xdr:colOff>294409</xdr:colOff>
      <xdr:row>41</xdr:row>
      <xdr:rowOff>0</xdr:rowOff>
    </xdr:from>
    <xdr:to>
      <xdr:col>1</xdr:col>
      <xdr:colOff>461096</xdr:colOff>
      <xdr:row>58</xdr:row>
      <xdr:rowOff>101745</xdr:rowOff>
    </xdr:to>
    <xdr:sp macro="" textlink="">
      <xdr:nvSpPr>
        <xdr:cNvPr id="106" name="角丸四角形 105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SpPr/>
      </xdr:nvSpPr>
      <xdr:spPr bwMode="auto">
        <a:xfrm>
          <a:off x="294409" y="7221682"/>
          <a:ext cx="859414" cy="3219018"/>
        </a:xfrm>
        <a:prstGeom prst="roundRect">
          <a:avLst/>
        </a:prstGeom>
        <a:solidFill>
          <a:srgbClr val="00B0F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第２次波及効果</a:t>
          </a:r>
        </a:p>
      </xdr:txBody>
    </xdr:sp>
    <xdr:clientData/>
  </xdr:twoCellAnchor>
  <xdr:twoCellAnchor>
    <xdr:from>
      <xdr:col>0</xdr:col>
      <xdr:colOff>259773</xdr:colOff>
      <xdr:row>61</xdr:row>
      <xdr:rowOff>155864</xdr:rowOff>
    </xdr:from>
    <xdr:to>
      <xdr:col>1</xdr:col>
      <xdr:colOff>426460</xdr:colOff>
      <xdr:row>67</xdr:row>
      <xdr:rowOff>116032</xdr:rowOff>
    </xdr:to>
    <xdr:sp macro="" textlink="">
      <xdr:nvSpPr>
        <xdr:cNvPr id="107" name="角丸四角形 106">
          <a:extLst>
            <a:ext uri="{FF2B5EF4-FFF2-40B4-BE49-F238E27FC236}">
              <a16:creationId xmlns:a16="http://schemas.microsoft.com/office/drawing/2014/main" id="{00000000-0008-0000-0700-00006B000000}"/>
            </a:ext>
          </a:extLst>
        </xdr:cNvPr>
        <xdr:cNvSpPr/>
      </xdr:nvSpPr>
      <xdr:spPr bwMode="auto">
        <a:xfrm>
          <a:off x="259773" y="11014364"/>
          <a:ext cx="859414" cy="1051213"/>
        </a:xfrm>
        <a:prstGeom prst="roundRect">
          <a:avLst/>
        </a:prstGeom>
        <a:solidFill>
          <a:srgbClr val="92D05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合計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ackage" Target="../embeddings/Microsoft_Word_Document2.docx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package" Target="../embeddings/Microsoft_Word_Document1.docx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.docx"/><Relationship Id="rId9" Type="http://schemas.openxmlformats.org/officeDocument/2006/relationships/image" Target="../media/image3.emf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Relationship Id="rId5" Type="http://schemas.openxmlformats.org/officeDocument/2006/relationships/image" Target="../media/image4.w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79692-987F-499E-89EB-479D283B5479}">
  <dimension ref="B1:K145"/>
  <sheetViews>
    <sheetView tabSelected="1" zoomScaleNormal="100" workbookViewId="0"/>
  </sheetViews>
  <sheetFormatPr defaultColWidth="18.6328125" defaultRowHeight="12.75" customHeight="1" x14ac:dyDescent="0.2"/>
  <cols>
    <col min="1" max="1" width="2.6328125" style="13" customWidth="1"/>
    <col min="2" max="11" width="9" style="13" customWidth="1"/>
    <col min="12" max="16384" width="18.6328125" style="13"/>
  </cols>
  <sheetData>
    <row r="1" spans="2:11" ht="18" customHeight="1" x14ac:dyDescent="0.2"/>
    <row r="2" spans="2:11" ht="18" customHeight="1" x14ac:dyDescent="0.2">
      <c r="B2" s="544" t="s">
        <v>99</v>
      </c>
      <c r="C2" s="544"/>
      <c r="D2" s="544"/>
      <c r="E2" s="544"/>
      <c r="F2" s="544"/>
      <c r="G2" s="544"/>
      <c r="H2" s="544"/>
      <c r="I2" s="544"/>
      <c r="J2" s="544"/>
      <c r="K2" s="538"/>
    </row>
    <row r="3" spans="2:11" ht="18" customHeight="1" x14ac:dyDescent="0.2"/>
    <row r="4" spans="2:11" ht="13" x14ac:dyDescent="0.2"/>
    <row r="5" spans="2:11" ht="13" x14ac:dyDescent="0.2"/>
    <row r="6" spans="2:11" ht="13" x14ac:dyDescent="0.2"/>
    <row r="7" spans="2:11" ht="13" x14ac:dyDescent="0.2"/>
    <row r="8" spans="2:11" ht="13" x14ac:dyDescent="0.2"/>
    <row r="9" spans="2:11" ht="13" x14ac:dyDescent="0.2"/>
    <row r="10" spans="2:11" ht="13" x14ac:dyDescent="0.2"/>
    <row r="11" spans="2:11" ht="13" x14ac:dyDescent="0.2"/>
    <row r="12" spans="2:11" ht="13" x14ac:dyDescent="0.2"/>
    <row r="13" spans="2:11" ht="13" x14ac:dyDescent="0.2"/>
    <row r="14" spans="2:11" ht="13" x14ac:dyDescent="0.2"/>
    <row r="15" spans="2:11" ht="13" x14ac:dyDescent="0.2"/>
    <row r="16" spans="2:11" ht="13" x14ac:dyDescent="0.2"/>
    <row r="17" ht="13" x14ac:dyDescent="0.2"/>
    <row r="18" ht="13" x14ac:dyDescent="0.2"/>
    <row r="19" ht="13" x14ac:dyDescent="0.2"/>
    <row r="20" ht="13" x14ac:dyDescent="0.2"/>
    <row r="21" ht="13" x14ac:dyDescent="0.2"/>
    <row r="22" ht="13" x14ac:dyDescent="0.2"/>
    <row r="23" ht="13" x14ac:dyDescent="0.2"/>
    <row r="24" ht="13" x14ac:dyDescent="0.2"/>
    <row r="25" ht="13" x14ac:dyDescent="0.2"/>
    <row r="26" ht="13" x14ac:dyDescent="0.2"/>
    <row r="27" ht="13" x14ac:dyDescent="0.2"/>
    <row r="28" ht="13" x14ac:dyDescent="0.2"/>
    <row r="29" ht="13" x14ac:dyDescent="0.2"/>
    <row r="30" ht="13" x14ac:dyDescent="0.2"/>
    <row r="31" ht="13" x14ac:dyDescent="0.2"/>
    <row r="32" ht="13" x14ac:dyDescent="0.2"/>
    <row r="33" ht="13" x14ac:dyDescent="0.2"/>
    <row r="34" ht="13" x14ac:dyDescent="0.2"/>
    <row r="35" ht="13" x14ac:dyDescent="0.2"/>
    <row r="36" ht="13" x14ac:dyDescent="0.2"/>
    <row r="37" ht="13" x14ac:dyDescent="0.2"/>
    <row r="38" ht="13" x14ac:dyDescent="0.2"/>
    <row r="39" ht="13" x14ac:dyDescent="0.2"/>
    <row r="40" ht="13" x14ac:dyDescent="0.2"/>
    <row r="41" ht="13" x14ac:dyDescent="0.2"/>
    <row r="42" ht="13" x14ac:dyDescent="0.2"/>
    <row r="43" ht="13" x14ac:dyDescent="0.2"/>
    <row r="44" ht="13" x14ac:dyDescent="0.2"/>
    <row r="45" ht="13" x14ac:dyDescent="0.2"/>
    <row r="46" ht="13" x14ac:dyDescent="0.2"/>
    <row r="47" ht="13" x14ac:dyDescent="0.2"/>
    <row r="48" ht="13" x14ac:dyDescent="0.2"/>
    <row r="49" ht="13" x14ac:dyDescent="0.2"/>
    <row r="50" ht="13" x14ac:dyDescent="0.2"/>
    <row r="51" ht="13" x14ac:dyDescent="0.2"/>
    <row r="52" ht="13" x14ac:dyDescent="0.2"/>
    <row r="53" ht="13" x14ac:dyDescent="0.2"/>
    <row r="54" ht="13" x14ac:dyDescent="0.2"/>
    <row r="55" ht="13" x14ac:dyDescent="0.2"/>
    <row r="56" ht="13" x14ac:dyDescent="0.2"/>
    <row r="57" ht="13" x14ac:dyDescent="0.2"/>
    <row r="58" ht="13" x14ac:dyDescent="0.2"/>
    <row r="59" ht="13" x14ac:dyDescent="0.2"/>
    <row r="60" ht="13" x14ac:dyDescent="0.2"/>
    <row r="61" ht="13" x14ac:dyDescent="0.2"/>
    <row r="62" ht="13" x14ac:dyDescent="0.2"/>
    <row r="63" ht="13" x14ac:dyDescent="0.2"/>
    <row r="64" ht="13" x14ac:dyDescent="0.2"/>
    <row r="65" ht="13" x14ac:dyDescent="0.2"/>
    <row r="66" ht="13" x14ac:dyDescent="0.2"/>
    <row r="67" ht="13" x14ac:dyDescent="0.2"/>
    <row r="68" ht="13" x14ac:dyDescent="0.2"/>
    <row r="69" ht="13" x14ac:dyDescent="0.2"/>
    <row r="70" ht="13" x14ac:dyDescent="0.2"/>
    <row r="71" ht="13" x14ac:dyDescent="0.2"/>
    <row r="72" ht="13" x14ac:dyDescent="0.2"/>
    <row r="73" ht="13" x14ac:dyDescent="0.2"/>
    <row r="74" ht="13" x14ac:dyDescent="0.2"/>
    <row r="75" ht="13" x14ac:dyDescent="0.2"/>
    <row r="76" ht="13" x14ac:dyDescent="0.2"/>
    <row r="77" ht="13" x14ac:dyDescent="0.2"/>
    <row r="78" ht="13" x14ac:dyDescent="0.2"/>
    <row r="79" ht="13" x14ac:dyDescent="0.2"/>
    <row r="80" ht="13" x14ac:dyDescent="0.2"/>
    <row r="81" ht="13" x14ac:dyDescent="0.2"/>
    <row r="82" ht="13" x14ac:dyDescent="0.2"/>
    <row r="83" ht="13" x14ac:dyDescent="0.2"/>
    <row r="84" ht="13" x14ac:dyDescent="0.2"/>
    <row r="85" ht="13" x14ac:dyDescent="0.2"/>
    <row r="86" ht="13" x14ac:dyDescent="0.2"/>
    <row r="87" ht="13" x14ac:dyDescent="0.2"/>
    <row r="88" ht="13" x14ac:dyDescent="0.2"/>
    <row r="89" ht="13" x14ac:dyDescent="0.2"/>
    <row r="90" ht="13" x14ac:dyDescent="0.2"/>
    <row r="91" ht="13" x14ac:dyDescent="0.2"/>
    <row r="92" ht="13" x14ac:dyDescent="0.2"/>
    <row r="93" ht="13" x14ac:dyDescent="0.2"/>
    <row r="94" ht="13" x14ac:dyDescent="0.2"/>
    <row r="95" ht="13" x14ac:dyDescent="0.2"/>
    <row r="96" ht="13" x14ac:dyDescent="0.2"/>
    <row r="97" ht="13" x14ac:dyDescent="0.2"/>
    <row r="98" ht="13" x14ac:dyDescent="0.2"/>
    <row r="99" ht="13" x14ac:dyDescent="0.2"/>
    <row r="100" ht="13" x14ac:dyDescent="0.2"/>
    <row r="101" ht="13" x14ac:dyDescent="0.2"/>
    <row r="102" ht="13" x14ac:dyDescent="0.2"/>
    <row r="103" ht="13" x14ac:dyDescent="0.2"/>
    <row r="104" ht="13" x14ac:dyDescent="0.2"/>
    <row r="105" ht="13" x14ac:dyDescent="0.2"/>
    <row r="106" ht="13" x14ac:dyDescent="0.2"/>
    <row r="107" ht="13" x14ac:dyDescent="0.2"/>
    <row r="108" ht="13" x14ac:dyDescent="0.2"/>
    <row r="109" ht="13" x14ac:dyDescent="0.2"/>
    <row r="110" ht="13" x14ac:dyDescent="0.2"/>
    <row r="111" ht="15.75" customHeight="1" x14ac:dyDescent="0.2"/>
    <row r="112" ht="13" x14ac:dyDescent="0.2"/>
    <row r="113" ht="13" x14ac:dyDescent="0.2"/>
    <row r="114" ht="13" x14ac:dyDescent="0.2"/>
    <row r="115" ht="13" x14ac:dyDescent="0.2"/>
    <row r="116" ht="13" x14ac:dyDescent="0.2"/>
    <row r="117" ht="13" x14ac:dyDescent="0.2"/>
    <row r="118" ht="13" x14ac:dyDescent="0.2"/>
    <row r="119" ht="13" x14ac:dyDescent="0.2"/>
    <row r="120" ht="13" x14ac:dyDescent="0.2"/>
    <row r="121" ht="13" x14ac:dyDescent="0.2"/>
    <row r="122" ht="13" x14ac:dyDescent="0.2"/>
    <row r="123" ht="13" x14ac:dyDescent="0.2"/>
    <row r="124" ht="13" x14ac:dyDescent="0.2"/>
    <row r="125" ht="13" x14ac:dyDescent="0.2"/>
    <row r="126" ht="13" x14ac:dyDescent="0.2"/>
    <row r="127" ht="13" x14ac:dyDescent="0.2"/>
    <row r="128" ht="13" x14ac:dyDescent="0.2"/>
    <row r="129" ht="13" x14ac:dyDescent="0.2"/>
    <row r="130" ht="13" x14ac:dyDescent="0.2"/>
    <row r="131" ht="13" x14ac:dyDescent="0.2"/>
    <row r="132" ht="13" x14ac:dyDescent="0.2"/>
    <row r="133" ht="13" x14ac:dyDescent="0.2"/>
    <row r="134" ht="13" x14ac:dyDescent="0.2"/>
    <row r="135" ht="13" x14ac:dyDescent="0.2"/>
    <row r="136" ht="13" x14ac:dyDescent="0.2"/>
    <row r="137" ht="13" x14ac:dyDescent="0.2"/>
    <row r="138" ht="13" x14ac:dyDescent="0.2"/>
    <row r="139" ht="13" x14ac:dyDescent="0.2"/>
    <row r="140" ht="13" x14ac:dyDescent="0.2"/>
    <row r="141" ht="13" x14ac:dyDescent="0.2"/>
    <row r="142" ht="13" x14ac:dyDescent="0.2"/>
    <row r="143" ht="13" x14ac:dyDescent="0.2"/>
    <row r="144" ht="13" x14ac:dyDescent="0.2"/>
    <row r="145" ht="13" x14ac:dyDescent="0.2"/>
  </sheetData>
  <mergeCells count="1">
    <mergeCell ref="B2:J2"/>
  </mergeCells>
  <phoneticPr fontId="2"/>
  <pageMargins left="0.37" right="0.21" top="0.43" bottom="0.32" header="0.37" footer="0.27"/>
  <pageSetup paperSize="9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文書" shapeId="20481" r:id="rId4">
          <objectPr defaultSize="0" r:id="rId5">
            <anchor moveWithCells="1">
              <from>
                <xdr:col>0</xdr:col>
                <xdr:colOff>177800</xdr:colOff>
                <xdr:row>2</xdr:row>
                <xdr:rowOff>209550</xdr:rowOff>
              </from>
              <to>
                <xdr:col>10</xdr:col>
                <xdr:colOff>457200</xdr:colOff>
                <xdr:row>58</xdr:row>
                <xdr:rowOff>82550</xdr:rowOff>
              </to>
            </anchor>
          </objectPr>
        </oleObject>
      </mc:Choice>
      <mc:Fallback>
        <oleObject progId="文書" shapeId="20481" r:id="rId4"/>
      </mc:Fallback>
    </mc:AlternateContent>
    <mc:AlternateContent xmlns:mc="http://schemas.openxmlformats.org/markup-compatibility/2006">
      <mc:Choice Requires="x14">
        <oleObject progId="文書" shapeId="20482" r:id="rId6">
          <objectPr defaultSize="0" r:id="rId7">
            <anchor moveWithCells="1">
              <from>
                <xdr:col>0</xdr:col>
                <xdr:colOff>146050</xdr:colOff>
                <xdr:row>58</xdr:row>
                <xdr:rowOff>57150</xdr:rowOff>
              </from>
              <to>
                <xdr:col>10</xdr:col>
                <xdr:colOff>431800</xdr:colOff>
                <xdr:row>99</xdr:row>
                <xdr:rowOff>6350</xdr:rowOff>
              </to>
            </anchor>
          </objectPr>
        </oleObject>
      </mc:Choice>
      <mc:Fallback>
        <oleObject progId="文書" shapeId="20482" r:id="rId6"/>
      </mc:Fallback>
    </mc:AlternateContent>
    <mc:AlternateContent xmlns:mc="http://schemas.openxmlformats.org/markup-compatibility/2006">
      <mc:Choice Requires="x14">
        <oleObject progId="文書" shapeId="20483" r:id="rId8">
          <objectPr defaultSize="0" r:id="rId9">
            <anchor moveWithCells="1">
              <from>
                <xdr:col>1</xdr:col>
                <xdr:colOff>12700</xdr:colOff>
                <xdr:row>99</xdr:row>
                <xdr:rowOff>44450</xdr:rowOff>
              </from>
              <to>
                <xdr:col>10</xdr:col>
                <xdr:colOff>107950</xdr:colOff>
                <xdr:row>153</xdr:row>
                <xdr:rowOff>57150</xdr:rowOff>
              </to>
            </anchor>
          </objectPr>
        </oleObject>
      </mc:Choice>
      <mc:Fallback>
        <oleObject progId="文書" shapeId="20483" r:id="rId8"/>
      </mc:Fallback>
    </mc:AlternateContent>
  </oleObjec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AS335"/>
  <sheetViews>
    <sheetView showGridLines="0" zoomScaleNormal="100" zoomScaleSheetLayoutView="70" workbookViewId="0">
      <pane xSplit="3" ySplit="7" topLeftCell="D8" activePane="bottomRight" state="frozen"/>
      <selection pane="topRight"/>
      <selection pane="bottomLeft"/>
      <selection pane="bottomRight"/>
    </sheetView>
  </sheetViews>
  <sheetFormatPr defaultColWidth="11.90625" defaultRowHeight="13" x14ac:dyDescent="0.2"/>
  <cols>
    <col min="1" max="1" width="2.6328125" customWidth="1"/>
    <col min="2" max="2" width="4.6328125" customWidth="1"/>
    <col min="3" max="3" width="25.6328125" customWidth="1"/>
    <col min="4" max="12" width="15.6328125" customWidth="1"/>
    <col min="13" max="13" width="4.6328125" customWidth="1"/>
    <col min="14" max="20" width="15.6328125" customWidth="1"/>
    <col min="21" max="21" width="4.6328125" customWidth="1"/>
    <col min="22" max="29" width="15.6328125" customWidth="1"/>
    <col min="30" max="30" width="4.26953125" customWidth="1"/>
    <col min="31" max="36" width="15.6328125" customWidth="1"/>
    <col min="37" max="37" width="3.7265625" customWidth="1"/>
    <col min="38" max="38" width="15.6328125" customWidth="1"/>
    <col min="39" max="39" width="24.26953125" customWidth="1"/>
    <col min="40" max="45" width="15.6328125" customWidth="1"/>
    <col min="46" max="46" width="8.08984375" customWidth="1"/>
  </cols>
  <sheetData>
    <row r="1" spans="2:45" ht="13.5" customHeight="1" x14ac:dyDescent="0.2">
      <c r="AG1" s="116"/>
      <c r="AI1" s="116"/>
      <c r="AJ1" s="116"/>
      <c r="AN1" s="116"/>
      <c r="AO1" s="5"/>
      <c r="AP1" s="116"/>
      <c r="AQ1" s="5"/>
      <c r="AS1" s="5"/>
    </row>
    <row r="2" spans="2:45" ht="13.5" customHeight="1" x14ac:dyDescent="0.2">
      <c r="L2" s="5" t="s">
        <v>135</v>
      </c>
      <c r="T2" s="5" t="s">
        <v>135</v>
      </c>
      <c r="AC2" s="5" t="s">
        <v>136</v>
      </c>
      <c r="AG2" s="116" t="s">
        <v>89</v>
      </c>
      <c r="AI2" s="116" t="s">
        <v>147</v>
      </c>
      <c r="AJ2" s="116"/>
      <c r="AN2" s="116"/>
      <c r="AO2" s="5"/>
      <c r="AP2" s="116" t="s">
        <v>89</v>
      </c>
      <c r="AQ2" s="5" t="s">
        <v>153</v>
      </c>
      <c r="AS2" s="5" t="s">
        <v>147</v>
      </c>
    </row>
    <row r="3" spans="2:45" ht="13.5" customHeight="1" thickBot="1" x14ac:dyDescent="0.25">
      <c r="B3" s="227"/>
      <c r="C3" s="228"/>
      <c r="D3" s="685" t="s">
        <v>62</v>
      </c>
      <c r="E3" s="686"/>
      <c r="F3" s="686"/>
      <c r="G3" s="686"/>
      <c r="H3" s="686"/>
      <c r="I3" s="686"/>
      <c r="J3" s="686"/>
      <c r="K3" s="686"/>
      <c r="L3" s="687"/>
      <c r="M3" s="31"/>
      <c r="N3" s="635" t="s">
        <v>63</v>
      </c>
      <c r="O3" s="749"/>
      <c r="P3" s="749"/>
      <c r="Q3" s="749"/>
      <c r="R3" s="749"/>
      <c r="S3" s="749"/>
      <c r="T3" s="636"/>
      <c r="V3" s="746" t="s">
        <v>78</v>
      </c>
      <c r="W3" s="747"/>
      <c r="X3" s="747"/>
      <c r="Y3" s="748"/>
      <c r="Z3" s="746" t="s">
        <v>79</v>
      </c>
      <c r="AA3" s="747"/>
      <c r="AB3" s="747"/>
      <c r="AC3" s="748"/>
      <c r="AE3" s="725" t="s">
        <v>56</v>
      </c>
      <c r="AF3" s="726"/>
      <c r="AG3" s="726"/>
      <c r="AH3" s="726"/>
      <c r="AI3" s="726"/>
      <c r="AJ3" s="727"/>
      <c r="AK3" s="31"/>
      <c r="AL3" s="725" t="s">
        <v>154</v>
      </c>
      <c r="AM3" s="726"/>
      <c r="AN3" s="726"/>
      <c r="AO3" s="726"/>
      <c r="AP3" s="726"/>
      <c r="AQ3" s="726"/>
      <c r="AR3" s="726"/>
      <c r="AS3" s="727"/>
    </row>
    <row r="4" spans="2:45" ht="13.5" customHeight="1" x14ac:dyDescent="0.2">
      <c r="B4" s="595" t="s">
        <v>86</v>
      </c>
      <c r="C4" s="596"/>
      <c r="D4" s="711" t="s">
        <v>144</v>
      </c>
      <c r="E4" s="712"/>
      <c r="F4" s="712"/>
      <c r="G4" s="719" t="s">
        <v>145</v>
      </c>
      <c r="H4" s="712"/>
      <c r="I4" s="713"/>
      <c r="J4" s="719" t="s">
        <v>190</v>
      </c>
      <c r="K4" s="712"/>
      <c r="L4" s="720"/>
      <c r="M4" s="64"/>
      <c r="N4" s="688" t="s">
        <v>118</v>
      </c>
      <c r="O4" s="743" t="s">
        <v>64</v>
      </c>
      <c r="P4" s="694" t="s">
        <v>124</v>
      </c>
      <c r="Q4" s="694" t="s">
        <v>281</v>
      </c>
      <c r="R4" s="723" t="s">
        <v>83</v>
      </c>
      <c r="S4" s="150"/>
      <c r="T4" s="151"/>
      <c r="V4" s="700" t="s">
        <v>142</v>
      </c>
      <c r="W4" s="701"/>
      <c r="X4" s="701"/>
      <c r="Y4" s="694" t="s">
        <v>84</v>
      </c>
      <c r="Z4" s="700" t="s">
        <v>143</v>
      </c>
      <c r="AA4" s="701"/>
      <c r="AB4" s="701"/>
      <c r="AC4" s="702" t="s">
        <v>85</v>
      </c>
      <c r="AE4" s="595" t="s">
        <v>148</v>
      </c>
      <c r="AF4" s="139"/>
      <c r="AG4" s="140"/>
      <c r="AH4" s="595" t="s">
        <v>149</v>
      </c>
      <c r="AI4" s="117"/>
      <c r="AJ4" s="601" t="s">
        <v>150</v>
      </c>
      <c r="AK4" s="31"/>
      <c r="AL4" s="730" t="s">
        <v>155</v>
      </c>
      <c r="AM4" s="733" t="s">
        <v>156</v>
      </c>
      <c r="AN4" s="595" t="s">
        <v>148</v>
      </c>
      <c r="AO4" s="83"/>
      <c r="AP4" s="83"/>
      <c r="AQ4" s="736" t="s">
        <v>157</v>
      </c>
      <c r="AR4" s="595" t="s">
        <v>149</v>
      </c>
      <c r="AS4" s="117"/>
    </row>
    <row r="5" spans="2:45" ht="13.5" customHeight="1" x14ac:dyDescent="0.2">
      <c r="B5" s="597"/>
      <c r="C5" s="598"/>
      <c r="D5" s="714" t="s">
        <v>189</v>
      </c>
      <c r="E5" s="153"/>
      <c r="F5" s="153"/>
      <c r="G5" s="721" t="s">
        <v>176</v>
      </c>
      <c r="H5" s="141"/>
      <c r="I5" s="142"/>
      <c r="J5" s="721" t="s">
        <v>82</v>
      </c>
      <c r="K5" s="141"/>
      <c r="L5" s="156"/>
      <c r="M5" s="64"/>
      <c r="N5" s="689"/>
      <c r="O5" s="744"/>
      <c r="P5" s="695"/>
      <c r="Q5" s="695"/>
      <c r="R5" s="695"/>
      <c r="S5" s="724" t="s">
        <v>125</v>
      </c>
      <c r="T5" s="152"/>
      <c r="V5" s="705" t="s">
        <v>144</v>
      </c>
      <c r="W5" s="707" t="s">
        <v>145</v>
      </c>
      <c r="X5" s="707" t="s">
        <v>146</v>
      </c>
      <c r="Y5" s="695"/>
      <c r="Z5" s="705" t="s">
        <v>144</v>
      </c>
      <c r="AA5" s="707" t="s">
        <v>145</v>
      </c>
      <c r="AB5" s="707" t="s">
        <v>146</v>
      </c>
      <c r="AC5" s="703"/>
      <c r="AE5" s="597"/>
      <c r="AF5" s="739" t="s">
        <v>151</v>
      </c>
      <c r="AG5" s="90"/>
      <c r="AH5" s="597"/>
      <c r="AI5" s="709" t="s">
        <v>74</v>
      </c>
      <c r="AJ5" s="728"/>
      <c r="AK5" s="31"/>
      <c r="AL5" s="731"/>
      <c r="AM5" s="734"/>
      <c r="AN5" s="597"/>
      <c r="AO5" s="739" t="s">
        <v>151</v>
      </c>
      <c r="AP5" s="90"/>
      <c r="AQ5" s="737"/>
      <c r="AR5" s="597"/>
      <c r="AS5" s="709" t="s">
        <v>74</v>
      </c>
    </row>
    <row r="6" spans="2:45" ht="13.5" customHeight="1" x14ac:dyDescent="0.2">
      <c r="B6" s="597"/>
      <c r="C6" s="598"/>
      <c r="D6" s="715"/>
      <c r="E6" s="721" t="s">
        <v>166</v>
      </c>
      <c r="F6" s="143"/>
      <c r="G6" s="717"/>
      <c r="H6" s="721" t="s">
        <v>166</v>
      </c>
      <c r="I6" s="143"/>
      <c r="J6" s="717"/>
      <c r="K6" s="721" t="s">
        <v>131</v>
      </c>
      <c r="L6" s="157"/>
      <c r="M6" s="64"/>
      <c r="N6" s="689"/>
      <c r="O6" s="744"/>
      <c r="P6" s="695"/>
      <c r="Q6" s="695"/>
      <c r="R6" s="695"/>
      <c r="S6" s="695"/>
      <c r="T6" s="703" t="s">
        <v>126</v>
      </c>
      <c r="V6" s="705"/>
      <c r="W6" s="707"/>
      <c r="X6" s="707"/>
      <c r="Y6" s="695"/>
      <c r="Z6" s="705"/>
      <c r="AA6" s="707"/>
      <c r="AB6" s="707"/>
      <c r="AC6" s="703"/>
      <c r="AE6" s="597"/>
      <c r="AF6" s="740"/>
      <c r="AG6" s="709" t="s">
        <v>152</v>
      </c>
      <c r="AH6" s="597"/>
      <c r="AI6" s="742"/>
      <c r="AJ6" s="728"/>
      <c r="AK6" s="31"/>
      <c r="AL6" s="731"/>
      <c r="AM6" s="734"/>
      <c r="AN6" s="597"/>
      <c r="AO6" s="740"/>
      <c r="AP6" s="709" t="s">
        <v>152</v>
      </c>
      <c r="AQ6" s="737"/>
      <c r="AR6" s="597"/>
      <c r="AS6" s="742"/>
    </row>
    <row r="7" spans="2:45" s="2" customFormat="1" ht="24.75" customHeight="1" thickBot="1" x14ac:dyDescent="0.25">
      <c r="B7" s="599"/>
      <c r="C7" s="600"/>
      <c r="D7" s="716"/>
      <c r="E7" s="722"/>
      <c r="F7" s="144" t="s">
        <v>167</v>
      </c>
      <c r="G7" s="722"/>
      <c r="H7" s="722"/>
      <c r="I7" s="144" t="s">
        <v>177</v>
      </c>
      <c r="J7" s="722"/>
      <c r="K7" s="722"/>
      <c r="L7" s="158" t="s">
        <v>179</v>
      </c>
      <c r="M7" s="64"/>
      <c r="N7" s="690"/>
      <c r="O7" s="745"/>
      <c r="P7" s="696"/>
      <c r="Q7" s="696"/>
      <c r="R7" s="696"/>
      <c r="S7" s="696"/>
      <c r="T7" s="704"/>
      <c r="U7" s="1"/>
      <c r="V7" s="706"/>
      <c r="W7" s="708"/>
      <c r="X7" s="708"/>
      <c r="Y7" s="696"/>
      <c r="Z7" s="706"/>
      <c r="AA7" s="708"/>
      <c r="AB7" s="708"/>
      <c r="AC7" s="704"/>
      <c r="AD7"/>
      <c r="AE7" s="599"/>
      <c r="AF7" s="741"/>
      <c r="AG7" s="710"/>
      <c r="AH7" s="599"/>
      <c r="AI7" s="710"/>
      <c r="AJ7" s="729"/>
      <c r="AK7" s="31"/>
      <c r="AL7" s="732"/>
      <c r="AM7" s="735"/>
      <c r="AN7" s="599"/>
      <c r="AO7" s="741"/>
      <c r="AP7" s="710"/>
      <c r="AQ7" s="738"/>
      <c r="AR7" s="599"/>
      <c r="AS7" s="710"/>
    </row>
    <row r="8" spans="2:45" ht="20.149999999999999" customHeight="1" x14ac:dyDescent="0.2">
      <c r="B8" s="101">
        <v>1</v>
      </c>
      <c r="C8" s="256" t="s">
        <v>217</v>
      </c>
      <c r="D8" s="257">
        <f>生産増加の入力シート!D6</f>
        <v>0</v>
      </c>
      <c r="E8" s="258">
        <f>D8*関係係数シート!$E4</f>
        <v>0</v>
      </c>
      <c r="F8" s="259">
        <f>D8*関係係数シート!$F4</f>
        <v>0</v>
      </c>
      <c r="G8" s="390">
        <f t="array" ref="G8:G44">MMULT(関係係数シート!BI4:CS40,生産増加の計算シート!D8:D44)-D8:D44</f>
        <v>0</v>
      </c>
      <c r="H8" s="258">
        <f>G8*関係係数シート!$E4</f>
        <v>0</v>
      </c>
      <c r="I8" s="259">
        <f>G8*関係係数シート!$F4</f>
        <v>0</v>
      </c>
      <c r="J8" s="258">
        <f>D8+G8</f>
        <v>0</v>
      </c>
      <c r="K8" s="261">
        <f t="shared" ref="K8:K44" si="0">E8+H8</f>
        <v>0</v>
      </c>
      <c r="L8" s="262">
        <f t="shared" ref="L8:L44" si="1">F8+I8</f>
        <v>0</v>
      </c>
      <c r="M8" s="263"/>
      <c r="N8" s="264"/>
      <c r="O8" s="265"/>
      <c r="P8" s="261">
        <f>$O$45*関係係数シート!G4</f>
        <v>0</v>
      </c>
      <c r="Q8" s="261">
        <f>P8*関係係数シート!D4</f>
        <v>0</v>
      </c>
      <c r="R8" s="261">
        <f t="array" ref="R8:R44">MMULT(関係係数シート!U4:BE40,Q8:Q44)</f>
        <v>0</v>
      </c>
      <c r="S8" s="261">
        <f>R8*関係係数シート!E4</f>
        <v>0</v>
      </c>
      <c r="T8" s="262">
        <f>R8*関係係数シート!F4</f>
        <v>0</v>
      </c>
      <c r="U8" s="266"/>
      <c r="V8" s="267">
        <f>ROUND(D8*関係係数シート!$H4,0)</f>
        <v>0</v>
      </c>
      <c r="W8" s="268">
        <f>ROUND(G8*関係係数シート!$H4,0)</f>
        <v>0</v>
      </c>
      <c r="X8" s="268">
        <f>V8+W8</f>
        <v>0</v>
      </c>
      <c r="Y8" s="391">
        <f>ROUND(R8*関係係数シート!$H4,0)</f>
        <v>0</v>
      </c>
      <c r="Z8" s="268">
        <f>ROUND(D8*関係係数シート!$I4,0)</f>
        <v>0</v>
      </c>
      <c r="AA8" s="270">
        <f>ROUND(G8*関係係数シート!$I4,0)</f>
        <v>0</v>
      </c>
      <c r="AB8" s="270">
        <f>Z8+AA8</f>
        <v>0</v>
      </c>
      <c r="AC8" s="271">
        <f>ROUND(R8*関係係数シート!$I4,0)</f>
        <v>0</v>
      </c>
      <c r="AD8" s="266"/>
      <c r="AE8" s="272">
        <f t="shared" ref="AE8:AE44" si="2">J8+R8</f>
        <v>0</v>
      </c>
      <c r="AF8" s="273">
        <f t="shared" ref="AF8:AF44" si="3">K8+S8</f>
        <v>0</v>
      </c>
      <c r="AG8" s="274">
        <f>T8+L8</f>
        <v>0</v>
      </c>
      <c r="AH8" s="272">
        <f>X8+Y8</f>
        <v>0</v>
      </c>
      <c r="AI8" s="275">
        <f>AC8+AB8</f>
        <v>0</v>
      </c>
      <c r="AJ8" s="276">
        <f>RANK(AE8,$AE$8:$AE$44)</f>
        <v>1</v>
      </c>
      <c r="AK8" s="392"/>
      <c r="AL8" s="277">
        <v>1</v>
      </c>
      <c r="AM8" s="520" t="str">
        <f t="shared" ref="AM8:AM44" si="4">INDEX($C$8:$C$44,MATCH(AL8,$AJ$8:$AJ$44,0),1)</f>
        <v>農林漁業</v>
      </c>
      <c r="AN8" s="514">
        <f>INDEX(AE$8:AE$44,MATCH($AL8,$AJ$8:$AJ$44,0),1)</f>
        <v>0</v>
      </c>
      <c r="AO8" s="280">
        <f t="shared" ref="AO8:AO44" si="5">INDEX(AF$8:AF$44,MATCH($AL8,$AJ$8:$AJ$44,0),1)</f>
        <v>0</v>
      </c>
      <c r="AP8" s="274">
        <f t="shared" ref="AP8:AP44" si="6">INDEX(AG$8:AG$44,MATCH($AL8,$AJ$8:$AJ$44,0),1)</f>
        <v>0</v>
      </c>
      <c r="AQ8" s="281" t="e">
        <f>SUM(AN$8:AN8)/SUM($AN$8:$AN$44)</f>
        <v>#N/A</v>
      </c>
      <c r="AR8" s="272">
        <f>INDEX(AH$8:AH$44,MATCH($AL8,$AJ$8:$AJ$44,0),1)</f>
        <v>0</v>
      </c>
      <c r="AS8" s="274">
        <f t="shared" ref="AS8:AS44" si="7">INDEX(AI$8:AI$44,MATCH($AL8,$AJ$8:$AJ$44,0),1)</f>
        <v>0</v>
      </c>
    </row>
    <row r="9" spans="2:45" ht="20.149999999999999" customHeight="1" x14ac:dyDescent="0.2">
      <c r="B9" s="102">
        <v>2</v>
      </c>
      <c r="C9" s="283" t="s">
        <v>33</v>
      </c>
      <c r="D9" s="284">
        <f>生産増加の入力シート!D7</f>
        <v>0</v>
      </c>
      <c r="E9" s="285">
        <f>D9*関係係数シート!$E5</f>
        <v>0</v>
      </c>
      <c r="F9" s="286">
        <f>D9*関係係数シート!$F5</f>
        <v>0</v>
      </c>
      <c r="G9" s="287">
        <v>0</v>
      </c>
      <c r="H9" s="285">
        <f>G9*関係係数シート!$E5</f>
        <v>0</v>
      </c>
      <c r="I9" s="286">
        <f>G9*関係係数シート!$F5</f>
        <v>0</v>
      </c>
      <c r="J9" s="285">
        <f t="shared" ref="J9:J44" si="8">D9+G9</f>
        <v>0</v>
      </c>
      <c r="K9" s="288">
        <f t="shared" si="0"/>
        <v>0</v>
      </c>
      <c r="L9" s="289">
        <f t="shared" si="1"/>
        <v>0</v>
      </c>
      <c r="M9" s="290"/>
      <c r="N9" s="291"/>
      <c r="O9" s="292"/>
      <c r="P9" s="288">
        <f>$O$45*関係係数シート!G5</f>
        <v>0</v>
      </c>
      <c r="Q9" s="288">
        <f>P9*関係係数シート!D5</f>
        <v>0</v>
      </c>
      <c r="R9" s="288">
        <v>0</v>
      </c>
      <c r="S9" s="288">
        <f>R9*関係係数シート!E5</f>
        <v>0</v>
      </c>
      <c r="T9" s="289">
        <f>R9*関係係数シート!F5</f>
        <v>0</v>
      </c>
      <c r="U9" s="293"/>
      <c r="V9" s="294">
        <f>ROUND(D9*関係係数シート!$H5,0)</f>
        <v>0</v>
      </c>
      <c r="W9" s="295">
        <f>ROUND(G9*関係係数シート!$H5,0)</f>
        <v>0</v>
      </c>
      <c r="X9" s="295">
        <f t="shared" ref="X9:X44" si="9">V9+W9</f>
        <v>0</v>
      </c>
      <c r="Y9" s="298">
        <f>ROUND(R9*関係係数シート!$H5,0)</f>
        <v>0</v>
      </c>
      <c r="Z9" s="295">
        <f>ROUND(D9*関係係数シート!$I5,0)</f>
        <v>0</v>
      </c>
      <c r="AA9" s="297">
        <f>ROUND(G9*関係係数シート!$I5,0)</f>
        <v>0</v>
      </c>
      <c r="AB9" s="297">
        <f t="shared" ref="AB9:AB44" si="10">Z9+AA9</f>
        <v>0</v>
      </c>
      <c r="AC9" s="298">
        <f>ROUND(R9*関係係数シート!$I5,0)</f>
        <v>0</v>
      </c>
      <c r="AD9" s="293"/>
      <c r="AE9" s="299">
        <f t="shared" si="2"/>
        <v>0</v>
      </c>
      <c r="AF9" s="300">
        <f t="shared" si="3"/>
        <v>0</v>
      </c>
      <c r="AG9" s="301">
        <f t="shared" ref="AG9:AG44" si="11">T9+L9</f>
        <v>0</v>
      </c>
      <c r="AH9" s="299">
        <f t="shared" ref="AH9:AH44" si="12">X9+Y9</f>
        <v>0</v>
      </c>
      <c r="AI9" s="302">
        <f t="shared" ref="AI9:AI44" si="13">AC9+AB9</f>
        <v>0</v>
      </c>
      <c r="AJ9" s="303">
        <f t="shared" ref="AJ9:AJ44" si="14">RANK(AE9,$AE$8:$AE$44)</f>
        <v>1</v>
      </c>
      <c r="AK9" s="393"/>
      <c r="AL9" s="304">
        <v>2</v>
      </c>
      <c r="AM9" s="521" t="e">
        <f t="shared" si="4"/>
        <v>#N/A</v>
      </c>
      <c r="AN9" s="515" t="e">
        <f t="shared" ref="AN9:AN44" si="15">INDEX(AE$8:AE$44,MATCH($AL9,$AJ$8:$AJ$44,0),1)</f>
        <v>#N/A</v>
      </c>
      <c r="AO9" s="307" t="e">
        <f t="shared" si="5"/>
        <v>#N/A</v>
      </c>
      <c r="AP9" s="301" t="e">
        <f t="shared" si="6"/>
        <v>#N/A</v>
      </c>
      <c r="AQ9" s="308" t="e">
        <f>SUM(AN$8:AN9)/SUM($AN$8:$AN$44)</f>
        <v>#N/A</v>
      </c>
      <c r="AR9" s="299" t="e">
        <f t="shared" ref="AR9:AR44" si="16">INDEX(AH$8:AH$44,MATCH($AL9,$AJ$8:$AJ$44,0),1)</f>
        <v>#N/A</v>
      </c>
      <c r="AS9" s="301" t="e">
        <f t="shared" si="7"/>
        <v>#N/A</v>
      </c>
    </row>
    <row r="10" spans="2:45" ht="20.149999999999999" customHeight="1" x14ac:dyDescent="0.2">
      <c r="B10" s="102">
        <v>3</v>
      </c>
      <c r="C10" s="283" t="s">
        <v>90</v>
      </c>
      <c r="D10" s="284">
        <f>生産増加の入力シート!D8</f>
        <v>0</v>
      </c>
      <c r="E10" s="285">
        <f>D10*関係係数シート!$E6</f>
        <v>0</v>
      </c>
      <c r="F10" s="286">
        <f>D10*関係係数シート!$F6</f>
        <v>0</v>
      </c>
      <c r="G10" s="287">
        <v>0</v>
      </c>
      <c r="H10" s="285">
        <f>G10*関係係数シート!$E6</f>
        <v>0</v>
      </c>
      <c r="I10" s="286">
        <f>G10*関係係数シート!$F6</f>
        <v>0</v>
      </c>
      <c r="J10" s="285">
        <f t="shared" si="8"/>
        <v>0</v>
      </c>
      <c r="K10" s="288">
        <f t="shared" si="0"/>
        <v>0</v>
      </c>
      <c r="L10" s="289">
        <f t="shared" si="1"/>
        <v>0</v>
      </c>
      <c r="M10" s="290"/>
      <c r="N10" s="291"/>
      <c r="O10" s="292"/>
      <c r="P10" s="288">
        <f>$O$45*関係係数シート!G6</f>
        <v>0</v>
      </c>
      <c r="Q10" s="288">
        <f>P10*関係係数シート!D6</f>
        <v>0</v>
      </c>
      <c r="R10" s="288">
        <v>0</v>
      </c>
      <c r="S10" s="288">
        <f>R10*関係係数シート!E6</f>
        <v>0</v>
      </c>
      <c r="T10" s="289">
        <f>R10*関係係数シート!F6</f>
        <v>0</v>
      </c>
      <c r="U10" s="293"/>
      <c r="V10" s="294">
        <f>ROUND(D10*関係係数シート!$H6,0)</f>
        <v>0</v>
      </c>
      <c r="W10" s="295">
        <f>ROUND(G10*関係係数シート!$H6,0)</f>
        <v>0</v>
      </c>
      <c r="X10" s="295">
        <f t="shared" si="9"/>
        <v>0</v>
      </c>
      <c r="Y10" s="298">
        <f>ROUND(R10*関係係数シート!$H6,0)</f>
        <v>0</v>
      </c>
      <c r="Z10" s="295">
        <f>ROUND(D10*関係係数シート!$I6,0)</f>
        <v>0</v>
      </c>
      <c r="AA10" s="297">
        <f>ROUND(G10*関係係数シート!$I6,0)</f>
        <v>0</v>
      </c>
      <c r="AB10" s="297">
        <f t="shared" si="10"/>
        <v>0</v>
      </c>
      <c r="AC10" s="298">
        <f>ROUND(R10*関係係数シート!$I6,0)</f>
        <v>0</v>
      </c>
      <c r="AD10" s="293"/>
      <c r="AE10" s="299">
        <f t="shared" si="2"/>
        <v>0</v>
      </c>
      <c r="AF10" s="300">
        <f t="shared" si="3"/>
        <v>0</v>
      </c>
      <c r="AG10" s="301">
        <f t="shared" si="11"/>
        <v>0</v>
      </c>
      <c r="AH10" s="299">
        <f t="shared" si="12"/>
        <v>0</v>
      </c>
      <c r="AI10" s="302">
        <f t="shared" si="13"/>
        <v>0</v>
      </c>
      <c r="AJ10" s="303">
        <f t="shared" si="14"/>
        <v>1</v>
      </c>
      <c r="AK10" s="393"/>
      <c r="AL10" s="304">
        <v>3</v>
      </c>
      <c r="AM10" s="521" t="e">
        <f t="shared" si="4"/>
        <v>#N/A</v>
      </c>
      <c r="AN10" s="515" t="e">
        <f t="shared" si="15"/>
        <v>#N/A</v>
      </c>
      <c r="AO10" s="307" t="e">
        <f t="shared" si="5"/>
        <v>#N/A</v>
      </c>
      <c r="AP10" s="301" t="e">
        <f t="shared" si="6"/>
        <v>#N/A</v>
      </c>
      <c r="AQ10" s="308" t="e">
        <f>SUM(AN$8:AN10)/SUM($AN$8:$AN$44)</f>
        <v>#N/A</v>
      </c>
      <c r="AR10" s="299" t="e">
        <f t="shared" si="16"/>
        <v>#N/A</v>
      </c>
      <c r="AS10" s="301" t="e">
        <f t="shared" si="7"/>
        <v>#N/A</v>
      </c>
    </row>
    <row r="11" spans="2:45" ht="20.149999999999999" customHeight="1" x14ac:dyDescent="0.2">
      <c r="B11" s="102">
        <v>4</v>
      </c>
      <c r="C11" s="283" t="s">
        <v>34</v>
      </c>
      <c r="D11" s="284">
        <f>生産増加の入力シート!D9</f>
        <v>0</v>
      </c>
      <c r="E11" s="285">
        <f>D11*関係係数シート!$E7</f>
        <v>0</v>
      </c>
      <c r="F11" s="286">
        <f>D11*関係係数シート!$F7</f>
        <v>0</v>
      </c>
      <c r="G11" s="287">
        <v>0</v>
      </c>
      <c r="H11" s="285">
        <f>G11*関係係数シート!$E7</f>
        <v>0</v>
      </c>
      <c r="I11" s="286">
        <f>G11*関係係数シート!$F7</f>
        <v>0</v>
      </c>
      <c r="J11" s="285">
        <f t="shared" si="8"/>
        <v>0</v>
      </c>
      <c r="K11" s="288">
        <f t="shared" si="0"/>
        <v>0</v>
      </c>
      <c r="L11" s="289">
        <f t="shared" si="1"/>
        <v>0</v>
      </c>
      <c r="M11" s="290"/>
      <c r="N11" s="291"/>
      <c r="O11" s="292"/>
      <c r="P11" s="288">
        <f>$O$45*関係係数シート!G7</f>
        <v>0</v>
      </c>
      <c r="Q11" s="288">
        <f>P11*関係係数シート!D7</f>
        <v>0</v>
      </c>
      <c r="R11" s="288">
        <v>0</v>
      </c>
      <c r="S11" s="288">
        <f>R11*関係係数シート!E7</f>
        <v>0</v>
      </c>
      <c r="T11" s="289">
        <f>R11*関係係数シート!F7</f>
        <v>0</v>
      </c>
      <c r="U11" s="293"/>
      <c r="V11" s="294">
        <f>ROUND(D11*関係係数シート!$H7,0)</f>
        <v>0</v>
      </c>
      <c r="W11" s="295">
        <f>ROUND(G11*関係係数シート!$H7,0)</f>
        <v>0</v>
      </c>
      <c r="X11" s="295">
        <f t="shared" si="9"/>
        <v>0</v>
      </c>
      <c r="Y11" s="298">
        <f>ROUND(R11*関係係数シート!$H7,0)</f>
        <v>0</v>
      </c>
      <c r="Z11" s="295">
        <f>ROUND(D11*関係係数シート!$I7,0)</f>
        <v>0</v>
      </c>
      <c r="AA11" s="297">
        <f>ROUND(G11*関係係数シート!$I7,0)</f>
        <v>0</v>
      </c>
      <c r="AB11" s="297">
        <f t="shared" si="10"/>
        <v>0</v>
      </c>
      <c r="AC11" s="298">
        <f>ROUND(R11*関係係数シート!$I7,0)</f>
        <v>0</v>
      </c>
      <c r="AD11" s="293"/>
      <c r="AE11" s="299">
        <f t="shared" si="2"/>
        <v>0</v>
      </c>
      <c r="AF11" s="300">
        <f t="shared" si="3"/>
        <v>0</v>
      </c>
      <c r="AG11" s="301">
        <f t="shared" si="11"/>
        <v>0</v>
      </c>
      <c r="AH11" s="299">
        <f t="shared" si="12"/>
        <v>0</v>
      </c>
      <c r="AI11" s="302">
        <f t="shared" si="13"/>
        <v>0</v>
      </c>
      <c r="AJ11" s="303">
        <f t="shared" si="14"/>
        <v>1</v>
      </c>
      <c r="AK11" s="393"/>
      <c r="AL11" s="304">
        <v>4</v>
      </c>
      <c r="AM11" s="521" t="e">
        <f t="shared" si="4"/>
        <v>#N/A</v>
      </c>
      <c r="AN11" s="515" t="e">
        <f t="shared" si="15"/>
        <v>#N/A</v>
      </c>
      <c r="AO11" s="307" t="e">
        <f t="shared" si="5"/>
        <v>#N/A</v>
      </c>
      <c r="AP11" s="301" t="e">
        <f t="shared" si="6"/>
        <v>#N/A</v>
      </c>
      <c r="AQ11" s="308" t="e">
        <f>SUM(AN$8:AN11)/SUM($AN$8:$AN$44)</f>
        <v>#N/A</v>
      </c>
      <c r="AR11" s="299" t="e">
        <f t="shared" si="16"/>
        <v>#N/A</v>
      </c>
      <c r="AS11" s="301" t="e">
        <f t="shared" si="7"/>
        <v>#N/A</v>
      </c>
    </row>
    <row r="12" spans="2:45" ht="20.149999999999999" customHeight="1" x14ac:dyDescent="0.2">
      <c r="B12" s="103">
        <v>5</v>
      </c>
      <c r="C12" s="310" t="s">
        <v>35</v>
      </c>
      <c r="D12" s="311">
        <f>生産増加の入力シート!D10</f>
        <v>0</v>
      </c>
      <c r="E12" s="312">
        <f>D12*関係係数シート!$E8</f>
        <v>0</v>
      </c>
      <c r="F12" s="313">
        <f>D12*関係係数シート!$F8</f>
        <v>0</v>
      </c>
      <c r="G12" s="314">
        <v>0</v>
      </c>
      <c r="H12" s="312">
        <f>G12*関係係数シート!$E8</f>
        <v>0</v>
      </c>
      <c r="I12" s="313">
        <f>G12*関係係数シート!$F8</f>
        <v>0</v>
      </c>
      <c r="J12" s="312">
        <f t="shared" si="8"/>
        <v>0</v>
      </c>
      <c r="K12" s="315">
        <f t="shared" si="0"/>
        <v>0</v>
      </c>
      <c r="L12" s="316">
        <f t="shared" si="1"/>
        <v>0</v>
      </c>
      <c r="M12" s="317"/>
      <c r="N12" s="318"/>
      <c r="O12" s="319"/>
      <c r="P12" s="315">
        <f>$O$45*関係係数シート!G8</f>
        <v>0</v>
      </c>
      <c r="Q12" s="315">
        <f>P12*関係係数シート!D8</f>
        <v>0</v>
      </c>
      <c r="R12" s="315">
        <v>0</v>
      </c>
      <c r="S12" s="315">
        <f>R12*関係係数シート!E8</f>
        <v>0</v>
      </c>
      <c r="T12" s="316">
        <f>R12*関係係数シート!F8</f>
        <v>0</v>
      </c>
      <c r="U12" s="320"/>
      <c r="V12" s="321">
        <f>ROUND(D12*関係係数シート!$H8,0)</f>
        <v>0</v>
      </c>
      <c r="W12" s="322">
        <f>ROUND(G12*関係係数シート!$H8,0)</f>
        <v>0</v>
      </c>
      <c r="X12" s="322">
        <f t="shared" si="9"/>
        <v>0</v>
      </c>
      <c r="Y12" s="325">
        <f>ROUND(R12*関係係数シート!$H8,0)</f>
        <v>0</v>
      </c>
      <c r="Z12" s="322">
        <f>ROUND(D12*関係係数シート!$I8,0)</f>
        <v>0</v>
      </c>
      <c r="AA12" s="324">
        <f>ROUND(G12*関係係数シート!$I8,0)</f>
        <v>0</v>
      </c>
      <c r="AB12" s="324">
        <f t="shared" si="10"/>
        <v>0</v>
      </c>
      <c r="AC12" s="325">
        <f>ROUND(R12*関係係数シート!$I8,0)</f>
        <v>0</v>
      </c>
      <c r="AD12" s="320"/>
      <c r="AE12" s="326">
        <f t="shared" si="2"/>
        <v>0</v>
      </c>
      <c r="AF12" s="327">
        <f t="shared" si="3"/>
        <v>0</v>
      </c>
      <c r="AG12" s="328">
        <f t="shared" si="11"/>
        <v>0</v>
      </c>
      <c r="AH12" s="326">
        <f t="shared" si="12"/>
        <v>0</v>
      </c>
      <c r="AI12" s="329">
        <f t="shared" si="13"/>
        <v>0</v>
      </c>
      <c r="AJ12" s="330">
        <f t="shared" si="14"/>
        <v>1</v>
      </c>
      <c r="AK12" s="394"/>
      <c r="AL12" s="331">
        <v>5</v>
      </c>
      <c r="AM12" s="522" t="e">
        <f t="shared" si="4"/>
        <v>#N/A</v>
      </c>
      <c r="AN12" s="516" t="e">
        <f t="shared" si="15"/>
        <v>#N/A</v>
      </c>
      <c r="AO12" s="334" t="e">
        <f t="shared" si="5"/>
        <v>#N/A</v>
      </c>
      <c r="AP12" s="328" t="e">
        <f t="shared" si="6"/>
        <v>#N/A</v>
      </c>
      <c r="AQ12" s="335" t="e">
        <f>SUM(AN$8:AN12)/SUM($AN$8:$AN$44)</f>
        <v>#N/A</v>
      </c>
      <c r="AR12" s="326" t="e">
        <f t="shared" si="16"/>
        <v>#N/A</v>
      </c>
      <c r="AS12" s="328" t="e">
        <f t="shared" si="7"/>
        <v>#N/A</v>
      </c>
    </row>
    <row r="13" spans="2:45" ht="20.149999999999999" customHeight="1" x14ac:dyDescent="0.2">
      <c r="B13" s="236">
        <v>6</v>
      </c>
      <c r="C13" s="337" t="s">
        <v>36</v>
      </c>
      <c r="D13" s="338">
        <f>生産増加の入力シート!D11</f>
        <v>0</v>
      </c>
      <c r="E13" s="339">
        <f>D13*関係係数シート!$E9</f>
        <v>0</v>
      </c>
      <c r="F13" s="340">
        <f>D13*関係係数シート!$F9</f>
        <v>0</v>
      </c>
      <c r="G13" s="341">
        <v>0</v>
      </c>
      <c r="H13" s="339">
        <f>G13*関係係数シート!$E9</f>
        <v>0</v>
      </c>
      <c r="I13" s="340">
        <f>G13*関係係数シート!$F9</f>
        <v>0</v>
      </c>
      <c r="J13" s="339">
        <f t="shared" si="8"/>
        <v>0</v>
      </c>
      <c r="K13" s="342">
        <f t="shared" si="0"/>
        <v>0</v>
      </c>
      <c r="L13" s="343">
        <f t="shared" si="1"/>
        <v>0</v>
      </c>
      <c r="M13" s="344"/>
      <c r="N13" s="345"/>
      <c r="O13" s="346"/>
      <c r="P13" s="342">
        <f>$O$45*関係係数シート!G9</f>
        <v>0</v>
      </c>
      <c r="Q13" s="342">
        <f>P13*関係係数シート!D9</f>
        <v>0</v>
      </c>
      <c r="R13" s="342">
        <v>0</v>
      </c>
      <c r="S13" s="342">
        <f>R13*関係係数シート!E9</f>
        <v>0</v>
      </c>
      <c r="T13" s="343">
        <f>R13*関係係数シート!F9</f>
        <v>0</v>
      </c>
      <c r="U13" s="347"/>
      <c r="V13" s="348">
        <f>ROUND(D13*関係係数シート!$H9,0)</f>
        <v>0</v>
      </c>
      <c r="W13" s="349">
        <f>ROUND(G13*関係係数シート!$H9,0)</f>
        <v>0</v>
      </c>
      <c r="X13" s="349">
        <f t="shared" si="9"/>
        <v>0</v>
      </c>
      <c r="Y13" s="352">
        <f>ROUND(R13*関係係数シート!$H9,0)</f>
        <v>0</v>
      </c>
      <c r="Z13" s="349">
        <f>ROUND(D13*関係係数シート!$I9,0)</f>
        <v>0</v>
      </c>
      <c r="AA13" s="351">
        <f>ROUND(G13*関係係数シート!$I9,0)</f>
        <v>0</v>
      </c>
      <c r="AB13" s="351">
        <f t="shared" si="10"/>
        <v>0</v>
      </c>
      <c r="AC13" s="352">
        <f>ROUND(R13*関係係数シート!$I9,0)</f>
        <v>0</v>
      </c>
      <c r="AD13" s="347"/>
      <c r="AE13" s="353">
        <f t="shared" si="2"/>
        <v>0</v>
      </c>
      <c r="AF13" s="354">
        <f t="shared" si="3"/>
        <v>0</v>
      </c>
      <c r="AG13" s="355">
        <f t="shared" si="11"/>
        <v>0</v>
      </c>
      <c r="AH13" s="353">
        <f t="shared" si="12"/>
        <v>0</v>
      </c>
      <c r="AI13" s="356">
        <f t="shared" si="13"/>
        <v>0</v>
      </c>
      <c r="AJ13" s="357">
        <f t="shared" si="14"/>
        <v>1</v>
      </c>
      <c r="AK13" s="395"/>
      <c r="AL13" s="358">
        <v>6</v>
      </c>
      <c r="AM13" s="523" t="e">
        <f t="shared" si="4"/>
        <v>#N/A</v>
      </c>
      <c r="AN13" s="517" t="e">
        <f t="shared" si="15"/>
        <v>#N/A</v>
      </c>
      <c r="AO13" s="361" t="e">
        <f t="shared" si="5"/>
        <v>#N/A</v>
      </c>
      <c r="AP13" s="355" t="e">
        <f t="shared" si="6"/>
        <v>#N/A</v>
      </c>
      <c r="AQ13" s="362" t="e">
        <f>SUM(AN$8:AN13)/SUM($AN$8:$AN$44)</f>
        <v>#N/A</v>
      </c>
      <c r="AR13" s="353" t="e">
        <f t="shared" si="16"/>
        <v>#N/A</v>
      </c>
      <c r="AS13" s="355" t="e">
        <f t="shared" si="7"/>
        <v>#N/A</v>
      </c>
    </row>
    <row r="14" spans="2:45" ht="20.149999999999999" customHeight="1" x14ac:dyDescent="0.2">
      <c r="B14" s="102">
        <v>7</v>
      </c>
      <c r="C14" s="283" t="s">
        <v>37</v>
      </c>
      <c r="D14" s="284">
        <f>生産増加の入力シート!D12</f>
        <v>0</v>
      </c>
      <c r="E14" s="285">
        <f>D14*関係係数シート!$E10</f>
        <v>0</v>
      </c>
      <c r="F14" s="286">
        <f>D14*関係係数シート!$F10</f>
        <v>0</v>
      </c>
      <c r="G14" s="287">
        <v>0</v>
      </c>
      <c r="H14" s="285">
        <f>G14*関係係数シート!$E10</f>
        <v>0</v>
      </c>
      <c r="I14" s="286">
        <f>G14*関係係数シート!$F10</f>
        <v>0</v>
      </c>
      <c r="J14" s="285">
        <f t="shared" si="8"/>
        <v>0</v>
      </c>
      <c r="K14" s="288">
        <f t="shared" si="0"/>
        <v>0</v>
      </c>
      <c r="L14" s="289">
        <f t="shared" si="1"/>
        <v>0</v>
      </c>
      <c r="M14" s="290"/>
      <c r="N14" s="291"/>
      <c r="O14" s="292"/>
      <c r="P14" s="288">
        <f>$O$45*関係係数シート!G10</f>
        <v>0</v>
      </c>
      <c r="Q14" s="288">
        <f>P14*関係係数シート!D10</f>
        <v>0</v>
      </c>
      <c r="R14" s="288">
        <v>0</v>
      </c>
      <c r="S14" s="288">
        <f>R14*関係係数シート!E10</f>
        <v>0</v>
      </c>
      <c r="T14" s="289">
        <f>R14*関係係数シート!F10</f>
        <v>0</v>
      </c>
      <c r="U14" s="293"/>
      <c r="V14" s="294">
        <f>ROUND(D14*関係係数シート!$H10,0)</f>
        <v>0</v>
      </c>
      <c r="W14" s="295">
        <f>ROUND(G14*関係係数シート!$H10,0)</f>
        <v>0</v>
      </c>
      <c r="X14" s="295">
        <f t="shared" si="9"/>
        <v>0</v>
      </c>
      <c r="Y14" s="298">
        <f>ROUND(R14*関係係数シート!$H10,0)</f>
        <v>0</v>
      </c>
      <c r="Z14" s="295">
        <f>ROUND(D14*関係係数シート!$I10,0)</f>
        <v>0</v>
      </c>
      <c r="AA14" s="297">
        <f>ROUND(G14*関係係数シート!$I10,0)</f>
        <v>0</v>
      </c>
      <c r="AB14" s="297">
        <f t="shared" si="10"/>
        <v>0</v>
      </c>
      <c r="AC14" s="298">
        <f>ROUND(R14*関係係数シート!$I10,0)</f>
        <v>0</v>
      </c>
      <c r="AD14" s="293"/>
      <c r="AE14" s="299">
        <f t="shared" si="2"/>
        <v>0</v>
      </c>
      <c r="AF14" s="300">
        <f t="shared" si="3"/>
        <v>0</v>
      </c>
      <c r="AG14" s="301">
        <f t="shared" si="11"/>
        <v>0</v>
      </c>
      <c r="AH14" s="299">
        <f t="shared" si="12"/>
        <v>0</v>
      </c>
      <c r="AI14" s="302">
        <f t="shared" si="13"/>
        <v>0</v>
      </c>
      <c r="AJ14" s="303">
        <f t="shared" si="14"/>
        <v>1</v>
      </c>
      <c r="AK14" s="393"/>
      <c r="AL14" s="304">
        <v>7</v>
      </c>
      <c r="AM14" s="521" t="e">
        <f t="shared" si="4"/>
        <v>#N/A</v>
      </c>
      <c r="AN14" s="515" t="e">
        <f t="shared" si="15"/>
        <v>#N/A</v>
      </c>
      <c r="AO14" s="307" t="e">
        <f t="shared" si="5"/>
        <v>#N/A</v>
      </c>
      <c r="AP14" s="301" t="e">
        <f t="shared" si="6"/>
        <v>#N/A</v>
      </c>
      <c r="AQ14" s="308" t="e">
        <f>SUM(AN$8:AN14)/SUM($AN$8:$AN$44)</f>
        <v>#N/A</v>
      </c>
      <c r="AR14" s="299" t="e">
        <f t="shared" si="16"/>
        <v>#N/A</v>
      </c>
      <c r="AS14" s="301" t="e">
        <f t="shared" si="7"/>
        <v>#N/A</v>
      </c>
    </row>
    <row r="15" spans="2:45" ht="20.149999999999999" customHeight="1" x14ac:dyDescent="0.2">
      <c r="B15" s="102">
        <v>8</v>
      </c>
      <c r="C15" s="283" t="s">
        <v>218</v>
      </c>
      <c r="D15" s="284">
        <f>生産増加の入力シート!D13</f>
        <v>0</v>
      </c>
      <c r="E15" s="285">
        <f>D15*関係係数シート!$E11</f>
        <v>0</v>
      </c>
      <c r="F15" s="286">
        <f>D15*関係係数シート!$F11</f>
        <v>0</v>
      </c>
      <c r="G15" s="287">
        <v>0</v>
      </c>
      <c r="H15" s="285">
        <f>G15*関係係数シート!$E11</f>
        <v>0</v>
      </c>
      <c r="I15" s="286">
        <f>G15*関係係数シート!$F11</f>
        <v>0</v>
      </c>
      <c r="J15" s="285">
        <f t="shared" si="8"/>
        <v>0</v>
      </c>
      <c r="K15" s="288">
        <f t="shared" si="0"/>
        <v>0</v>
      </c>
      <c r="L15" s="289">
        <f t="shared" si="1"/>
        <v>0</v>
      </c>
      <c r="M15" s="290"/>
      <c r="N15" s="291"/>
      <c r="O15" s="292"/>
      <c r="P15" s="288">
        <f>$O$45*関係係数シート!G11</f>
        <v>0</v>
      </c>
      <c r="Q15" s="288">
        <f>P15*関係係数シート!D11</f>
        <v>0</v>
      </c>
      <c r="R15" s="288">
        <v>0</v>
      </c>
      <c r="S15" s="288">
        <f>R15*関係係数シート!E11</f>
        <v>0</v>
      </c>
      <c r="T15" s="289">
        <f>R15*関係係数シート!F11</f>
        <v>0</v>
      </c>
      <c r="U15" s="293"/>
      <c r="V15" s="294">
        <f>ROUND(D15*関係係数シート!$H11,0)</f>
        <v>0</v>
      </c>
      <c r="W15" s="295">
        <f>ROUND(G15*関係係数シート!$H11,0)</f>
        <v>0</v>
      </c>
      <c r="X15" s="295">
        <f t="shared" si="9"/>
        <v>0</v>
      </c>
      <c r="Y15" s="298">
        <f>ROUND(R15*関係係数シート!$H11,0)</f>
        <v>0</v>
      </c>
      <c r="Z15" s="295">
        <f>ROUND(D15*関係係数シート!$I11,0)</f>
        <v>0</v>
      </c>
      <c r="AA15" s="297">
        <f>ROUND(G15*関係係数シート!$I11,0)</f>
        <v>0</v>
      </c>
      <c r="AB15" s="297">
        <f t="shared" si="10"/>
        <v>0</v>
      </c>
      <c r="AC15" s="298">
        <f>ROUND(R15*関係係数シート!$I11,0)</f>
        <v>0</v>
      </c>
      <c r="AD15" s="293"/>
      <c r="AE15" s="299">
        <f t="shared" si="2"/>
        <v>0</v>
      </c>
      <c r="AF15" s="300">
        <f t="shared" si="3"/>
        <v>0</v>
      </c>
      <c r="AG15" s="301">
        <f t="shared" si="11"/>
        <v>0</v>
      </c>
      <c r="AH15" s="299">
        <f t="shared" si="12"/>
        <v>0</v>
      </c>
      <c r="AI15" s="302">
        <f t="shared" si="13"/>
        <v>0</v>
      </c>
      <c r="AJ15" s="303">
        <f t="shared" si="14"/>
        <v>1</v>
      </c>
      <c r="AK15" s="393"/>
      <c r="AL15" s="304">
        <v>8</v>
      </c>
      <c r="AM15" s="521" t="e">
        <f t="shared" si="4"/>
        <v>#N/A</v>
      </c>
      <c r="AN15" s="515" t="e">
        <f t="shared" si="15"/>
        <v>#N/A</v>
      </c>
      <c r="AO15" s="307" t="e">
        <f t="shared" si="5"/>
        <v>#N/A</v>
      </c>
      <c r="AP15" s="301" t="e">
        <f t="shared" si="6"/>
        <v>#N/A</v>
      </c>
      <c r="AQ15" s="308" t="e">
        <f>SUM(AN$8:AN15)/SUM($AN$8:$AN$44)</f>
        <v>#N/A</v>
      </c>
      <c r="AR15" s="299" t="e">
        <f t="shared" si="16"/>
        <v>#N/A</v>
      </c>
      <c r="AS15" s="301" t="e">
        <f t="shared" si="7"/>
        <v>#N/A</v>
      </c>
    </row>
    <row r="16" spans="2:45" ht="20.149999999999999" customHeight="1" x14ac:dyDescent="0.2">
      <c r="B16" s="102">
        <v>9</v>
      </c>
      <c r="C16" s="283" t="s">
        <v>38</v>
      </c>
      <c r="D16" s="284">
        <f>生産増加の入力シート!D14</f>
        <v>0</v>
      </c>
      <c r="E16" s="285">
        <f>D16*関係係数シート!$E12</f>
        <v>0</v>
      </c>
      <c r="F16" s="286">
        <f>D16*関係係数シート!$F12</f>
        <v>0</v>
      </c>
      <c r="G16" s="287">
        <v>0</v>
      </c>
      <c r="H16" s="285">
        <f>G16*関係係数シート!$E12</f>
        <v>0</v>
      </c>
      <c r="I16" s="286">
        <f>G16*関係係数シート!$F12</f>
        <v>0</v>
      </c>
      <c r="J16" s="285">
        <f t="shared" si="8"/>
        <v>0</v>
      </c>
      <c r="K16" s="288">
        <f t="shared" si="0"/>
        <v>0</v>
      </c>
      <c r="L16" s="289">
        <f t="shared" si="1"/>
        <v>0</v>
      </c>
      <c r="M16" s="290"/>
      <c r="N16" s="291"/>
      <c r="O16" s="292"/>
      <c r="P16" s="288">
        <f>$O$45*関係係数シート!G12</f>
        <v>0</v>
      </c>
      <c r="Q16" s="288">
        <f>P16*関係係数シート!D12</f>
        <v>0</v>
      </c>
      <c r="R16" s="288">
        <v>0</v>
      </c>
      <c r="S16" s="288">
        <f>R16*関係係数シート!E12</f>
        <v>0</v>
      </c>
      <c r="T16" s="289">
        <f>R16*関係係数シート!F12</f>
        <v>0</v>
      </c>
      <c r="U16" s="293"/>
      <c r="V16" s="294">
        <f>ROUND(D16*関係係数シート!$H12,0)</f>
        <v>0</v>
      </c>
      <c r="W16" s="295">
        <f>ROUND(G16*関係係数シート!$H12,0)</f>
        <v>0</v>
      </c>
      <c r="X16" s="295">
        <f t="shared" si="9"/>
        <v>0</v>
      </c>
      <c r="Y16" s="298">
        <f>ROUND(R16*関係係数シート!$H12,0)</f>
        <v>0</v>
      </c>
      <c r="Z16" s="295">
        <f>ROUND(D16*関係係数シート!$I12,0)</f>
        <v>0</v>
      </c>
      <c r="AA16" s="297">
        <f>ROUND(G16*関係係数シート!$I12,0)</f>
        <v>0</v>
      </c>
      <c r="AB16" s="297">
        <f t="shared" si="10"/>
        <v>0</v>
      </c>
      <c r="AC16" s="298">
        <f>ROUND(R16*関係係数シート!$I12,0)</f>
        <v>0</v>
      </c>
      <c r="AD16" s="293"/>
      <c r="AE16" s="299">
        <f t="shared" si="2"/>
        <v>0</v>
      </c>
      <c r="AF16" s="300">
        <f t="shared" si="3"/>
        <v>0</v>
      </c>
      <c r="AG16" s="301">
        <f t="shared" si="11"/>
        <v>0</v>
      </c>
      <c r="AH16" s="299">
        <f t="shared" si="12"/>
        <v>0</v>
      </c>
      <c r="AI16" s="302">
        <f t="shared" si="13"/>
        <v>0</v>
      </c>
      <c r="AJ16" s="303">
        <f t="shared" si="14"/>
        <v>1</v>
      </c>
      <c r="AK16" s="393"/>
      <c r="AL16" s="304">
        <v>9</v>
      </c>
      <c r="AM16" s="521" t="e">
        <f t="shared" si="4"/>
        <v>#N/A</v>
      </c>
      <c r="AN16" s="515" t="e">
        <f t="shared" si="15"/>
        <v>#N/A</v>
      </c>
      <c r="AO16" s="307" t="e">
        <f t="shared" si="5"/>
        <v>#N/A</v>
      </c>
      <c r="AP16" s="301" t="e">
        <f t="shared" si="6"/>
        <v>#N/A</v>
      </c>
      <c r="AQ16" s="308" t="e">
        <f>SUM(AN$8:AN16)/SUM($AN$8:$AN$44)</f>
        <v>#N/A</v>
      </c>
      <c r="AR16" s="299" t="e">
        <f t="shared" si="16"/>
        <v>#N/A</v>
      </c>
      <c r="AS16" s="301" t="e">
        <f t="shared" si="7"/>
        <v>#N/A</v>
      </c>
    </row>
    <row r="17" spans="2:45" ht="20.149999999999999" customHeight="1" x14ac:dyDescent="0.2">
      <c r="B17" s="240">
        <v>10</v>
      </c>
      <c r="C17" s="310" t="s">
        <v>39</v>
      </c>
      <c r="D17" s="311">
        <f>生産増加の入力シート!D15</f>
        <v>0</v>
      </c>
      <c r="E17" s="312">
        <f>D17*関係係数シート!$E13</f>
        <v>0</v>
      </c>
      <c r="F17" s="313">
        <f>D17*関係係数シート!$F13</f>
        <v>0</v>
      </c>
      <c r="G17" s="314">
        <v>0</v>
      </c>
      <c r="H17" s="312">
        <f>G17*関係係数シート!$E13</f>
        <v>0</v>
      </c>
      <c r="I17" s="313">
        <f>G17*関係係数シート!$F13</f>
        <v>0</v>
      </c>
      <c r="J17" s="312">
        <f t="shared" si="8"/>
        <v>0</v>
      </c>
      <c r="K17" s="315">
        <f t="shared" si="0"/>
        <v>0</v>
      </c>
      <c r="L17" s="316">
        <f t="shared" si="1"/>
        <v>0</v>
      </c>
      <c r="M17" s="317"/>
      <c r="N17" s="318"/>
      <c r="O17" s="319"/>
      <c r="P17" s="315">
        <f>$O$45*関係係数シート!G13</f>
        <v>0</v>
      </c>
      <c r="Q17" s="315">
        <f>P17*関係係数シート!D13</f>
        <v>0</v>
      </c>
      <c r="R17" s="315">
        <v>0</v>
      </c>
      <c r="S17" s="315">
        <f>R17*関係係数シート!E13</f>
        <v>0</v>
      </c>
      <c r="T17" s="316">
        <f>R17*関係係数シート!F13</f>
        <v>0</v>
      </c>
      <c r="U17" s="320"/>
      <c r="V17" s="321">
        <f>ROUND(D17*関係係数シート!$H13,0)</f>
        <v>0</v>
      </c>
      <c r="W17" s="322">
        <f>ROUND(G17*関係係数シート!$H13,0)</f>
        <v>0</v>
      </c>
      <c r="X17" s="322">
        <f t="shared" si="9"/>
        <v>0</v>
      </c>
      <c r="Y17" s="325">
        <f>ROUND(R17*関係係数シート!$H13,0)</f>
        <v>0</v>
      </c>
      <c r="Z17" s="322">
        <f>ROUND(D17*関係係数シート!$I13,0)</f>
        <v>0</v>
      </c>
      <c r="AA17" s="324">
        <f>ROUND(G17*関係係数シート!$I13,0)</f>
        <v>0</v>
      </c>
      <c r="AB17" s="324">
        <f t="shared" si="10"/>
        <v>0</v>
      </c>
      <c r="AC17" s="325">
        <f>ROUND(R17*関係係数シート!$I13,0)</f>
        <v>0</v>
      </c>
      <c r="AD17" s="320"/>
      <c r="AE17" s="326">
        <f t="shared" si="2"/>
        <v>0</v>
      </c>
      <c r="AF17" s="327">
        <f t="shared" si="3"/>
        <v>0</v>
      </c>
      <c r="AG17" s="328">
        <f t="shared" si="11"/>
        <v>0</v>
      </c>
      <c r="AH17" s="326">
        <f t="shared" si="12"/>
        <v>0</v>
      </c>
      <c r="AI17" s="329">
        <f t="shared" si="13"/>
        <v>0</v>
      </c>
      <c r="AJ17" s="330">
        <f t="shared" si="14"/>
        <v>1</v>
      </c>
      <c r="AK17" s="394"/>
      <c r="AL17" s="331">
        <v>10</v>
      </c>
      <c r="AM17" s="522" t="e">
        <f t="shared" si="4"/>
        <v>#N/A</v>
      </c>
      <c r="AN17" s="516" t="e">
        <f t="shared" si="15"/>
        <v>#N/A</v>
      </c>
      <c r="AO17" s="334" t="e">
        <f t="shared" si="5"/>
        <v>#N/A</v>
      </c>
      <c r="AP17" s="328" t="e">
        <f t="shared" si="6"/>
        <v>#N/A</v>
      </c>
      <c r="AQ17" s="335" t="e">
        <f>SUM(AN$8:AN17)/SUM($AN$8:$AN$44)</f>
        <v>#N/A</v>
      </c>
      <c r="AR17" s="326" t="e">
        <f t="shared" si="16"/>
        <v>#N/A</v>
      </c>
      <c r="AS17" s="328" t="e">
        <f t="shared" si="7"/>
        <v>#N/A</v>
      </c>
    </row>
    <row r="18" spans="2:45" ht="20.149999999999999" customHeight="1" x14ac:dyDescent="0.2">
      <c r="B18" s="233">
        <v>11</v>
      </c>
      <c r="C18" s="337" t="s">
        <v>40</v>
      </c>
      <c r="D18" s="338">
        <f>生産増加の入力シート!D16</f>
        <v>0</v>
      </c>
      <c r="E18" s="339">
        <f>D18*関係係数シート!$E14</f>
        <v>0</v>
      </c>
      <c r="F18" s="340">
        <f>D18*関係係数シート!$F14</f>
        <v>0</v>
      </c>
      <c r="G18" s="341">
        <v>0</v>
      </c>
      <c r="H18" s="339">
        <f>G18*関係係数シート!$E14</f>
        <v>0</v>
      </c>
      <c r="I18" s="340">
        <f>G18*関係係数シート!$F14</f>
        <v>0</v>
      </c>
      <c r="J18" s="339">
        <f t="shared" si="8"/>
        <v>0</v>
      </c>
      <c r="K18" s="342">
        <f t="shared" si="0"/>
        <v>0</v>
      </c>
      <c r="L18" s="343">
        <f t="shared" si="1"/>
        <v>0</v>
      </c>
      <c r="M18" s="344"/>
      <c r="N18" s="345"/>
      <c r="O18" s="346"/>
      <c r="P18" s="342">
        <f>$O$45*関係係数シート!G14</f>
        <v>0</v>
      </c>
      <c r="Q18" s="342">
        <f>P18*関係係数シート!D14</f>
        <v>0</v>
      </c>
      <c r="R18" s="342">
        <v>0</v>
      </c>
      <c r="S18" s="342">
        <f>R18*関係係数シート!E14</f>
        <v>0</v>
      </c>
      <c r="T18" s="343">
        <f>R18*関係係数シート!F14</f>
        <v>0</v>
      </c>
      <c r="U18" s="347"/>
      <c r="V18" s="348">
        <f>ROUND(D18*関係係数シート!$H14,0)</f>
        <v>0</v>
      </c>
      <c r="W18" s="349">
        <f>ROUND(G18*関係係数シート!$H14,0)</f>
        <v>0</v>
      </c>
      <c r="X18" s="349">
        <f t="shared" si="9"/>
        <v>0</v>
      </c>
      <c r="Y18" s="352">
        <f>ROUND(R18*関係係数シート!$H14,0)</f>
        <v>0</v>
      </c>
      <c r="Z18" s="349">
        <f>ROUND(D18*関係係数シート!$I14,0)</f>
        <v>0</v>
      </c>
      <c r="AA18" s="351">
        <f>ROUND(G18*関係係数シート!$I14,0)</f>
        <v>0</v>
      </c>
      <c r="AB18" s="351">
        <f t="shared" si="10"/>
        <v>0</v>
      </c>
      <c r="AC18" s="352">
        <f>ROUND(R18*関係係数シート!$I14,0)</f>
        <v>0</v>
      </c>
      <c r="AD18" s="347"/>
      <c r="AE18" s="353">
        <f t="shared" si="2"/>
        <v>0</v>
      </c>
      <c r="AF18" s="354">
        <f t="shared" si="3"/>
        <v>0</v>
      </c>
      <c r="AG18" s="355">
        <f t="shared" si="11"/>
        <v>0</v>
      </c>
      <c r="AH18" s="353">
        <f t="shared" si="12"/>
        <v>0</v>
      </c>
      <c r="AI18" s="356">
        <f t="shared" si="13"/>
        <v>0</v>
      </c>
      <c r="AJ18" s="357">
        <f t="shared" si="14"/>
        <v>1</v>
      </c>
      <c r="AK18" s="395"/>
      <c r="AL18" s="358">
        <v>11</v>
      </c>
      <c r="AM18" s="523" t="e">
        <f t="shared" si="4"/>
        <v>#N/A</v>
      </c>
      <c r="AN18" s="517" t="e">
        <f t="shared" si="15"/>
        <v>#N/A</v>
      </c>
      <c r="AO18" s="361" t="e">
        <f t="shared" si="5"/>
        <v>#N/A</v>
      </c>
      <c r="AP18" s="355" t="e">
        <f t="shared" si="6"/>
        <v>#N/A</v>
      </c>
      <c r="AQ18" s="362" t="e">
        <f>SUM(AN$8:AN18)/SUM($AN$8:$AN$44)</f>
        <v>#N/A</v>
      </c>
      <c r="AR18" s="353" t="e">
        <f t="shared" si="16"/>
        <v>#N/A</v>
      </c>
      <c r="AS18" s="355" t="e">
        <f t="shared" si="7"/>
        <v>#N/A</v>
      </c>
    </row>
    <row r="19" spans="2:45" ht="20.149999999999999" customHeight="1" x14ac:dyDescent="0.2">
      <c r="B19" s="102">
        <v>12</v>
      </c>
      <c r="C19" s="283" t="s">
        <v>41</v>
      </c>
      <c r="D19" s="284">
        <f>生産増加の入力シート!D17</f>
        <v>0</v>
      </c>
      <c r="E19" s="285">
        <f>D19*関係係数シート!$E15</f>
        <v>0</v>
      </c>
      <c r="F19" s="286">
        <f>D19*関係係数シート!$F15</f>
        <v>0</v>
      </c>
      <c r="G19" s="287">
        <v>0</v>
      </c>
      <c r="H19" s="285">
        <f>G19*関係係数シート!$E15</f>
        <v>0</v>
      </c>
      <c r="I19" s="286">
        <f>G19*関係係数シート!$F15</f>
        <v>0</v>
      </c>
      <c r="J19" s="285">
        <f t="shared" si="8"/>
        <v>0</v>
      </c>
      <c r="K19" s="288">
        <f t="shared" si="0"/>
        <v>0</v>
      </c>
      <c r="L19" s="289">
        <f t="shared" si="1"/>
        <v>0</v>
      </c>
      <c r="M19" s="290"/>
      <c r="N19" s="291"/>
      <c r="O19" s="292"/>
      <c r="P19" s="288">
        <f>$O$45*関係係数シート!G15</f>
        <v>0</v>
      </c>
      <c r="Q19" s="288">
        <f>P19*関係係数シート!D15</f>
        <v>0</v>
      </c>
      <c r="R19" s="288">
        <v>0</v>
      </c>
      <c r="S19" s="288">
        <f>R19*関係係数シート!E15</f>
        <v>0</v>
      </c>
      <c r="T19" s="289">
        <f>R19*関係係数シート!F15</f>
        <v>0</v>
      </c>
      <c r="U19" s="293"/>
      <c r="V19" s="294">
        <f>ROUND(D19*関係係数シート!$H15,0)</f>
        <v>0</v>
      </c>
      <c r="W19" s="295">
        <f>ROUND(G19*関係係数シート!$H15,0)</f>
        <v>0</v>
      </c>
      <c r="X19" s="295">
        <f t="shared" si="9"/>
        <v>0</v>
      </c>
      <c r="Y19" s="298">
        <f>ROUND(R19*関係係数シート!$H15,0)</f>
        <v>0</v>
      </c>
      <c r="Z19" s="295">
        <f>ROUND(D19*関係係数シート!$I15,0)</f>
        <v>0</v>
      </c>
      <c r="AA19" s="297">
        <f>ROUND(G19*関係係数シート!$I15,0)</f>
        <v>0</v>
      </c>
      <c r="AB19" s="297">
        <f t="shared" si="10"/>
        <v>0</v>
      </c>
      <c r="AC19" s="298">
        <f>ROUND(R19*関係係数シート!$I15,0)</f>
        <v>0</v>
      </c>
      <c r="AD19" s="293"/>
      <c r="AE19" s="299">
        <f t="shared" si="2"/>
        <v>0</v>
      </c>
      <c r="AF19" s="300">
        <f t="shared" si="3"/>
        <v>0</v>
      </c>
      <c r="AG19" s="301">
        <f t="shared" si="11"/>
        <v>0</v>
      </c>
      <c r="AH19" s="299">
        <f t="shared" si="12"/>
        <v>0</v>
      </c>
      <c r="AI19" s="302">
        <f t="shared" si="13"/>
        <v>0</v>
      </c>
      <c r="AJ19" s="303">
        <f t="shared" si="14"/>
        <v>1</v>
      </c>
      <c r="AK19" s="393"/>
      <c r="AL19" s="304">
        <v>12</v>
      </c>
      <c r="AM19" s="521" t="e">
        <f t="shared" si="4"/>
        <v>#N/A</v>
      </c>
      <c r="AN19" s="515" t="e">
        <f t="shared" si="15"/>
        <v>#N/A</v>
      </c>
      <c r="AO19" s="307" t="e">
        <f t="shared" si="5"/>
        <v>#N/A</v>
      </c>
      <c r="AP19" s="301" t="e">
        <f t="shared" si="6"/>
        <v>#N/A</v>
      </c>
      <c r="AQ19" s="308" t="e">
        <f>SUM(AN$8:AN19)/SUM($AN$8:$AN$44)</f>
        <v>#N/A</v>
      </c>
      <c r="AR19" s="299" t="e">
        <f t="shared" si="16"/>
        <v>#N/A</v>
      </c>
      <c r="AS19" s="301" t="e">
        <f t="shared" si="7"/>
        <v>#N/A</v>
      </c>
    </row>
    <row r="20" spans="2:45" ht="20.149999999999999" customHeight="1" x14ac:dyDescent="0.2">
      <c r="B20" s="102">
        <v>13</v>
      </c>
      <c r="C20" s="283" t="s">
        <v>219</v>
      </c>
      <c r="D20" s="284">
        <f>生産増加の入力シート!D18</f>
        <v>0</v>
      </c>
      <c r="E20" s="285">
        <f>D20*関係係数シート!$E16</f>
        <v>0</v>
      </c>
      <c r="F20" s="286">
        <f>D20*関係係数シート!$F16</f>
        <v>0</v>
      </c>
      <c r="G20" s="287">
        <v>0</v>
      </c>
      <c r="H20" s="285">
        <f>G20*関係係数シート!$E16</f>
        <v>0</v>
      </c>
      <c r="I20" s="286">
        <f>G20*関係係数シート!$F16</f>
        <v>0</v>
      </c>
      <c r="J20" s="285">
        <f t="shared" si="8"/>
        <v>0</v>
      </c>
      <c r="K20" s="288">
        <f t="shared" si="0"/>
        <v>0</v>
      </c>
      <c r="L20" s="289">
        <f t="shared" si="1"/>
        <v>0</v>
      </c>
      <c r="M20" s="290"/>
      <c r="N20" s="291"/>
      <c r="O20" s="292"/>
      <c r="P20" s="288">
        <f>$O$45*関係係数シート!G16</f>
        <v>0</v>
      </c>
      <c r="Q20" s="288">
        <f>P20*関係係数シート!D16</f>
        <v>0</v>
      </c>
      <c r="R20" s="288">
        <v>0</v>
      </c>
      <c r="S20" s="288">
        <f>R20*関係係数シート!E16</f>
        <v>0</v>
      </c>
      <c r="T20" s="289">
        <f>R20*関係係数シート!F16</f>
        <v>0</v>
      </c>
      <c r="U20" s="293"/>
      <c r="V20" s="294">
        <f>ROUND(D20*関係係数シート!$H16,0)</f>
        <v>0</v>
      </c>
      <c r="W20" s="295">
        <f>ROUND(G20*関係係数シート!$H16,0)</f>
        <v>0</v>
      </c>
      <c r="X20" s="295">
        <f t="shared" si="9"/>
        <v>0</v>
      </c>
      <c r="Y20" s="298">
        <f>ROUND(R20*関係係数シート!$H16,0)</f>
        <v>0</v>
      </c>
      <c r="Z20" s="295">
        <f>ROUND(D20*関係係数シート!$I16,0)</f>
        <v>0</v>
      </c>
      <c r="AA20" s="297">
        <f>ROUND(G20*関係係数シート!$I16,0)</f>
        <v>0</v>
      </c>
      <c r="AB20" s="297">
        <f t="shared" si="10"/>
        <v>0</v>
      </c>
      <c r="AC20" s="298">
        <f>ROUND(R20*関係係数シート!$I16,0)</f>
        <v>0</v>
      </c>
      <c r="AD20" s="293"/>
      <c r="AE20" s="299">
        <f t="shared" si="2"/>
        <v>0</v>
      </c>
      <c r="AF20" s="300">
        <f t="shared" si="3"/>
        <v>0</v>
      </c>
      <c r="AG20" s="301">
        <f t="shared" si="11"/>
        <v>0</v>
      </c>
      <c r="AH20" s="299">
        <f t="shared" si="12"/>
        <v>0</v>
      </c>
      <c r="AI20" s="302">
        <f t="shared" si="13"/>
        <v>0</v>
      </c>
      <c r="AJ20" s="303">
        <f t="shared" si="14"/>
        <v>1</v>
      </c>
      <c r="AK20" s="393"/>
      <c r="AL20" s="304">
        <v>13</v>
      </c>
      <c r="AM20" s="521" t="e">
        <f t="shared" si="4"/>
        <v>#N/A</v>
      </c>
      <c r="AN20" s="515" t="e">
        <f t="shared" si="15"/>
        <v>#N/A</v>
      </c>
      <c r="AO20" s="307" t="e">
        <f t="shared" si="5"/>
        <v>#N/A</v>
      </c>
      <c r="AP20" s="301" t="e">
        <f t="shared" si="6"/>
        <v>#N/A</v>
      </c>
      <c r="AQ20" s="308" t="e">
        <f>SUM(AN$8:AN20)/SUM($AN$8:$AN$44)</f>
        <v>#N/A</v>
      </c>
      <c r="AR20" s="299" t="e">
        <f t="shared" si="16"/>
        <v>#N/A</v>
      </c>
      <c r="AS20" s="301" t="e">
        <f t="shared" si="7"/>
        <v>#N/A</v>
      </c>
    </row>
    <row r="21" spans="2:45" ht="20.149999999999999" customHeight="1" x14ac:dyDescent="0.2">
      <c r="B21" s="102">
        <v>14</v>
      </c>
      <c r="C21" s="283" t="s">
        <v>220</v>
      </c>
      <c r="D21" s="284">
        <f>生産増加の入力シート!D19</f>
        <v>0</v>
      </c>
      <c r="E21" s="285">
        <f>D21*関係係数シート!$E17</f>
        <v>0</v>
      </c>
      <c r="F21" s="286">
        <f>D21*関係係数シート!$F17</f>
        <v>0</v>
      </c>
      <c r="G21" s="287">
        <v>0</v>
      </c>
      <c r="H21" s="285">
        <f>G21*関係係数シート!$E17</f>
        <v>0</v>
      </c>
      <c r="I21" s="286">
        <f>G21*関係係数シート!$F17</f>
        <v>0</v>
      </c>
      <c r="J21" s="285">
        <f t="shared" si="8"/>
        <v>0</v>
      </c>
      <c r="K21" s="288">
        <f t="shared" si="0"/>
        <v>0</v>
      </c>
      <c r="L21" s="289">
        <f t="shared" si="1"/>
        <v>0</v>
      </c>
      <c r="M21" s="290"/>
      <c r="N21" s="291"/>
      <c r="O21" s="292"/>
      <c r="P21" s="288">
        <f>$O$45*関係係数シート!G17</f>
        <v>0</v>
      </c>
      <c r="Q21" s="288">
        <f>P21*関係係数シート!D17</f>
        <v>0</v>
      </c>
      <c r="R21" s="288">
        <v>0</v>
      </c>
      <c r="S21" s="288">
        <f>R21*関係係数シート!E17</f>
        <v>0</v>
      </c>
      <c r="T21" s="289">
        <f>R21*関係係数シート!F17</f>
        <v>0</v>
      </c>
      <c r="U21" s="293"/>
      <c r="V21" s="294">
        <f>ROUND(D21*関係係数シート!$H17,0)</f>
        <v>0</v>
      </c>
      <c r="W21" s="295">
        <f>ROUND(G21*関係係数シート!$H17,0)</f>
        <v>0</v>
      </c>
      <c r="X21" s="295">
        <f t="shared" si="9"/>
        <v>0</v>
      </c>
      <c r="Y21" s="298">
        <f>ROUND(R21*関係係数シート!$H17,0)</f>
        <v>0</v>
      </c>
      <c r="Z21" s="295">
        <f>ROUND(D21*関係係数シート!$I17,0)</f>
        <v>0</v>
      </c>
      <c r="AA21" s="297">
        <f>ROUND(G21*関係係数シート!$I17,0)</f>
        <v>0</v>
      </c>
      <c r="AB21" s="297">
        <f t="shared" si="10"/>
        <v>0</v>
      </c>
      <c r="AC21" s="298">
        <f>ROUND(R21*関係係数シート!$I17,0)</f>
        <v>0</v>
      </c>
      <c r="AD21" s="293"/>
      <c r="AE21" s="299">
        <f t="shared" si="2"/>
        <v>0</v>
      </c>
      <c r="AF21" s="300">
        <f t="shared" si="3"/>
        <v>0</v>
      </c>
      <c r="AG21" s="301">
        <f t="shared" si="11"/>
        <v>0</v>
      </c>
      <c r="AH21" s="299">
        <f t="shared" si="12"/>
        <v>0</v>
      </c>
      <c r="AI21" s="302">
        <f t="shared" si="13"/>
        <v>0</v>
      </c>
      <c r="AJ21" s="303">
        <f t="shared" si="14"/>
        <v>1</v>
      </c>
      <c r="AK21" s="393"/>
      <c r="AL21" s="304">
        <v>14</v>
      </c>
      <c r="AM21" s="521" t="e">
        <f t="shared" si="4"/>
        <v>#N/A</v>
      </c>
      <c r="AN21" s="515" t="e">
        <f t="shared" si="15"/>
        <v>#N/A</v>
      </c>
      <c r="AO21" s="307" t="e">
        <f t="shared" si="5"/>
        <v>#N/A</v>
      </c>
      <c r="AP21" s="301" t="e">
        <f t="shared" si="6"/>
        <v>#N/A</v>
      </c>
      <c r="AQ21" s="308" t="e">
        <f>SUM(AN$8:AN21)/SUM($AN$8:$AN$44)</f>
        <v>#N/A</v>
      </c>
      <c r="AR21" s="299" t="e">
        <f t="shared" si="16"/>
        <v>#N/A</v>
      </c>
      <c r="AS21" s="301" t="e">
        <f t="shared" si="7"/>
        <v>#N/A</v>
      </c>
    </row>
    <row r="22" spans="2:45" ht="20.149999999999999" customHeight="1" x14ac:dyDescent="0.2">
      <c r="B22" s="103">
        <v>15</v>
      </c>
      <c r="C22" s="310" t="s">
        <v>221</v>
      </c>
      <c r="D22" s="311">
        <f>生産増加の入力シート!D20</f>
        <v>0</v>
      </c>
      <c r="E22" s="312">
        <f>D22*関係係数シート!$E18</f>
        <v>0</v>
      </c>
      <c r="F22" s="313">
        <f>D22*関係係数シート!$F18</f>
        <v>0</v>
      </c>
      <c r="G22" s="314">
        <v>0</v>
      </c>
      <c r="H22" s="312">
        <f>G22*関係係数シート!$E18</f>
        <v>0</v>
      </c>
      <c r="I22" s="313">
        <f>G22*関係係数シート!$F18</f>
        <v>0</v>
      </c>
      <c r="J22" s="312">
        <f t="shared" si="8"/>
        <v>0</v>
      </c>
      <c r="K22" s="315">
        <f t="shared" si="0"/>
        <v>0</v>
      </c>
      <c r="L22" s="316">
        <f t="shared" si="1"/>
        <v>0</v>
      </c>
      <c r="M22" s="317"/>
      <c r="N22" s="318"/>
      <c r="O22" s="319"/>
      <c r="P22" s="315">
        <f>$O$45*関係係数シート!G18</f>
        <v>0</v>
      </c>
      <c r="Q22" s="315">
        <f>P22*関係係数シート!D18</f>
        <v>0</v>
      </c>
      <c r="R22" s="315">
        <v>0</v>
      </c>
      <c r="S22" s="315">
        <f>R22*関係係数シート!E18</f>
        <v>0</v>
      </c>
      <c r="T22" s="316">
        <f>R22*関係係数シート!F18</f>
        <v>0</v>
      </c>
      <c r="U22" s="320"/>
      <c r="V22" s="321">
        <f>ROUND(D22*関係係数シート!$H18,0)</f>
        <v>0</v>
      </c>
      <c r="W22" s="322">
        <f>ROUND(G22*関係係数シート!$H18,0)</f>
        <v>0</v>
      </c>
      <c r="X22" s="322">
        <f t="shared" si="9"/>
        <v>0</v>
      </c>
      <c r="Y22" s="325">
        <f>ROUND(R22*関係係数シート!$H18,0)</f>
        <v>0</v>
      </c>
      <c r="Z22" s="322">
        <f>ROUND(D22*関係係数シート!$I18,0)</f>
        <v>0</v>
      </c>
      <c r="AA22" s="324">
        <f>ROUND(G22*関係係数シート!$I18,0)</f>
        <v>0</v>
      </c>
      <c r="AB22" s="324">
        <f t="shared" si="10"/>
        <v>0</v>
      </c>
      <c r="AC22" s="325">
        <f>ROUND(R22*関係係数シート!$I18,0)</f>
        <v>0</v>
      </c>
      <c r="AD22" s="320"/>
      <c r="AE22" s="326">
        <f t="shared" si="2"/>
        <v>0</v>
      </c>
      <c r="AF22" s="327">
        <f t="shared" si="3"/>
        <v>0</v>
      </c>
      <c r="AG22" s="328">
        <f t="shared" si="11"/>
        <v>0</v>
      </c>
      <c r="AH22" s="326">
        <f t="shared" si="12"/>
        <v>0</v>
      </c>
      <c r="AI22" s="329">
        <f t="shared" si="13"/>
        <v>0</v>
      </c>
      <c r="AJ22" s="330">
        <f t="shared" si="14"/>
        <v>1</v>
      </c>
      <c r="AK22" s="394"/>
      <c r="AL22" s="331">
        <v>15</v>
      </c>
      <c r="AM22" s="522" t="e">
        <f t="shared" si="4"/>
        <v>#N/A</v>
      </c>
      <c r="AN22" s="516" t="e">
        <f t="shared" si="15"/>
        <v>#N/A</v>
      </c>
      <c r="AO22" s="334" t="e">
        <f t="shared" si="5"/>
        <v>#N/A</v>
      </c>
      <c r="AP22" s="328" t="e">
        <f t="shared" si="6"/>
        <v>#N/A</v>
      </c>
      <c r="AQ22" s="335" t="e">
        <f>SUM(AN$8:AN22)/SUM($AN$8:$AN$44)</f>
        <v>#N/A</v>
      </c>
      <c r="AR22" s="326" t="e">
        <f t="shared" si="16"/>
        <v>#N/A</v>
      </c>
      <c r="AS22" s="328" t="e">
        <f t="shared" si="7"/>
        <v>#N/A</v>
      </c>
    </row>
    <row r="23" spans="2:45" ht="20.149999999999999" customHeight="1" x14ac:dyDescent="0.2">
      <c r="B23" s="236">
        <v>16</v>
      </c>
      <c r="C23" s="337" t="s">
        <v>92</v>
      </c>
      <c r="D23" s="338">
        <f>生産増加の入力シート!D21</f>
        <v>0</v>
      </c>
      <c r="E23" s="339">
        <f>D23*関係係数シート!$E19</f>
        <v>0</v>
      </c>
      <c r="F23" s="340">
        <f>D23*関係係数シート!$F19</f>
        <v>0</v>
      </c>
      <c r="G23" s="341">
        <v>0</v>
      </c>
      <c r="H23" s="339">
        <f>G23*関係係数シート!$E19</f>
        <v>0</v>
      </c>
      <c r="I23" s="340">
        <f>G23*関係係数シート!$F19</f>
        <v>0</v>
      </c>
      <c r="J23" s="339">
        <f t="shared" si="8"/>
        <v>0</v>
      </c>
      <c r="K23" s="342">
        <f t="shared" si="0"/>
        <v>0</v>
      </c>
      <c r="L23" s="343">
        <f t="shared" si="1"/>
        <v>0</v>
      </c>
      <c r="M23" s="344"/>
      <c r="N23" s="345"/>
      <c r="O23" s="346"/>
      <c r="P23" s="342">
        <f>$O$45*関係係数シート!G19</f>
        <v>0</v>
      </c>
      <c r="Q23" s="342">
        <f>P23*関係係数シート!D19</f>
        <v>0</v>
      </c>
      <c r="R23" s="342">
        <v>0</v>
      </c>
      <c r="S23" s="342">
        <f>R23*関係係数シート!E19</f>
        <v>0</v>
      </c>
      <c r="T23" s="343">
        <f>R23*関係係数シート!F19</f>
        <v>0</v>
      </c>
      <c r="U23" s="347"/>
      <c r="V23" s="348">
        <f>ROUND(D23*関係係数シート!$H19,0)</f>
        <v>0</v>
      </c>
      <c r="W23" s="349">
        <f>ROUND(G23*関係係数シート!$H19,0)</f>
        <v>0</v>
      </c>
      <c r="X23" s="349">
        <f t="shared" si="9"/>
        <v>0</v>
      </c>
      <c r="Y23" s="352">
        <f>ROUND(R23*関係係数シート!$H19,0)</f>
        <v>0</v>
      </c>
      <c r="Z23" s="349">
        <f>ROUND(D23*関係係数シート!$I19,0)</f>
        <v>0</v>
      </c>
      <c r="AA23" s="351">
        <f>ROUND(G23*関係係数シート!$I19,0)</f>
        <v>0</v>
      </c>
      <c r="AB23" s="351">
        <f t="shared" si="10"/>
        <v>0</v>
      </c>
      <c r="AC23" s="352">
        <f>ROUND(R23*関係係数シート!$I19,0)</f>
        <v>0</v>
      </c>
      <c r="AD23" s="347"/>
      <c r="AE23" s="353">
        <f t="shared" si="2"/>
        <v>0</v>
      </c>
      <c r="AF23" s="354">
        <f t="shared" si="3"/>
        <v>0</v>
      </c>
      <c r="AG23" s="355">
        <f t="shared" si="11"/>
        <v>0</v>
      </c>
      <c r="AH23" s="353">
        <f t="shared" si="12"/>
        <v>0</v>
      </c>
      <c r="AI23" s="356">
        <f t="shared" si="13"/>
        <v>0</v>
      </c>
      <c r="AJ23" s="357">
        <f t="shared" si="14"/>
        <v>1</v>
      </c>
      <c r="AK23" s="395"/>
      <c r="AL23" s="358">
        <v>16</v>
      </c>
      <c r="AM23" s="523" t="e">
        <f t="shared" si="4"/>
        <v>#N/A</v>
      </c>
      <c r="AN23" s="517" t="e">
        <f t="shared" si="15"/>
        <v>#N/A</v>
      </c>
      <c r="AO23" s="361" t="e">
        <f t="shared" si="5"/>
        <v>#N/A</v>
      </c>
      <c r="AP23" s="355" t="e">
        <f t="shared" si="6"/>
        <v>#N/A</v>
      </c>
      <c r="AQ23" s="362" t="e">
        <f>SUM(AN$8:AN23)/SUM($AN$8:$AN$44)</f>
        <v>#N/A</v>
      </c>
      <c r="AR23" s="353" t="e">
        <f t="shared" si="16"/>
        <v>#N/A</v>
      </c>
      <c r="AS23" s="355" t="e">
        <f t="shared" si="7"/>
        <v>#N/A</v>
      </c>
    </row>
    <row r="24" spans="2:45" ht="20.149999999999999" customHeight="1" x14ac:dyDescent="0.2">
      <c r="B24" s="102">
        <v>17</v>
      </c>
      <c r="C24" s="283" t="s">
        <v>222</v>
      </c>
      <c r="D24" s="284">
        <f>生産増加の入力シート!D22</f>
        <v>0</v>
      </c>
      <c r="E24" s="285">
        <f>D24*関係係数シート!$E20</f>
        <v>0</v>
      </c>
      <c r="F24" s="286">
        <f>D24*関係係数シート!$F20</f>
        <v>0</v>
      </c>
      <c r="G24" s="287">
        <v>0</v>
      </c>
      <c r="H24" s="285">
        <f>G24*関係係数シート!$E20</f>
        <v>0</v>
      </c>
      <c r="I24" s="286">
        <f>G24*関係係数シート!$F20</f>
        <v>0</v>
      </c>
      <c r="J24" s="285">
        <f t="shared" si="8"/>
        <v>0</v>
      </c>
      <c r="K24" s="288">
        <f t="shared" si="0"/>
        <v>0</v>
      </c>
      <c r="L24" s="289">
        <f t="shared" si="1"/>
        <v>0</v>
      </c>
      <c r="M24" s="290"/>
      <c r="N24" s="291"/>
      <c r="O24" s="292"/>
      <c r="P24" s="288">
        <f>$O$45*関係係数シート!G20</f>
        <v>0</v>
      </c>
      <c r="Q24" s="288">
        <f>P24*関係係数シート!D20</f>
        <v>0</v>
      </c>
      <c r="R24" s="288">
        <v>0</v>
      </c>
      <c r="S24" s="288">
        <f>R24*関係係数シート!E20</f>
        <v>0</v>
      </c>
      <c r="T24" s="289">
        <f>R24*関係係数シート!F20</f>
        <v>0</v>
      </c>
      <c r="U24" s="293"/>
      <c r="V24" s="294">
        <f>ROUND(D24*関係係数シート!$H20,0)</f>
        <v>0</v>
      </c>
      <c r="W24" s="295">
        <f>ROUND(G24*関係係数シート!$H20,0)</f>
        <v>0</v>
      </c>
      <c r="X24" s="295">
        <f t="shared" si="9"/>
        <v>0</v>
      </c>
      <c r="Y24" s="298">
        <f>ROUND(R24*関係係数シート!$H20,0)</f>
        <v>0</v>
      </c>
      <c r="Z24" s="295">
        <f>ROUND(D24*関係係数シート!$I20,0)</f>
        <v>0</v>
      </c>
      <c r="AA24" s="297">
        <f>ROUND(G24*関係係数シート!$I20,0)</f>
        <v>0</v>
      </c>
      <c r="AB24" s="297">
        <f t="shared" si="10"/>
        <v>0</v>
      </c>
      <c r="AC24" s="298">
        <f>ROUND(R24*関係係数シート!$I20,0)</f>
        <v>0</v>
      </c>
      <c r="AD24" s="293"/>
      <c r="AE24" s="299">
        <f t="shared" si="2"/>
        <v>0</v>
      </c>
      <c r="AF24" s="300">
        <f t="shared" si="3"/>
        <v>0</v>
      </c>
      <c r="AG24" s="301">
        <f t="shared" si="11"/>
        <v>0</v>
      </c>
      <c r="AH24" s="299">
        <f t="shared" si="12"/>
        <v>0</v>
      </c>
      <c r="AI24" s="302">
        <f t="shared" si="13"/>
        <v>0</v>
      </c>
      <c r="AJ24" s="303">
        <f t="shared" si="14"/>
        <v>1</v>
      </c>
      <c r="AK24" s="393"/>
      <c r="AL24" s="304">
        <v>17</v>
      </c>
      <c r="AM24" s="521" t="e">
        <f t="shared" si="4"/>
        <v>#N/A</v>
      </c>
      <c r="AN24" s="515" t="e">
        <f t="shared" si="15"/>
        <v>#N/A</v>
      </c>
      <c r="AO24" s="307" t="e">
        <f t="shared" si="5"/>
        <v>#N/A</v>
      </c>
      <c r="AP24" s="301" t="e">
        <f t="shared" si="6"/>
        <v>#N/A</v>
      </c>
      <c r="AQ24" s="308" t="e">
        <f>SUM(AN$8:AN24)/SUM($AN$8:$AN$44)</f>
        <v>#N/A</v>
      </c>
      <c r="AR24" s="299" t="e">
        <f t="shared" si="16"/>
        <v>#N/A</v>
      </c>
      <c r="AS24" s="301" t="e">
        <f t="shared" si="7"/>
        <v>#N/A</v>
      </c>
    </row>
    <row r="25" spans="2:45" ht="20.149999999999999" customHeight="1" x14ac:dyDescent="0.2">
      <c r="B25" s="102">
        <v>18</v>
      </c>
      <c r="C25" s="283" t="s">
        <v>223</v>
      </c>
      <c r="D25" s="284">
        <f>生産増加の入力シート!D23</f>
        <v>0</v>
      </c>
      <c r="E25" s="285">
        <f>D25*関係係数シート!$E21</f>
        <v>0</v>
      </c>
      <c r="F25" s="286">
        <f>D25*関係係数シート!$F21</f>
        <v>0</v>
      </c>
      <c r="G25" s="287">
        <v>0</v>
      </c>
      <c r="H25" s="285">
        <f>G25*関係係数シート!$E21</f>
        <v>0</v>
      </c>
      <c r="I25" s="286">
        <f>G25*関係係数シート!$F21</f>
        <v>0</v>
      </c>
      <c r="J25" s="285">
        <f t="shared" si="8"/>
        <v>0</v>
      </c>
      <c r="K25" s="288">
        <f t="shared" si="0"/>
        <v>0</v>
      </c>
      <c r="L25" s="289">
        <f t="shared" si="1"/>
        <v>0</v>
      </c>
      <c r="M25" s="290"/>
      <c r="N25" s="291"/>
      <c r="O25" s="292"/>
      <c r="P25" s="288">
        <f>$O$45*関係係数シート!G21</f>
        <v>0</v>
      </c>
      <c r="Q25" s="288">
        <f>P25*関係係数シート!D21</f>
        <v>0</v>
      </c>
      <c r="R25" s="288">
        <v>0</v>
      </c>
      <c r="S25" s="288">
        <f>R25*関係係数シート!E21</f>
        <v>0</v>
      </c>
      <c r="T25" s="289">
        <f>R25*関係係数シート!F21</f>
        <v>0</v>
      </c>
      <c r="U25" s="293"/>
      <c r="V25" s="294">
        <f>ROUND(D25*関係係数シート!$H21,0)</f>
        <v>0</v>
      </c>
      <c r="W25" s="295">
        <f>ROUND(G25*関係係数シート!$H21,0)</f>
        <v>0</v>
      </c>
      <c r="X25" s="295">
        <f t="shared" si="9"/>
        <v>0</v>
      </c>
      <c r="Y25" s="298">
        <f>ROUND(R25*関係係数シート!$H21,0)</f>
        <v>0</v>
      </c>
      <c r="Z25" s="295">
        <f>ROUND(D25*関係係数シート!$I21,0)</f>
        <v>0</v>
      </c>
      <c r="AA25" s="297">
        <f>ROUND(G25*関係係数シート!$I21,0)</f>
        <v>0</v>
      </c>
      <c r="AB25" s="297">
        <f t="shared" si="10"/>
        <v>0</v>
      </c>
      <c r="AC25" s="298">
        <f>ROUND(R25*関係係数シート!$I21,0)</f>
        <v>0</v>
      </c>
      <c r="AD25" s="293"/>
      <c r="AE25" s="299">
        <f t="shared" si="2"/>
        <v>0</v>
      </c>
      <c r="AF25" s="300">
        <f t="shared" si="3"/>
        <v>0</v>
      </c>
      <c r="AG25" s="301">
        <f t="shared" si="11"/>
        <v>0</v>
      </c>
      <c r="AH25" s="299">
        <f t="shared" si="12"/>
        <v>0</v>
      </c>
      <c r="AI25" s="302">
        <f t="shared" si="13"/>
        <v>0</v>
      </c>
      <c r="AJ25" s="303">
        <f t="shared" si="14"/>
        <v>1</v>
      </c>
      <c r="AK25" s="393"/>
      <c r="AL25" s="304">
        <v>18</v>
      </c>
      <c r="AM25" s="521" t="e">
        <f t="shared" si="4"/>
        <v>#N/A</v>
      </c>
      <c r="AN25" s="515" t="e">
        <f t="shared" si="15"/>
        <v>#N/A</v>
      </c>
      <c r="AO25" s="307" t="e">
        <f t="shared" si="5"/>
        <v>#N/A</v>
      </c>
      <c r="AP25" s="301" t="e">
        <f t="shared" si="6"/>
        <v>#N/A</v>
      </c>
      <c r="AQ25" s="308" t="e">
        <f>SUM(AN$8:AN25)/SUM($AN$8:$AN$44)</f>
        <v>#N/A</v>
      </c>
      <c r="AR25" s="299" t="e">
        <f t="shared" si="16"/>
        <v>#N/A</v>
      </c>
      <c r="AS25" s="301" t="e">
        <f t="shared" si="7"/>
        <v>#N/A</v>
      </c>
    </row>
    <row r="26" spans="2:45" ht="20.149999999999999" customHeight="1" x14ac:dyDescent="0.2">
      <c r="B26" s="102">
        <v>19</v>
      </c>
      <c r="C26" s="283" t="s">
        <v>43</v>
      </c>
      <c r="D26" s="284">
        <f>生産増加の入力シート!D24</f>
        <v>0</v>
      </c>
      <c r="E26" s="285">
        <f>D26*関係係数シート!$E22</f>
        <v>0</v>
      </c>
      <c r="F26" s="286">
        <f>D26*関係係数シート!$F22</f>
        <v>0</v>
      </c>
      <c r="G26" s="287">
        <v>0</v>
      </c>
      <c r="H26" s="285">
        <f>G26*関係係数シート!$E22</f>
        <v>0</v>
      </c>
      <c r="I26" s="286">
        <f>G26*関係係数シート!$F22</f>
        <v>0</v>
      </c>
      <c r="J26" s="285">
        <f t="shared" si="8"/>
        <v>0</v>
      </c>
      <c r="K26" s="288">
        <f t="shared" si="0"/>
        <v>0</v>
      </c>
      <c r="L26" s="289">
        <f t="shared" si="1"/>
        <v>0</v>
      </c>
      <c r="M26" s="290"/>
      <c r="N26" s="291"/>
      <c r="O26" s="292"/>
      <c r="P26" s="288">
        <f>$O$45*関係係数シート!G22</f>
        <v>0</v>
      </c>
      <c r="Q26" s="288">
        <f>P26*関係係数シート!D22</f>
        <v>0</v>
      </c>
      <c r="R26" s="288">
        <v>0</v>
      </c>
      <c r="S26" s="288">
        <f>R26*関係係数シート!E22</f>
        <v>0</v>
      </c>
      <c r="T26" s="289">
        <f>R26*関係係数シート!F22</f>
        <v>0</v>
      </c>
      <c r="U26" s="293"/>
      <c r="V26" s="294">
        <f>ROUND(D26*関係係数シート!$H22,0)</f>
        <v>0</v>
      </c>
      <c r="W26" s="295">
        <f>ROUND(G26*関係係数シート!$H22,0)</f>
        <v>0</v>
      </c>
      <c r="X26" s="295">
        <f t="shared" si="9"/>
        <v>0</v>
      </c>
      <c r="Y26" s="298">
        <f>ROUND(R26*関係係数シート!$H22,0)</f>
        <v>0</v>
      </c>
      <c r="Z26" s="295">
        <f>ROUND(D26*関係係数シート!$I22,0)</f>
        <v>0</v>
      </c>
      <c r="AA26" s="297">
        <f>ROUND(G26*関係係数シート!$I22,0)</f>
        <v>0</v>
      </c>
      <c r="AB26" s="297">
        <f t="shared" si="10"/>
        <v>0</v>
      </c>
      <c r="AC26" s="298">
        <f>ROUND(R26*関係係数シート!$I22,0)</f>
        <v>0</v>
      </c>
      <c r="AD26" s="293"/>
      <c r="AE26" s="299">
        <f t="shared" si="2"/>
        <v>0</v>
      </c>
      <c r="AF26" s="300">
        <f t="shared" si="3"/>
        <v>0</v>
      </c>
      <c r="AG26" s="301">
        <f t="shared" si="11"/>
        <v>0</v>
      </c>
      <c r="AH26" s="299">
        <f t="shared" si="12"/>
        <v>0</v>
      </c>
      <c r="AI26" s="302">
        <f t="shared" si="13"/>
        <v>0</v>
      </c>
      <c r="AJ26" s="303">
        <f t="shared" si="14"/>
        <v>1</v>
      </c>
      <c r="AK26" s="393"/>
      <c r="AL26" s="304">
        <v>19</v>
      </c>
      <c r="AM26" s="521" t="e">
        <f t="shared" si="4"/>
        <v>#N/A</v>
      </c>
      <c r="AN26" s="515" t="e">
        <f t="shared" si="15"/>
        <v>#N/A</v>
      </c>
      <c r="AO26" s="307" t="e">
        <f t="shared" si="5"/>
        <v>#N/A</v>
      </c>
      <c r="AP26" s="301" t="e">
        <f t="shared" si="6"/>
        <v>#N/A</v>
      </c>
      <c r="AQ26" s="308" t="e">
        <f>SUM(AN$8:AN26)/SUM($AN$8:$AN$44)</f>
        <v>#N/A</v>
      </c>
      <c r="AR26" s="299" t="e">
        <f t="shared" si="16"/>
        <v>#N/A</v>
      </c>
      <c r="AS26" s="301" t="e">
        <f t="shared" si="7"/>
        <v>#N/A</v>
      </c>
    </row>
    <row r="27" spans="2:45" ht="20.149999999999999" customHeight="1" x14ac:dyDescent="0.2">
      <c r="B27" s="240">
        <v>20</v>
      </c>
      <c r="C27" s="310" t="s">
        <v>44</v>
      </c>
      <c r="D27" s="311">
        <f>生産増加の入力シート!D25</f>
        <v>0</v>
      </c>
      <c r="E27" s="312">
        <f>D27*関係係数シート!$E23</f>
        <v>0</v>
      </c>
      <c r="F27" s="313">
        <f>D27*関係係数シート!$F23</f>
        <v>0</v>
      </c>
      <c r="G27" s="314">
        <v>0</v>
      </c>
      <c r="H27" s="312">
        <f>G27*関係係数シート!$E23</f>
        <v>0</v>
      </c>
      <c r="I27" s="313">
        <f>G27*関係係数シート!$F23</f>
        <v>0</v>
      </c>
      <c r="J27" s="312">
        <f t="shared" si="8"/>
        <v>0</v>
      </c>
      <c r="K27" s="315">
        <f t="shared" si="0"/>
        <v>0</v>
      </c>
      <c r="L27" s="316">
        <f t="shared" si="1"/>
        <v>0</v>
      </c>
      <c r="M27" s="317"/>
      <c r="N27" s="318"/>
      <c r="O27" s="319"/>
      <c r="P27" s="315">
        <f>$O$45*関係係数シート!G23</f>
        <v>0</v>
      </c>
      <c r="Q27" s="315">
        <f>P27*関係係数シート!D23</f>
        <v>0</v>
      </c>
      <c r="R27" s="315">
        <v>0</v>
      </c>
      <c r="S27" s="315">
        <f>R27*関係係数シート!E23</f>
        <v>0</v>
      </c>
      <c r="T27" s="316">
        <f>R27*関係係数シート!F23</f>
        <v>0</v>
      </c>
      <c r="U27" s="320"/>
      <c r="V27" s="321">
        <f>ROUND(D27*関係係数シート!$H23,0)</f>
        <v>0</v>
      </c>
      <c r="W27" s="322">
        <f>ROUND(G27*関係係数シート!$H23,0)</f>
        <v>0</v>
      </c>
      <c r="X27" s="322">
        <f t="shared" si="9"/>
        <v>0</v>
      </c>
      <c r="Y27" s="325">
        <f>ROUND(R27*関係係数シート!$H23,0)</f>
        <v>0</v>
      </c>
      <c r="Z27" s="322">
        <f>ROUND(D27*関係係数シート!$I23,0)</f>
        <v>0</v>
      </c>
      <c r="AA27" s="324">
        <f>ROUND(G27*関係係数シート!$I23,0)</f>
        <v>0</v>
      </c>
      <c r="AB27" s="324">
        <f t="shared" si="10"/>
        <v>0</v>
      </c>
      <c r="AC27" s="325">
        <f>ROUND(R27*関係係数シート!$I23,0)</f>
        <v>0</v>
      </c>
      <c r="AD27" s="320"/>
      <c r="AE27" s="326">
        <f t="shared" si="2"/>
        <v>0</v>
      </c>
      <c r="AF27" s="327">
        <f t="shared" si="3"/>
        <v>0</v>
      </c>
      <c r="AG27" s="328">
        <f t="shared" si="11"/>
        <v>0</v>
      </c>
      <c r="AH27" s="326">
        <f t="shared" si="12"/>
        <v>0</v>
      </c>
      <c r="AI27" s="329">
        <f t="shared" si="13"/>
        <v>0</v>
      </c>
      <c r="AJ27" s="330">
        <f t="shared" si="14"/>
        <v>1</v>
      </c>
      <c r="AK27" s="394"/>
      <c r="AL27" s="331">
        <v>20</v>
      </c>
      <c r="AM27" s="522" t="e">
        <f t="shared" si="4"/>
        <v>#N/A</v>
      </c>
      <c r="AN27" s="516" t="e">
        <f t="shared" si="15"/>
        <v>#N/A</v>
      </c>
      <c r="AO27" s="334" t="e">
        <f t="shared" si="5"/>
        <v>#N/A</v>
      </c>
      <c r="AP27" s="328" t="e">
        <f t="shared" si="6"/>
        <v>#N/A</v>
      </c>
      <c r="AQ27" s="335" t="e">
        <f>SUM(AN$8:AN27)/SUM($AN$8:$AN$44)</f>
        <v>#N/A</v>
      </c>
      <c r="AR27" s="326" t="e">
        <f t="shared" si="16"/>
        <v>#N/A</v>
      </c>
      <c r="AS27" s="328" t="e">
        <f t="shared" si="7"/>
        <v>#N/A</v>
      </c>
    </row>
    <row r="28" spans="2:45" ht="20.149999999999999" customHeight="1" x14ac:dyDescent="0.2">
      <c r="B28" s="233">
        <v>21</v>
      </c>
      <c r="C28" s="337" t="s">
        <v>45</v>
      </c>
      <c r="D28" s="338">
        <f>生産増加の入力シート!D26</f>
        <v>0</v>
      </c>
      <c r="E28" s="339">
        <f>D28*関係係数シート!$E24</f>
        <v>0</v>
      </c>
      <c r="F28" s="340">
        <f>D28*関係係数シート!$F24</f>
        <v>0</v>
      </c>
      <c r="G28" s="341">
        <v>0</v>
      </c>
      <c r="H28" s="339">
        <f>G28*関係係数シート!$E24</f>
        <v>0</v>
      </c>
      <c r="I28" s="340">
        <f>G28*関係係数シート!$F24</f>
        <v>0</v>
      </c>
      <c r="J28" s="339">
        <f t="shared" si="8"/>
        <v>0</v>
      </c>
      <c r="K28" s="342">
        <f t="shared" si="0"/>
        <v>0</v>
      </c>
      <c r="L28" s="343">
        <f t="shared" si="1"/>
        <v>0</v>
      </c>
      <c r="M28" s="344"/>
      <c r="N28" s="345"/>
      <c r="O28" s="346"/>
      <c r="P28" s="342">
        <f>$O$45*関係係数シート!G24</f>
        <v>0</v>
      </c>
      <c r="Q28" s="342">
        <f>P28*関係係数シート!D24</f>
        <v>0</v>
      </c>
      <c r="R28" s="342">
        <v>0</v>
      </c>
      <c r="S28" s="342">
        <f>R28*関係係数シート!E24</f>
        <v>0</v>
      </c>
      <c r="T28" s="343">
        <f>R28*関係係数シート!F24</f>
        <v>0</v>
      </c>
      <c r="U28" s="347"/>
      <c r="V28" s="348">
        <f>ROUND(D28*関係係数シート!$H24,0)</f>
        <v>0</v>
      </c>
      <c r="W28" s="349">
        <f>ROUND(G28*関係係数シート!$H24,0)</f>
        <v>0</v>
      </c>
      <c r="X28" s="349">
        <f t="shared" si="9"/>
        <v>0</v>
      </c>
      <c r="Y28" s="352">
        <f>ROUND(R28*関係係数シート!$H24,0)</f>
        <v>0</v>
      </c>
      <c r="Z28" s="349">
        <f>ROUND(D28*関係係数シート!$I24,0)</f>
        <v>0</v>
      </c>
      <c r="AA28" s="351">
        <f>ROUND(G28*関係係数シート!$I24,0)</f>
        <v>0</v>
      </c>
      <c r="AB28" s="351">
        <f t="shared" si="10"/>
        <v>0</v>
      </c>
      <c r="AC28" s="352">
        <f>ROUND(R28*関係係数シート!$I24,0)</f>
        <v>0</v>
      </c>
      <c r="AD28" s="347"/>
      <c r="AE28" s="353">
        <f t="shared" si="2"/>
        <v>0</v>
      </c>
      <c r="AF28" s="354">
        <f t="shared" si="3"/>
        <v>0</v>
      </c>
      <c r="AG28" s="355">
        <f t="shared" si="11"/>
        <v>0</v>
      </c>
      <c r="AH28" s="353">
        <f t="shared" si="12"/>
        <v>0</v>
      </c>
      <c r="AI28" s="356">
        <f t="shared" si="13"/>
        <v>0</v>
      </c>
      <c r="AJ28" s="357">
        <f t="shared" si="14"/>
        <v>1</v>
      </c>
      <c r="AK28" s="395"/>
      <c r="AL28" s="358">
        <v>21</v>
      </c>
      <c r="AM28" s="523" t="e">
        <f t="shared" si="4"/>
        <v>#N/A</v>
      </c>
      <c r="AN28" s="517" t="e">
        <f t="shared" si="15"/>
        <v>#N/A</v>
      </c>
      <c r="AO28" s="361" t="e">
        <f t="shared" si="5"/>
        <v>#N/A</v>
      </c>
      <c r="AP28" s="355" t="e">
        <f t="shared" si="6"/>
        <v>#N/A</v>
      </c>
      <c r="AQ28" s="362" t="e">
        <f>SUM(AN$8:AN28)/SUM($AN$8:$AN$44)</f>
        <v>#N/A</v>
      </c>
      <c r="AR28" s="353" t="e">
        <f t="shared" si="16"/>
        <v>#N/A</v>
      </c>
      <c r="AS28" s="355" t="e">
        <f t="shared" si="7"/>
        <v>#N/A</v>
      </c>
    </row>
    <row r="29" spans="2:45" ht="20.149999999999999" customHeight="1" x14ac:dyDescent="0.2">
      <c r="B29" s="102">
        <v>22</v>
      </c>
      <c r="C29" s="283" t="s">
        <v>46</v>
      </c>
      <c r="D29" s="284">
        <f>生産増加の入力シート!D27</f>
        <v>0</v>
      </c>
      <c r="E29" s="285">
        <f>D29*関係係数シート!$E25</f>
        <v>0</v>
      </c>
      <c r="F29" s="286">
        <f>D29*関係係数シート!$F25</f>
        <v>0</v>
      </c>
      <c r="G29" s="287">
        <v>0</v>
      </c>
      <c r="H29" s="285">
        <f>G29*関係係数シート!$E25</f>
        <v>0</v>
      </c>
      <c r="I29" s="286">
        <f>G29*関係係数シート!$F25</f>
        <v>0</v>
      </c>
      <c r="J29" s="285">
        <f t="shared" si="8"/>
        <v>0</v>
      </c>
      <c r="K29" s="288">
        <f t="shared" si="0"/>
        <v>0</v>
      </c>
      <c r="L29" s="289">
        <f t="shared" si="1"/>
        <v>0</v>
      </c>
      <c r="M29" s="290"/>
      <c r="N29" s="291"/>
      <c r="O29" s="292"/>
      <c r="P29" s="288">
        <f>$O$45*関係係数シート!G25</f>
        <v>0</v>
      </c>
      <c r="Q29" s="288">
        <f>P29*関係係数シート!D25</f>
        <v>0</v>
      </c>
      <c r="R29" s="288">
        <v>0</v>
      </c>
      <c r="S29" s="288">
        <f>R29*関係係数シート!E25</f>
        <v>0</v>
      </c>
      <c r="T29" s="289">
        <f>R29*関係係数シート!F25</f>
        <v>0</v>
      </c>
      <c r="U29" s="293"/>
      <c r="V29" s="294">
        <f>ROUND(D29*関係係数シート!$H25,0)</f>
        <v>0</v>
      </c>
      <c r="W29" s="295">
        <f>ROUND(G29*関係係数シート!$H25,0)</f>
        <v>0</v>
      </c>
      <c r="X29" s="295">
        <f t="shared" si="9"/>
        <v>0</v>
      </c>
      <c r="Y29" s="298">
        <f>ROUND(R29*関係係数シート!$H25,0)</f>
        <v>0</v>
      </c>
      <c r="Z29" s="295">
        <f>ROUND(D29*関係係数シート!$I25,0)</f>
        <v>0</v>
      </c>
      <c r="AA29" s="297">
        <f>ROUND(G29*関係係数シート!$I25,0)</f>
        <v>0</v>
      </c>
      <c r="AB29" s="297">
        <f t="shared" si="10"/>
        <v>0</v>
      </c>
      <c r="AC29" s="298">
        <f>ROUND(R29*関係係数シート!$I25,0)</f>
        <v>0</v>
      </c>
      <c r="AD29" s="293"/>
      <c r="AE29" s="299">
        <f t="shared" si="2"/>
        <v>0</v>
      </c>
      <c r="AF29" s="300">
        <f t="shared" si="3"/>
        <v>0</v>
      </c>
      <c r="AG29" s="301">
        <f t="shared" si="11"/>
        <v>0</v>
      </c>
      <c r="AH29" s="299">
        <f t="shared" si="12"/>
        <v>0</v>
      </c>
      <c r="AI29" s="302">
        <f t="shared" si="13"/>
        <v>0</v>
      </c>
      <c r="AJ29" s="303">
        <f t="shared" si="14"/>
        <v>1</v>
      </c>
      <c r="AK29" s="393"/>
      <c r="AL29" s="304">
        <v>22</v>
      </c>
      <c r="AM29" s="521" t="e">
        <f t="shared" si="4"/>
        <v>#N/A</v>
      </c>
      <c r="AN29" s="515" t="e">
        <f t="shared" si="15"/>
        <v>#N/A</v>
      </c>
      <c r="AO29" s="307" t="e">
        <f t="shared" si="5"/>
        <v>#N/A</v>
      </c>
      <c r="AP29" s="301" t="e">
        <f t="shared" si="6"/>
        <v>#N/A</v>
      </c>
      <c r="AQ29" s="308" t="e">
        <f>SUM(AN$8:AN29)/SUM($AN$8:$AN$44)</f>
        <v>#N/A</v>
      </c>
      <c r="AR29" s="299" t="e">
        <f t="shared" si="16"/>
        <v>#N/A</v>
      </c>
      <c r="AS29" s="301" t="e">
        <f t="shared" si="7"/>
        <v>#N/A</v>
      </c>
    </row>
    <row r="30" spans="2:45" ht="20.149999999999999" customHeight="1" x14ac:dyDescent="0.2">
      <c r="B30" s="102">
        <v>23</v>
      </c>
      <c r="C30" s="283" t="s">
        <v>224</v>
      </c>
      <c r="D30" s="284">
        <f>生産増加の入力シート!D28</f>
        <v>0</v>
      </c>
      <c r="E30" s="285">
        <f>D30*関係係数シート!$E26</f>
        <v>0</v>
      </c>
      <c r="F30" s="286">
        <f>D30*関係係数シート!$F26</f>
        <v>0</v>
      </c>
      <c r="G30" s="287">
        <v>0</v>
      </c>
      <c r="H30" s="285">
        <f>G30*関係係数シート!$E26</f>
        <v>0</v>
      </c>
      <c r="I30" s="286">
        <f>G30*関係係数シート!$F26</f>
        <v>0</v>
      </c>
      <c r="J30" s="285">
        <f t="shared" si="8"/>
        <v>0</v>
      </c>
      <c r="K30" s="288">
        <f t="shared" si="0"/>
        <v>0</v>
      </c>
      <c r="L30" s="289">
        <f t="shared" si="1"/>
        <v>0</v>
      </c>
      <c r="M30" s="290"/>
      <c r="N30" s="291"/>
      <c r="O30" s="292"/>
      <c r="P30" s="288">
        <f>$O$45*関係係数シート!G26</f>
        <v>0</v>
      </c>
      <c r="Q30" s="288">
        <f>P30*関係係数シート!D26</f>
        <v>0</v>
      </c>
      <c r="R30" s="288">
        <v>0</v>
      </c>
      <c r="S30" s="288">
        <f>R30*関係係数シート!E26</f>
        <v>0</v>
      </c>
      <c r="T30" s="289">
        <f>R30*関係係数シート!F26</f>
        <v>0</v>
      </c>
      <c r="U30" s="293"/>
      <c r="V30" s="294">
        <f>ROUND(D30*関係係数シート!$H26,0)</f>
        <v>0</v>
      </c>
      <c r="W30" s="295">
        <f>ROUND(G30*関係係数シート!$H26,0)</f>
        <v>0</v>
      </c>
      <c r="X30" s="295">
        <f t="shared" si="9"/>
        <v>0</v>
      </c>
      <c r="Y30" s="298">
        <f>ROUND(R30*関係係数シート!$H26,0)</f>
        <v>0</v>
      </c>
      <c r="Z30" s="295">
        <f>ROUND(D30*関係係数シート!$I26,0)</f>
        <v>0</v>
      </c>
      <c r="AA30" s="297">
        <f>ROUND(G30*関係係数シート!$I26,0)</f>
        <v>0</v>
      </c>
      <c r="AB30" s="297">
        <f t="shared" si="10"/>
        <v>0</v>
      </c>
      <c r="AC30" s="298">
        <f>ROUND(R30*関係係数シート!$I26,0)</f>
        <v>0</v>
      </c>
      <c r="AD30" s="293"/>
      <c r="AE30" s="299">
        <f t="shared" si="2"/>
        <v>0</v>
      </c>
      <c r="AF30" s="300">
        <f t="shared" si="3"/>
        <v>0</v>
      </c>
      <c r="AG30" s="301">
        <f t="shared" si="11"/>
        <v>0</v>
      </c>
      <c r="AH30" s="299">
        <f t="shared" si="12"/>
        <v>0</v>
      </c>
      <c r="AI30" s="302">
        <f t="shared" si="13"/>
        <v>0</v>
      </c>
      <c r="AJ30" s="303">
        <f t="shared" si="14"/>
        <v>1</v>
      </c>
      <c r="AK30" s="393"/>
      <c r="AL30" s="304">
        <v>23</v>
      </c>
      <c r="AM30" s="521" t="e">
        <f t="shared" si="4"/>
        <v>#N/A</v>
      </c>
      <c r="AN30" s="515" t="e">
        <f t="shared" si="15"/>
        <v>#N/A</v>
      </c>
      <c r="AO30" s="307" t="e">
        <f t="shared" si="5"/>
        <v>#N/A</v>
      </c>
      <c r="AP30" s="301" t="e">
        <f t="shared" si="6"/>
        <v>#N/A</v>
      </c>
      <c r="AQ30" s="308" t="e">
        <f>SUM(AN$8:AN30)/SUM($AN$8:$AN$44)</f>
        <v>#N/A</v>
      </c>
      <c r="AR30" s="299" t="e">
        <f t="shared" si="16"/>
        <v>#N/A</v>
      </c>
      <c r="AS30" s="301" t="e">
        <f t="shared" si="7"/>
        <v>#N/A</v>
      </c>
    </row>
    <row r="31" spans="2:45" ht="20.149999999999999" customHeight="1" x14ac:dyDescent="0.2">
      <c r="B31" s="102">
        <v>24</v>
      </c>
      <c r="C31" s="283" t="s">
        <v>94</v>
      </c>
      <c r="D31" s="284">
        <f>生産増加の入力シート!D29</f>
        <v>0</v>
      </c>
      <c r="E31" s="285">
        <f>D31*関係係数シート!$E27</f>
        <v>0</v>
      </c>
      <c r="F31" s="286">
        <f>D31*関係係数シート!$F27</f>
        <v>0</v>
      </c>
      <c r="G31" s="287">
        <v>0</v>
      </c>
      <c r="H31" s="285">
        <f>G31*関係係数シート!$E27</f>
        <v>0</v>
      </c>
      <c r="I31" s="286">
        <f>G31*関係係数シート!$F27</f>
        <v>0</v>
      </c>
      <c r="J31" s="285">
        <f t="shared" si="8"/>
        <v>0</v>
      </c>
      <c r="K31" s="288">
        <f t="shared" si="0"/>
        <v>0</v>
      </c>
      <c r="L31" s="289">
        <f t="shared" si="1"/>
        <v>0</v>
      </c>
      <c r="M31" s="290"/>
      <c r="N31" s="291"/>
      <c r="O31" s="292"/>
      <c r="P31" s="288">
        <f>$O$45*関係係数シート!G27</f>
        <v>0</v>
      </c>
      <c r="Q31" s="288">
        <f>P31*関係係数シート!D27</f>
        <v>0</v>
      </c>
      <c r="R31" s="288">
        <v>0</v>
      </c>
      <c r="S31" s="288">
        <f>R31*関係係数シート!E27</f>
        <v>0</v>
      </c>
      <c r="T31" s="289">
        <f>R31*関係係数シート!F27</f>
        <v>0</v>
      </c>
      <c r="U31" s="293"/>
      <c r="V31" s="294">
        <f>ROUND(D31*関係係数シート!$H27,0)</f>
        <v>0</v>
      </c>
      <c r="W31" s="295">
        <f>ROUND(G31*関係係数シート!$H27,0)</f>
        <v>0</v>
      </c>
      <c r="X31" s="295">
        <f t="shared" si="9"/>
        <v>0</v>
      </c>
      <c r="Y31" s="298">
        <f>ROUND(R31*関係係数シート!$H27,0)</f>
        <v>0</v>
      </c>
      <c r="Z31" s="295">
        <f>ROUND(D31*関係係数シート!$I27,0)</f>
        <v>0</v>
      </c>
      <c r="AA31" s="297">
        <f>ROUND(G31*関係係数シート!$I27,0)</f>
        <v>0</v>
      </c>
      <c r="AB31" s="297">
        <f t="shared" si="10"/>
        <v>0</v>
      </c>
      <c r="AC31" s="298">
        <f>ROUND(R31*関係係数シート!$I27,0)</f>
        <v>0</v>
      </c>
      <c r="AD31" s="293"/>
      <c r="AE31" s="299">
        <f t="shared" si="2"/>
        <v>0</v>
      </c>
      <c r="AF31" s="300">
        <f t="shared" si="3"/>
        <v>0</v>
      </c>
      <c r="AG31" s="301">
        <f t="shared" si="11"/>
        <v>0</v>
      </c>
      <c r="AH31" s="299">
        <f t="shared" si="12"/>
        <v>0</v>
      </c>
      <c r="AI31" s="302">
        <f t="shared" si="13"/>
        <v>0</v>
      </c>
      <c r="AJ31" s="303">
        <f t="shared" si="14"/>
        <v>1</v>
      </c>
      <c r="AK31" s="393"/>
      <c r="AL31" s="304">
        <v>24</v>
      </c>
      <c r="AM31" s="521" t="e">
        <f t="shared" si="4"/>
        <v>#N/A</v>
      </c>
      <c r="AN31" s="515" t="e">
        <f t="shared" si="15"/>
        <v>#N/A</v>
      </c>
      <c r="AO31" s="307" t="e">
        <f t="shared" si="5"/>
        <v>#N/A</v>
      </c>
      <c r="AP31" s="301" t="e">
        <f t="shared" si="6"/>
        <v>#N/A</v>
      </c>
      <c r="AQ31" s="308" t="e">
        <f>SUM(AN$8:AN31)/SUM($AN$8:$AN$44)</f>
        <v>#N/A</v>
      </c>
      <c r="AR31" s="299" t="e">
        <f t="shared" si="16"/>
        <v>#N/A</v>
      </c>
      <c r="AS31" s="301" t="e">
        <f t="shared" si="7"/>
        <v>#N/A</v>
      </c>
    </row>
    <row r="32" spans="2:45" ht="20.149999999999999" customHeight="1" x14ac:dyDescent="0.2">
      <c r="B32" s="103">
        <v>25</v>
      </c>
      <c r="C32" s="310" t="s">
        <v>47</v>
      </c>
      <c r="D32" s="311">
        <f>生産増加の入力シート!D30</f>
        <v>0</v>
      </c>
      <c r="E32" s="312">
        <f>D32*関係係数シート!$E28</f>
        <v>0</v>
      </c>
      <c r="F32" s="313">
        <f>D32*関係係数シート!$F28</f>
        <v>0</v>
      </c>
      <c r="G32" s="314">
        <v>0</v>
      </c>
      <c r="H32" s="312">
        <f>G32*関係係数シート!$E28</f>
        <v>0</v>
      </c>
      <c r="I32" s="313">
        <f>G32*関係係数シート!$F28</f>
        <v>0</v>
      </c>
      <c r="J32" s="312">
        <f t="shared" si="8"/>
        <v>0</v>
      </c>
      <c r="K32" s="315">
        <f t="shared" si="0"/>
        <v>0</v>
      </c>
      <c r="L32" s="316">
        <f t="shared" si="1"/>
        <v>0</v>
      </c>
      <c r="M32" s="317"/>
      <c r="N32" s="318"/>
      <c r="O32" s="319"/>
      <c r="P32" s="315">
        <f>$O$45*関係係数シート!G28</f>
        <v>0</v>
      </c>
      <c r="Q32" s="315">
        <f>P32*関係係数シート!D28</f>
        <v>0</v>
      </c>
      <c r="R32" s="315">
        <v>0</v>
      </c>
      <c r="S32" s="315">
        <f>R32*関係係数シート!E28</f>
        <v>0</v>
      </c>
      <c r="T32" s="316">
        <f>R32*関係係数シート!F28</f>
        <v>0</v>
      </c>
      <c r="U32" s="320"/>
      <c r="V32" s="321">
        <f>ROUND(D32*関係係数シート!$H28,0)</f>
        <v>0</v>
      </c>
      <c r="W32" s="322">
        <f>ROUND(G32*関係係数シート!$H28,0)</f>
        <v>0</v>
      </c>
      <c r="X32" s="322">
        <f t="shared" si="9"/>
        <v>0</v>
      </c>
      <c r="Y32" s="325">
        <f>ROUND(R32*関係係数シート!$H28,0)</f>
        <v>0</v>
      </c>
      <c r="Z32" s="322">
        <f>ROUND(D32*関係係数シート!$I28,0)</f>
        <v>0</v>
      </c>
      <c r="AA32" s="324">
        <f>ROUND(G32*関係係数シート!$I28,0)</f>
        <v>0</v>
      </c>
      <c r="AB32" s="324">
        <f t="shared" si="10"/>
        <v>0</v>
      </c>
      <c r="AC32" s="325">
        <f>ROUND(R32*関係係数シート!$I28,0)</f>
        <v>0</v>
      </c>
      <c r="AD32" s="320"/>
      <c r="AE32" s="326">
        <f t="shared" si="2"/>
        <v>0</v>
      </c>
      <c r="AF32" s="327">
        <f t="shared" si="3"/>
        <v>0</v>
      </c>
      <c r="AG32" s="328">
        <f t="shared" si="11"/>
        <v>0</v>
      </c>
      <c r="AH32" s="326">
        <f t="shared" si="12"/>
        <v>0</v>
      </c>
      <c r="AI32" s="329">
        <f t="shared" si="13"/>
        <v>0</v>
      </c>
      <c r="AJ32" s="330">
        <f t="shared" si="14"/>
        <v>1</v>
      </c>
      <c r="AK32" s="394"/>
      <c r="AL32" s="331">
        <v>25</v>
      </c>
      <c r="AM32" s="522" t="e">
        <f t="shared" si="4"/>
        <v>#N/A</v>
      </c>
      <c r="AN32" s="516" t="e">
        <f t="shared" si="15"/>
        <v>#N/A</v>
      </c>
      <c r="AO32" s="334" t="e">
        <f t="shared" si="5"/>
        <v>#N/A</v>
      </c>
      <c r="AP32" s="328" t="e">
        <f t="shared" si="6"/>
        <v>#N/A</v>
      </c>
      <c r="AQ32" s="335" t="e">
        <f>SUM(AN$8:AN32)/SUM($AN$8:$AN$44)</f>
        <v>#N/A</v>
      </c>
      <c r="AR32" s="326" t="e">
        <f t="shared" si="16"/>
        <v>#N/A</v>
      </c>
      <c r="AS32" s="328" t="e">
        <f t="shared" si="7"/>
        <v>#N/A</v>
      </c>
    </row>
    <row r="33" spans="2:45" ht="20.149999999999999" customHeight="1" x14ac:dyDescent="0.2">
      <c r="B33" s="236">
        <v>26</v>
      </c>
      <c r="C33" s="337" t="s">
        <v>48</v>
      </c>
      <c r="D33" s="338">
        <f>生産増加の入力シート!D31</f>
        <v>0</v>
      </c>
      <c r="E33" s="339">
        <f>D33*関係係数シート!$E29</f>
        <v>0</v>
      </c>
      <c r="F33" s="340">
        <f>D33*関係係数シート!$F29</f>
        <v>0</v>
      </c>
      <c r="G33" s="341">
        <v>0</v>
      </c>
      <c r="H33" s="339">
        <f>G33*関係係数シート!$E29</f>
        <v>0</v>
      </c>
      <c r="I33" s="340">
        <f>G33*関係係数シート!$F29</f>
        <v>0</v>
      </c>
      <c r="J33" s="339">
        <f t="shared" si="8"/>
        <v>0</v>
      </c>
      <c r="K33" s="342">
        <f t="shared" si="0"/>
        <v>0</v>
      </c>
      <c r="L33" s="343">
        <f t="shared" si="1"/>
        <v>0</v>
      </c>
      <c r="M33" s="344"/>
      <c r="N33" s="345"/>
      <c r="O33" s="346"/>
      <c r="P33" s="342">
        <f>$O$45*関係係数シート!G29</f>
        <v>0</v>
      </c>
      <c r="Q33" s="342">
        <f>P33*関係係数シート!D29</f>
        <v>0</v>
      </c>
      <c r="R33" s="342">
        <v>0</v>
      </c>
      <c r="S33" s="342">
        <f>R33*関係係数シート!E29</f>
        <v>0</v>
      </c>
      <c r="T33" s="343">
        <f>R33*関係係数シート!F29</f>
        <v>0</v>
      </c>
      <c r="U33" s="347"/>
      <c r="V33" s="348">
        <f>ROUND(D33*関係係数シート!$H29,0)</f>
        <v>0</v>
      </c>
      <c r="W33" s="349">
        <f>ROUND(G33*関係係数シート!$H29,0)</f>
        <v>0</v>
      </c>
      <c r="X33" s="349">
        <f t="shared" si="9"/>
        <v>0</v>
      </c>
      <c r="Y33" s="352">
        <f>ROUND(R33*関係係数シート!$H29,0)</f>
        <v>0</v>
      </c>
      <c r="Z33" s="349">
        <f>ROUND(D33*関係係数シート!$I29,0)</f>
        <v>0</v>
      </c>
      <c r="AA33" s="351">
        <f>ROUND(G33*関係係数シート!$I29,0)</f>
        <v>0</v>
      </c>
      <c r="AB33" s="351">
        <f t="shared" si="10"/>
        <v>0</v>
      </c>
      <c r="AC33" s="352">
        <f>ROUND(R33*関係係数シート!$I29,0)</f>
        <v>0</v>
      </c>
      <c r="AD33" s="347"/>
      <c r="AE33" s="353">
        <f t="shared" si="2"/>
        <v>0</v>
      </c>
      <c r="AF33" s="354">
        <f t="shared" si="3"/>
        <v>0</v>
      </c>
      <c r="AG33" s="355">
        <f t="shared" si="11"/>
        <v>0</v>
      </c>
      <c r="AH33" s="353">
        <f t="shared" si="12"/>
        <v>0</v>
      </c>
      <c r="AI33" s="356">
        <f t="shared" si="13"/>
        <v>0</v>
      </c>
      <c r="AJ33" s="357">
        <f t="shared" si="14"/>
        <v>1</v>
      </c>
      <c r="AK33" s="395"/>
      <c r="AL33" s="358">
        <v>26</v>
      </c>
      <c r="AM33" s="523" t="e">
        <f t="shared" si="4"/>
        <v>#N/A</v>
      </c>
      <c r="AN33" s="517" t="e">
        <f t="shared" si="15"/>
        <v>#N/A</v>
      </c>
      <c r="AO33" s="361" t="e">
        <f t="shared" si="5"/>
        <v>#N/A</v>
      </c>
      <c r="AP33" s="355" t="e">
        <f t="shared" si="6"/>
        <v>#N/A</v>
      </c>
      <c r="AQ33" s="362" t="e">
        <f>SUM(AN$8:AN33)/SUM($AN$8:$AN$44)</f>
        <v>#N/A</v>
      </c>
      <c r="AR33" s="353" t="e">
        <f t="shared" si="16"/>
        <v>#N/A</v>
      </c>
      <c r="AS33" s="355" t="e">
        <f t="shared" si="7"/>
        <v>#N/A</v>
      </c>
    </row>
    <row r="34" spans="2:45" ht="20.149999999999999" customHeight="1" x14ac:dyDescent="0.2">
      <c r="B34" s="102">
        <v>27</v>
      </c>
      <c r="C34" s="283" t="s">
        <v>49</v>
      </c>
      <c r="D34" s="284">
        <f>生産増加の入力シート!D32</f>
        <v>0</v>
      </c>
      <c r="E34" s="285">
        <f>D34*関係係数シート!$E30</f>
        <v>0</v>
      </c>
      <c r="F34" s="286">
        <f>D34*関係係数シート!$F30</f>
        <v>0</v>
      </c>
      <c r="G34" s="287">
        <v>0</v>
      </c>
      <c r="H34" s="285">
        <f>G34*関係係数シート!$E30</f>
        <v>0</v>
      </c>
      <c r="I34" s="286">
        <f>G34*関係係数シート!$F30</f>
        <v>0</v>
      </c>
      <c r="J34" s="285">
        <f t="shared" si="8"/>
        <v>0</v>
      </c>
      <c r="K34" s="288">
        <f t="shared" si="0"/>
        <v>0</v>
      </c>
      <c r="L34" s="289">
        <f t="shared" si="1"/>
        <v>0</v>
      </c>
      <c r="M34" s="290"/>
      <c r="N34" s="291"/>
      <c r="O34" s="292"/>
      <c r="P34" s="288">
        <f>$O$45*関係係数シート!G30</f>
        <v>0</v>
      </c>
      <c r="Q34" s="288">
        <f>P34*関係係数シート!D30</f>
        <v>0</v>
      </c>
      <c r="R34" s="288">
        <v>0</v>
      </c>
      <c r="S34" s="288">
        <f>R34*関係係数シート!E30</f>
        <v>0</v>
      </c>
      <c r="T34" s="289">
        <f>R34*関係係数シート!F30</f>
        <v>0</v>
      </c>
      <c r="U34" s="293"/>
      <c r="V34" s="294">
        <f>ROUND(D34*関係係数シート!$H30,0)</f>
        <v>0</v>
      </c>
      <c r="W34" s="295">
        <f>ROUND(G34*関係係数シート!$H30,0)</f>
        <v>0</v>
      </c>
      <c r="X34" s="295">
        <f t="shared" si="9"/>
        <v>0</v>
      </c>
      <c r="Y34" s="298">
        <f>ROUND(R34*関係係数シート!$H30,0)</f>
        <v>0</v>
      </c>
      <c r="Z34" s="295">
        <f>ROUND(D34*関係係数シート!$I30,0)</f>
        <v>0</v>
      </c>
      <c r="AA34" s="297">
        <f>ROUND(G34*関係係数シート!$I30,0)</f>
        <v>0</v>
      </c>
      <c r="AB34" s="297">
        <f t="shared" si="10"/>
        <v>0</v>
      </c>
      <c r="AC34" s="298">
        <f>ROUND(R34*関係係数シート!$I30,0)</f>
        <v>0</v>
      </c>
      <c r="AD34" s="293"/>
      <c r="AE34" s="299">
        <f t="shared" si="2"/>
        <v>0</v>
      </c>
      <c r="AF34" s="300">
        <f t="shared" si="3"/>
        <v>0</v>
      </c>
      <c r="AG34" s="301">
        <f t="shared" si="11"/>
        <v>0</v>
      </c>
      <c r="AH34" s="299">
        <f t="shared" si="12"/>
        <v>0</v>
      </c>
      <c r="AI34" s="302">
        <f t="shared" si="13"/>
        <v>0</v>
      </c>
      <c r="AJ34" s="303">
        <f t="shared" si="14"/>
        <v>1</v>
      </c>
      <c r="AK34" s="393"/>
      <c r="AL34" s="304">
        <v>27</v>
      </c>
      <c r="AM34" s="521" t="e">
        <f t="shared" si="4"/>
        <v>#N/A</v>
      </c>
      <c r="AN34" s="515" t="e">
        <f t="shared" si="15"/>
        <v>#N/A</v>
      </c>
      <c r="AO34" s="307" t="e">
        <f t="shared" si="5"/>
        <v>#N/A</v>
      </c>
      <c r="AP34" s="301" t="e">
        <f t="shared" si="6"/>
        <v>#N/A</v>
      </c>
      <c r="AQ34" s="308" t="e">
        <f>SUM(AN$8:AN34)/SUM($AN$8:$AN$44)</f>
        <v>#N/A</v>
      </c>
      <c r="AR34" s="299" t="e">
        <f t="shared" si="16"/>
        <v>#N/A</v>
      </c>
      <c r="AS34" s="301" t="e">
        <f t="shared" si="7"/>
        <v>#N/A</v>
      </c>
    </row>
    <row r="35" spans="2:45" ht="20.149999999999999" customHeight="1" x14ac:dyDescent="0.2">
      <c r="B35" s="102">
        <v>28</v>
      </c>
      <c r="C35" s="283" t="s">
        <v>225</v>
      </c>
      <c r="D35" s="284">
        <f>生産増加の入力シート!D33</f>
        <v>0</v>
      </c>
      <c r="E35" s="285">
        <f>D35*関係係数シート!$E31</f>
        <v>0</v>
      </c>
      <c r="F35" s="286">
        <f>D35*関係係数シート!$F31</f>
        <v>0</v>
      </c>
      <c r="G35" s="287">
        <v>0</v>
      </c>
      <c r="H35" s="285">
        <f>G35*関係係数シート!$E31</f>
        <v>0</v>
      </c>
      <c r="I35" s="286">
        <f>G35*関係係数シート!$F31</f>
        <v>0</v>
      </c>
      <c r="J35" s="285">
        <f t="shared" si="8"/>
        <v>0</v>
      </c>
      <c r="K35" s="288">
        <f t="shared" si="0"/>
        <v>0</v>
      </c>
      <c r="L35" s="289">
        <f t="shared" si="1"/>
        <v>0</v>
      </c>
      <c r="M35" s="290"/>
      <c r="N35" s="291"/>
      <c r="O35" s="292"/>
      <c r="P35" s="288">
        <f>$O$45*関係係数シート!G31</f>
        <v>0</v>
      </c>
      <c r="Q35" s="288">
        <f>P35*関係係数シート!D31</f>
        <v>0</v>
      </c>
      <c r="R35" s="288">
        <v>0</v>
      </c>
      <c r="S35" s="288">
        <f>R35*関係係数シート!E31</f>
        <v>0</v>
      </c>
      <c r="T35" s="289">
        <f>R35*関係係数シート!F31</f>
        <v>0</v>
      </c>
      <c r="U35" s="293"/>
      <c r="V35" s="294">
        <f>ROUND(D35*関係係数シート!$H31,0)</f>
        <v>0</v>
      </c>
      <c r="W35" s="295">
        <f>ROUND(G35*関係係数シート!$H31,0)</f>
        <v>0</v>
      </c>
      <c r="X35" s="295">
        <f t="shared" si="9"/>
        <v>0</v>
      </c>
      <c r="Y35" s="298">
        <f>ROUND(R35*関係係数シート!$H31,0)</f>
        <v>0</v>
      </c>
      <c r="Z35" s="295">
        <f>ROUND(D35*関係係数シート!$I31,0)</f>
        <v>0</v>
      </c>
      <c r="AA35" s="297">
        <f>ROUND(G35*関係係数シート!$I31,0)</f>
        <v>0</v>
      </c>
      <c r="AB35" s="297">
        <f t="shared" si="10"/>
        <v>0</v>
      </c>
      <c r="AC35" s="298">
        <f>ROUND(R35*関係係数シート!$I31,0)</f>
        <v>0</v>
      </c>
      <c r="AD35" s="293"/>
      <c r="AE35" s="299">
        <f t="shared" si="2"/>
        <v>0</v>
      </c>
      <c r="AF35" s="300">
        <f t="shared" si="3"/>
        <v>0</v>
      </c>
      <c r="AG35" s="301">
        <f t="shared" si="11"/>
        <v>0</v>
      </c>
      <c r="AH35" s="299">
        <f t="shared" si="12"/>
        <v>0</v>
      </c>
      <c r="AI35" s="302">
        <f t="shared" si="13"/>
        <v>0</v>
      </c>
      <c r="AJ35" s="303">
        <f t="shared" si="14"/>
        <v>1</v>
      </c>
      <c r="AK35" s="393"/>
      <c r="AL35" s="304">
        <v>28</v>
      </c>
      <c r="AM35" s="521" t="e">
        <f t="shared" si="4"/>
        <v>#N/A</v>
      </c>
      <c r="AN35" s="515" t="e">
        <f t="shared" si="15"/>
        <v>#N/A</v>
      </c>
      <c r="AO35" s="307" t="e">
        <f t="shared" si="5"/>
        <v>#N/A</v>
      </c>
      <c r="AP35" s="301" t="e">
        <f t="shared" si="6"/>
        <v>#N/A</v>
      </c>
      <c r="AQ35" s="308" t="e">
        <f>SUM(AN$8:AN35)/SUM($AN$8:$AN$44)</f>
        <v>#N/A</v>
      </c>
      <c r="AR35" s="299" t="e">
        <f t="shared" si="16"/>
        <v>#N/A</v>
      </c>
      <c r="AS35" s="301" t="e">
        <f t="shared" si="7"/>
        <v>#N/A</v>
      </c>
    </row>
    <row r="36" spans="2:45" ht="20.149999999999999" customHeight="1" x14ac:dyDescent="0.2">
      <c r="B36" s="102">
        <v>29</v>
      </c>
      <c r="C36" s="283" t="s">
        <v>95</v>
      </c>
      <c r="D36" s="284">
        <f>生産増加の入力シート!D34</f>
        <v>0</v>
      </c>
      <c r="E36" s="285">
        <f>D36*関係係数シート!$E32</f>
        <v>0</v>
      </c>
      <c r="F36" s="286">
        <f>D36*関係係数シート!$F32</f>
        <v>0</v>
      </c>
      <c r="G36" s="287">
        <v>0</v>
      </c>
      <c r="H36" s="285">
        <f>G36*関係係数シート!$E32</f>
        <v>0</v>
      </c>
      <c r="I36" s="286">
        <f>G36*関係係数シート!$F32</f>
        <v>0</v>
      </c>
      <c r="J36" s="285">
        <f t="shared" si="8"/>
        <v>0</v>
      </c>
      <c r="K36" s="288">
        <f t="shared" si="0"/>
        <v>0</v>
      </c>
      <c r="L36" s="289">
        <f t="shared" si="1"/>
        <v>0</v>
      </c>
      <c r="M36" s="290"/>
      <c r="N36" s="291"/>
      <c r="O36" s="292"/>
      <c r="P36" s="288">
        <f>$O$45*関係係数シート!G32</f>
        <v>0</v>
      </c>
      <c r="Q36" s="288">
        <f>P36*関係係数シート!D32</f>
        <v>0</v>
      </c>
      <c r="R36" s="288">
        <v>0</v>
      </c>
      <c r="S36" s="288">
        <f>R36*関係係数シート!E32</f>
        <v>0</v>
      </c>
      <c r="T36" s="289">
        <f>R36*関係係数シート!F32</f>
        <v>0</v>
      </c>
      <c r="U36" s="293"/>
      <c r="V36" s="294">
        <f>ROUND(D36*関係係数シート!$H32,0)</f>
        <v>0</v>
      </c>
      <c r="W36" s="295">
        <f>ROUND(G36*関係係数シート!$H32,0)</f>
        <v>0</v>
      </c>
      <c r="X36" s="295">
        <f t="shared" si="9"/>
        <v>0</v>
      </c>
      <c r="Y36" s="298">
        <f>ROUND(R36*関係係数シート!$H32,0)</f>
        <v>0</v>
      </c>
      <c r="Z36" s="295">
        <f>ROUND(D36*関係係数シート!$I32,0)</f>
        <v>0</v>
      </c>
      <c r="AA36" s="297">
        <f>ROUND(G36*関係係数シート!$I32,0)</f>
        <v>0</v>
      </c>
      <c r="AB36" s="297">
        <f t="shared" si="10"/>
        <v>0</v>
      </c>
      <c r="AC36" s="298">
        <f>ROUND(R36*関係係数シート!$I32,0)</f>
        <v>0</v>
      </c>
      <c r="AD36" s="293"/>
      <c r="AE36" s="299">
        <f t="shared" si="2"/>
        <v>0</v>
      </c>
      <c r="AF36" s="300">
        <f t="shared" si="3"/>
        <v>0</v>
      </c>
      <c r="AG36" s="301">
        <f t="shared" si="11"/>
        <v>0</v>
      </c>
      <c r="AH36" s="299">
        <f t="shared" si="12"/>
        <v>0</v>
      </c>
      <c r="AI36" s="302">
        <f t="shared" si="13"/>
        <v>0</v>
      </c>
      <c r="AJ36" s="303">
        <f t="shared" si="14"/>
        <v>1</v>
      </c>
      <c r="AK36" s="393"/>
      <c r="AL36" s="304">
        <v>29</v>
      </c>
      <c r="AM36" s="521" t="e">
        <f t="shared" si="4"/>
        <v>#N/A</v>
      </c>
      <c r="AN36" s="515" t="e">
        <f t="shared" si="15"/>
        <v>#N/A</v>
      </c>
      <c r="AO36" s="307" t="e">
        <f t="shared" si="5"/>
        <v>#N/A</v>
      </c>
      <c r="AP36" s="301" t="e">
        <f t="shared" si="6"/>
        <v>#N/A</v>
      </c>
      <c r="AQ36" s="308" t="e">
        <f>SUM(AN$8:AN36)/SUM($AN$8:$AN$44)</f>
        <v>#N/A</v>
      </c>
      <c r="AR36" s="299" t="e">
        <f t="shared" si="16"/>
        <v>#N/A</v>
      </c>
      <c r="AS36" s="301" t="e">
        <f t="shared" si="7"/>
        <v>#N/A</v>
      </c>
    </row>
    <row r="37" spans="2:45" ht="20.149999999999999" customHeight="1" x14ac:dyDescent="0.2">
      <c r="B37" s="240">
        <v>30</v>
      </c>
      <c r="C37" s="310" t="s">
        <v>50</v>
      </c>
      <c r="D37" s="311">
        <f>生産増加の入力シート!D35</f>
        <v>0</v>
      </c>
      <c r="E37" s="312">
        <f>D37*関係係数シート!$E33</f>
        <v>0</v>
      </c>
      <c r="F37" s="313">
        <f>D37*関係係数シート!$F33</f>
        <v>0</v>
      </c>
      <c r="G37" s="314">
        <v>0</v>
      </c>
      <c r="H37" s="312">
        <f>G37*関係係数シート!$E33</f>
        <v>0</v>
      </c>
      <c r="I37" s="313">
        <f>G37*関係係数シート!$F33</f>
        <v>0</v>
      </c>
      <c r="J37" s="312">
        <f t="shared" si="8"/>
        <v>0</v>
      </c>
      <c r="K37" s="315">
        <f t="shared" si="0"/>
        <v>0</v>
      </c>
      <c r="L37" s="316">
        <f t="shared" si="1"/>
        <v>0</v>
      </c>
      <c r="M37" s="317"/>
      <c r="N37" s="318"/>
      <c r="O37" s="319"/>
      <c r="P37" s="315">
        <f>$O$45*関係係数シート!G33</f>
        <v>0</v>
      </c>
      <c r="Q37" s="315">
        <f>P37*関係係数シート!D33</f>
        <v>0</v>
      </c>
      <c r="R37" s="315">
        <v>0</v>
      </c>
      <c r="S37" s="315">
        <f>R37*関係係数シート!E33</f>
        <v>0</v>
      </c>
      <c r="T37" s="316">
        <f>R37*関係係数シート!F33</f>
        <v>0</v>
      </c>
      <c r="U37" s="320"/>
      <c r="V37" s="321">
        <f>ROUND(D37*関係係数シート!$H33,0)</f>
        <v>0</v>
      </c>
      <c r="W37" s="322">
        <f>ROUND(G37*関係係数シート!$H33,0)</f>
        <v>0</v>
      </c>
      <c r="X37" s="322">
        <f t="shared" si="9"/>
        <v>0</v>
      </c>
      <c r="Y37" s="325">
        <f>ROUND(R37*関係係数シート!$H33,0)</f>
        <v>0</v>
      </c>
      <c r="Z37" s="322">
        <f>ROUND(D37*関係係数シート!$I33,0)</f>
        <v>0</v>
      </c>
      <c r="AA37" s="324">
        <f>ROUND(G37*関係係数シート!$I33,0)</f>
        <v>0</v>
      </c>
      <c r="AB37" s="324">
        <f t="shared" si="10"/>
        <v>0</v>
      </c>
      <c r="AC37" s="325">
        <f>ROUND(R37*関係係数シート!$I33,0)</f>
        <v>0</v>
      </c>
      <c r="AD37" s="320"/>
      <c r="AE37" s="326">
        <f t="shared" si="2"/>
        <v>0</v>
      </c>
      <c r="AF37" s="327">
        <f t="shared" si="3"/>
        <v>0</v>
      </c>
      <c r="AG37" s="328">
        <f t="shared" si="11"/>
        <v>0</v>
      </c>
      <c r="AH37" s="326">
        <f t="shared" si="12"/>
        <v>0</v>
      </c>
      <c r="AI37" s="329">
        <f t="shared" si="13"/>
        <v>0</v>
      </c>
      <c r="AJ37" s="330">
        <f t="shared" si="14"/>
        <v>1</v>
      </c>
      <c r="AK37" s="394"/>
      <c r="AL37" s="331">
        <v>30</v>
      </c>
      <c r="AM37" s="522" t="e">
        <f t="shared" si="4"/>
        <v>#N/A</v>
      </c>
      <c r="AN37" s="516" t="e">
        <f t="shared" si="15"/>
        <v>#N/A</v>
      </c>
      <c r="AO37" s="334" t="e">
        <f t="shared" si="5"/>
        <v>#N/A</v>
      </c>
      <c r="AP37" s="328" t="e">
        <f t="shared" si="6"/>
        <v>#N/A</v>
      </c>
      <c r="AQ37" s="335" t="e">
        <f>SUM(AN$8:AN37)/SUM($AN$8:$AN$44)</f>
        <v>#N/A</v>
      </c>
      <c r="AR37" s="326" t="e">
        <f t="shared" si="16"/>
        <v>#N/A</v>
      </c>
      <c r="AS37" s="328" t="e">
        <f t="shared" si="7"/>
        <v>#N/A</v>
      </c>
    </row>
    <row r="38" spans="2:45" ht="20.149999999999999" customHeight="1" x14ac:dyDescent="0.2">
      <c r="B38" s="233">
        <v>31</v>
      </c>
      <c r="C38" s="337" t="s">
        <v>51</v>
      </c>
      <c r="D38" s="338">
        <f>生産増加の入力シート!D36</f>
        <v>0</v>
      </c>
      <c r="E38" s="339">
        <f>D38*関係係数シート!$E34</f>
        <v>0</v>
      </c>
      <c r="F38" s="340">
        <f>D38*関係係数シート!$F34</f>
        <v>0</v>
      </c>
      <c r="G38" s="341">
        <v>0</v>
      </c>
      <c r="H38" s="339">
        <f>G38*関係係数シート!$E34</f>
        <v>0</v>
      </c>
      <c r="I38" s="340">
        <f>G38*関係係数シート!$F34</f>
        <v>0</v>
      </c>
      <c r="J38" s="339">
        <f t="shared" si="8"/>
        <v>0</v>
      </c>
      <c r="K38" s="342">
        <f t="shared" si="0"/>
        <v>0</v>
      </c>
      <c r="L38" s="343">
        <f t="shared" si="1"/>
        <v>0</v>
      </c>
      <c r="M38" s="344"/>
      <c r="N38" s="345"/>
      <c r="O38" s="346"/>
      <c r="P38" s="342">
        <f>$O$45*関係係数シート!G34</f>
        <v>0</v>
      </c>
      <c r="Q38" s="342">
        <f>P38*関係係数シート!D34</f>
        <v>0</v>
      </c>
      <c r="R38" s="342">
        <v>0</v>
      </c>
      <c r="S38" s="342">
        <f>R38*関係係数シート!E34</f>
        <v>0</v>
      </c>
      <c r="T38" s="343">
        <f>R38*関係係数シート!F34</f>
        <v>0</v>
      </c>
      <c r="U38" s="347"/>
      <c r="V38" s="348">
        <f>ROUND(D38*関係係数シート!$H34,0)</f>
        <v>0</v>
      </c>
      <c r="W38" s="349">
        <f>ROUND(G38*関係係数シート!$H34,0)</f>
        <v>0</v>
      </c>
      <c r="X38" s="349">
        <f t="shared" si="9"/>
        <v>0</v>
      </c>
      <c r="Y38" s="352">
        <f>ROUND(R38*関係係数シート!$H34,0)</f>
        <v>0</v>
      </c>
      <c r="Z38" s="349">
        <f>ROUND(D38*関係係数シート!$I34,0)</f>
        <v>0</v>
      </c>
      <c r="AA38" s="351">
        <f>ROUND(G38*関係係数シート!$I34,0)</f>
        <v>0</v>
      </c>
      <c r="AB38" s="351">
        <f t="shared" si="10"/>
        <v>0</v>
      </c>
      <c r="AC38" s="352">
        <f>ROUND(R38*関係係数シート!$I34,0)</f>
        <v>0</v>
      </c>
      <c r="AD38" s="347"/>
      <c r="AE38" s="353">
        <f t="shared" si="2"/>
        <v>0</v>
      </c>
      <c r="AF38" s="354">
        <f t="shared" si="3"/>
        <v>0</v>
      </c>
      <c r="AG38" s="355">
        <f t="shared" si="11"/>
        <v>0</v>
      </c>
      <c r="AH38" s="353">
        <f t="shared" si="12"/>
        <v>0</v>
      </c>
      <c r="AI38" s="356">
        <f t="shared" si="13"/>
        <v>0</v>
      </c>
      <c r="AJ38" s="357">
        <f t="shared" si="14"/>
        <v>1</v>
      </c>
      <c r="AK38" s="395"/>
      <c r="AL38" s="358">
        <v>31</v>
      </c>
      <c r="AM38" s="523" t="e">
        <f t="shared" si="4"/>
        <v>#N/A</v>
      </c>
      <c r="AN38" s="517" t="e">
        <f t="shared" si="15"/>
        <v>#N/A</v>
      </c>
      <c r="AO38" s="361" t="e">
        <f t="shared" si="5"/>
        <v>#N/A</v>
      </c>
      <c r="AP38" s="355" t="e">
        <f t="shared" si="6"/>
        <v>#N/A</v>
      </c>
      <c r="AQ38" s="362" t="e">
        <f>SUM(AN$8:AN38)/SUM($AN$8:$AN$44)</f>
        <v>#N/A</v>
      </c>
      <c r="AR38" s="353" t="e">
        <f t="shared" si="16"/>
        <v>#N/A</v>
      </c>
      <c r="AS38" s="355" t="e">
        <f t="shared" si="7"/>
        <v>#N/A</v>
      </c>
    </row>
    <row r="39" spans="2:45" ht="20.149999999999999" customHeight="1" x14ac:dyDescent="0.2">
      <c r="B39" s="102">
        <v>32</v>
      </c>
      <c r="C39" s="283" t="s">
        <v>226</v>
      </c>
      <c r="D39" s="284">
        <f>生産増加の入力シート!D37</f>
        <v>0</v>
      </c>
      <c r="E39" s="285">
        <f>D39*関係係数シート!$E35</f>
        <v>0</v>
      </c>
      <c r="F39" s="286">
        <f>D39*関係係数シート!$F35</f>
        <v>0</v>
      </c>
      <c r="G39" s="287">
        <v>0</v>
      </c>
      <c r="H39" s="285">
        <f>G39*関係係数シート!$E35</f>
        <v>0</v>
      </c>
      <c r="I39" s="286">
        <f>G39*関係係数シート!$F35</f>
        <v>0</v>
      </c>
      <c r="J39" s="285">
        <f t="shared" si="8"/>
        <v>0</v>
      </c>
      <c r="K39" s="288">
        <f t="shared" si="0"/>
        <v>0</v>
      </c>
      <c r="L39" s="289">
        <f t="shared" si="1"/>
        <v>0</v>
      </c>
      <c r="M39" s="290"/>
      <c r="N39" s="291"/>
      <c r="O39" s="292"/>
      <c r="P39" s="288">
        <f>$O$45*関係係数シート!G35</f>
        <v>0</v>
      </c>
      <c r="Q39" s="288">
        <f>P39*関係係数シート!D35</f>
        <v>0</v>
      </c>
      <c r="R39" s="288">
        <v>0</v>
      </c>
      <c r="S39" s="288">
        <f>R39*関係係数シート!E35</f>
        <v>0</v>
      </c>
      <c r="T39" s="289">
        <f>R39*関係係数シート!F35</f>
        <v>0</v>
      </c>
      <c r="U39" s="293"/>
      <c r="V39" s="294">
        <f>ROUND(D39*関係係数シート!$H35,0)</f>
        <v>0</v>
      </c>
      <c r="W39" s="295">
        <f>ROUND(G39*関係係数シート!$H35,0)</f>
        <v>0</v>
      </c>
      <c r="X39" s="295">
        <f t="shared" si="9"/>
        <v>0</v>
      </c>
      <c r="Y39" s="298">
        <f>ROUND(R39*関係係数シート!$H35,0)</f>
        <v>0</v>
      </c>
      <c r="Z39" s="295">
        <f>ROUND(D39*関係係数シート!$I35,0)</f>
        <v>0</v>
      </c>
      <c r="AA39" s="297">
        <f>ROUND(G39*関係係数シート!$I35,0)</f>
        <v>0</v>
      </c>
      <c r="AB39" s="297">
        <f t="shared" si="10"/>
        <v>0</v>
      </c>
      <c r="AC39" s="298">
        <f>ROUND(R39*関係係数シート!$I35,0)</f>
        <v>0</v>
      </c>
      <c r="AD39" s="293"/>
      <c r="AE39" s="299">
        <f t="shared" si="2"/>
        <v>0</v>
      </c>
      <c r="AF39" s="300">
        <f t="shared" si="3"/>
        <v>0</v>
      </c>
      <c r="AG39" s="301">
        <f t="shared" si="11"/>
        <v>0</v>
      </c>
      <c r="AH39" s="299">
        <f t="shared" si="12"/>
        <v>0</v>
      </c>
      <c r="AI39" s="302">
        <f t="shared" si="13"/>
        <v>0</v>
      </c>
      <c r="AJ39" s="303">
        <f t="shared" si="14"/>
        <v>1</v>
      </c>
      <c r="AK39" s="393"/>
      <c r="AL39" s="304">
        <v>32</v>
      </c>
      <c r="AM39" s="521" t="e">
        <f t="shared" si="4"/>
        <v>#N/A</v>
      </c>
      <c r="AN39" s="515" t="e">
        <f t="shared" si="15"/>
        <v>#N/A</v>
      </c>
      <c r="AO39" s="307" t="e">
        <f t="shared" si="5"/>
        <v>#N/A</v>
      </c>
      <c r="AP39" s="301" t="e">
        <f t="shared" si="6"/>
        <v>#N/A</v>
      </c>
      <c r="AQ39" s="308" t="e">
        <f>SUM(AN$8:AN39)/SUM($AN$8:$AN$44)</f>
        <v>#N/A</v>
      </c>
      <c r="AR39" s="299" t="e">
        <f t="shared" si="16"/>
        <v>#N/A</v>
      </c>
      <c r="AS39" s="301" t="e">
        <f t="shared" si="7"/>
        <v>#N/A</v>
      </c>
    </row>
    <row r="40" spans="2:45" ht="20.149999999999999" customHeight="1" x14ac:dyDescent="0.2">
      <c r="B40" s="102">
        <v>33</v>
      </c>
      <c r="C40" s="283" t="s">
        <v>227</v>
      </c>
      <c r="D40" s="284">
        <f>生産増加の入力シート!D38</f>
        <v>0</v>
      </c>
      <c r="E40" s="285">
        <f>D40*関係係数シート!$E36</f>
        <v>0</v>
      </c>
      <c r="F40" s="286">
        <f>D40*関係係数シート!$F36</f>
        <v>0</v>
      </c>
      <c r="G40" s="287">
        <v>0</v>
      </c>
      <c r="H40" s="285">
        <f>G40*関係係数シート!$E36</f>
        <v>0</v>
      </c>
      <c r="I40" s="286">
        <f>G40*関係係数シート!$F36</f>
        <v>0</v>
      </c>
      <c r="J40" s="285">
        <f t="shared" si="8"/>
        <v>0</v>
      </c>
      <c r="K40" s="288">
        <f t="shared" si="0"/>
        <v>0</v>
      </c>
      <c r="L40" s="289">
        <f t="shared" si="1"/>
        <v>0</v>
      </c>
      <c r="M40" s="290"/>
      <c r="N40" s="291"/>
      <c r="O40" s="292"/>
      <c r="P40" s="288">
        <f>$O$45*関係係数シート!G36</f>
        <v>0</v>
      </c>
      <c r="Q40" s="288">
        <f>P40*関係係数シート!D36</f>
        <v>0</v>
      </c>
      <c r="R40" s="288">
        <v>0</v>
      </c>
      <c r="S40" s="288">
        <f>R40*関係係数シート!E36</f>
        <v>0</v>
      </c>
      <c r="T40" s="289">
        <f>R40*関係係数シート!F36</f>
        <v>0</v>
      </c>
      <c r="U40" s="293"/>
      <c r="V40" s="294">
        <f>ROUND(D40*関係係数シート!$H36,0)</f>
        <v>0</v>
      </c>
      <c r="W40" s="295">
        <f>ROUND(G40*関係係数シート!$H36,0)</f>
        <v>0</v>
      </c>
      <c r="X40" s="295">
        <f t="shared" si="9"/>
        <v>0</v>
      </c>
      <c r="Y40" s="298">
        <f>ROUND(R40*関係係数シート!$H36,0)</f>
        <v>0</v>
      </c>
      <c r="Z40" s="295">
        <f>ROUND(D40*関係係数シート!$I36,0)</f>
        <v>0</v>
      </c>
      <c r="AA40" s="297">
        <f>ROUND(G40*関係係数シート!$I36,0)</f>
        <v>0</v>
      </c>
      <c r="AB40" s="297">
        <f t="shared" si="10"/>
        <v>0</v>
      </c>
      <c r="AC40" s="298">
        <f>ROUND(R40*関係係数シート!$I36,0)</f>
        <v>0</v>
      </c>
      <c r="AD40" s="293"/>
      <c r="AE40" s="299">
        <f t="shared" si="2"/>
        <v>0</v>
      </c>
      <c r="AF40" s="300">
        <f t="shared" si="3"/>
        <v>0</v>
      </c>
      <c r="AG40" s="301">
        <f t="shared" si="11"/>
        <v>0</v>
      </c>
      <c r="AH40" s="299">
        <f t="shared" si="12"/>
        <v>0</v>
      </c>
      <c r="AI40" s="302">
        <f t="shared" si="13"/>
        <v>0</v>
      </c>
      <c r="AJ40" s="303">
        <f t="shared" si="14"/>
        <v>1</v>
      </c>
      <c r="AK40" s="393"/>
      <c r="AL40" s="304">
        <v>33</v>
      </c>
      <c r="AM40" s="521" t="e">
        <f t="shared" si="4"/>
        <v>#N/A</v>
      </c>
      <c r="AN40" s="515" t="e">
        <f t="shared" si="15"/>
        <v>#N/A</v>
      </c>
      <c r="AO40" s="307" t="e">
        <f t="shared" si="5"/>
        <v>#N/A</v>
      </c>
      <c r="AP40" s="301" t="e">
        <f t="shared" si="6"/>
        <v>#N/A</v>
      </c>
      <c r="AQ40" s="308" t="e">
        <f>SUM(AN$8:AN40)/SUM($AN$8:$AN$44)</f>
        <v>#N/A</v>
      </c>
      <c r="AR40" s="299" t="e">
        <f t="shared" si="16"/>
        <v>#N/A</v>
      </c>
      <c r="AS40" s="301" t="e">
        <f t="shared" si="7"/>
        <v>#N/A</v>
      </c>
    </row>
    <row r="41" spans="2:45" ht="20.149999999999999" customHeight="1" x14ac:dyDescent="0.2">
      <c r="B41" s="102">
        <v>34</v>
      </c>
      <c r="C41" s="283" t="s">
        <v>52</v>
      </c>
      <c r="D41" s="284">
        <f>生産増加の入力シート!D39</f>
        <v>0</v>
      </c>
      <c r="E41" s="285">
        <f>D41*関係係数シート!$E37</f>
        <v>0</v>
      </c>
      <c r="F41" s="286">
        <f>D41*関係係数シート!$F37</f>
        <v>0</v>
      </c>
      <c r="G41" s="287">
        <v>0</v>
      </c>
      <c r="H41" s="285">
        <f>G41*関係係数シート!$E37</f>
        <v>0</v>
      </c>
      <c r="I41" s="286">
        <f>G41*関係係数シート!$F37</f>
        <v>0</v>
      </c>
      <c r="J41" s="285">
        <f t="shared" si="8"/>
        <v>0</v>
      </c>
      <c r="K41" s="288">
        <f t="shared" si="0"/>
        <v>0</v>
      </c>
      <c r="L41" s="289">
        <f t="shared" si="1"/>
        <v>0</v>
      </c>
      <c r="M41" s="290"/>
      <c r="N41" s="291"/>
      <c r="O41" s="292"/>
      <c r="P41" s="288">
        <f>$O$45*関係係数シート!G37</f>
        <v>0</v>
      </c>
      <c r="Q41" s="288">
        <f>P41*関係係数シート!D37</f>
        <v>0</v>
      </c>
      <c r="R41" s="288">
        <v>0</v>
      </c>
      <c r="S41" s="288">
        <f>R41*関係係数シート!E37</f>
        <v>0</v>
      </c>
      <c r="T41" s="289">
        <f>R41*関係係数シート!F37</f>
        <v>0</v>
      </c>
      <c r="U41" s="293"/>
      <c r="V41" s="294">
        <f>ROUND(D41*関係係数シート!$H37,0)</f>
        <v>0</v>
      </c>
      <c r="W41" s="295">
        <f>ROUND(G41*関係係数シート!$H37,0)</f>
        <v>0</v>
      </c>
      <c r="X41" s="295">
        <f t="shared" si="9"/>
        <v>0</v>
      </c>
      <c r="Y41" s="298">
        <f>ROUND(R41*関係係数シート!$H37,0)</f>
        <v>0</v>
      </c>
      <c r="Z41" s="295">
        <f>ROUND(D41*関係係数シート!$I37,0)</f>
        <v>0</v>
      </c>
      <c r="AA41" s="297">
        <f>ROUND(G41*関係係数シート!$I37,0)</f>
        <v>0</v>
      </c>
      <c r="AB41" s="297">
        <f t="shared" si="10"/>
        <v>0</v>
      </c>
      <c r="AC41" s="298">
        <f>ROUND(R41*関係係数シート!$I37,0)</f>
        <v>0</v>
      </c>
      <c r="AD41" s="293"/>
      <c r="AE41" s="299">
        <f t="shared" si="2"/>
        <v>0</v>
      </c>
      <c r="AF41" s="300">
        <f t="shared" si="3"/>
        <v>0</v>
      </c>
      <c r="AG41" s="301">
        <f t="shared" si="11"/>
        <v>0</v>
      </c>
      <c r="AH41" s="299">
        <f t="shared" si="12"/>
        <v>0</v>
      </c>
      <c r="AI41" s="302">
        <f t="shared" si="13"/>
        <v>0</v>
      </c>
      <c r="AJ41" s="303">
        <f t="shared" si="14"/>
        <v>1</v>
      </c>
      <c r="AK41" s="393"/>
      <c r="AL41" s="304">
        <v>34</v>
      </c>
      <c r="AM41" s="521" t="e">
        <f t="shared" si="4"/>
        <v>#N/A</v>
      </c>
      <c r="AN41" s="515" t="e">
        <f t="shared" si="15"/>
        <v>#N/A</v>
      </c>
      <c r="AO41" s="307" t="e">
        <f t="shared" si="5"/>
        <v>#N/A</v>
      </c>
      <c r="AP41" s="301" t="e">
        <f t="shared" si="6"/>
        <v>#N/A</v>
      </c>
      <c r="AQ41" s="308" t="e">
        <f>SUM(AN$8:AN41)/SUM($AN$8:$AN$44)</f>
        <v>#N/A</v>
      </c>
      <c r="AR41" s="299" t="e">
        <f t="shared" si="16"/>
        <v>#N/A</v>
      </c>
      <c r="AS41" s="301" t="e">
        <f t="shared" si="7"/>
        <v>#N/A</v>
      </c>
    </row>
    <row r="42" spans="2:45" ht="19.5" customHeight="1" x14ac:dyDescent="0.2">
      <c r="B42" s="240">
        <v>35</v>
      </c>
      <c r="C42" s="310" t="s">
        <v>53</v>
      </c>
      <c r="D42" s="311">
        <f>生産増加の入力シート!D40</f>
        <v>0</v>
      </c>
      <c r="E42" s="312">
        <f>D42*関係係数シート!$E38</f>
        <v>0</v>
      </c>
      <c r="F42" s="313">
        <f>D42*関係係数シート!$F38</f>
        <v>0</v>
      </c>
      <c r="G42" s="314">
        <v>0</v>
      </c>
      <c r="H42" s="312">
        <f>G42*関係係数シート!$E38</f>
        <v>0</v>
      </c>
      <c r="I42" s="313">
        <f>G42*関係係数シート!$F38</f>
        <v>0</v>
      </c>
      <c r="J42" s="312">
        <f t="shared" si="8"/>
        <v>0</v>
      </c>
      <c r="K42" s="315">
        <f t="shared" si="0"/>
        <v>0</v>
      </c>
      <c r="L42" s="316">
        <f t="shared" si="1"/>
        <v>0</v>
      </c>
      <c r="M42" s="317"/>
      <c r="N42" s="318"/>
      <c r="O42" s="319"/>
      <c r="P42" s="315">
        <f>$O$45*関係係数シート!G38</f>
        <v>0</v>
      </c>
      <c r="Q42" s="315">
        <f>P42*関係係数シート!D38</f>
        <v>0</v>
      </c>
      <c r="R42" s="315">
        <v>0</v>
      </c>
      <c r="S42" s="315">
        <f>R42*関係係数シート!E38</f>
        <v>0</v>
      </c>
      <c r="T42" s="316">
        <f>R42*関係係数シート!F38</f>
        <v>0</v>
      </c>
      <c r="U42" s="320"/>
      <c r="V42" s="321">
        <f>ROUND(D42*関係係数シート!$H38,0)</f>
        <v>0</v>
      </c>
      <c r="W42" s="322">
        <f>ROUND(G42*関係係数シート!$H38,0)</f>
        <v>0</v>
      </c>
      <c r="X42" s="322">
        <f t="shared" si="9"/>
        <v>0</v>
      </c>
      <c r="Y42" s="325">
        <f>ROUND(R42*関係係数シート!$H38,0)</f>
        <v>0</v>
      </c>
      <c r="Z42" s="322">
        <f>ROUND(D42*関係係数シート!$I38,0)</f>
        <v>0</v>
      </c>
      <c r="AA42" s="324">
        <f>ROUND(G42*関係係数シート!$I38,0)</f>
        <v>0</v>
      </c>
      <c r="AB42" s="324">
        <f t="shared" si="10"/>
        <v>0</v>
      </c>
      <c r="AC42" s="325">
        <f>ROUND(R42*関係係数シート!$I38,0)</f>
        <v>0</v>
      </c>
      <c r="AD42" s="320"/>
      <c r="AE42" s="326">
        <f t="shared" si="2"/>
        <v>0</v>
      </c>
      <c r="AF42" s="327">
        <f t="shared" si="3"/>
        <v>0</v>
      </c>
      <c r="AG42" s="328">
        <f t="shared" si="11"/>
        <v>0</v>
      </c>
      <c r="AH42" s="326">
        <f t="shared" si="12"/>
        <v>0</v>
      </c>
      <c r="AI42" s="329">
        <f t="shared" si="13"/>
        <v>0</v>
      </c>
      <c r="AJ42" s="330">
        <f t="shared" si="14"/>
        <v>1</v>
      </c>
      <c r="AK42" s="394"/>
      <c r="AL42" s="331">
        <v>35</v>
      </c>
      <c r="AM42" s="522" t="e">
        <f t="shared" si="4"/>
        <v>#N/A</v>
      </c>
      <c r="AN42" s="516" t="e">
        <f t="shared" si="15"/>
        <v>#N/A</v>
      </c>
      <c r="AO42" s="334" t="e">
        <f t="shared" si="5"/>
        <v>#N/A</v>
      </c>
      <c r="AP42" s="328" t="e">
        <f t="shared" si="6"/>
        <v>#N/A</v>
      </c>
      <c r="AQ42" s="335" t="e">
        <f>SUM(AN$8:AN42)/SUM($AN$8:$AN$44)</f>
        <v>#N/A</v>
      </c>
      <c r="AR42" s="326" t="e">
        <f t="shared" si="16"/>
        <v>#N/A</v>
      </c>
      <c r="AS42" s="328" t="e">
        <f t="shared" si="7"/>
        <v>#N/A</v>
      </c>
    </row>
    <row r="43" spans="2:45" ht="19.5" customHeight="1" x14ac:dyDescent="0.2">
      <c r="B43" s="233">
        <v>36</v>
      </c>
      <c r="C43" s="337" t="s">
        <v>54</v>
      </c>
      <c r="D43" s="338">
        <f>生産増加の入力シート!D41</f>
        <v>0</v>
      </c>
      <c r="E43" s="339">
        <f>D43*関係係数シート!$E39</f>
        <v>0</v>
      </c>
      <c r="F43" s="340">
        <f>D43*関係係数シート!$F39</f>
        <v>0</v>
      </c>
      <c r="G43" s="341">
        <v>0</v>
      </c>
      <c r="H43" s="339">
        <f>G43*関係係数シート!$E39</f>
        <v>0</v>
      </c>
      <c r="I43" s="340">
        <f>G43*関係係数シート!$F39</f>
        <v>0</v>
      </c>
      <c r="J43" s="339">
        <f t="shared" si="8"/>
        <v>0</v>
      </c>
      <c r="K43" s="342">
        <f t="shared" si="0"/>
        <v>0</v>
      </c>
      <c r="L43" s="343">
        <f t="shared" si="1"/>
        <v>0</v>
      </c>
      <c r="M43" s="347"/>
      <c r="N43" s="345"/>
      <c r="O43" s="346"/>
      <c r="P43" s="342">
        <f>$O$45*関係係数シート!G39</f>
        <v>0</v>
      </c>
      <c r="Q43" s="342">
        <f>P43*関係係数シート!D39</f>
        <v>0</v>
      </c>
      <c r="R43" s="342">
        <v>0</v>
      </c>
      <c r="S43" s="342">
        <f>R43*関係係数シート!E39</f>
        <v>0</v>
      </c>
      <c r="T43" s="343">
        <f>R43*関係係数シート!F39</f>
        <v>0</v>
      </c>
      <c r="U43" s="347"/>
      <c r="V43" s="348">
        <f>ROUND(D43*関係係数シート!$H39,0)</f>
        <v>0</v>
      </c>
      <c r="W43" s="349">
        <f>ROUND(G43*関係係数シート!$H39,0)</f>
        <v>0</v>
      </c>
      <c r="X43" s="349">
        <f t="shared" si="9"/>
        <v>0</v>
      </c>
      <c r="Y43" s="352">
        <f>ROUND(R43*関係係数シート!$H39,0)</f>
        <v>0</v>
      </c>
      <c r="Z43" s="349">
        <f>ROUND(D43*関係係数シート!$I39,0)</f>
        <v>0</v>
      </c>
      <c r="AA43" s="351">
        <f>ROUND(G43*関係係数シート!$I39,0)</f>
        <v>0</v>
      </c>
      <c r="AB43" s="351">
        <f t="shared" si="10"/>
        <v>0</v>
      </c>
      <c r="AC43" s="352">
        <f>ROUND(R43*関係係数シート!$I39,0)</f>
        <v>0</v>
      </c>
      <c r="AD43" s="347"/>
      <c r="AE43" s="353">
        <f t="shared" si="2"/>
        <v>0</v>
      </c>
      <c r="AF43" s="354">
        <f t="shared" si="3"/>
        <v>0</v>
      </c>
      <c r="AG43" s="355">
        <f t="shared" si="11"/>
        <v>0</v>
      </c>
      <c r="AH43" s="353">
        <f t="shared" si="12"/>
        <v>0</v>
      </c>
      <c r="AI43" s="356">
        <f t="shared" si="13"/>
        <v>0</v>
      </c>
      <c r="AJ43" s="357">
        <f t="shared" si="14"/>
        <v>1</v>
      </c>
      <c r="AK43" s="395"/>
      <c r="AL43" s="358">
        <v>36</v>
      </c>
      <c r="AM43" s="523" t="e">
        <f t="shared" si="4"/>
        <v>#N/A</v>
      </c>
      <c r="AN43" s="517" t="e">
        <f t="shared" si="15"/>
        <v>#N/A</v>
      </c>
      <c r="AO43" s="361" t="e">
        <f t="shared" si="5"/>
        <v>#N/A</v>
      </c>
      <c r="AP43" s="355" t="e">
        <f t="shared" si="6"/>
        <v>#N/A</v>
      </c>
      <c r="AQ43" s="362" t="e">
        <f>SUM(AN$8:AN43)/SUM($AN$8:$AN$44)</f>
        <v>#N/A</v>
      </c>
      <c r="AR43" s="353" t="e">
        <f t="shared" si="16"/>
        <v>#N/A</v>
      </c>
      <c r="AS43" s="355" t="e">
        <f t="shared" si="7"/>
        <v>#N/A</v>
      </c>
    </row>
    <row r="44" spans="2:45" ht="19.5" customHeight="1" thickBot="1" x14ac:dyDescent="0.25">
      <c r="B44" s="103">
        <v>37</v>
      </c>
      <c r="C44" s="365" t="s">
        <v>55</v>
      </c>
      <c r="D44" s="366">
        <f>生産増加の入力シート!D42</f>
        <v>0</v>
      </c>
      <c r="E44" s="367">
        <f>D44*関係係数シート!$E40</f>
        <v>0</v>
      </c>
      <c r="F44" s="368">
        <f>D44*関係係数シート!$F40</f>
        <v>0</v>
      </c>
      <c r="G44" s="369">
        <v>0</v>
      </c>
      <c r="H44" s="367">
        <f>G44*関係係数シート!$E40</f>
        <v>0</v>
      </c>
      <c r="I44" s="368">
        <f>G44*関係係数シート!$F40</f>
        <v>0</v>
      </c>
      <c r="J44" s="367">
        <f t="shared" si="8"/>
        <v>0</v>
      </c>
      <c r="K44" s="370">
        <f t="shared" si="0"/>
        <v>0</v>
      </c>
      <c r="L44" s="371">
        <f t="shared" si="1"/>
        <v>0</v>
      </c>
      <c r="M44" s="372"/>
      <c r="N44" s="373"/>
      <c r="O44" s="374"/>
      <c r="P44" s="370">
        <f>$O$45*関係係数シート!G40</f>
        <v>0</v>
      </c>
      <c r="Q44" s="370">
        <f>P44*関係係数シート!D40</f>
        <v>0</v>
      </c>
      <c r="R44" s="370">
        <v>0</v>
      </c>
      <c r="S44" s="370">
        <f>R44*関係係数シート!E40</f>
        <v>0</v>
      </c>
      <c r="T44" s="371">
        <f>R44*関係係数シート!F40</f>
        <v>0</v>
      </c>
      <c r="U44" s="372"/>
      <c r="V44" s="375">
        <f>ROUND(D44*関係係数シート!$H40,0)</f>
        <v>0</v>
      </c>
      <c r="W44" s="376">
        <f>ROUND(G44*関係係数シート!$H40,0)</f>
        <v>0</v>
      </c>
      <c r="X44" s="376">
        <f t="shared" si="9"/>
        <v>0</v>
      </c>
      <c r="Y44" s="379">
        <f>ROUND(R44*関係係数シート!$H40,0)</f>
        <v>0</v>
      </c>
      <c r="Z44" s="376">
        <f>ROUND(D44*関係係数シート!$I40,0)</f>
        <v>0</v>
      </c>
      <c r="AA44" s="378">
        <f>ROUND(G44*関係係数シート!$I40,0)</f>
        <v>0</v>
      </c>
      <c r="AB44" s="378">
        <f t="shared" si="10"/>
        <v>0</v>
      </c>
      <c r="AC44" s="379">
        <f>ROUND(R44*関係係数シート!$I40,0)</f>
        <v>0</v>
      </c>
      <c r="AD44" s="372"/>
      <c r="AE44" s="380">
        <f t="shared" si="2"/>
        <v>0</v>
      </c>
      <c r="AF44" s="381">
        <f t="shared" si="3"/>
        <v>0</v>
      </c>
      <c r="AG44" s="382">
        <f t="shared" si="11"/>
        <v>0</v>
      </c>
      <c r="AH44" s="380">
        <f t="shared" si="12"/>
        <v>0</v>
      </c>
      <c r="AI44" s="383">
        <f t="shared" si="13"/>
        <v>0</v>
      </c>
      <c r="AJ44" s="384">
        <f t="shared" si="14"/>
        <v>1</v>
      </c>
      <c r="AK44" s="396"/>
      <c r="AL44" s="385">
        <v>37</v>
      </c>
      <c r="AM44" s="524" t="e">
        <f t="shared" si="4"/>
        <v>#N/A</v>
      </c>
      <c r="AN44" s="518" t="e">
        <f t="shared" si="15"/>
        <v>#N/A</v>
      </c>
      <c r="AO44" s="388" t="e">
        <f t="shared" si="5"/>
        <v>#N/A</v>
      </c>
      <c r="AP44" s="382" t="e">
        <f t="shared" si="6"/>
        <v>#N/A</v>
      </c>
      <c r="AQ44" s="389" t="e">
        <f>SUM(AN$8:AN44)/SUM($AN$8:$AN$44)</f>
        <v>#N/A</v>
      </c>
      <c r="AR44" s="380" t="e">
        <f t="shared" si="16"/>
        <v>#N/A</v>
      </c>
      <c r="AS44" s="382" t="e">
        <f t="shared" si="7"/>
        <v>#N/A</v>
      </c>
    </row>
    <row r="45" spans="2:45" ht="19.5" customHeight="1" thickBot="1" x14ac:dyDescent="0.25">
      <c r="B45" s="32"/>
      <c r="C45" s="33" t="s">
        <v>56</v>
      </c>
      <c r="D45" s="42">
        <f>SUM(D8:D44)</f>
        <v>0</v>
      </c>
      <c r="E45" s="67">
        <f>SUM(E8:E44)</f>
        <v>0</v>
      </c>
      <c r="F45" s="114">
        <f>SUM(F8:F44)</f>
        <v>0</v>
      </c>
      <c r="G45" s="67">
        <f>SUM(G8:G44)</f>
        <v>0</v>
      </c>
      <c r="H45" s="67">
        <f t="shared" ref="H45" si="17">SUM(H8:H44)</f>
        <v>0</v>
      </c>
      <c r="I45" s="114">
        <f>SUM(I8:I44)</f>
        <v>0</v>
      </c>
      <c r="J45" s="67">
        <f>SUM(J8:J44)</f>
        <v>0</v>
      </c>
      <c r="K45" s="67">
        <f>SUM(K8:K44)</f>
        <v>0</v>
      </c>
      <c r="L45" s="68">
        <f>SUM(L8:L44)</f>
        <v>0</v>
      </c>
      <c r="N45" s="69">
        <f>関係係数シート!M4</f>
        <v>0.57137298099833567</v>
      </c>
      <c r="O45" s="70">
        <f>L45*N45</f>
        <v>0</v>
      </c>
      <c r="P45" s="71">
        <f>SUM(P8:P44)</f>
        <v>0</v>
      </c>
      <c r="Q45" s="71">
        <f>SUM(Q8:Q44)</f>
        <v>0</v>
      </c>
      <c r="R45" s="71">
        <f>SUM(R8:R44)</f>
        <v>0</v>
      </c>
      <c r="S45" s="71">
        <f>SUM(S8:S44)</f>
        <v>0</v>
      </c>
      <c r="T45" s="73">
        <f>SUM(T8:T44)</f>
        <v>0</v>
      </c>
      <c r="V45" s="35">
        <f>SUM(V8:V44)</f>
        <v>0</v>
      </c>
      <c r="W45" s="115">
        <f t="shared" ref="W45:X45" si="18">SUM(W8:W44)</f>
        <v>0</v>
      </c>
      <c r="X45" s="115">
        <f t="shared" si="18"/>
        <v>0</v>
      </c>
      <c r="Y45" s="68">
        <f t="shared" ref="Y45:AC45" si="19">SUM(Y8:Y44)</f>
        <v>0</v>
      </c>
      <c r="Z45" s="115">
        <f t="shared" si="19"/>
        <v>0</v>
      </c>
      <c r="AA45" s="114">
        <f t="shared" si="19"/>
        <v>0</v>
      </c>
      <c r="AB45" s="114">
        <f t="shared" si="19"/>
        <v>0</v>
      </c>
      <c r="AC45" s="68">
        <f t="shared" si="19"/>
        <v>0</v>
      </c>
      <c r="AE45" s="118">
        <f>SUM(AE8:AE44)</f>
        <v>0</v>
      </c>
      <c r="AF45" s="119">
        <f t="shared" ref="AF45:AG45" si="20">SUM(AF8:AF44)</f>
        <v>0</v>
      </c>
      <c r="AG45" s="120">
        <f t="shared" si="20"/>
        <v>0</v>
      </c>
      <c r="AH45" s="118">
        <f t="shared" ref="AH45" si="21">SUM(AH8:AH44)</f>
        <v>0</v>
      </c>
      <c r="AI45" s="121">
        <f t="shared" ref="AI45" si="22">SUM(AI8:AI44)</f>
        <v>0</v>
      </c>
      <c r="AJ45" s="122"/>
      <c r="AK45" s="38"/>
      <c r="AL45" s="123"/>
      <c r="AM45" s="525"/>
      <c r="AN45" s="519" t="e">
        <f t="shared" ref="AN45" si="23">SUM(AN8:AN44)</f>
        <v>#N/A</v>
      </c>
      <c r="AO45" s="126" t="e">
        <f t="shared" ref="AO45" si="24">SUM(AO8:AO44)</f>
        <v>#N/A</v>
      </c>
      <c r="AP45" s="120" t="e">
        <f t="shared" ref="AP45" si="25">SUM(AP8:AP44)</f>
        <v>#N/A</v>
      </c>
      <c r="AQ45" s="127"/>
      <c r="AR45" s="118" t="e">
        <f t="shared" ref="AR45" si="26">SUM(AR8:AR44)</f>
        <v>#N/A</v>
      </c>
      <c r="AS45" s="120" t="e">
        <f t="shared" ref="AS45" si="27">SUM(AS8:AS44)</f>
        <v>#N/A</v>
      </c>
    </row>
    <row r="46" spans="2:45" ht="19.5" customHeight="1" thickBot="1" x14ac:dyDescent="0.25">
      <c r="C46" s="36" t="s">
        <v>110</v>
      </c>
      <c r="AJ46" s="128"/>
      <c r="AL46" s="128"/>
    </row>
    <row r="47" spans="2:45" ht="19.5" customHeight="1" thickTop="1" thickBot="1" x14ac:dyDescent="0.25">
      <c r="C47" s="36"/>
      <c r="Q47" s="5" t="s">
        <v>65</v>
      </c>
      <c r="R47" s="72">
        <f>IFERROR(SUM(J45,R45)/D45,0)</f>
        <v>0</v>
      </c>
    </row>
    <row r="48" spans="2:45" ht="19.5" customHeight="1" thickTop="1" x14ac:dyDescent="0.2"/>
    <row r="49" spans="3:3" ht="19.5" customHeight="1" x14ac:dyDescent="0.2">
      <c r="C49" s="36"/>
    </row>
    <row r="50" spans="3:3" ht="19.5" customHeight="1" x14ac:dyDescent="0.2"/>
    <row r="51" spans="3:3" ht="19.5" customHeight="1" x14ac:dyDescent="0.2">
      <c r="C51" s="4"/>
    </row>
    <row r="52" spans="3:3" ht="19.5" customHeight="1" x14ac:dyDescent="0.2"/>
    <row r="53" spans="3:3" ht="19.5" customHeight="1" x14ac:dyDescent="0.2"/>
    <row r="54" spans="3:3" ht="19.5" customHeight="1" x14ac:dyDescent="0.2"/>
    <row r="55" spans="3:3" ht="20.149999999999999" customHeight="1" x14ac:dyDescent="0.2"/>
    <row r="56" spans="3:3" ht="20.149999999999999" customHeight="1" x14ac:dyDescent="0.2"/>
    <row r="57" spans="3:3" ht="20.149999999999999" customHeight="1" x14ac:dyDescent="0.2"/>
    <row r="58" spans="3:3" ht="20.149999999999999" customHeight="1" x14ac:dyDescent="0.2"/>
    <row r="59" spans="3:3" ht="20.149999999999999" customHeight="1" x14ac:dyDescent="0.2"/>
    <row r="60" spans="3:3" ht="20.149999999999999" customHeight="1" x14ac:dyDescent="0.2"/>
    <row r="61" spans="3:3" ht="20.149999999999999" customHeight="1" x14ac:dyDescent="0.2"/>
    <row r="62" spans="3:3" ht="20.149999999999999" customHeight="1" x14ac:dyDescent="0.2"/>
    <row r="63" spans="3:3" ht="20.149999999999999" customHeight="1" x14ac:dyDescent="0.2"/>
    <row r="64" spans="3:3" ht="20.149999999999999" customHeight="1" x14ac:dyDescent="0.2"/>
    <row r="65" ht="20.149999999999999" customHeight="1" x14ac:dyDescent="0.2"/>
    <row r="66" ht="20.149999999999999" customHeight="1" x14ac:dyDescent="0.2"/>
    <row r="67" ht="20.149999999999999" customHeight="1" x14ac:dyDescent="0.2"/>
    <row r="68" ht="20.149999999999999" customHeight="1" x14ac:dyDescent="0.2"/>
    <row r="69" ht="20.149999999999999" customHeight="1" x14ac:dyDescent="0.2"/>
    <row r="70" ht="20.149999999999999" customHeight="1" x14ac:dyDescent="0.2"/>
    <row r="71" ht="20.149999999999999" customHeight="1" x14ac:dyDescent="0.2"/>
    <row r="72" ht="20.149999999999999" customHeight="1" x14ac:dyDescent="0.2"/>
    <row r="73" ht="20.149999999999999" customHeight="1" x14ac:dyDescent="0.2"/>
    <row r="74" ht="20.149999999999999" customHeight="1" x14ac:dyDescent="0.2"/>
    <row r="75" ht="20.149999999999999" customHeight="1" x14ac:dyDescent="0.2"/>
    <row r="76" ht="20.149999999999999" customHeight="1" x14ac:dyDescent="0.2"/>
    <row r="77" ht="20.149999999999999" customHeight="1" x14ac:dyDescent="0.2"/>
    <row r="78" ht="20.149999999999999" customHeight="1" x14ac:dyDescent="0.2"/>
    <row r="79" ht="20.149999999999999" customHeight="1" x14ac:dyDescent="0.2"/>
    <row r="80" ht="20.149999999999999" customHeight="1" x14ac:dyDescent="0.2"/>
    <row r="81" ht="20.149999999999999" customHeight="1" x14ac:dyDescent="0.2"/>
    <row r="82" ht="20.149999999999999" customHeight="1" x14ac:dyDescent="0.2"/>
    <row r="83" ht="20.149999999999999" customHeight="1" x14ac:dyDescent="0.2"/>
    <row r="84" ht="20.149999999999999" customHeight="1" x14ac:dyDescent="0.2"/>
    <row r="85" ht="20.149999999999999" customHeight="1" x14ac:dyDescent="0.2"/>
    <row r="86" ht="20.149999999999999" customHeight="1" x14ac:dyDescent="0.2"/>
    <row r="87" ht="20.149999999999999" customHeight="1" x14ac:dyDescent="0.2"/>
    <row r="88" ht="20.149999999999999" customHeight="1" x14ac:dyDescent="0.2"/>
    <row r="89" ht="20.149999999999999" customHeight="1" x14ac:dyDescent="0.2"/>
    <row r="90" ht="20.149999999999999" customHeight="1" x14ac:dyDescent="0.2"/>
    <row r="91" ht="20.149999999999999" customHeight="1" x14ac:dyDescent="0.2"/>
    <row r="92" ht="24" customHeight="1" x14ac:dyDescent="0.2"/>
    <row r="93" ht="13.5" customHeight="1" x14ac:dyDescent="0.2"/>
    <row r="94" ht="13.5" customHeight="1" x14ac:dyDescent="0.2"/>
    <row r="95" ht="13.5" customHeight="1" x14ac:dyDescent="0.2"/>
    <row r="96" ht="13.5" customHeight="1" x14ac:dyDescent="0.2"/>
    <row r="97" ht="13.5" customHeight="1" x14ac:dyDescent="0.2"/>
    <row r="98" ht="13.5" customHeight="1" x14ac:dyDescent="0.2"/>
    <row r="99" ht="13.5" customHeight="1" x14ac:dyDescent="0.2"/>
    <row r="100" ht="13.5" customHeight="1" x14ac:dyDescent="0.2"/>
    <row r="101" ht="13.5" customHeight="1" x14ac:dyDescent="0.2"/>
    <row r="102" ht="13.5" customHeight="1" x14ac:dyDescent="0.2"/>
    <row r="103" ht="13.5" customHeight="1" x14ac:dyDescent="0.2"/>
    <row r="104" ht="13.5" customHeight="1" x14ac:dyDescent="0.2"/>
    <row r="105" ht="13.5" customHeight="1" x14ac:dyDescent="0.2"/>
    <row r="106" ht="13.5" customHeight="1" x14ac:dyDescent="0.2"/>
    <row r="107" ht="13.5" customHeight="1" x14ac:dyDescent="0.2"/>
    <row r="108" ht="13.5" customHeight="1" x14ac:dyDescent="0.2"/>
    <row r="109" ht="13.5" customHeight="1" x14ac:dyDescent="0.2"/>
    <row r="110" ht="13.5" customHeight="1" x14ac:dyDescent="0.2"/>
    <row r="111" ht="13.5" customHeight="1" x14ac:dyDescent="0.2"/>
    <row r="112" ht="13.5" customHeight="1" x14ac:dyDescent="0.2"/>
    <row r="113" ht="13.5" customHeight="1" x14ac:dyDescent="0.2"/>
    <row r="114" ht="13.5" customHeight="1" x14ac:dyDescent="0.2"/>
    <row r="115" ht="13.5" customHeight="1" x14ac:dyDescent="0.2"/>
    <row r="116" ht="13.5" customHeight="1" x14ac:dyDescent="0.2"/>
    <row r="117" ht="13.5" customHeight="1" x14ac:dyDescent="0.2"/>
    <row r="118" ht="13.5" customHeight="1" x14ac:dyDescent="0.2"/>
    <row r="119" ht="13.5" customHeight="1" x14ac:dyDescent="0.2"/>
    <row r="120" ht="13.5" customHeight="1" x14ac:dyDescent="0.2"/>
    <row r="121" ht="13.5" customHeight="1" x14ac:dyDescent="0.2"/>
    <row r="122" ht="13.5" customHeight="1" x14ac:dyDescent="0.2"/>
    <row r="123" ht="13.5" customHeight="1" x14ac:dyDescent="0.2"/>
    <row r="124" ht="13.5" customHeight="1" x14ac:dyDescent="0.2"/>
    <row r="125" ht="13.5" customHeight="1" x14ac:dyDescent="0.2"/>
    <row r="126" ht="13.5" customHeight="1" x14ac:dyDescent="0.2"/>
    <row r="127" ht="13.5" customHeight="1" x14ac:dyDescent="0.2"/>
    <row r="128" ht="13.5" customHeight="1" x14ac:dyDescent="0.2"/>
    <row r="129" ht="13.5" customHeight="1" x14ac:dyDescent="0.2"/>
    <row r="130" ht="13.5" customHeight="1" x14ac:dyDescent="0.2"/>
    <row r="131" ht="13.5" customHeight="1" x14ac:dyDescent="0.2"/>
    <row r="132" ht="13.5" customHeight="1" x14ac:dyDescent="0.2"/>
    <row r="133" ht="13.5" customHeight="1" x14ac:dyDescent="0.2"/>
    <row r="134" ht="13.5" customHeight="1" x14ac:dyDescent="0.2"/>
    <row r="135" ht="13.5" customHeight="1" x14ac:dyDescent="0.2"/>
    <row r="136" ht="13.5" customHeight="1" x14ac:dyDescent="0.2"/>
    <row r="137" ht="13.5" customHeight="1" x14ac:dyDescent="0.2"/>
    <row r="138" ht="13.5" customHeight="1" x14ac:dyDescent="0.2"/>
    <row r="139" ht="13.5" customHeight="1" x14ac:dyDescent="0.2"/>
    <row r="140" ht="13.5" customHeight="1" x14ac:dyDescent="0.2"/>
    <row r="141" ht="13.5" customHeight="1" x14ac:dyDescent="0.2"/>
    <row r="142" ht="13.5" customHeight="1" x14ac:dyDescent="0.2"/>
    <row r="143" ht="13.5" customHeight="1" x14ac:dyDescent="0.2"/>
    <row r="144" ht="13.5" customHeight="1" x14ac:dyDescent="0.2"/>
    <row r="145" ht="13.5" customHeight="1" x14ac:dyDescent="0.2"/>
    <row r="146" ht="13.5" customHeight="1" x14ac:dyDescent="0.2"/>
    <row r="147" ht="13.5" customHeight="1" x14ac:dyDescent="0.2"/>
    <row r="148" ht="13.5" customHeight="1" x14ac:dyDescent="0.2"/>
    <row r="149" ht="13.5" customHeight="1" x14ac:dyDescent="0.2"/>
    <row r="150" ht="13.5" customHeight="1" x14ac:dyDescent="0.2"/>
    <row r="151" ht="13.5" customHeight="1" x14ac:dyDescent="0.2"/>
    <row r="152" ht="13.5" customHeight="1" x14ac:dyDescent="0.2"/>
    <row r="153" ht="13.5" customHeight="1" x14ac:dyDescent="0.2"/>
    <row r="154" ht="13.5" customHeight="1" x14ac:dyDescent="0.2"/>
    <row r="155" ht="13.5" customHeight="1" x14ac:dyDescent="0.2"/>
    <row r="156" ht="13.5" customHeight="1" x14ac:dyDescent="0.2"/>
    <row r="157" ht="13.5" customHeight="1" x14ac:dyDescent="0.2"/>
    <row r="158" ht="13.5" customHeight="1" x14ac:dyDescent="0.2"/>
    <row r="159" ht="13.5" customHeight="1" x14ac:dyDescent="0.2"/>
    <row r="160" ht="13.5" customHeight="1" x14ac:dyDescent="0.2"/>
    <row r="161" ht="13.5" customHeight="1" x14ac:dyDescent="0.2"/>
    <row r="162" ht="13.5" customHeight="1" x14ac:dyDescent="0.2"/>
    <row r="163" ht="13.5" customHeight="1" x14ac:dyDescent="0.2"/>
    <row r="164" ht="13.5" customHeight="1" x14ac:dyDescent="0.2"/>
    <row r="165" ht="13.5" customHeight="1" x14ac:dyDescent="0.2"/>
    <row r="166" ht="13.5" customHeight="1" x14ac:dyDescent="0.2"/>
    <row r="167" ht="13.5" customHeight="1" x14ac:dyDescent="0.2"/>
    <row r="168" ht="13.5" customHeight="1" x14ac:dyDescent="0.2"/>
    <row r="169" ht="13.5" customHeight="1" x14ac:dyDescent="0.2"/>
    <row r="170" ht="13.5" customHeight="1" x14ac:dyDescent="0.2"/>
    <row r="171" ht="13.5" customHeight="1" x14ac:dyDescent="0.2"/>
    <row r="172" ht="13.5" customHeight="1" x14ac:dyDescent="0.2"/>
    <row r="173" ht="13.5" customHeight="1" x14ac:dyDescent="0.2"/>
    <row r="174" ht="13.5" customHeight="1" x14ac:dyDescent="0.2"/>
    <row r="175" ht="13.5" customHeight="1" x14ac:dyDescent="0.2"/>
    <row r="176" ht="13.5" customHeight="1" x14ac:dyDescent="0.2"/>
    <row r="177" ht="13.5" customHeight="1" x14ac:dyDescent="0.2"/>
    <row r="178" ht="13.5" customHeight="1" x14ac:dyDescent="0.2"/>
    <row r="179" ht="13.5" customHeight="1" x14ac:dyDescent="0.2"/>
    <row r="180" ht="13.5" customHeight="1" x14ac:dyDescent="0.2"/>
    <row r="181" ht="13.5" customHeight="1" x14ac:dyDescent="0.2"/>
    <row r="182" ht="13.5" customHeight="1" x14ac:dyDescent="0.2"/>
    <row r="183" ht="13.5" customHeight="1" x14ac:dyDescent="0.2"/>
    <row r="184" ht="13.5" customHeight="1" x14ac:dyDescent="0.2"/>
    <row r="185" ht="13.5" customHeight="1" x14ac:dyDescent="0.2"/>
    <row r="186" ht="13.5" customHeight="1" x14ac:dyDescent="0.2"/>
    <row r="187" ht="13.5" customHeight="1" x14ac:dyDescent="0.2"/>
    <row r="188" ht="13.5" customHeight="1" x14ac:dyDescent="0.2"/>
    <row r="189" ht="13.5" customHeight="1" x14ac:dyDescent="0.2"/>
    <row r="190" ht="13.5" customHeight="1" x14ac:dyDescent="0.2"/>
    <row r="191" ht="13.5" customHeight="1" x14ac:dyDescent="0.2"/>
    <row r="192" ht="13.5" customHeight="1" x14ac:dyDescent="0.2"/>
    <row r="193" ht="13.5" customHeight="1" x14ac:dyDescent="0.2"/>
    <row r="194" ht="13.5" customHeight="1" x14ac:dyDescent="0.2"/>
    <row r="195" ht="13.5" customHeight="1" x14ac:dyDescent="0.2"/>
    <row r="196" ht="13.5" customHeight="1" x14ac:dyDescent="0.2"/>
    <row r="197" ht="13.5" customHeight="1" x14ac:dyDescent="0.2"/>
    <row r="198" ht="13.5" customHeight="1" x14ac:dyDescent="0.2"/>
    <row r="199" ht="13.5" customHeight="1" x14ac:dyDescent="0.2"/>
    <row r="200" ht="13.5" customHeight="1" x14ac:dyDescent="0.2"/>
    <row r="201" ht="13.5" customHeight="1" x14ac:dyDescent="0.2"/>
    <row r="202" ht="13.5" customHeight="1" x14ac:dyDescent="0.2"/>
    <row r="203" ht="13.5" customHeight="1" x14ac:dyDescent="0.2"/>
    <row r="204" ht="13.5" customHeight="1" x14ac:dyDescent="0.2"/>
    <row r="205" ht="13.5" customHeight="1" x14ac:dyDescent="0.2"/>
    <row r="206" ht="13.5" customHeight="1" x14ac:dyDescent="0.2"/>
    <row r="207" ht="13.5" customHeight="1" x14ac:dyDescent="0.2"/>
    <row r="208" ht="13.5" customHeight="1" x14ac:dyDescent="0.2"/>
    <row r="209" ht="13.5" customHeight="1" x14ac:dyDescent="0.2"/>
    <row r="210" ht="13.5" customHeight="1" x14ac:dyDescent="0.2"/>
    <row r="211" ht="13.5" customHeight="1" x14ac:dyDescent="0.2"/>
    <row r="212" ht="13.5" customHeight="1" x14ac:dyDescent="0.2"/>
    <row r="213" ht="13.5" customHeight="1" x14ac:dyDescent="0.2"/>
    <row r="214" ht="13.5" customHeight="1" x14ac:dyDescent="0.2"/>
    <row r="215" ht="13.5" customHeight="1" x14ac:dyDescent="0.2"/>
    <row r="216" ht="13.5" customHeight="1" x14ac:dyDescent="0.2"/>
    <row r="217" ht="13.5" customHeight="1" x14ac:dyDescent="0.2"/>
    <row r="218" ht="13.5" customHeight="1" x14ac:dyDescent="0.2"/>
    <row r="219" ht="13.5" customHeight="1" x14ac:dyDescent="0.2"/>
    <row r="220" ht="13.5" customHeight="1" x14ac:dyDescent="0.2"/>
    <row r="221" ht="13.5" customHeight="1" x14ac:dyDescent="0.2"/>
    <row r="222" ht="13.5" customHeight="1" x14ac:dyDescent="0.2"/>
    <row r="223" ht="13.5" customHeight="1" x14ac:dyDescent="0.2"/>
    <row r="224" ht="13.5" customHeight="1" x14ac:dyDescent="0.2"/>
    <row r="225" ht="13.5" customHeight="1" x14ac:dyDescent="0.2"/>
    <row r="226" ht="13.5" customHeight="1" x14ac:dyDescent="0.2"/>
    <row r="227" ht="13.5" customHeight="1" x14ac:dyDescent="0.2"/>
    <row r="228" ht="13.5" customHeight="1" x14ac:dyDescent="0.2"/>
    <row r="229" ht="13.5" customHeight="1" x14ac:dyDescent="0.2"/>
    <row r="230" ht="13.5" customHeight="1" x14ac:dyDescent="0.2"/>
    <row r="231" ht="13.5" customHeight="1" x14ac:dyDescent="0.2"/>
    <row r="232" ht="13.5" customHeight="1" x14ac:dyDescent="0.2"/>
    <row r="233" ht="13.5" customHeight="1" x14ac:dyDescent="0.2"/>
    <row r="234" ht="13.5" customHeight="1" x14ac:dyDescent="0.2"/>
    <row r="235" ht="13.5" customHeight="1" x14ac:dyDescent="0.2"/>
    <row r="236" ht="13.5" customHeight="1" x14ac:dyDescent="0.2"/>
    <row r="237" ht="13.5" customHeight="1" x14ac:dyDescent="0.2"/>
    <row r="238" ht="13.5" customHeight="1" x14ac:dyDescent="0.2"/>
    <row r="239" ht="13.5" customHeight="1" x14ac:dyDescent="0.2"/>
    <row r="240" ht="13.5" customHeight="1" x14ac:dyDescent="0.2"/>
    <row r="241" ht="13.5" customHeight="1" x14ac:dyDescent="0.2"/>
    <row r="242" ht="13.5" customHeight="1" x14ac:dyDescent="0.2"/>
    <row r="243" ht="13.5" customHeight="1" x14ac:dyDescent="0.2"/>
    <row r="244" ht="13.5" customHeight="1" x14ac:dyDescent="0.2"/>
    <row r="245" ht="13.5" customHeight="1" x14ac:dyDescent="0.2"/>
    <row r="246" ht="13.5" customHeight="1" x14ac:dyDescent="0.2"/>
    <row r="247" ht="13.5" customHeight="1" x14ac:dyDescent="0.2"/>
    <row r="248" ht="13.5" customHeight="1" x14ac:dyDescent="0.2"/>
    <row r="249" ht="13.5" customHeight="1" x14ac:dyDescent="0.2"/>
    <row r="250" ht="13.5" customHeight="1" x14ac:dyDescent="0.2"/>
    <row r="251" ht="13.5" customHeight="1" x14ac:dyDescent="0.2"/>
    <row r="252" ht="13.5" customHeight="1" x14ac:dyDescent="0.2"/>
    <row r="253" ht="13.5" customHeight="1" x14ac:dyDescent="0.2"/>
    <row r="254" ht="13.5" customHeight="1" x14ac:dyDescent="0.2"/>
    <row r="255" ht="13.5" customHeight="1" x14ac:dyDescent="0.2"/>
    <row r="256" ht="13.5" customHeight="1" x14ac:dyDescent="0.2"/>
    <row r="257" ht="13.5" customHeight="1" x14ac:dyDescent="0.2"/>
    <row r="258" ht="13.5" customHeight="1" x14ac:dyDescent="0.2"/>
    <row r="259" ht="13.5" customHeight="1" x14ac:dyDescent="0.2"/>
    <row r="260" ht="13.5" customHeight="1" x14ac:dyDescent="0.2"/>
    <row r="261" ht="13.5" customHeight="1" x14ac:dyDescent="0.2"/>
    <row r="262" ht="13.5" customHeight="1" x14ac:dyDescent="0.2"/>
    <row r="263" ht="13.5" customHeight="1" x14ac:dyDescent="0.2"/>
    <row r="264" ht="13.5" customHeight="1" x14ac:dyDescent="0.2"/>
    <row r="265" ht="13.5" customHeight="1" x14ac:dyDescent="0.2"/>
    <row r="266" ht="13.5" customHeight="1" x14ac:dyDescent="0.2"/>
    <row r="267" ht="13.5" customHeight="1" x14ac:dyDescent="0.2"/>
    <row r="268" ht="13.5" customHeight="1" x14ac:dyDescent="0.2"/>
    <row r="269" ht="13.5" customHeight="1" x14ac:dyDescent="0.2"/>
    <row r="270" ht="13.5" customHeight="1" x14ac:dyDescent="0.2"/>
    <row r="271" ht="13.5" customHeight="1" x14ac:dyDescent="0.2"/>
    <row r="272" ht="13.5" customHeight="1" x14ac:dyDescent="0.2"/>
    <row r="273" ht="13.5" customHeight="1" x14ac:dyDescent="0.2"/>
    <row r="274" ht="13.5" customHeight="1" x14ac:dyDescent="0.2"/>
    <row r="275" ht="13.5" customHeight="1" x14ac:dyDescent="0.2"/>
    <row r="276" ht="13.5" customHeight="1" x14ac:dyDescent="0.2"/>
    <row r="277" ht="13.5" customHeight="1" x14ac:dyDescent="0.2"/>
    <row r="278" ht="13.5" customHeight="1" x14ac:dyDescent="0.2"/>
    <row r="279" ht="13.5" customHeight="1" x14ac:dyDescent="0.2"/>
    <row r="280" ht="13.5" customHeight="1" x14ac:dyDescent="0.2"/>
    <row r="281" ht="13.5" customHeight="1" x14ac:dyDescent="0.2"/>
    <row r="282" ht="13.5" customHeight="1" x14ac:dyDescent="0.2"/>
    <row r="283" ht="13.5" customHeight="1" x14ac:dyDescent="0.2"/>
    <row r="284" ht="13.5" customHeight="1" x14ac:dyDescent="0.2"/>
    <row r="285" ht="13.5" customHeight="1" x14ac:dyDescent="0.2"/>
    <row r="286" ht="13.5" customHeight="1" x14ac:dyDescent="0.2"/>
    <row r="287" ht="13.5" customHeight="1" x14ac:dyDescent="0.2"/>
    <row r="288" ht="13.5" customHeight="1" x14ac:dyDescent="0.2"/>
    <row r="289" ht="13.5" customHeight="1" x14ac:dyDescent="0.2"/>
    <row r="290" ht="13.5" customHeight="1" x14ac:dyDescent="0.2"/>
    <row r="291" ht="13.5" customHeight="1" x14ac:dyDescent="0.2"/>
    <row r="292" ht="13.5" customHeight="1" x14ac:dyDescent="0.2"/>
    <row r="293" ht="13.5" customHeight="1" x14ac:dyDescent="0.2"/>
    <row r="294" ht="13.5" customHeight="1" x14ac:dyDescent="0.2"/>
    <row r="295" ht="13.5" customHeight="1" x14ac:dyDescent="0.2"/>
    <row r="296" ht="13.5" customHeight="1" x14ac:dyDescent="0.2"/>
    <row r="297" ht="13.5" customHeight="1" x14ac:dyDescent="0.2"/>
    <row r="298" ht="13.5" customHeight="1" x14ac:dyDescent="0.2"/>
    <row r="299" ht="13.5" customHeight="1" x14ac:dyDescent="0.2"/>
    <row r="300" ht="13.5" customHeight="1" x14ac:dyDescent="0.2"/>
    <row r="301" ht="13.5" customHeight="1" x14ac:dyDescent="0.2"/>
    <row r="302" ht="13.5" customHeight="1" x14ac:dyDescent="0.2"/>
    <row r="303" ht="13.5" customHeight="1" x14ac:dyDescent="0.2"/>
    <row r="304" ht="13.5" customHeight="1" x14ac:dyDescent="0.2"/>
    <row r="305" ht="13.5" customHeight="1" x14ac:dyDescent="0.2"/>
    <row r="306" ht="13.5" customHeight="1" x14ac:dyDescent="0.2"/>
    <row r="307" ht="13.5" customHeight="1" x14ac:dyDescent="0.2"/>
    <row r="308" ht="13.5" customHeight="1" x14ac:dyDescent="0.2"/>
    <row r="309" ht="13.5" customHeight="1" x14ac:dyDescent="0.2"/>
    <row r="310" ht="13.5" customHeight="1" x14ac:dyDescent="0.2"/>
    <row r="311" ht="13.5" customHeight="1" x14ac:dyDescent="0.2"/>
    <row r="312" ht="13.5" customHeight="1" x14ac:dyDescent="0.2"/>
    <row r="313" ht="13.5" customHeight="1" x14ac:dyDescent="0.2"/>
    <row r="314" ht="13.5" customHeight="1" x14ac:dyDescent="0.2"/>
    <row r="315" ht="13.5" customHeight="1" x14ac:dyDescent="0.2"/>
    <row r="316" ht="13.5" customHeight="1" x14ac:dyDescent="0.2"/>
    <row r="317" ht="13.5" customHeight="1" x14ac:dyDescent="0.2"/>
    <row r="318" ht="13.5" customHeight="1" x14ac:dyDescent="0.2"/>
    <row r="319" ht="13.5" customHeight="1" x14ac:dyDescent="0.2"/>
    <row r="320" ht="13.5" customHeight="1" x14ac:dyDescent="0.2"/>
    <row r="321" ht="13.5" customHeight="1" x14ac:dyDescent="0.2"/>
    <row r="322" ht="13.5" customHeight="1" x14ac:dyDescent="0.2"/>
    <row r="323" ht="13.5" customHeight="1" x14ac:dyDescent="0.2"/>
    <row r="324" ht="13.5" customHeight="1" x14ac:dyDescent="0.2"/>
    <row r="325" ht="13.5" customHeight="1" x14ac:dyDescent="0.2"/>
    <row r="326" ht="13.5" customHeight="1" x14ac:dyDescent="0.2"/>
    <row r="327" ht="13.5" customHeight="1" x14ac:dyDescent="0.2"/>
    <row r="328" ht="13.5" customHeight="1" x14ac:dyDescent="0.2"/>
    <row r="329" ht="13.5" customHeight="1" x14ac:dyDescent="0.2"/>
    <row r="330" ht="13.5" customHeight="1" x14ac:dyDescent="0.2"/>
    <row r="331" ht="13.5" customHeight="1" x14ac:dyDescent="0.2"/>
    <row r="332" ht="13.5" customHeight="1" x14ac:dyDescent="0.2"/>
    <row r="333" ht="13.5" customHeight="1" x14ac:dyDescent="0.2"/>
    <row r="334" ht="13.5" customHeight="1" x14ac:dyDescent="0.2"/>
    <row r="335" ht="13.5" customHeight="1" x14ac:dyDescent="0.2"/>
  </sheetData>
  <mergeCells count="47">
    <mergeCell ref="W5:W7"/>
    <mergeCell ref="X5:X7"/>
    <mergeCell ref="Z5:Z7"/>
    <mergeCell ref="AA5:AA7"/>
    <mergeCell ref="AB5:AB7"/>
    <mergeCell ref="J4:L4"/>
    <mergeCell ref="J5:J7"/>
    <mergeCell ref="K6:K7"/>
    <mergeCell ref="S5:S7"/>
    <mergeCell ref="T6:T7"/>
    <mergeCell ref="D3:L3"/>
    <mergeCell ref="B4:C7"/>
    <mergeCell ref="AC4:AC7"/>
    <mergeCell ref="Y4:Y7"/>
    <mergeCell ref="N4:N7"/>
    <mergeCell ref="O4:O7"/>
    <mergeCell ref="Q4:Q7"/>
    <mergeCell ref="V3:Y3"/>
    <mergeCell ref="Z3:AC3"/>
    <mergeCell ref="R4:R7"/>
    <mergeCell ref="P4:P7"/>
    <mergeCell ref="N3:T3"/>
    <mergeCell ref="V4:X4"/>
    <mergeCell ref="Z4:AB4"/>
    <mergeCell ref="V5:V7"/>
    <mergeCell ref="D4:F4"/>
    <mergeCell ref="D5:D7"/>
    <mergeCell ref="E6:E7"/>
    <mergeCell ref="G4:I4"/>
    <mergeCell ref="G5:G7"/>
    <mergeCell ref="H6:H7"/>
    <mergeCell ref="AE3:AJ3"/>
    <mergeCell ref="AE4:AE7"/>
    <mergeCell ref="AH4:AH7"/>
    <mergeCell ref="AJ4:AJ7"/>
    <mergeCell ref="AF5:AF7"/>
    <mergeCell ref="AI5:AI7"/>
    <mergeCell ref="AG6:AG7"/>
    <mergeCell ref="AL3:AS3"/>
    <mergeCell ref="AL4:AL7"/>
    <mergeCell ref="AM4:AM7"/>
    <mergeCell ref="AN4:AN7"/>
    <mergeCell ref="AQ4:AQ7"/>
    <mergeCell ref="AR4:AR7"/>
    <mergeCell ref="AO5:AO7"/>
    <mergeCell ref="AS5:AS7"/>
    <mergeCell ref="AP6:AP7"/>
  </mergeCells>
  <phoneticPr fontId="2"/>
  <printOptions headings="1"/>
  <pageMargins left="0.35433070866141736" right="0.31496062992125984" top="0.51181102362204722" bottom="0.27559055118110237" header="0.23622047244094491" footer="0.23622047244094491"/>
  <pageSetup paperSize="9" scale="61" fitToWidth="0" orientation="landscape" horizontalDpi="1200" verticalDpi="12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CJ335"/>
  <sheetViews>
    <sheetView showGridLines="0" zoomScaleNormal="100" zoomScaleSheetLayoutView="85" workbookViewId="0">
      <pane xSplit="3" ySplit="7" topLeftCell="D8" activePane="bottomRight" state="frozen"/>
      <selection pane="topRight"/>
      <selection pane="bottomLeft"/>
      <selection pane="bottomRight"/>
    </sheetView>
  </sheetViews>
  <sheetFormatPr defaultColWidth="11.90625" defaultRowHeight="13" x14ac:dyDescent="0.2"/>
  <cols>
    <col min="1" max="1" width="2.6328125" customWidth="1"/>
    <col min="2" max="2" width="4.6328125" customWidth="1"/>
    <col min="3" max="3" width="25.6328125" customWidth="1"/>
    <col min="4" max="16" width="15.6328125" customWidth="1"/>
    <col min="17" max="17" width="4.6328125" customWidth="1"/>
    <col min="18" max="24" width="15.6328125" customWidth="1"/>
    <col min="25" max="25" width="4.6328125" customWidth="1"/>
    <col min="26" max="33" width="15.6328125" customWidth="1"/>
    <col min="34" max="34" width="8.08984375" customWidth="1"/>
    <col min="35" max="40" width="15.6328125" customWidth="1"/>
    <col min="41" max="41" width="8.08984375" customWidth="1"/>
    <col min="42" max="49" width="15.6328125" customWidth="1"/>
    <col min="50" max="50" width="8.08984375" customWidth="1"/>
    <col min="51" max="51" width="4.36328125" customWidth="1"/>
    <col min="52" max="52" width="23.26953125" bestFit="1" customWidth="1"/>
    <col min="53" max="88" width="15.6328125" customWidth="1"/>
  </cols>
  <sheetData>
    <row r="1" spans="2:88" ht="13.5" customHeight="1" x14ac:dyDescent="0.2">
      <c r="AK1" s="116"/>
      <c r="AM1" s="116"/>
      <c r="AN1" s="116"/>
      <c r="AR1" s="116"/>
      <c r="AS1" s="5"/>
      <c r="AT1" s="116"/>
      <c r="AU1" s="5"/>
      <c r="AW1" s="5"/>
    </row>
    <row r="2" spans="2:88" ht="13.5" customHeight="1" x14ac:dyDescent="0.2">
      <c r="P2" s="5" t="s">
        <v>135</v>
      </c>
      <c r="X2" s="5" t="s">
        <v>135</v>
      </c>
      <c r="AG2" s="5" t="s">
        <v>136</v>
      </c>
      <c r="AK2" s="116" t="s">
        <v>89</v>
      </c>
      <c r="AM2" s="116" t="s">
        <v>147</v>
      </c>
      <c r="AN2" s="116"/>
      <c r="AR2" s="116"/>
      <c r="AS2" s="5"/>
      <c r="AT2" s="116" t="s">
        <v>89</v>
      </c>
      <c r="AU2" s="5" t="s">
        <v>153</v>
      </c>
      <c r="AW2" s="5" t="s">
        <v>147</v>
      </c>
    </row>
    <row r="3" spans="2:88" ht="13.5" customHeight="1" thickBot="1" x14ac:dyDescent="0.25">
      <c r="B3" s="34"/>
      <c r="C3" s="30"/>
      <c r="D3" s="685" t="s">
        <v>62</v>
      </c>
      <c r="E3" s="686"/>
      <c r="F3" s="686"/>
      <c r="G3" s="686"/>
      <c r="H3" s="686"/>
      <c r="I3" s="686"/>
      <c r="J3" s="686"/>
      <c r="K3" s="686"/>
      <c r="L3" s="686"/>
      <c r="M3" s="686"/>
      <c r="N3" s="686"/>
      <c r="O3" s="686"/>
      <c r="P3" s="687"/>
      <c r="Q3" s="31"/>
      <c r="R3" s="685" t="s">
        <v>63</v>
      </c>
      <c r="S3" s="686"/>
      <c r="T3" s="686"/>
      <c r="U3" s="686"/>
      <c r="V3" s="686"/>
      <c r="W3" s="686"/>
      <c r="X3" s="687"/>
      <c r="Z3" s="697" t="s">
        <v>78</v>
      </c>
      <c r="AA3" s="698"/>
      <c r="AB3" s="698"/>
      <c r="AC3" s="699"/>
      <c r="AD3" s="697" t="s">
        <v>79</v>
      </c>
      <c r="AE3" s="698"/>
      <c r="AF3" s="698"/>
      <c r="AG3" s="699"/>
      <c r="AI3" s="725" t="s">
        <v>56</v>
      </c>
      <c r="AJ3" s="726"/>
      <c r="AK3" s="726"/>
      <c r="AL3" s="726"/>
      <c r="AM3" s="726"/>
      <c r="AN3" s="727"/>
      <c r="AP3" s="725" t="s">
        <v>154</v>
      </c>
      <c r="AQ3" s="726"/>
      <c r="AR3" s="726"/>
      <c r="AS3" s="726"/>
      <c r="AT3" s="726"/>
      <c r="AU3" s="726"/>
      <c r="AV3" s="726"/>
      <c r="AW3" s="727"/>
    </row>
    <row r="4" spans="2:88" ht="13.5" customHeight="1" x14ac:dyDescent="0.2">
      <c r="B4" s="595" t="s">
        <v>137</v>
      </c>
      <c r="C4" s="596"/>
      <c r="D4" s="756" t="s">
        <v>127</v>
      </c>
      <c r="E4" s="712" t="s">
        <v>144</v>
      </c>
      <c r="F4" s="712" t="s">
        <v>164</v>
      </c>
      <c r="G4" s="712" t="s">
        <v>140</v>
      </c>
      <c r="H4" s="713" t="s">
        <v>141</v>
      </c>
      <c r="I4" s="757" t="s">
        <v>168</v>
      </c>
      <c r="J4" s="757" t="s">
        <v>282</v>
      </c>
      <c r="K4" s="719" t="s">
        <v>145</v>
      </c>
      <c r="L4" s="712"/>
      <c r="M4" s="713"/>
      <c r="N4" s="719" t="s">
        <v>178</v>
      </c>
      <c r="O4" s="712"/>
      <c r="P4" s="720"/>
      <c r="Q4" s="64"/>
      <c r="R4" s="688" t="s">
        <v>118</v>
      </c>
      <c r="S4" s="743" t="s">
        <v>64</v>
      </c>
      <c r="T4" s="694" t="s">
        <v>124</v>
      </c>
      <c r="U4" s="694" t="s">
        <v>281</v>
      </c>
      <c r="V4" s="723" t="s">
        <v>83</v>
      </c>
      <c r="W4" s="150"/>
      <c r="X4" s="151"/>
      <c r="Z4" s="700" t="s">
        <v>142</v>
      </c>
      <c r="AA4" s="701"/>
      <c r="AB4" s="701"/>
      <c r="AC4" s="694" t="s">
        <v>84</v>
      </c>
      <c r="AD4" s="700" t="s">
        <v>143</v>
      </c>
      <c r="AE4" s="701"/>
      <c r="AF4" s="701"/>
      <c r="AG4" s="702" t="s">
        <v>85</v>
      </c>
      <c r="AI4" s="595" t="s">
        <v>148</v>
      </c>
      <c r="AJ4" s="139"/>
      <c r="AK4" s="140"/>
      <c r="AL4" s="595" t="s">
        <v>149</v>
      </c>
      <c r="AM4" s="117"/>
      <c r="AN4" s="601" t="s">
        <v>150</v>
      </c>
      <c r="AP4" s="730" t="s">
        <v>155</v>
      </c>
      <c r="AQ4" s="733" t="s">
        <v>156</v>
      </c>
      <c r="AR4" s="595" t="s">
        <v>148</v>
      </c>
      <c r="AS4" s="83"/>
      <c r="AT4" s="83"/>
      <c r="AU4" s="736" t="s">
        <v>157</v>
      </c>
      <c r="AV4" s="595" t="s">
        <v>149</v>
      </c>
      <c r="AW4" s="117"/>
      <c r="AY4" s="750" t="s">
        <v>129</v>
      </c>
      <c r="AZ4" s="751"/>
      <c r="BA4" s="420" t="s">
        <v>0</v>
      </c>
      <c r="BB4" s="49" t="s">
        <v>1</v>
      </c>
      <c r="BC4" s="49" t="s">
        <v>2</v>
      </c>
      <c r="BD4" s="49" t="s">
        <v>3</v>
      </c>
      <c r="BE4" s="49" t="s">
        <v>4</v>
      </c>
      <c r="BF4" s="49" t="s">
        <v>5</v>
      </c>
      <c r="BG4" s="49" t="s">
        <v>6</v>
      </c>
      <c r="BH4" s="49" t="s">
        <v>7</v>
      </c>
      <c r="BI4" s="49" t="s">
        <v>8</v>
      </c>
      <c r="BJ4" s="49" t="s">
        <v>9</v>
      </c>
      <c r="BK4" s="49" t="s">
        <v>10</v>
      </c>
      <c r="BL4" s="49" t="s">
        <v>11</v>
      </c>
      <c r="BM4" s="49" t="s">
        <v>12</v>
      </c>
      <c r="BN4" s="49" t="s">
        <v>13</v>
      </c>
      <c r="BO4" s="49" t="s">
        <v>14</v>
      </c>
      <c r="BP4" s="49" t="s">
        <v>15</v>
      </c>
      <c r="BQ4" s="49" t="s">
        <v>16</v>
      </c>
      <c r="BR4" s="49" t="s">
        <v>17</v>
      </c>
      <c r="BS4" s="49" t="s">
        <v>18</v>
      </c>
      <c r="BT4" s="49" t="s">
        <v>19</v>
      </c>
      <c r="BU4" s="49" t="s">
        <v>20</v>
      </c>
      <c r="BV4" s="49" t="s">
        <v>21</v>
      </c>
      <c r="BW4" s="49" t="s">
        <v>22</v>
      </c>
      <c r="BX4" s="49" t="s">
        <v>23</v>
      </c>
      <c r="BY4" s="49" t="s">
        <v>24</v>
      </c>
      <c r="BZ4" s="49" t="s">
        <v>25</v>
      </c>
      <c r="CA4" s="49" t="s">
        <v>26</v>
      </c>
      <c r="CB4" s="49" t="s">
        <v>27</v>
      </c>
      <c r="CC4" s="49" t="s">
        <v>28</v>
      </c>
      <c r="CD4" s="49" t="s">
        <v>30</v>
      </c>
      <c r="CE4" s="49" t="s">
        <v>31</v>
      </c>
      <c r="CF4" s="49" t="s">
        <v>87</v>
      </c>
      <c r="CG4" s="49" t="s">
        <v>88</v>
      </c>
      <c r="CH4" s="49" t="s">
        <v>96</v>
      </c>
      <c r="CI4" s="50" t="s">
        <v>98</v>
      </c>
      <c r="CJ4" s="37"/>
    </row>
    <row r="5" spans="2:88" ht="13.5" customHeight="1" x14ac:dyDescent="0.2">
      <c r="B5" s="597"/>
      <c r="C5" s="598"/>
      <c r="D5" s="715"/>
      <c r="E5" s="759" t="s">
        <v>165</v>
      </c>
      <c r="F5" s="762" t="s">
        <v>283</v>
      </c>
      <c r="G5" s="141"/>
      <c r="H5" s="142"/>
      <c r="I5" s="758"/>
      <c r="J5" s="758"/>
      <c r="K5" s="721" t="s">
        <v>176</v>
      </c>
      <c r="L5" s="141"/>
      <c r="M5" s="142"/>
      <c r="N5" s="721" t="s">
        <v>82</v>
      </c>
      <c r="O5" s="141"/>
      <c r="P5" s="159"/>
      <c r="Q5" s="64"/>
      <c r="R5" s="689"/>
      <c r="S5" s="744"/>
      <c r="T5" s="695"/>
      <c r="U5" s="695"/>
      <c r="V5" s="695"/>
      <c r="W5" s="724" t="s">
        <v>125</v>
      </c>
      <c r="X5" s="152"/>
      <c r="Z5" s="705" t="s">
        <v>144</v>
      </c>
      <c r="AA5" s="707" t="s">
        <v>145</v>
      </c>
      <c r="AB5" s="707" t="s">
        <v>146</v>
      </c>
      <c r="AC5" s="695"/>
      <c r="AD5" s="705" t="s">
        <v>144</v>
      </c>
      <c r="AE5" s="707" t="s">
        <v>145</v>
      </c>
      <c r="AF5" s="707" t="s">
        <v>146</v>
      </c>
      <c r="AG5" s="703"/>
      <c r="AI5" s="597"/>
      <c r="AJ5" s="739" t="s">
        <v>151</v>
      </c>
      <c r="AK5" s="90"/>
      <c r="AL5" s="597"/>
      <c r="AM5" s="709" t="s">
        <v>74</v>
      </c>
      <c r="AN5" s="728"/>
      <c r="AP5" s="731"/>
      <c r="AQ5" s="734"/>
      <c r="AR5" s="597"/>
      <c r="AS5" s="739" t="s">
        <v>151</v>
      </c>
      <c r="AT5" s="90"/>
      <c r="AU5" s="737"/>
      <c r="AV5" s="597"/>
      <c r="AW5" s="709" t="s">
        <v>74</v>
      </c>
      <c r="AY5" s="752"/>
      <c r="AZ5" s="753"/>
      <c r="BA5" s="421"/>
      <c r="BB5" s="422"/>
      <c r="BC5" s="422"/>
      <c r="BD5" s="422"/>
      <c r="BE5" s="422"/>
      <c r="BF5" s="422"/>
      <c r="BG5" s="422"/>
      <c r="BH5" s="422"/>
      <c r="BI5" s="422"/>
      <c r="BJ5" s="422"/>
      <c r="BK5" s="422"/>
      <c r="BL5" s="422"/>
      <c r="BM5" s="422"/>
      <c r="BN5" s="422"/>
      <c r="BO5" s="422"/>
      <c r="BP5" s="422"/>
      <c r="BQ5" s="422"/>
      <c r="BR5" s="422"/>
      <c r="BS5" s="422"/>
      <c r="BT5" s="422"/>
      <c r="BU5" s="422"/>
      <c r="BV5" s="422"/>
      <c r="BW5" s="422"/>
      <c r="BX5" s="422"/>
      <c r="BY5" s="422"/>
      <c r="BZ5" s="422"/>
      <c r="CA5" s="422"/>
      <c r="CB5" s="422"/>
      <c r="CC5" s="422"/>
      <c r="CD5" s="422"/>
      <c r="CE5" s="422"/>
      <c r="CF5" s="422"/>
      <c r="CG5" s="422"/>
      <c r="CH5" s="422"/>
      <c r="CI5" s="423"/>
      <c r="CJ5" s="38"/>
    </row>
    <row r="6" spans="2:88" ht="13.5" customHeight="1" x14ac:dyDescent="0.2">
      <c r="B6" s="597"/>
      <c r="C6" s="598"/>
      <c r="D6" s="715"/>
      <c r="E6" s="760"/>
      <c r="F6" s="763"/>
      <c r="G6" s="721" t="s">
        <v>166</v>
      </c>
      <c r="H6" s="143"/>
      <c r="I6" s="758"/>
      <c r="J6" s="758"/>
      <c r="K6" s="717"/>
      <c r="L6" s="721" t="s">
        <v>166</v>
      </c>
      <c r="M6" s="143"/>
      <c r="N6" s="717"/>
      <c r="O6" s="721" t="s">
        <v>131</v>
      </c>
      <c r="P6" s="157"/>
      <c r="Q6" s="64"/>
      <c r="R6" s="689"/>
      <c r="S6" s="744"/>
      <c r="T6" s="695"/>
      <c r="U6" s="695"/>
      <c r="V6" s="695"/>
      <c r="W6" s="695"/>
      <c r="X6" s="703" t="s">
        <v>126</v>
      </c>
      <c r="Z6" s="705"/>
      <c r="AA6" s="707"/>
      <c r="AB6" s="707"/>
      <c r="AC6" s="695"/>
      <c r="AD6" s="705"/>
      <c r="AE6" s="707"/>
      <c r="AF6" s="707"/>
      <c r="AG6" s="703"/>
      <c r="AI6" s="597"/>
      <c r="AJ6" s="740"/>
      <c r="AK6" s="709" t="s">
        <v>152</v>
      </c>
      <c r="AL6" s="597"/>
      <c r="AM6" s="742"/>
      <c r="AN6" s="728"/>
      <c r="AP6" s="731"/>
      <c r="AQ6" s="734"/>
      <c r="AR6" s="597"/>
      <c r="AS6" s="740"/>
      <c r="AT6" s="709" t="s">
        <v>152</v>
      </c>
      <c r="AU6" s="737"/>
      <c r="AV6" s="597"/>
      <c r="AW6" s="742"/>
      <c r="AY6" s="752"/>
      <c r="AZ6" s="753"/>
      <c r="BA6" s="421"/>
      <c r="BB6" s="422"/>
      <c r="BC6" s="422"/>
      <c r="BD6" s="422"/>
      <c r="BE6" s="422"/>
      <c r="BF6" s="422"/>
      <c r="BG6" s="422"/>
      <c r="BH6" s="422"/>
      <c r="BI6" s="422"/>
      <c r="BJ6" s="422"/>
      <c r="BK6" s="422"/>
      <c r="BL6" s="422"/>
      <c r="BM6" s="422"/>
      <c r="BN6" s="422"/>
      <c r="BO6" s="422"/>
      <c r="BP6" s="422"/>
      <c r="BQ6" s="422"/>
      <c r="BR6" s="422"/>
      <c r="BS6" s="422"/>
      <c r="BT6" s="422"/>
      <c r="BU6" s="422"/>
      <c r="BV6" s="422"/>
      <c r="BW6" s="422"/>
      <c r="BX6" s="422"/>
      <c r="BY6" s="422"/>
      <c r="BZ6" s="422"/>
      <c r="CA6" s="422"/>
      <c r="CB6" s="422"/>
      <c r="CC6" s="422"/>
      <c r="CD6" s="422"/>
      <c r="CE6" s="422"/>
      <c r="CF6" s="422"/>
      <c r="CG6" s="422"/>
      <c r="CH6" s="422"/>
      <c r="CI6" s="423"/>
      <c r="CJ6" s="38"/>
    </row>
    <row r="7" spans="2:88" s="2" customFormat="1" ht="24.75" customHeight="1" thickBot="1" x14ac:dyDescent="0.25">
      <c r="B7" s="599"/>
      <c r="C7" s="600"/>
      <c r="D7" s="716"/>
      <c r="E7" s="761"/>
      <c r="F7" s="764"/>
      <c r="G7" s="722"/>
      <c r="H7" s="144" t="s">
        <v>167</v>
      </c>
      <c r="I7" s="718"/>
      <c r="J7" s="718"/>
      <c r="K7" s="722"/>
      <c r="L7" s="722"/>
      <c r="M7" s="144" t="s">
        <v>177</v>
      </c>
      <c r="N7" s="722"/>
      <c r="O7" s="722"/>
      <c r="P7" s="158" t="s">
        <v>179</v>
      </c>
      <c r="Q7" s="64"/>
      <c r="R7" s="690"/>
      <c r="S7" s="745"/>
      <c r="T7" s="696"/>
      <c r="U7" s="696"/>
      <c r="V7" s="696"/>
      <c r="W7" s="696"/>
      <c r="X7" s="704"/>
      <c r="Y7" s="1"/>
      <c r="Z7" s="706"/>
      <c r="AA7" s="708"/>
      <c r="AB7" s="708"/>
      <c r="AC7" s="696"/>
      <c r="AD7" s="706"/>
      <c r="AE7" s="708"/>
      <c r="AF7" s="708"/>
      <c r="AG7" s="704"/>
      <c r="AI7" s="599"/>
      <c r="AJ7" s="741"/>
      <c r="AK7" s="710"/>
      <c r="AL7" s="599"/>
      <c r="AM7" s="710"/>
      <c r="AN7" s="729"/>
      <c r="AO7"/>
      <c r="AP7" s="732"/>
      <c r="AQ7" s="735"/>
      <c r="AR7" s="599"/>
      <c r="AS7" s="741"/>
      <c r="AT7" s="710"/>
      <c r="AU7" s="738"/>
      <c r="AV7" s="599"/>
      <c r="AW7" s="710"/>
      <c r="AX7"/>
      <c r="AY7" s="754"/>
      <c r="AZ7" s="755"/>
      <c r="BA7" s="424" t="s">
        <v>217</v>
      </c>
      <c r="BB7" s="425" t="s">
        <v>33</v>
      </c>
      <c r="BC7" s="425" t="s">
        <v>90</v>
      </c>
      <c r="BD7" s="425" t="s">
        <v>34</v>
      </c>
      <c r="BE7" s="425" t="s">
        <v>35</v>
      </c>
      <c r="BF7" s="425" t="s">
        <v>36</v>
      </c>
      <c r="BG7" s="425" t="s">
        <v>37</v>
      </c>
      <c r="BH7" s="425" t="s">
        <v>218</v>
      </c>
      <c r="BI7" s="425" t="s">
        <v>38</v>
      </c>
      <c r="BJ7" s="425" t="s">
        <v>39</v>
      </c>
      <c r="BK7" s="425" t="s">
        <v>40</v>
      </c>
      <c r="BL7" s="425" t="s">
        <v>41</v>
      </c>
      <c r="BM7" s="425" t="s">
        <v>111</v>
      </c>
      <c r="BN7" s="425" t="s">
        <v>112</v>
      </c>
      <c r="BO7" s="425" t="s">
        <v>113</v>
      </c>
      <c r="BP7" s="425" t="s">
        <v>92</v>
      </c>
      <c r="BQ7" s="425" t="s">
        <v>42</v>
      </c>
      <c r="BR7" s="425" t="s">
        <v>223</v>
      </c>
      <c r="BS7" s="425" t="s">
        <v>43</v>
      </c>
      <c r="BT7" s="425" t="s">
        <v>44</v>
      </c>
      <c r="BU7" s="425" t="s">
        <v>45</v>
      </c>
      <c r="BV7" s="425" t="s">
        <v>46</v>
      </c>
      <c r="BW7" s="425" t="s">
        <v>114</v>
      </c>
      <c r="BX7" s="425" t="s">
        <v>94</v>
      </c>
      <c r="BY7" s="425" t="s">
        <v>47</v>
      </c>
      <c r="BZ7" s="425" t="s">
        <v>48</v>
      </c>
      <c r="CA7" s="425" t="s">
        <v>49</v>
      </c>
      <c r="CB7" s="425" t="s">
        <v>115</v>
      </c>
      <c r="CC7" s="425" t="s">
        <v>95</v>
      </c>
      <c r="CD7" s="425" t="s">
        <v>51</v>
      </c>
      <c r="CE7" s="425" t="s">
        <v>116</v>
      </c>
      <c r="CF7" s="425" t="s">
        <v>227</v>
      </c>
      <c r="CG7" s="425" t="s">
        <v>52</v>
      </c>
      <c r="CH7" s="230" t="s">
        <v>53</v>
      </c>
      <c r="CI7" s="231" t="s">
        <v>55</v>
      </c>
      <c r="CJ7" s="40" t="s">
        <v>56</v>
      </c>
    </row>
    <row r="8" spans="2:88" ht="20.149999999999999" customHeight="1" x14ac:dyDescent="0.2">
      <c r="B8" s="101">
        <v>1</v>
      </c>
      <c r="C8" s="256" t="s">
        <v>217</v>
      </c>
      <c r="D8" s="260">
        <f>設備投資の入力シート!D6</f>
        <v>0</v>
      </c>
      <c r="E8" s="260">
        <f>設備投資の計算シート!CJ8</f>
        <v>0</v>
      </c>
      <c r="F8" s="397">
        <f>E8*関係係数シート!D4</f>
        <v>0</v>
      </c>
      <c r="G8" s="261">
        <f>F8*関係係数シート!$E4</f>
        <v>0</v>
      </c>
      <c r="H8" s="259">
        <f>F8*関係係数シート!$F4</f>
        <v>0</v>
      </c>
      <c r="I8" s="259">
        <f t="array" ref="I8:I44">MMULT(関係係数シート!EK4:FU40,設備投資の計算シート!F8:F44)</f>
        <v>0</v>
      </c>
      <c r="J8" s="259">
        <f>I8*関係係数シート!D4</f>
        <v>0</v>
      </c>
      <c r="K8" s="398">
        <f t="array" ref="K8:K44">MMULT(関係係数シート!U4:BE40,設備投資の計算シート!J8:J44)</f>
        <v>0</v>
      </c>
      <c r="L8" s="261">
        <f>K8*関係係数シート!$E4</f>
        <v>0</v>
      </c>
      <c r="M8" s="259">
        <f>K8*関係係数シート!$F4</f>
        <v>0</v>
      </c>
      <c r="N8" s="261">
        <f>F8+K8</f>
        <v>0</v>
      </c>
      <c r="O8" s="261">
        <f>G8+L8</f>
        <v>0</v>
      </c>
      <c r="P8" s="262">
        <f>H8+M8</f>
        <v>0</v>
      </c>
      <c r="Q8" s="65"/>
      <c r="R8" s="264"/>
      <c r="S8" s="265"/>
      <c r="T8" s="261">
        <f>$S$45*関係係数シート!G4</f>
        <v>0</v>
      </c>
      <c r="U8" s="261">
        <f>T8*関係係数シート!D4</f>
        <v>0</v>
      </c>
      <c r="V8" s="261">
        <f t="array" ref="V8:V44">MMULT(関係係数シート!U4:BE40,U8:U44)</f>
        <v>0</v>
      </c>
      <c r="W8" s="261">
        <f>V8*関係係数シート!E4</f>
        <v>0</v>
      </c>
      <c r="X8" s="262">
        <f>V8*関係係数シート!F4</f>
        <v>0</v>
      </c>
      <c r="Z8" s="267">
        <f>ROUND(F8*関係係数シート!$H4,0)</f>
        <v>0</v>
      </c>
      <c r="AA8" s="268">
        <f>ROUND(K8*関係係数シート!$H4,0)</f>
        <v>0</v>
      </c>
      <c r="AB8" s="268">
        <f>Z8+AA8</f>
        <v>0</v>
      </c>
      <c r="AC8" s="270">
        <f>ROUND(V8*関係係数シート!$H4,0)</f>
        <v>0</v>
      </c>
      <c r="AD8" s="399">
        <f>ROUND(F8*関係係数シート!$I4,0)</f>
        <v>0</v>
      </c>
      <c r="AE8" s="270">
        <f>ROUND(K8*関係係数シート!$I4,0)</f>
        <v>0</v>
      </c>
      <c r="AF8" s="270">
        <f>AD8+AE8</f>
        <v>0</v>
      </c>
      <c r="AG8" s="271">
        <f>ROUND(V8*関係係数シート!$I4,0)</f>
        <v>0</v>
      </c>
      <c r="AI8" s="272">
        <f>N8+V8</f>
        <v>0</v>
      </c>
      <c r="AJ8" s="273">
        <f>O8+W8</f>
        <v>0</v>
      </c>
      <c r="AK8" s="274">
        <f>P8+X8</f>
        <v>0</v>
      </c>
      <c r="AL8" s="272">
        <f>AB8+AC8</f>
        <v>0</v>
      </c>
      <c r="AM8" s="275">
        <f>AF8+AG8</f>
        <v>0</v>
      </c>
      <c r="AN8" s="276">
        <f>RANK(AI8,$AI$8:$AI$44)</f>
        <v>1</v>
      </c>
      <c r="AP8" s="277">
        <v>1</v>
      </c>
      <c r="AQ8" s="278" t="str">
        <f t="shared" ref="AQ8:AQ44" si="0">INDEX($C$8:$C$44,MATCH($AP8,$AN$8:$AN$44,0),1)</f>
        <v>農林漁業</v>
      </c>
      <c r="AR8" s="279">
        <f>INDEX(AI$8:AI$44,MATCH($AP8,$AN$8:$AN$44,0),1)</f>
        <v>0</v>
      </c>
      <c r="AS8" s="280">
        <f t="shared" ref="AS8:AS44" si="1">INDEX(AJ$8:AJ$44,MATCH($AP8,$AN$8:$AN$44,0),1)</f>
        <v>0</v>
      </c>
      <c r="AT8" s="274">
        <f t="shared" ref="AT8:AT44" si="2">INDEX(AK$8:AK$44,MATCH($AP8,$AN$8:$AN$44,0),1)</f>
        <v>0</v>
      </c>
      <c r="AU8" s="281" t="e">
        <f>SUM($AR$8:AR8)/SUM($AR$8:$AR$44)</f>
        <v>#N/A</v>
      </c>
      <c r="AV8" s="400">
        <f>INDEX(AL$8:AL$44,MATCH($AP8,$AN$8:$AN$44,0),1)</f>
        <v>0</v>
      </c>
      <c r="AW8" s="401">
        <f t="shared" ref="AW8:AW44" si="3">INDEX(AM$8:AM$44,MATCH($AP8,$AN$8:$AN$44,0),1)</f>
        <v>0</v>
      </c>
      <c r="AY8" s="255" t="s">
        <v>0</v>
      </c>
      <c r="AZ8" s="256" t="s">
        <v>32</v>
      </c>
      <c r="BA8" s="426">
        <f>BA$47*関係係数シート!CW4</f>
        <v>0</v>
      </c>
      <c r="BB8" s="427">
        <f>BB$47*関係係数シート!CX4</f>
        <v>0</v>
      </c>
      <c r="BC8" s="427">
        <f>BC$47*関係係数シート!CY4</f>
        <v>0</v>
      </c>
      <c r="BD8" s="427">
        <f>BD$47*関係係数シート!CZ4</f>
        <v>0</v>
      </c>
      <c r="BE8" s="427">
        <f>BE$47*関係係数シート!DA4</f>
        <v>0</v>
      </c>
      <c r="BF8" s="427">
        <f>BF$47*関係係数シート!DB4</f>
        <v>0</v>
      </c>
      <c r="BG8" s="427">
        <f>BG$47*関係係数シート!DC4</f>
        <v>0</v>
      </c>
      <c r="BH8" s="427">
        <f>BH$47*関係係数シート!DD4</f>
        <v>0</v>
      </c>
      <c r="BI8" s="427">
        <f>BI$47*関係係数シート!DE4</f>
        <v>0</v>
      </c>
      <c r="BJ8" s="427">
        <f>BJ$47*関係係数シート!DF4</f>
        <v>0</v>
      </c>
      <c r="BK8" s="427">
        <f>BK$47*関係係数シート!DG4</f>
        <v>0</v>
      </c>
      <c r="BL8" s="427">
        <f>BL$47*関係係数シート!DH4</f>
        <v>0</v>
      </c>
      <c r="BM8" s="427">
        <f>BM$47*関係係数シート!DI4</f>
        <v>0</v>
      </c>
      <c r="BN8" s="427">
        <f>BN$47*関係係数シート!DJ4</f>
        <v>0</v>
      </c>
      <c r="BO8" s="427">
        <f>BO$47*関係係数シート!DK4</f>
        <v>0</v>
      </c>
      <c r="BP8" s="427">
        <f>BP$47*関係係数シート!DL4</f>
        <v>0</v>
      </c>
      <c r="BQ8" s="427">
        <f>BQ$47*関係係数シート!DM4</f>
        <v>0</v>
      </c>
      <c r="BR8" s="427">
        <f>BR$47*関係係数シート!DN4</f>
        <v>0</v>
      </c>
      <c r="BS8" s="427">
        <f>BS$47*関係係数シート!DO4</f>
        <v>0</v>
      </c>
      <c r="BT8" s="427">
        <f>BT$47*関係係数シート!DP4</f>
        <v>0</v>
      </c>
      <c r="BU8" s="427">
        <f>BU$47*関係係数シート!DQ4</f>
        <v>0</v>
      </c>
      <c r="BV8" s="427">
        <f>BV$47*関係係数シート!DR4</f>
        <v>0</v>
      </c>
      <c r="BW8" s="427">
        <f>BW$47*関係係数シート!DS4</f>
        <v>0</v>
      </c>
      <c r="BX8" s="427">
        <f>BX$47*関係係数シート!DT4</f>
        <v>0</v>
      </c>
      <c r="BY8" s="427">
        <f>BY$47*関係係数シート!DU4</f>
        <v>0</v>
      </c>
      <c r="BZ8" s="427">
        <f>BZ$47*関係係数シート!DV4</f>
        <v>0</v>
      </c>
      <c r="CA8" s="427">
        <f>CA$47*関係係数シート!DW4</f>
        <v>0</v>
      </c>
      <c r="CB8" s="427">
        <f>CB$47*関係係数シート!DX4</f>
        <v>0</v>
      </c>
      <c r="CC8" s="427">
        <f>CC$47*関係係数シート!DY4</f>
        <v>0</v>
      </c>
      <c r="CD8" s="427">
        <f>CD$47*関係係数シート!EA4</f>
        <v>0</v>
      </c>
      <c r="CE8" s="427">
        <f>CE$47*関係係数シート!EB4</f>
        <v>0</v>
      </c>
      <c r="CF8" s="427">
        <f>CF$47*関係係数シート!EC4</f>
        <v>0</v>
      </c>
      <c r="CG8" s="427">
        <f>CG$47*関係係数シート!ED4</f>
        <v>0</v>
      </c>
      <c r="CH8" s="427">
        <f>CH$47*関係係数シート!EE4</f>
        <v>0</v>
      </c>
      <c r="CI8" s="428">
        <f>CI$47*関係係数シート!EG4</f>
        <v>0</v>
      </c>
      <c r="CJ8" s="402">
        <f t="shared" ref="CJ8:CJ44" si="4">SUM(BA8:CI8)</f>
        <v>0</v>
      </c>
    </row>
    <row r="9" spans="2:88" ht="20.149999999999999" customHeight="1" x14ac:dyDescent="0.2">
      <c r="B9" s="102">
        <v>2</v>
      </c>
      <c r="C9" s="283" t="s">
        <v>33</v>
      </c>
      <c r="D9" s="287">
        <f>設備投資の入力シート!D7</f>
        <v>0</v>
      </c>
      <c r="E9" s="287">
        <f>設備投資の計算シート!CJ9</f>
        <v>0</v>
      </c>
      <c r="F9" s="403">
        <f>E9*関係係数シート!D5</f>
        <v>0</v>
      </c>
      <c r="G9" s="288">
        <f>F9*関係係数シート!$E5</f>
        <v>0</v>
      </c>
      <c r="H9" s="286">
        <f>F9*関係係数シート!$F5</f>
        <v>0</v>
      </c>
      <c r="I9" s="286">
        <v>0</v>
      </c>
      <c r="J9" s="286">
        <f>I9*関係係数シート!D5</f>
        <v>0</v>
      </c>
      <c r="K9" s="403">
        <v>0</v>
      </c>
      <c r="L9" s="288">
        <f>K9*関係係数シート!$E5</f>
        <v>0</v>
      </c>
      <c r="M9" s="286">
        <f>K9*関係係数シート!$F5</f>
        <v>0</v>
      </c>
      <c r="N9" s="288">
        <f t="shared" ref="N9:N44" si="5">F9+K9</f>
        <v>0</v>
      </c>
      <c r="O9" s="288">
        <f t="shared" ref="O9:O44" si="6">G9+L9</f>
        <v>0</v>
      </c>
      <c r="P9" s="289">
        <f t="shared" ref="P9:P44" si="7">H9+M9</f>
        <v>0</v>
      </c>
      <c r="Q9" s="65"/>
      <c r="R9" s="291"/>
      <c r="S9" s="292"/>
      <c r="T9" s="288">
        <f>$S$45*関係係数シート!G5</f>
        <v>0</v>
      </c>
      <c r="U9" s="288">
        <f>T9*関係係数シート!D5</f>
        <v>0</v>
      </c>
      <c r="V9" s="288">
        <v>0</v>
      </c>
      <c r="W9" s="288">
        <f>V9*関係係数シート!E5</f>
        <v>0</v>
      </c>
      <c r="X9" s="289">
        <f>V9*関係係数シート!F5</f>
        <v>0</v>
      </c>
      <c r="Z9" s="294">
        <f>ROUND(F9*関係係数シート!$H5,0)</f>
        <v>0</v>
      </c>
      <c r="AA9" s="295">
        <f>ROUND(K9*関係係数シート!$H5,0)</f>
        <v>0</v>
      </c>
      <c r="AB9" s="295">
        <f t="shared" ref="AB9:AB44" si="8">Z9+AA9</f>
        <v>0</v>
      </c>
      <c r="AC9" s="297">
        <f>ROUND(V9*関係係数シート!$H5,0)</f>
        <v>0</v>
      </c>
      <c r="AD9" s="294">
        <f>ROUND(F9*関係係数シート!$I5,0)</f>
        <v>0</v>
      </c>
      <c r="AE9" s="297">
        <f>ROUND(K9*関係係数シート!$I5,0)</f>
        <v>0</v>
      </c>
      <c r="AF9" s="297">
        <f t="shared" ref="AF9:AF44" si="9">AD9+AE9</f>
        <v>0</v>
      </c>
      <c r="AG9" s="298">
        <f>ROUND(V9*関係係数シート!$I5,0)</f>
        <v>0</v>
      </c>
      <c r="AI9" s="299">
        <f t="shared" ref="AI9:AI44" si="10">N9+V9</f>
        <v>0</v>
      </c>
      <c r="AJ9" s="300">
        <f t="shared" ref="AJ9:AJ44" si="11">O9+W9</f>
        <v>0</v>
      </c>
      <c r="AK9" s="301">
        <f t="shared" ref="AK9:AK44" si="12">P9+X9</f>
        <v>0</v>
      </c>
      <c r="AL9" s="299">
        <f t="shared" ref="AL9:AL44" si="13">AB9+AC9</f>
        <v>0</v>
      </c>
      <c r="AM9" s="302">
        <f t="shared" ref="AM9:AM44" si="14">AF9+AG9</f>
        <v>0</v>
      </c>
      <c r="AN9" s="303">
        <f t="shared" ref="AN9:AN44" si="15">RANK(AI9,$AI$8:$AI$44)</f>
        <v>1</v>
      </c>
      <c r="AP9" s="304">
        <v>2</v>
      </c>
      <c r="AQ9" s="305" t="e">
        <f t="shared" si="0"/>
        <v>#N/A</v>
      </c>
      <c r="AR9" s="306" t="e">
        <f t="shared" ref="AR9:AR44" si="16">INDEX(AI$8:AI$44,MATCH($AP9,$AN$8:$AN$44,0),1)</f>
        <v>#N/A</v>
      </c>
      <c r="AS9" s="307" t="e">
        <f t="shared" si="1"/>
        <v>#N/A</v>
      </c>
      <c r="AT9" s="301" t="e">
        <f t="shared" si="2"/>
        <v>#N/A</v>
      </c>
      <c r="AU9" s="308" t="e">
        <f>SUM($AR$8:AR9)/SUM($AR$8:$AR$44)</f>
        <v>#N/A</v>
      </c>
      <c r="AV9" s="404" t="e">
        <f t="shared" ref="AV9:AV44" si="17">INDEX(AL$8:AL$44,MATCH($AP9,$AN$8:$AN$44,0),1)</f>
        <v>#N/A</v>
      </c>
      <c r="AW9" s="405" t="e">
        <f t="shared" si="3"/>
        <v>#N/A</v>
      </c>
      <c r="AY9" s="282" t="s">
        <v>1</v>
      </c>
      <c r="AZ9" s="283" t="s">
        <v>33</v>
      </c>
      <c r="BA9" s="429">
        <f>BA$47*関係係数シート!CW5</f>
        <v>0</v>
      </c>
      <c r="BB9" s="288">
        <f>BB$47*関係係数シート!CX5</f>
        <v>0</v>
      </c>
      <c r="BC9" s="288">
        <f>BC$47*関係係数シート!CY5</f>
        <v>0</v>
      </c>
      <c r="BD9" s="288">
        <f>BD$47*関係係数シート!CZ5</f>
        <v>0</v>
      </c>
      <c r="BE9" s="288">
        <f>BE$47*関係係数シート!DA5</f>
        <v>0</v>
      </c>
      <c r="BF9" s="288">
        <f>BF$47*関係係数シート!DB5</f>
        <v>0</v>
      </c>
      <c r="BG9" s="288">
        <f>BG$47*関係係数シート!DC5</f>
        <v>0</v>
      </c>
      <c r="BH9" s="288">
        <f>BH$47*関係係数シート!DD5</f>
        <v>0</v>
      </c>
      <c r="BI9" s="288">
        <f>BI$47*関係係数シート!DE5</f>
        <v>0</v>
      </c>
      <c r="BJ9" s="288">
        <f>BJ$47*関係係数シート!DF5</f>
        <v>0</v>
      </c>
      <c r="BK9" s="288">
        <f>BK$47*関係係数シート!DG5</f>
        <v>0</v>
      </c>
      <c r="BL9" s="288">
        <f>BL$47*関係係数シート!DH5</f>
        <v>0</v>
      </c>
      <c r="BM9" s="288">
        <f>BM$47*関係係数シート!DI5</f>
        <v>0</v>
      </c>
      <c r="BN9" s="288">
        <f>BN$47*関係係数シート!DJ5</f>
        <v>0</v>
      </c>
      <c r="BO9" s="288">
        <f>BO$47*関係係数シート!DK5</f>
        <v>0</v>
      </c>
      <c r="BP9" s="288">
        <f>BP$47*関係係数シート!DL5</f>
        <v>0</v>
      </c>
      <c r="BQ9" s="288">
        <f>BQ$47*関係係数シート!DM5</f>
        <v>0</v>
      </c>
      <c r="BR9" s="288">
        <f>BR$47*関係係数シート!DN5</f>
        <v>0</v>
      </c>
      <c r="BS9" s="288">
        <f>BS$47*関係係数シート!DO5</f>
        <v>0</v>
      </c>
      <c r="BT9" s="288">
        <f>BT$47*関係係数シート!DP5</f>
        <v>0</v>
      </c>
      <c r="BU9" s="288">
        <f>BU$47*関係係数シート!DQ5</f>
        <v>0</v>
      </c>
      <c r="BV9" s="288">
        <f>BV$47*関係係数シート!DR5</f>
        <v>0</v>
      </c>
      <c r="BW9" s="288">
        <f>BW$47*関係係数シート!DS5</f>
        <v>0</v>
      </c>
      <c r="BX9" s="288">
        <f>BX$47*関係係数シート!DT5</f>
        <v>0</v>
      </c>
      <c r="BY9" s="288">
        <f>BY$47*関係係数シート!DU5</f>
        <v>0</v>
      </c>
      <c r="BZ9" s="288">
        <f>BZ$47*関係係数シート!DV5</f>
        <v>0</v>
      </c>
      <c r="CA9" s="288">
        <f>CA$47*関係係数シート!DW5</f>
        <v>0</v>
      </c>
      <c r="CB9" s="288">
        <f>CB$47*関係係数シート!DX5</f>
        <v>0</v>
      </c>
      <c r="CC9" s="288">
        <f>CC$47*関係係数シート!DY5</f>
        <v>0</v>
      </c>
      <c r="CD9" s="288">
        <f>CD$47*関係係数シート!EA5</f>
        <v>0</v>
      </c>
      <c r="CE9" s="288">
        <f>CE$47*関係係数シート!EB5</f>
        <v>0</v>
      </c>
      <c r="CF9" s="288">
        <f>CF$47*関係係数シート!EC5</f>
        <v>0</v>
      </c>
      <c r="CG9" s="288">
        <f>CG$47*関係係数シート!ED5</f>
        <v>0</v>
      </c>
      <c r="CH9" s="288">
        <f>CH$47*関係係数シート!EE5</f>
        <v>0</v>
      </c>
      <c r="CI9" s="289">
        <f>CI$47*関係係数シート!EG5</f>
        <v>0</v>
      </c>
      <c r="CJ9" s="406">
        <f t="shared" si="4"/>
        <v>0</v>
      </c>
    </row>
    <row r="10" spans="2:88" ht="20.149999999999999" customHeight="1" x14ac:dyDescent="0.2">
      <c r="B10" s="102">
        <v>3</v>
      </c>
      <c r="C10" s="283" t="s">
        <v>90</v>
      </c>
      <c r="D10" s="287">
        <f>設備投資の入力シート!D8</f>
        <v>0</v>
      </c>
      <c r="E10" s="287">
        <f>設備投資の計算シート!CJ10</f>
        <v>0</v>
      </c>
      <c r="F10" s="403">
        <f>E10*関係係数シート!D6</f>
        <v>0</v>
      </c>
      <c r="G10" s="288">
        <f>F10*関係係数シート!$E6</f>
        <v>0</v>
      </c>
      <c r="H10" s="286">
        <f>F10*関係係数シート!$F6</f>
        <v>0</v>
      </c>
      <c r="I10" s="286">
        <v>0</v>
      </c>
      <c r="J10" s="286">
        <f>I10*関係係数シート!D6</f>
        <v>0</v>
      </c>
      <c r="K10" s="403">
        <v>0</v>
      </c>
      <c r="L10" s="288">
        <f>K10*関係係数シート!$E6</f>
        <v>0</v>
      </c>
      <c r="M10" s="286">
        <f>K10*関係係数シート!$F6</f>
        <v>0</v>
      </c>
      <c r="N10" s="288">
        <f t="shared" si="5"/>
        <v>0</v>
      </c>
      <c r="O10" s="288">
        <f t="shared" si="6"/>
        <v>0</v>
      </c>
      <c r="P10" s="289">
        <f t="shared" si="7"/>
        <v>0</v>
      </c>
      <c r="Q10" s="65"/>
      <c r="R10" s="291"/>
      <c r="S10" s="292"/>
      <c r="T10" s="288">
        <f>$S$45*関係係数シート!G6</f>
        <v>0</v>
      </c>
      <c r="U10" s="288">
        <f>T10*関係係数シート!D6</f>
        <v>0</v>
      </c>
      <c r="V10" s="288">
        <v>0</v>
      </c>
      <c r="W10" s="288">
        <f>V10*関係係数シート!E6</f>
        <v>0</v>
      </c>
      <c r="X10" s="289">
        <f>V10*関係係数シート!F6</f>
        <v>0</v>
      </c>
      <c r="Z10" s="294">
        <f>ROUND(F10*関係係数シート!$H6,0)</f>
        <v>0</v>
      </c>
      <c r="AA10" s="295">
        <f>ROUND(K10*関係係数シート!$H6,0)</f>
        <v>0</v>
      </c>
      <c r="AB10" s="295">
        <f t="shared" si="8"/>
        <v>0</v>
      </c>
      <c r="AC10" s="297">
        <f>ROUND(V10*関係係数シート!$H6,0)</f>
        <v>0</v>
      </c>
      <c r="AD10" s="294">
        <f>ROUND(F10*関係係数シート!$I6,0)</f>
        <v>0</v>
      </c>
      <c r="AE10" s="297">
        <f>ROUND(K10*関係係数シート!$I6,0)</f>
        <v>0</v>
      </c>
      <c r="AF10" s="297">
        <f t="shared" si="9"/>
        <v>0</v>
      </c>
      <c r="AG10" s="298">
        <f>ROUND(V10*関係係数シート!$I6,0)</f>
        <v>0</v>
      </c>
      <c r="AI10" s="299">
        <f t="shared" si="10"/>
        <v>0</v>
      </c>
      <c r="AJ10" s="300">
        <f t="shared" si="11"/>
        <v>0</v>
      </c>
      <c r="AK10" s="301">
        <f t="shared" si="12"/>
        <v>0</v>
      </c>
      <c r="AL10" s="299">
        <f t="shared" si="13"/>
        <v>0</v>
      </c>
      <c r="AM10" s="302">
        <f t="shared" si="14"/>
        <v>0</v>
      </c>
      <c r="AN10" s="303">
        <f t="shared" si="15"/>
        <v>1</v>
      </c>
      <c r="AP10" s="304">
        <v>3</v>
      </c>
      <c r="AQ10" s="305" t="e">
        <f t="shared" si="0"/>
        <v>#N/A</v>
      </c>
      <c r="AR10" s="306" t="e">
        <f t="shared" si="16"/>
        <v>#N/A</v>
      </c>
      <c r="AS10" s="307" t="e">
        <f t="shared" si="1"/>
        <v>#N/A</v>
      </c>
      <c r="AT10" s="301" t="e">
        <f t="shared" si="2"/>
        <v>#N/A</v>
      </c>
      <c r="AU10" s="308" t="e">
        <f>SUM($AR$8:AR10)/SUM($AR$8:$AR$44)</f>
        <v>#N/A</v>
      </c>
      <c r="AV10" s="404" t="e">
        <f t="shared" si="17"/>
        <v>#N/A</v>
      </c>
      <c r="AW10" s="405" t="e">
        <f t="shared" si="3"/>
        <v>#N/A</v>
      </c>
      <c r="AY10" s="282" t="s">
        <v>2</v>
      </c>
      <c r="AZ10" s="283" t="s">
        <v>90</v>
      </c>
      <c r="BA10" s="429">
        <f>BA$47*関係係数シート!CW6</f>
        <v>0</v>
      </c>
      <c r="BB10" s="288">
        <f>BB$47*関係係数シート!CX6</f>
        <v>0</v>
      </c>
      <c r="BC10" s="288">
        <f>BC$47*関係係数シート!CY6</f>
        <v>0</v>
      </c>
      <c r="BD10" s="288">
        <f>BD$47*関係係数シート!CZ6</f>
        <v>0</v>
      </c>
      <c r="BE10" s="288">
        <f>BE$47*関係係数シート!DA6</f>
        <v>0</v>
      </c>
      <c r="BF10" s="288">
        <f>BF$47*関係係数シート!DB6</f>
        <v>0</v>
      </c>
      <c r="BG10" s="288">
        <f>BG$47*関係係数シート!DC6</f>
        <v>0</v>
      </c>
      <c r="BH10" s="288">
        <f>BH$47*関係係数シート!DD6</f>
        <v>0</v>
      </c>
      <c r="BI10" s="288">
        <f>BI$47*関係係数シート!DE6</f>
        <v>0</v>
      </c>
      <c r="BJ10" s="288">
        <f>BJ$47*関係係数シート!DF6</f>
        <v>0</v>
      </c>
      <c r="BK10" s="288">
        <f>BK$47*関係係数シート!DG6</f>
        <v>0</v>
      </c>
      <c r="BL10" s="288">
        <f>BL$47*関係係数シート!DH6</f>
        <v>0</v>
      </c>
      <c r="BM10" s="288">
        <f>BM$47*関係係数シート!DI6</f>
        <v>0</v>
      </c>
      <c r="BN10" s="288">
        <f>BN$47*関係係数シート!DJ6</f>
        <v>0</v>
      </c>
      <c r="BO10" s="288">
        <f>BO$47*関係係数シート!DK6</f>
        <v>0</v>
      </c>
      <c r="BP10" s="288">
        <f>BP$47*関係係数シート!DL6</f>
        <v>0</v>
      </c>
      <c r="BQ10" s="288">
        <f>BQ$47*関係係数シート!DM6</f>
        <v>0</v>
      </c>
      <c r="BR10" s="288">
        <f>BR$47*関係係数シート!DN6</f>
        <v>0</v>
      </c>
      <c r="BS10" s="288">
        <f>BS$47*関係係数シート!DO6</f>
        <v>0</v>
      </c>
      <c r="BT10" s="288">
        <f>BT$47*関係係数シート!DP6</f>
        <v>0</v>
      </c>
      <c r="BU10" s="288">
        <f>BU$47*関係係数シート!DQ6</f>
        <v>0</v>
      </c>
      <c r="BV10" s="288">
        <f>BV$47*関係係数シート!DR6</f>
        <v>0</v>
      </c>
      <c r="BW10" s="288">
        <f>BW$47*関係係数シート!DS6</f>
        <v>0</v>
      </c>
      <c r="BX10" s="288">
        <f>BX$47*関係係数シート!DT6</f>
        <v>0</v>
      </c>
      <c r="BY10" s="288">
        <f>BY$47*関係係数シート!DU6</f>
        <v>0</v>
      </c>
      <c r="BZ10" s="288">
        <f>BZ$47*関係係数シート!DV6</f>
        <v>0</v>
      </c>
      <c r="CA10" s="288">
        <f>CA$47*関係係数シート!DW6</f>
        <v>0</v>
      </c>
      <c r="CB10" s="288">
        <f>CB$47*関係係数シート!DX6</f>
        <v>0</v>
      </c>
      <c r="CC10" s="288">
        <f>CC$47*関係係数シート!DY6</f>
        <v>0</v>
      </c>
      <c r="CD10" s="288">
        <f>CD$47*関係係数シート!EA6</f>
        <v>0</v>
      </c>
      <c r="CE10" s="288">
        <f>CE$47*関係係数シート!EB6</f>
        <v>0</v>
      </c>
      <c r="CF10" s="288">
        <f>CF$47*関係係数シート!EC6</f>
        <v>0</v>
      </c>
      <c r="CG10" s="288">
        <f>CG$47*関係係数シート!ED6</f>
        <v>0</v>
      </c>
      <c r="CH10" s="288">
        <f>CH$47*関係係数シート!EE6</f>
        <v>0</v>
      </c>
      <c r="CI10" s="289">
        <f>CI$47*関係係数シート!EG6</f>
        <v>0</v>
      </c>
      <c r="CJ10" s="406">
        <f t="shared" si="4"/>
        <v>0</v>
      </c>
    </row>
    <row r="11" spans="2:88" ht="20.149999999999999" customHeight="1" x14ac:dyDescent="0.2">
      <c r="B11" s="102">
        <v>4</v>
      </c>
      <c r="C11" s="283" t="s">
        <v>34</v>
      </c>
      <c r="D11" s="287">
        <f>設備投資の入力シート!D9</f>
        <v>0</v>
      </c>
      <c r="E11" s="287">
        <f>設備投資の計算シート!CJ11</f>
        <v>0</v>
      </c>
      <c r="F11" s="403">
        <f>E11*関係係数シート!D7</f>
        <v>0</v>
      </c>
      <c r="G11" s="288">
        <f>F11*関係係数シート!$E7</f>
        <v>0</v>
      </c>
      <c r="H11" s="286">
        <f>F11*関係係数シート!$F7</f>
        <v>0</v>
      </c>
      <c r="I11" s="286">
        <v>0</v>
      </c>
      <c r="J11" s="286">
        <f>I11*関係係数シート!D7</f>
        <v>0</v>
      </c>
      <c r="K11" s="403">
        <v>0</v>
      </c>
      <c r="L11" s="288">
        <f>K11*関係係数シート!$E7</f>
        <v>0</v>
      </c>
      <c r="M11" s="286">
        <f>K11*関係係数シート!$F7</f>
        <v>0</v>
      </c>
      <c r="N11" s="288">
        <f t="shared" si="5"/>
        <v>0</v>
      </c>
      <c r="O11" s="288">
        <f t="shared" si="6"/>
        <v>0</v>
      </c>
      <c r="P11" s="289">
        <f t="shared" si="7"/>
        <v>0</v>
      </c>
      <c r="Q11" s="65"/>
      <c r="R11" s="291"/>
      <c r="S11" s="292"/>
      <c r="T11" s="288">
        <f>$S$45*関係係数シート!G7</f>
        <v>0</v>
      </c>
      <c r="U11" s="288">
        <f>T11*関係係数シート!D7</f>
        <v>0</v>
      </c>
      <c r="V11" s="288">
        <v>0</v>
      </c>
      <c r="W11" s="288">
        <f>V11*関係係数シート!E7</f>
        <v>0</v>
      </c>
      <c r="X11" s="289">
        <f>V11*関係係数シート!F7</f>
        <v>0</v>
      </c>
      <c r="Z11" s="294">
        <f>ROUND(F11*関係係数シート!$H7,0)</f>
        <v>0</v>
      </c>
      <c r="AA11" s="295">
        <f>ROUND(K11*関係係数シート!$H7,0)</f>
        <v>0</v>
      </c>
      <c r="AB11" s="295">
        <f t="shared" si="8"/>
        <v>0</v>
      </c>
      <c r="AC11" s="297">
        <f>ROUND(V11*関係係数シート!$H7,0)</f>
        <v>0</v>
      </c>
      <c r="AD11" s="294">
        <f>ROUND(F11*関係係数シート!$I7,0)</f>
        <v>0</v>
      </c>
      <c r="AE11" s="297">
        <f>ROUND(K11*関係係数シート!$I7,0)</f>
        <v>0</v>
      </c>
      <c r="AF11" s="297">
        <f t="shared" si="9"/>
        <v>0</v>
      </c>
      <c r="AG11" s="298">
        <f>ROUND(V11*関係係数シート!$I7,0)</f>
        <v>0</v>
      </c>
      <c r="AI11" s="299">
        <f t="shared" si="10"/>
        <v>0</v>
      </c>
      <c r="AJ11" s="300">
        <f t="shared" si="11"/>
        <v>0</v>
      </c>
      <c r="AK11" s="301">
        <f t="shared" si="12"/>
        <v>0</v>
      </c>
      <c r="AL11" s="299">
        <f t="shared" si="13"/>
        <v>0</v>
      </c>
      <c r="AM11" s="302">
        <f t="shared" si="14"/>
        <v>0</v>
      </c>
      <c r="AN11" s="303">
        <f t="shared" si="15"/>
        <v>1</v>
      </c>
      <c r="AP11" s="304">
        <v>4</v>
      </c>
      <c r="AQ11" s="305" t="e">
        <f t="shared" si="0"/>
        <v>#N/A</v>
      </c>
      <c r="AR11" s="306" t="e">
        <f t="shared" si="16"/>
        <v>#N/A</v>
      </c>
      <c r="AS11" s="307" t="e">
        <f t="shared" si="1"/>
        <v>#N/A</v>
      </c>
      <c r="AT11" s="301" t="e">
        <f t="shared" si="2"/>
        <v>#N/A</v>
      </c>
      <c r="AU11" s="308" t="e">
        <f>SUM($AR$8:AR11)/SUM($AR$8:$AR$44)</f>
        <v>#N/A</v>
      </c>
      <c r="AV11" s="404" t="e">
        <f t="shared" si="17"/>
        <v>#N/A</v>
      </c>
      <c r="AW11" s="405" t="e">
        <f t="shared" si="3"/>
        <v>#N/A</v>
      </c>
      <c r="AY11" s="282" t="s">
        <v>3</v>
      </c>
      <c r="AZ11" s="283" t="s">
        <v>34</v>
      </c>
      <c r="BA11" s="429">
        <f>BA$47*関係係数シート!CW7</f>
        <v>0</v>
      </c>
      <c r="BB11" s="288">
        <f>BB$47*関係係数シート!CX7</f>
        <v>0</v>
      </c>
      <c r="BC11" s="288">
        <f>BC$47*関係係数シート!CY7</f>
        <v>0</v>
      </c>
      <c r="BD11" s="288">
        <f>BD$47*関係係数シート!CZ7</f>
        <v>0</v>
      </c>
      <c r="BE11" s="288">
        <f>BE$47*関係係数シート!DA7</f>
        <v>0</v>
      </c>
      <c r="BF11" s="288">
        <f>BF$47*関係係数シート!DB7</f>
        <v>0</v>
      </c>
      <c r="BG11" s="288">
        <f>BG$47*関係係数シート!DC7</f>
        <v>0</v>
      </c>
      <c r="BH11" s="288">
        <f>BH$47*関係係数シート!DD7</f>
        <v>0</v>
      </c>
      <c r="BI11" s="288">
        <f>BI$47*関係係数シート!DE7</f>
        <v>0</v>
      </c>
      <c r="BJ11" s="288">
        <f>BJ$47*関係係数シート!DF7</f>
        <v>0</v>
      </c>
      <c r="BK11" s="288">
        <f>BK$47*関係係数シート!DG7</f>
        <v>0</v>
      </c>
      <c r="BL11" s="288">
        <f>BL$47*関係係数シート!DH7</f>
        <v>0</v>
      </c>
      <c r="BM11" s="288">
        <f>BM$47*関係係数シート!DI7</f>
        <v>0</v>
      </c>
      <c r="BN11" s="288">
        <f>BN$47*関係係数シート!DJ7</f>
        <v>0</v>
      </c>
      <c r="BO11" s="288">
        <f>BO$47*関係係数シート!DK7</f>
        <v>0</v>
      </c>
      <c r="BP11" s="288">
        <f>BP$47*関係係数シート!DL7</f>
        <v>0</v>
      </c>
      <c r="BQ11" s="288">
        <f>BQ$47*関係係数シート!DM7</f>
        <v>0</v>
      </c>
      <c r="BR11" s="288">
        <f>BR$47*関係係数シート!DN7</f>
        <v>0</v>
      </c>
      <c r="BS11" s="288">
        <f>BS$47*関係係数シート!DO7</f>
        <v>0</v>
      </c>
      <c r="BT11" s="288">
        <f>BT$47*関係係数シート!DP7</f>
        <v>0</v>
      </c>
      <c r="BU11" s="288">
        <f>BU$47*関係係数シート!DQ7</f>
        <v>0</v>
      </c>
      <c r="BV11" s="288">
        <f>BV$47*関係係数シート!DR7</f>
        <v>0</v>
      </c>
      <c r="BW11" s="288">
        <f>BW$47*関係係数シート!DS7</f>
        <v>0</v>
      </c>
      <c r="BX11" s="288">
        <f>BX$47*関係係数シート!DT7</f>
        <v>0</v>
      </c>
      <c r="BY11" s="288">
        <f>BY$47*関係係数シート!DU7</f>
        <v>0</v>
      </c>
      <c r="BZ11" s="288">
        <f>BZ$47*関係係数シート!DV7</f>
        <v>0</v>
      </c>
      <c r="CA11" s="288">
        <f>CA$47*関係係数シート!DW7</f>
        <v>0</v>
      </c>
      <c r="CB11" s="288">
        <f>CB$47*関係係数シート!DX7</f>
        <v>0</v>
      </c>
      <c r="CC11" s="288">
        <f>CC$47*関係係数シート!DY7</f>
        <v>0</v>
      </c>
      <c r="CD11" s="288">
        <f>CD$47*関係係数シート!EA7</f>
        <v>0</v>
      </c>
      <c r="CE11" s="288">
        <f>CE$47*関係係数シート!EB7</f>
        <v>0</v>
      </c>
      <c r="CF11" s="288">
        <f>CF$47*関係係数シート!EC7</f>
        <v>0</v>
      </c>
      <c r="CG11" s="288">
        <f>CG$47*関係係数シート!ED7</f>
        <v>0</v>
      </c>
      <c r="CH11" s="288">
        <f>CH$47*関係係数シート!EE7</f>
        <v>0</v>
      </c>
      <c r="CI11" s="289">
        <f>CI$47*関係係数シート!EG7</f>
        <v>0</v>
      </c>
      <c r="CJ11" s="406">
        <f t="shared" si="4"/>
        <v>0</v>
      </c>
    </row>
    <row r="12" spans="2:88" ht="20.149999999999999" customHeight="1" x14ac:dyDescent="0.2">
      <c r="B12" s="103">
        <v>5</v>
      </c>
      <c r="C12" s="310" t="s">
        <v>35</v>
      </c>
      <c r="D12" s="314">
        <f>設備投資の入力シート!D10</f>
        <v>0</v>
      </c>
      <c r="E12" s="314">
        <f>設備投資の計算シート!CJ12</f>
        <v>0</v>
      </c>
      <c r="F12" s="407">
        <f>E12*関係係数シート!D8</f>
        <v>0</v>
      </c>
      <c r="G12" s="315">
        <f>F12*関係係数シート!$E8</f>
        <v>0</v>
      </c>
      <c r="H12" s="313">
        <f>F12*関係係数シート!$F8</f>
        <v>0</v>
      </c>
      <c r="I12" s="313">
        <v>0</v>
      </c>
      <c r="J12" s="313">
        <f>I12*関係係数シート!D8</f>
        <v>0</v>
      </c>
      <c r="K12" s="407">
        <v>0</v>
      </c>
      <c r="L12" s="315">
        <f>K12*関係係数シート!$E8</f>
        <v>0</v>
      </c>
      <c r="M12" s="313">
        <f>K12*関係係数シート!$F8</f>
        <v>0</v>
      </c>
      <c r="N12" s="315">
        <f t="shared" si="5"/>
        <v>0</v>
      </c>
      <c r="O12" s="315">
        <f t="shared" si="6"/>
        <v>0</v>
      </c>
      <c r="P12" s="316">
        <f t="shared" si="7"/>
        <v>0</v>
      </c>
      <c r="Q12" s="65"/>
      <c r="R12" s="318"/>
      <c r="S12" s="319"/>
      <c r="T12" s="315">
        <f>$S$45*関係係数シート!G8</f>
        <v>0</v>
      </c>
      <c r="U12" s="315">
        <f>T12*関係係数シート!D8</f>
        <v>0</v>
      </c>
      <c r="V12" s="315">
        <v>0</v>
      </c>
      <c r="W12" s="315">
        <f>V12*関係係数シート!E8</f>
        <v>0</v>
      </c>
      <c r="X12" s="316">
        <f>V12*関係係数シート!F8</f>
        <v>0</v>
      </c>
      <c r="Z12" s="321">
        <f>ROUND(F12*関係係数シート!$H8,0)</f>
        <v>0</v>
      </c>
      <c r="AA12" s="322">
        <f>ROUND(K12*関係係数シート!$H8,0)</f>
        <v>0</v>
      </c>
      <c r="AB12" s="322">
        <f t="shared" si="8"/>
        <v>0</v>
      </c>
      <c r="AC12" s="324">
        <f>ROUND(V12*関係係数シート!$H8,0)</f>
        <v>0</v>
      </c>
      <c r="AD12" s="321">
        <f>ROUND(F12*関係係数シート!$I8,0)</f>
        <v>0</v>
      </c>
      <c r="AE12" s="324">
        <f>ROUND(K12*関係係数シート!$I8,0)</f>
        <v>0</v>
      </c>
      <c r="AF12" s="324">
        <f t="shared" si="9"/>
        <v>0</v>
      </c>
      <c r="AG12" s="325">
        <f>ROUND(V12*関係係数シート!$I8,0)</f>
        <v>0</v>
      </c>
      <c r="AI12" s="326">
        <f t="shared" si="10"/>
        <v>0</v>
      </c>
      <c r="AJ12" s="327">
        <f t="shared" si="11"/>
        <v>0</v>
      </c>
      <c r="AK12" s="328">
        <f t="shared" si="12"/>
        <v>0</v>
      </c>
      <c r="AL12" s="326">
        <f t="shared" si="13"/>
        <v>0</v>
      </c>
      <c r="AM12" s="329">
        <f t="shared" si="14"/>
        <v>0</v>
      </c>
      <c r="AN12" s="330">
        <f t="shared" si="15"/>
        <v>1</v>
      </c>
      <c r="AP12" s="331">
        <v>5</v>
      </c>
      <c r="AQ12" s="332" t="e">
        <f t="shared" si="0"/>
        <v>#N/A</v>
      </c>
      <c r="AR12" s="333" t="e">
        <f t="shared" si="16"/>
        <v>#N/A</v>
      </c>
      <c r="AS12" s="334" t="e">
        <f t="shared" si="1"/>
        <v>#N/A</v>
      </c>
      <c r="AT12" s="328" t="e">
        <f t="shared" si="2"/>
        <v>#N/A</v>
      </c>
      <c r="AU12" s="335" t="e">
        <f>SUM($AR$8:AR12)/SUM($AR$8:$AR$44)</f>
        <v>#N/A</v>
      </c>
      <c r="AV12" s="408" t="e">
        <f t="shared" si="17"/>
        <v>#N/A</v>
      </c>
      <c r="AW12" s="409" t="e">
        <f t="shared" si="3"/>
        <v>#N/A</v>
      </c>
      <c r="AY12" s="309" t="s">
        <v>4</v>
      </c>
      <c r="AZ12" s="310" t="s">
        <v>35</v>
      </c>
      <c r="BA12" s="430">
        <f>BA$47*関係係数シート!CW8</f>
        <v>0</v>
      </c>
      <c r="BB12" s="315">
        <f>BB$47*関係係数シート!CX8</f>
        <v>0</v>
      </c>
      <c r="BC12" s="315">
        <f>BC$47*関係係数シート!CY8</f>
        <v>0</v>
      </c>
      <c r="BD12" s="315">
        <f>BD$47*関係係数シート!CZ8</f>
        <v>0</v>
      </c>
      <c r="BE12" s="315">
        <f>BE$47*関係係数シート!DA8</f>
        <v>0</v>
      </c>
      <c r="BF12" s="315">
        <f>BF$47*関係係数シート!DB8</f>
        <v>0</v>
      </c>
      <c r="BG12" s="315">
        <f>BG$47*関係係数シート!DC8</f>
        <v>0</v>
      </c>
      <c r="BH12" s="315">
        <f>BH$47*関係係数シート!DD8</f>
        <v>0</v>
      </c>
      <c r="BI12" s="315">
        <f>BI$47*関係係数シート!DE8</f>
        <v>0</v>
      </c>
      <c r="BJ12" s="315">
        <f>BJ$47*関係係数シート!DF8</f>
        <v>0</v>
      </c>
      <c r="BK12" s="315">
        <f>BK$47*関係係数シート!DG8</f>
        <v>0</v>
      </c>
      <c r="BL12" s="315">
        <f>BL$47*関係係数シート!DH8</f>
        <v>0</v>
      </c>
      <c r="BM12" s="315">
        <f>BM$47*関係係数シート!DI8</f>
        <v>0</v>
      </c>
      <c r="BN12" s="315">
        <f>BN$47*関係係数シート!DJ8</f>
        <v>0</v>
      </c>
      <c r="BO12" s="315">
        <f>BO$47*関係係数シート!DK8</f>
        <v>0</v>
      </c>
      <c r="BP12" s="315">
        <f>BP$47*関係係数シート!DL8</f>
        <v>0</v>
      </c>
      <c r="BQ12" s="315">
        <f>BQ$47*関係係数シート!DM8</f>
        <v>0</v>
      </c>
      <c r="BR12" s="315">
        <f>BR$47*関係係数シート!DN8</f>
        <v>0</v>
      </c>
      <c r="BS12" s="315">
        <f>BS$47*関係係数シート!DO8</f>
        <v>0</v>
      </c>
      <c r="BT12" s="315">
        <f>BT$47*関係係数シート!DP8</f>
        <v>0</v>
      </c>
      <c r="BU12" s="315">
        <f>BU$47*関係係数シート!DQ8</f>
        <v>0</v>
      </c>
      <c r="BV12" s="315">
        <f>BV$47*関係係数シート!DR8</f>
        <v>0</v>
      </c>
      <c r="BW12" s="315">
        <f>BW$47*関係係数シート!DS8</f>
        <v>0</v>
      </c>
      <c r="BX12" s="315">
        <f>BX$47*関係係数シート!DT8</f>
        <v>0</v>
      </c>
      <c r="BY12" s="315">
        <f>BY$47*関係係数シート!DU8</f>
        <v>0</v>
      </c>
      <c r="BZ12" s="315">
        <f>BZ$47*関係係数シート!DV8</f>
        <v>0</v>
      </c>
      <c r="CA12" s="315">
        <f>CA$47*関係係数シート!DW8</f>
        <v>0</v>
      </c>
      <c r="CB12" s="315">
        <f>CB$47*関係係数シート!DX8</f>
        <v>0</v>
      </c>
      <c r="CC12" s="315">
        <f>CC$47*関係係数シート!DY8</f>
        <v>0</v>
      </c>
      <c r="CD12" s="315">
        <f>CD$47*関係係数シート!EA8</f>
        <v>0</v>
      </c>
      <c r="CE12" s="315">
        <f>CE$47*関係係数シート!EB8</f>
        <v>0</v>
      </c>
      <c r="CF12" s="315">
        <f>CF$47*関係係数シート!EC8</f>
        <v>0</v>
      </c>
      <c r="CG12" s="315">
        <f>CG$47*関係係数シート!ED8</f>
        <v>0</v>
      </c>
      <c r="CH12" s="315">
        <f>CH$47*関係係数シート!EE8</f>
        <v>0</v>
      </c>
      <c r="CI12" s="316">
        <f>CI$47*関係係数シート!EG8</f>
        <v>0</v>
      </c>
      <c r="CJ12" s="410">
        <f t="shared" si="4"/>
        <v>0</v>
      </c>
    </row>
    <row r="13" spans="2:88" ht="20.149999999999999" customHeight="1" x14ac:dyDescent="0.2">
      <c r="B13" s="236">
        <v>6</v>
      </c>
      <c r="C13" s="337" t="s">
        <v>36</v>
      </c>
      <c r="D13" s="341">
        <f>設備投資の入力シート!D11</f>
        <v>0</v>
      </c>
      <c r="E13" s="341">
        <f>設備投資の計算シート!CJ13</f>
        <v>0</v>
      </c>
      <c r="F13" s="397">
        <f>E13*関係係数シート!D9</f>
        <v>0</v>
      </c>
      <c r="G13" s="342">
        <f>F13*関係係数シート!$E9</f>
        <v>0</v>
      </c>
      <c r="H13" s="340">
        <f>F13*関係係数シート!$F9</f>
        <v>0</v>
      </c>
      <c r="I13" s="340">
        <v>0</v>
      </c>
      <c r="J13" s="340">
        <f>I13*関係係数シート!D9</f>
        <v>0</v>
      </c>
      <c r="K13" s="397">
        <v>0</v>
      </c>
      <c r="L13" s="342">
        <f>K13*関係係数シート!$E9</f>
        <v>0</v>
      </c>
      <c r="M13" s="340">
        <f>K13*関係係数シート!$F9</f>
        <v>0</v>
      </c>
      <c r="N13" s="342">
        <f t="shared" si="5"/>
        <v>0</v>
      </c>
      <c r="O13" s="342">
        <f t="shared" si="6"/>
        <v>0</v>
      </c>
      <c r="P13" s="343">
        <f t="shared" si="7"/>
        <v>0</v>
      </c>
      <c r="Q13" s="65"/>
      <c r="R13" s="345"/>
      <c r="S13" s="346"/>
      <c r="T13" s="342">
        <f>$S$45*関係係数シート!G9</f>
        <v>0</v>
      </c>
      <c r="U13" s="342">
        <f>T13*関係係数シート!D9</f>
        <v>0</v>
      </c>
      <c r="V13" s="342">
        <v>0</v>
      </c>
      <c r="W13" s="342">
        <f>V13*関係係数シート!E9</f>
        <v>0</v>
      </c>
      <c r="X13" s="343">
        <f>V13*関係係数シート!F9</f>
        <v>0</v>
      </c>
      <c r="Z13" s="348">
        <f>ROUND(F13*関係係数シート!$H9,0)</f>
        <v>0</v>
      </c>
      <c r="AA13" s="349">
        <f>ROUND(K13*関係係数シート!$H9,0)</f>
        <v>0</v>
      </c>
      <c r="AB13" s="349">
        <f t="shared" si="8"/>
        <v>0</v>
      </c>
      <c r="AC13" s="351">
        <f>ROUND(V13*関係係数シート!$H9,0)</f>
        <v>0</v>
      </c>
      <c r="AD13" s="348">
        <f>ROUND(F13*関係係数シート!$I9,0)</f>
        <v>0</v>
      </c>
      <c r="AE13" s="351">
        <f>ROUND(K13*関係係数シート!$I9,0)</f>
        <v>0</v>
      </c>
      <c r="AF13" s="351">
        <f t="shared" si="9"/>
        <v>0</v>
      </c>
      <c r="AG13" s="352">
        <f>ROUND(V13*関係係数シート!$I9,0)</f>
        <v>0</v>
      </c>
      <c r="AI13" s="353">
        <f t="shared" si="10"/>
        <v>0</v>
      </c>
      <c r="AJ13" s="354">
        <f t="shared" si="11"/>
        <v>0</v>
      </c>
      <c r="AK13" s="355">
        <f t="shared" si="12"/>
        <v>0</v>
      </c>
      <c r="AL13" s="353">
        <f t="shared" si="13"/>
        <v>0</v>
      </c>
      <c r="AM13" s="356">
        <f t="shared" si="14"/>
        <v>0</v>
      </c>
      <c r="AN13" s="357">
        <f t="shared" si="15"/>
        <v>1</v>
      </c>
      <c r="AP13" s="358">
        <v>6</v>
      </c>
      <c r="AQ13" s="359" t="e">
        <f t="shared" si="0"/>
        <v>#N/A</v>
      </c>
      <c r="AR13" s="360" t="e">
        <f t="shared" si="16"/>
        <v>#N/A</v>
      </c>
      <c r="AS13" s="361" t="e">
        <f t="shared" si="1"/>
        <v>#N/A</v>
      </c>
      <c r="AT13" s="355" t="e">
        <f t="shared" si="2"/>
        <v>#N/A</v>
      </c>
      <c r="AU13" s="362" t="e">
        <f>SUM($AR$8:AR13)/SUM($AR$8:$AR$44)</f>
        <v>#N/A</v>
      </c>
      <c r="AV13" s="411" t="e">
        <f t="shared" si="17"/>
        <v>#N/A</v>
      </c>
      <c r="AW13" s="412" t="e">
        <f t="shared" si="3"/>
        <v>#N/A</v>
      </c>
      <c r="AY13" s="336" t="s">
        <v>5</v>
      </c>
      <c r="AZ13" s="337" t="s">
        <v>36</v>
      </c>
      <c r="BA13" s="431">
        <f>BA$47*関係係数シート!CW9</f>
        <v>0</v>
      </c>
      <c r="BB13" s="342">
        <f>BB$47*関係係数シート!CX9</f>
        <v>0</v>
      </c>
      <c r="BC13" s="342">
        <f>BC$47*関係係数シート!CY9</f>
        <v>0</v>
      </c>
      <c r="BD13" s="342">
        <f>BD$47*関係係数シート!CZ9</f>
        <v>0</v>
      </c>
      <c r="BE13" s="342">
        <f>BE$47*関係係数シート!DA9</f>
        <v>0</v>
      </c>
      <c r="BF13" s="342">
        <f>BF$47*関係係数シート!DB9</f>
        <v>0</v>
      </c>
      <c r="BG13" s="342">
        <f>BG$47*関係係数シート!DC9</f>
        <v>0</v>
      </c>
      <c r="BH13" s="342">
        <f>BH$47*関係係数シート!DD9</f>
        <v>0</v>
      </c>
      <c r="BI13" s="342">
        <f>BI$47*関係係数シート!DE9</f>
        <v>0</v>
      </c>
      <c r="BJ13" s="342">
        <f>BJ$47*関係係数シート!DF9</f>
        <v>0</v>
      </c>
      <c r="BK13" s="342">
        <f>BK$47*関係係数シート!DG9</f>
        <v>0</v>
      </c>
      <c r="BL13" s="342">
        <f>BL$47*関係係数シート!DH9</f>
        <v>0</v>
      </c>
      <c r="BM13" s="342">
        <f>BM$47*関係係数シート!DI9</f>
        <v>0</v>
      </c>
      <c r="BN13" s="342">
        <f>BN$47*関係係数シート!DJ9</f>
        <v>0</v>
      </c>
      <c r="BO13" s="342">
        <f>BO$47*関係係数シート!DK9</f>
        <v>0</v>
      </c>
      <c r="BP13" s="342">
        <f>BP$47*関係係数シート!DL9</f>
        <v>0</v>
      </c>
      <c r="BQ13" s="342">
        <f>BQ$47*関係係数シート!DM9</f>
        <v>0</v>
      </c>
      <c r="BR13" s="342">
        <f>BR$47*関係係数シート!DN9</f>
        <v>0</v>
      </c>
      <c r="BS13" s="342">
        <f>BS$47*関係係数シート!DO9</f>
        <v>0</v>
      </c>
      <c r="BT13" s="342">
        <f>BT$47*関係係数シート!DP9</f>
        <v>0</v>
      </c>
      <c r="BU13" s="342">
        <f>BU$47*関係係数シート!DQ9</f>
        <v>0</v>
      </c>
      <c r="BV13" s="342">
        <f>BV$47*関係係数シート!DR9</f>
        <v>0</v>
      </c>
      <c r="BW13" s="342">
        <f>BW$47*関係係数シート!DS9</f>
        <v>0</v>
      </c>
      <c r="BX13" s="342">
        <f>BX$47*関係係数シート!DT9</f>
        <v>0</v>
      </c>
      <c r="BY13" s="342">
        <f>BY$47*関係係数シート!DU9</f>
        <v>0</v>
      </c>
      <c r="BZ13" s="342">
        <f>BZ$47*関係係数シート!DV9</f>
        <v>0</v>
      </c>
      <c r="CA13" s="342">
        <f>CA$47*関係係数シート!DW9</f>
        <v>0</v>
      </c>
      <c r="CB13" s="342">
        <f>CB$47*関係係数シート!DX9</f>
        <v>0</v>
      </c>
      <c r="CC13" s="342">
        <f>CC$47*関係係数シート!DY9</f>
        <v>0</v>
      </c>
      <c r="CD13" s="342">
        <f>CD$47*関係係数シート!EA9</f>
        <v>0</v>
      </c>
      <c r="CE13" s="342">
        <f>CE$47*関係係数シート!EB9</f>
        <v>0</v>
      </c>
      <c r="CF13" s="342">
        <f>CF$47*関係係数シート!EC9</f>
        <v>0</v>
      </c>
      <c r="CG13" s="342">
        <f>CG$47*関係係数シート!ED9</f>
        <v>0</v>
      </c>
      <c r="CH13" s="342">
        <f>CH$47*関係係数シート!EE9</f>
        <v>0</v>
      </c>
      <c r="CI13" s="343">
        <f>CI$47*関係係数シート!EG9</f>
        <v>0</v>
      </c>
      <c r="CJ13" s="413">
        <f t="shared" si="4"/>
        <v>0</v>
      </c>
    </row>
    <row r="14" spans="2:88" ht="20.149999999999999" customHeight="1" x14ac:dyDescent="0.2">
      <c r="B14" s="102">
        <v>7</v>
      </c>
      <c r="C14" s="283" t="s">
        <v>37</v>
      </c>
      <c r="D14" s="287">
        <f>設備投資の入力シート!D12</f>
        <v>0</v>
      </c>
      <c r="E14" s="287">
        <f>設備投資の計算シート!CJ14</f>
        <v>0</v>
      </c>
      <c r="F14" s="403">
        <f>E14*関係係数シート!D10</f>
        <v>0</v>
      </c>
      <c r="G14" s="288">
        <f>F14*関係係数シート!$E10</f>
        <v>0</v>
      </c>
      <c r="H14" s="286">
        <f>F14*関係係数シート!$F10</f>
        <v>0</v>
      </c>
      <c r="I14" s="286">
        <v>0</v>
      </c>
      <c r="J14" s="286">
        <f>I14*関係係数シート!D10</f>
        <v>0</v>
      </c>
      <c r="K14" s="403">
        <v>0</v>
      </c>
      <c r="L14" s="288">
        <f>K14*関係係数シート!$E10</f>
        <v>0</v>
      </c>
      <c r="M14" s="286">
        <f>K14*関係係数シート!$F10</f>
        <v>0</v>
      </c>
      <c r="N14" s="288">
        <f t="shared" si="5"/>
        <v>0</v>
      </c>
      <c r="O14" s="288">
        <f t="shared" si="6"/>
        <v>0</v>
      </c>
      <c r="P14" s="289">
        <f t="shared" si="7"/>
        <v>0</v>
      </c>
      <c r="Q14" s="65"/>
      <c r="R14" s="291"/>
      <c r="S14" s="292"/>
      <c r="T14" s="288">
        <f>$S$45*関係係数シート!G10</f>
        <v>0</v>
      </c>
      <c r="U14" s="288">
        <f>T14*関係係数シート!D10</f>
        <v>0</v>
      </c>
      <c r="V14" s="288">
        <v>0</v>
      </c>
      <c r="W14" s="288">
        <f>V14*関係係数シート!E10</f>
        <v>0</v>
      </c>
      <c r="X14" s="289">
        <f>V14*関係係数シート!F10</f>
        <v>0</v>
      </c>
      <c r="Z14" s="294">
        <f>ROUND(F14*関係係数シート!$H10,0)</f>
        <v>0</v>
      </c>
      <c r="AA14" s="295">
        <f>ROUND(K14*関係係数シート!$H10,0)</f>
        <v>0</v>
      </c>
      <c r="AB14" s="295">
        <f t="shared" si="8"/>
        <v>0</v>
      </c>
      <c r="AC14" s="297">
        <f>ROUND(V14*関係係数シート!$H10,0)</f>
        <v>0</v>
      </c>
      <c r="AD14" s="294">
        <f>ROUND(F14*関係係数シート!$I10,0)</f>
        <v>0</v>
      </c>
      <c r="AE14" s="297">
        <f>ROUND(K14*関係係数シート!$I10,0)</f>
        <v>0</v>
      </c>
      <c r="AF14" s="297">
        <f t="shared" si="9"/>
        <v>0</v>
      </c>
      <c r="AG14" s="298">
        <f>ROUND(V14*関係係数シート!$I10,0)</f>
        <v>0</v>
      </c>
      <c r="AI14" s="299">
        <f t="shared" si="10"/>
        <v>0</v>
      </c>
      <c r="AJ14" s="300">
        <f t="shared" si="11"/>
        <v>0</v>
      </c>
      <c r="AK14" s="301">
        <f t="shared" si="12"/>
        <v>0</v>
      </c>
      <c r="AL14" s="299">
        <f t="shared" si="13"/>
        <v>0</v>
      </c>
      <c r="AM14" s="302">
        <f t="shared" si="14"/>
        <v>0</v>
      </c>
      <c r="AN14" s="303">
        <f t="shared" si="15"/>
        <v>1</v>
      </c>
      <c r="AP14" s="304">
        <v>7</v>
      </c>
      <c r="AQ14" s="305" t="e">
        <f t="shared" si="0"/>
        <v>#N/A</v>
      </c>
      <c r="AR14" s="306" t="e">
        <f t="shared" si="16"/>
        <v>#N/A</v>
      </c>
      <c r="AS14" s="307" t="e">
        <f t="shared" si="1"/>
        <v>#N/A</v>
      </c>
      <c r="AT14" s="301" t="e">
        <f t="shared" si="2"/>
        <v>#N/A</v>
      </c>
      <c r="AU14" s="308" t="e">
        <f>SUM($AR$8:AR14)/SUM($AR$8:$AR$44)</f>
        <v>#N/A</v>
      </c>
      <c r="AV14" s="404" t="e">
        <f t="shared" si="17"/>
        <v>#N/A</v>
      </c>
      <c r="AW14" s="405" t="e">
        <f t="shared" si="3"/>
        <v>#N/A</v>
      </c>
      <c r="AY14" s="282" t="s">
        <v>6</v>
      </c>
      <c r="AZ14" s="283" t="s">
        <v>37</v>
      </c>
      <c r="BA14" s="429">
        <f>BA$47*関係係数シート!CW10</f>
        <v>0</v>
      </c>
      <c r="BB14" s="288">
        <f>BB$47*関係係数シート!CX10</f>
        <v>0</v>
      </c>
      <c r="BC14" s="288">
        <f>BC$47*関係係数シート!CY10</f>
        <v>0</v>
      </c>
      <c r="BD14" s="288">
        <f>BD$47*関係係数シート!CZ10</f>
        <v>0</v>
      </c>
      <c r="BE14" s="288">
        <f>BE$47*関係係数シート!DA10</f>
        <v>0</v>
      </c>
      <c r="BF14" s="288">
        <f>BF$47*関係係数シート!DB10</f>
        <v>0</v>
      </c>
      <c r="BG14" s="288">
        <f>BG$47*関係係数シート!DC10</f>
        <v>0</v>
      </c>
      <c r="BH14" s="288">
        <f>BH$47*関係係数シート!DD10</f>
        <v>0</v>
      </c>
      <c r="BI14" s="288">
        <f>BI$47*関係係数シート!DE10</f>
        <v>0</v>
      </c>
      <c r="BJ14" s="288">
        <f>BJ$47*関係係数シート!DF10</f>
        <v>0</v>
      </c>
      <c r="BK14" s="288">
        <f>BK$47*関係係数シート!DG10</f>
        <v>0</v>
      </c>
      <c r="BL14" s="288">
        <f>BL$47*関係係数シート!DH10</f>
        <v>0</v>
      </c>
      <c r="BM14" s="288">
        <f>BM$47*関係係数シート!DI10</f>
        <v>0</v>
      </c>
      <c r="BN14" s="288">
        <f>BN$47*関係係数シート!DJ10</f>
        <v>0</v>
      </c>
      <c r="BO14" s="288">
        <f>BO$47*関係係数シート!DK10</f>
        <v>0</v>
      </c>
      <c r="BP14" s="288">
        <f>BP$47*関係係数シート!DL10</f>
        <v>0</v>
      </c>
      <c r="BQ14" s="288">
        <f>BQ$47*関係係数シート!DM10</f>
        <v>0</v>
      </c>
      <c r="BR14" s="288">
        <f>BR$47*関係係数シート!DN10</f>
        <v>0</v>
      </c>
      <c r="BS14" s="288">
        <f>BS$47*関係係数シート!DO10</f>
        <v>0</v>
      </c>
      <c r="BT14" s="288">
        <f>BT$47*関係係数シート!DP10</f>
        <v>0</v>
      </c>
      <c r="BU14" s="288">
        <f>BU$47*関係係数シート!DQ10</f>
        <v>0</v>
      </c>
      <c r="BV14" s="288">
        <f>BV$47*関係係数シート!DR10</f>
        <v>0</v>
      </c>
      <c r="BW14" s="288">
        <f>BW$47*関係係数シート!DS10</f>
        <v>0</v>
      </c>
      <c r="BX14" s="288">
        <f>BX$47*関係係数シート!DT10</f>
        <v>0</v>
      </c>
      <c r="BY14" s="288">
        <f>BY$47*関係係数シート!DU10</f>
        <v>0</v>
      </c>
      <c r="BZ14" s="288">
        <f>BZ$47*関係係数シート!DV10</f>
        <v>0</v>
      </c>
      <c r="CA14" s="288">
        <f>CA$47*関係係数シート!DW10</f>
        <v>0</v>
      </c>
      <c r="CB14" s="288">
        <f>CB$47*関係係数シート!DX10</f>
        <v>0</v>
      </c>
      <c r="CC14" s="288">
        <f>CC$47*関係係数シート!DY10</f>
        <v>0</v>
      </c>
      <c r="CD14" s="288">
        <f>CD$47*関係係数シート!EA10</f>
        <v>0</v>
      </c>
      <c r="CE14" s="288">
        <f>CE$47*関係係数シート!EB10</f>
        <v>0</v>
      </c>
      <c r="CF14" s="288">
        <f>CF$47*関係係数シート!EC10</f>
        <v>0</v>
      </c>
      <c r="CG14" s="288">
        <f>CG$47*関係係数シート!ED10</f>
        <v>0</v>
      </c>
      <c r="CH14" s="288">
        <f>CH$47*関係係数シート!EE10</f>
        <v>0</v>
      </c>
      <c r="CI14" s="289">
        <f>CI$47*関係係数シート!EG10</f>
        <v>0</v>
      </c>
      <c r="CJ14" s="406">
        <f t="shared" si="4"/>
        <v>0</v>
      </c>
    </row>
    <row r="15" spans="2:88" ht="20.149999999999999" customHeight="1" x14ac:dyDescent="0.2">
      <c r="B15" s="102">
        <v>8</v>
      </c>
      <c r="C15" s="283" t="s">
        <v>218</v>
      </c>
      <c r="D15" s="287">
        <f>設備投資の入力シート!D13</f>
        <v>0</v>
      </c>
      <c r="E15" s="287">
        <f>設備投資の計算シート!CJ15</f>
        <v>0</v>
      </c>
      <c r="F15" s="403">
        <f>E15*関係係数シート!D11</f>
        <v>0</v>
      </c>
      <c r="G15" s="288">
        <f>F15*関係係数シート!$E11</f>
        <v>0</v>
      </c>
      <c r="H15" s="286">
        <f>F15*関係係数シート!$F11</f>
        <v>0</v>
      </c>
      <c r="I15" s="286">
        <v>0</v>
      </c>
      <c r="J15" s="286">
        <f>I15*関係係数シート!D11</f>
        <v>0</v>
      </c>
      <c r="K15" s="403">
        <v>0</v>
      </c>
      <c r="L15" s="288">
        <f>K15*関係係数シート!$E11</f>
        <v>0</v>
      </c>
      <c r="M15" s="286">
        <f>K15*関係係数シート!$F11</f>
        <v>0</v>
      </c>
      <c r="N15" s="288">
        <f t="shared" si="5"/>
        <v>0</v>
      </c>
      <c r="O15" s="288">
        <f t="shared" si="6"/>
        <v>0</v>
      </c>
      <c r="P15" s="289">
        <f t="shared" si="7"/>
        <v>0</v>
      </c>
      <c r="Q15" s="65"/>
      <c r="R15" s="291"/>
      <c r="S15" s="292"/>
      <c r="T15" s="288">
        <f>$S$45*関係係数シート!G11</f>
        <v>0</v>
      </c>
      <c r="U15" s="288">
        <f>T15*関係係数シート!D11</f>
        <v>0</v>
      </c>
      <c r="V15" s="288">
        <v>0</v>
      </c>
      <c r="W15" s="288">
        <f>V15*関係係数シート!E11</f>
        <v>0</v>
      </c>
      <c r="X15" s="289">
        <f>V15*関係係数シート!F11</f>
        <v>0</v>
      </c>
      <c r="Z15" s="294">
        <f>ROUND(F15*関係係数シート!$H11,0)</f>
        <v>0</v>
      </c>
      <c r="AA15" s="295">
        <f>ROUND(K15*関係係数シート!$H11,0)</f>
        <v>0</v>
      </c>
      <c r="AB15" s="295">
        <f t="shared" si="8"/>
        <v>0</v>
      </c>
      <c r="AC15" s="297">
        <f>ROUND(V15*関係係数シート!$H11,0)</f>
        <v>0</v>
      </c>
      <c r="AD15" s="294">
        <f>ROUND(F15*関係係数シート!$I11,0)</f>
        <v>0</v>
      </c>
      <c r="AE15" s="297">
        <f>ROUND(K15*関係係数シート!$I11,0)</f>
        <v>0</v>
      </c>
      <c r="AF15" s="297">
        <f t="shared" si="9"/>
        <v>0</v>
      </c>
      <c r="AG15" s="298">
        <f>ROUND(V15*関係係数シート!$I11,0)</f>
        <v>0</v>
      </c>
      <c r="AI15" s="299">
        <f t="shared" si="10"/>
        <v>0</v>
      </c>
      <c r="AJ15" s="300">
        <f t="shared" si="11"/>
        <v>0</v>
      </c>
      <c r="AK15" s="301">
        <f t="shared" si="12"/>
        <v>0</v>
      </c>
      <c r="AL15" s="299">
        <f t="shared" si="13"/>
        <v>0</v>
      </c>
      <c r="AM15" s="302">
        <f t="shared" si="14"/>
        <v>0</v>
      </c>
      <c r="AN15" s="303">
        <f t="shared" si="15"/>
        <v>1</v>
      </c>
      <c r="AP15" s="304">
        <v>8</v>
      </c>
      <c r="AQ15" s="305" t="e">
        <f t="shared" si="0"/>
        <v>#N/A</v>
      </c>
      <c r="AR15" s="306" t="e">
        <f t="shared" si="16"/>
        <v>#N/A</v>
      </c>
      <c r="AS15" s="307" t="e">
        <f t="shared" si="1"/>
        <v>#N/A</v>
      </c>
      <c r="AT15" s="301" t="e">
        <f t="shared" si="2"/>
        <v>#N/A</v>
      </c>
      <c r="AU15" s="308" t="e">
        <f>SUM($AR$8:AR15)/SUM($AR$8:$AR$44)</f>
        <v>#N/A</v>
      </c>
      <c r="AV15" s="404" t="e">
        <f t="shared" si="17"/>
        <v>#N/A</v>
      </c>
      <c r="AW15" s="405" t="e">
        <f t="shared" si="3"/>
        <v>#N/A</v>
      </c>
      <c r="AY15" s="282" t="s">
        <v>7</v>
      </c>
      <c r="AZ15" s="283" t="s">
        <v>91</v>
      </c>
      <c r="BA15" s="429">
        <f>BA$47*関係係数シート!CW11</f>
        <v>0</v>
      </c>
      <c r="BB15" s="288">
        <f>BB$47*関係係数シート!CX11</f>
        <v>0</v>
      </c>
      <c r="BC15" s="288">
        <f>BC$47*関係係数シート!CY11</f>
        <v>0</v>
      </c>
      <c r="BD15" s="288">
        <f>BD$47*関係係数シート!CZ11</f>
        <v>0</v>
      </c>
      <c r="BE15" s="288">
        <f>BE$47*関係係数シート!DA11</f>
        <v>0</v>
      </c>
      <c r="BF15" s="288">
        <f>BF$47*関係係数シート!DB11</f>
        <v>0</v>
      </c>
      <c r="BG15" s="288">
        <f>BG$47*関係係数シート!DC11</f>
        <v>0</v>
      </c>
      <c r="BH15" s="288">
        <f>BH$47*関係係数シート!DD11</f>
        <v>0</v>
      </c>
      <c r="BI15" s="288">
        <f>BI$47*関係係数シート!DE11</f>
        <v>0</v>
      </c>
      <c r="BJ15" s="288">
        <f>BJ$47*関係係数シート!DF11</f>
        <v>0</v>
      </c>
      <c r="BK15" s="288">
        <f>BK$47*関係係数シート!DG11</f>
        <v>0</v>
      </c>
      <c r="BL15" s="288">
        <f>BL$47*関係係数シート!DH11</f>
        <v>0</v>
      </c>
      <c r="BM15" s="288">
        <f>BM$47*関係係数シート!DI11</f>
        <v>0</v>
      </c>
      <c r="BN15" s="288">
        <f>BN$47*関係係数シート!DJ11</f>
        <v>0</v>
      </c>
      <c r="BO15" s="288">
        <f>BO$47*関係係数シート!DK11</f>
        <v>0</v>
      </c>
      <c r="BP15" s="288">
        <f>BP$47*関係係数シート!DL11</f>
        <v>0</v>
      </c>
      <c r="BQ15" s="288">
        <f>BQ$47*関係係数シート!DM11</f>
        <v>0</v>
      </c>
      <c r="BR15" s="288">
        <f>BR$47*関係係数シート!DN11</f>
        <v>0</v>
      </c>
      <c r="BS15" s="288">
        <f>BS$47*関係係数シート!DO11</f>
        <v>0</v>
      </c>
      <c r="BT15" s="288">
        <f>BT$47*関係係数シート!DP11</f>
        <v>0</v>
      </c>
      <c r="BU15" s="288">
        <f>BU$47*関係係数シート!DQ11</f>
        <v>0</v>
      </c>
      <c r="BV15" s="288">
        <f>BV$47*関係係数シート!DR11</f>
        <v>0</v>
      </c>
      <c r="BW15" s="288">
        <f>BW$47*関係係数シート!DS11</f>
        <v>0</v>
      </c>
      <c r="BX15" s="288">
        <f>BX$47*関係係数シート!DT11</f>
        <v>0</v>
      </c>
      <c r="BY15" s="288">
        <f>BY$47*関係係数シート!DU11</f>
        <v>0</v>
      </c>
      <c r="BZ15" s="288">
        <f>BZ$47*関係係数シート!DV11</f>
        <v>0</v>
      </c>
      <c r="CA15" s="288">
        <f>CA$47*関係係数シート!DW11</f>
        <v>0</v>
      </c>
      <c r="CB15" s="288">
        <f>CB$47*関係係数シート!DX11</f>
        <v>0</v>
      </c>
      <c r="CC15" s="288">
        <f>CC$47*関係係数シート!DY11</f>
        <v>0</v>
      </c>
      <c r="CD15" s="288">
        <f>CD$47*関係係数シート!EA11</f>
        <v>0</v>
      </c>
      <c r="CE15" s="288">
        <f>CE$47*関係係数シート!EB11</f>
        <v>0</v>
      </c>
      <c r="CF15" s="288">
        <f>CF$47*関係係数シート!EC11</f>
        <v>0</v>
      </c>
      <c r="CG15" s="288">
        <f>CG$47*関係係数シート!ED11</f>
        <v>0</v>
      </c>
      <c r="CH15" s="288">
        <f>CH$47*関係係数シート!EE11</f>
        <v>0</v>
      </c>
      <c r="CI15" s="289">
        <f>CI$47*関係係数シート!EG11</f>
        <v>0</v>
      </c>
      <c r="CJ15" s="406">
        <f t="shared" si="4"/>
        <v>0</v>
      </c>
    </row>
    <row r="16" spans="2:88" ht="20.149999999999999" customHeight="1" x14ac:dyDescent="0.2">
      <c r="B16" s="102">
        <v>9</v>
      </c>
      <c r="C16" s="283" t="s">
        <v>38</v>
      </c>
      <c r="D16" s="287">
        <f>設備投資の入力シート!D14</f>
        <v>0</v>
      </c>
      <c r="E16" s="287">
        <f>設備投資の計算シート!CJ16</f>
        <v>0</v>
      </c>
      <c r="F16" s="403">
        <f>E16*関係係数シート!D12</f>
        <v>0</v>
      </c>
      <c r="G16" s="288">
        <f>F16*関係係数シート!$E12</f>
        <v>0</v>
      </c>
      <c r="H16" s="286">
        <f>F16*関係係数シート!$F12</f>
        <v>0</v>
      </c>
      <c r="I16" s="286">
        <v>0</v>
      </c>
      <c r="J16" s="286">
        <f>I16*関係係数シート!D12</f>
        <v>0</v>
      </c>
      <c r="K16" s="403">
        <v>0</v>
      </c>
      <c r="L16" s="288">
        <f>K16*関係係数シート!$E12</f>
        <v>0</v>
      </c>
      <c r="M16" s="286">
        <f>K16*関係係数シート!$F12</f>
        <v>0</v>
      </c>
      <c r="N16" s="288">
        <f t="shared" si="5"/>
        <v>0</v>
      </c>
      <c r="O16" s="288">
        <f t="shared" si="6"/>
        <v>0</v>
      </c>
      <c r="P16" s="289">
        <f t="shared" si="7"/>
        <v>0</v>
      </c>
      <c r="Q16" s="65"/>
      <c r="R16" s="291"/>
      <c r="S16" s="292"/>
      <c r="T16" s="288">
        <f>$S$45*関係係数シート!G12</f>
        <v>0</v>
      </c>
      <c r="U16" s="288">
        <f>T16*関係係数シート!D12</f>
        <v>0</v>
      </c>
      <c r="V16" s="288">
        <v>0</v>
      </c>
      <c r="W16" s="288">
        <f>V16*関係係数シート!E12</f>
        <v>0</v>
      </c>
      <c r="X16" s="289">
        <f>V16*関係係数シート!F12</f>
        <v>0</v>
      </c>
      <c r="Z16" s="294">
        <f>ROUND(F16*関係係数シート!$H12,0)</f>
        <v>0</v>
      </c>
      <c r="AA16" s="295">
        <f>ROUND(K16*関係係数シート!$H12,0)</f>
        <v>0</v>
      </c>
      <c r="AB16" s="295">
        <f t="shared" si="8"/>
        <v>0</v>
      </c>
      <c r="AC16" s="297">
        <f>ROUND(V16*関係係数シート!$H12,0)</f>
        <v>0</v>
      </c>
      <c r="AD16" s="294">
        <f>ROUND(F16*関係係数シート!$I12,0)</f>
        <v>0</v>
      </c>
      <c r="AE16" s="297">
        <f>ROUND(K16*関係係数シート!$I12,0)</f>
        <v>0</v>
      </c>
      <c r="AF16" s="297">
        <f t="shared" si="9"/>
        <v>0</v>
      </c>
      <c r="AG16" s="298">
        <f>ROUND(V16*関係係数シート!$I12,0)</f>
        <v>0</v>
      </c>
      <c r="AI16" s="299">
        <f t="shared" si="10"/>
        <v>0</v>
      </c>
      <c r="AJ16" s="300">
        <f t="shared" si="11"/>
        <v>0</v>
      </c>
      <c r="AK16" s="301">
        <f t="shared" si="12"/>
        <v>0</v>
      </c>
      <c r="AL16" s="299">
        <f t="shared" si="13"/>
        <v>0</v>
      </c>
      <c r="AM16" s="302">
        <f t="shared" si="14"/>
        <v>0</v>
      </c>
      <c r="AN16" s="303">
        <f t="shared" si="15"/>
        <v>1</v>
      </c>
      <c r="AP16" s="304">
        <v>9</v>
      </c>
      <c r="AQ16" s="305" t="e">
        <f t="shared" si="0"/>
        <v>#N/A</v>
      </c>
      <c r="AR16" s="306" t="e">
        <f t="shared" si="16"/>
        <v>#N/A</v>
      </c>
      <c r="AS16" s="307" t="e">
        <f t="shared" si="1"/>
        <v>#N/A</v>
      </c>
      <c r="AT16" s="301" t="e">
        <f t="shared" si="2"/>
        <v>#N/A</v>
      </c>
      <c r="AU16" s="308" t="e">
        <f>SUM($AR$8:AR16)/SUM($AR$8:$AR$44)</f>
        <v>#N/A</v>
      </c>
      <c r="AV16" s="404" t="e">
        <f t="shared" si="17"/>
        <v>#N/A</v>
      </c>
      <c r="AW16" s="405" t="e">
        <f t="shared" si="3"/>
        <v>#N/A</v>
      </c>
      <c r="AY16" s="282" t="s">
        <v>8</v>
      </c>
      <c r="AZ16" s="283" t="s">
        <v>38</v>
      </c>
      <c r="BA16" s="429">
        <f>BA$47*関係係数シート!CW12</f>
        <v>0</v>
      </c>
      <c r="BB16" s="288">
        <f>BB$47*関係係数シート!CX12</f>
        <v>0</v>
      </c>
      <c r="BC16" s="288">
        <f>BC$47*関係係数シート!CY12</f>
        <v>0</v>
      </c>
      <c r="BD16" s="288">
        <f>BD$47*関係係数シート!CZ12</f>
        <v>0</v>
      </c>
      <c r="BE16" s="288">
        <f>BE$47*関係係数シート!DA12</f>
        <v>0</v>
      </c>
      <c r="BF16" s="288">
        <f>BF$47*関係係数シート!DB12</f>
        <v>0</v>
      </c>
      <c r="BG16" s="288">
        <f>BG$47*関係係数シート!DC12</f>
        <v>0</v>
      </c>
      <c r="BH16" s="288">
        <f>BH$47*関係係数シート!DD12</f>
        <v>0</v>
      </c>
      <c r="BI16" s="288">
        <f>BI$47*関係係数シート!DE12</f>
        <v>0</v>
      </c>
      <c r="BJ16" s="288">
        <f>BJ$47*関係係数シート!DF12</f>
        <v>0</v>
      </c>
      <c r="BK16" s="288">
        <f>BK$47*関係係数シート!DG12</f>
        <v>0</v>
      </c>
      <c r="BL16" s="288">
        <f>BL$47*関係係数シート!DH12</f>
        <v>0</v>
      </c>
      <c r="BM16" s="288">
        <f>BM$47*関係係数シート!DI12</f>
        <v>0</v>
      </c>
      <c r="BN16" s="288">
        <f>BN$47*関係係数シート!DJ12</f>
        <v>0</v>
      </c>
      <c r="BO16" s="288">
        <f>BO$47*関係係数シート!DK12</f>
        <v>0</v>
      </c>
      <c r="BP16" s="288">
        <f>BP$47*関係係数シート!DL12</f>
        <v>0</v>
      </c>
      <c r="BQ16" s="288">
        <f>BQ$47*関係係数シート!DM12</f>
        <v>0</v>
      </c>
      <c r="BR16" s="288">
        <f>BR$47*関係係数シート!DN12</f>
        <v>0</v>
      </c>
      <c r="BS16" s="288">
        <f>BS$47*関係係数シート!DO12</f>
        <v>0</v>
      </c>
      <c r="BT16" s="288">
        <f>BT$47*関係係数シート!DP12</f>
        <v>0</v>
      </c>
      <c r="BU16" s="288">
        <f>BU$47*関係係数シート!DQ12</f>
        <v>0</v>
      </c>
      <c r="BV16" s="288">
        <f>BV$47*関係係数シート!DR12</f>
        <v>0</v>
      </c>
      <c r="BW16" s="288">
        <f>BW$47*関係係数シート!DS12</f>
        <v>0</v>
      </c>
      <c r="BX16" s="288">
        <f>BX$47*関係係数シート!DT12</f>
        <v>0</v>
      </c>
      <c r="BY16" s="288">
        <f>BY$47*関係係数シート!DU12</f>
        <v>0</v>
      </c>
      <c r="BZ16" s="288">
        <f>BZ$47*関係係数シート!DV12</f>
        <v>0</v>
      </c>
      <c r="CA16" s="288">
        <f>CA$47*関係係数シート!DW12</f>
        <v>0</v>
      </c>
      <c r="CB16" s="288">
        <f>CB$47*関係係数シート!DX12</f>
        <v>0</v>
      </c>
      <c r="CC16" s="288">
        <f>CC$47*関係係数シート!DY12</f>
        <v>0</v>
      </c>
      <c r="CD16" s="288">
        <f>CD$47*関係係数シート!EA12</f>
        <v>0</v>
      </c>
      <c r="CE16" s="288">
        <f>CE$47*関係係数シート!EB12</f>
        <v>0</v>
      </c>
      <c r="CF16" s="288">
        <f>CF$47*関係係数シート!EC12</f>
        <v>0</v>
      </c>
      <c r="CG16" s="288">
        <f>CG$47*関係係数シート!ED12</f>
        <v>0</v>
      </c>
      <c r="CH16" s="288">
        <f>CH$47*関係係数シート!EE12</f>
        <v>0</v>
      </c>
      <c r="CI16" s="289">
        <f>CI$47*関係係数シート!EG12</f>
        <v>0</v>
      </c>
      <c r="CJ16" s="406">
        <f t="shared" si="4"/>
        <v>0</v>
      </c>
    </row>
    <row r="17" spans="2:88" ht="20.149999999999999" customHeight="1" x14ac:dyDescent="0.2">
      <c r="B17" s="240">
        <v>10</v>
      </c>
      <c r="C17" s="310" t="s">
        <v>39</v>
      </c>
      <c r="D17" s="314">
        <f>設備投資の入力シート!D15</f>
        <v>0</v>
      </c>
      <c r="E17" s="314">
        <f>設備投資の計算シート!CJ17</f>
        <v>0</v>
      </c>
      <c r="F17" s="407">
        <f>E17*関係係数シート!D13</f>
        <v>0</v>
      </c>
      <c r="G17" s="315">
        <f>F17*関係係数シート!$E13</f>
        <v>0</v>
      </c>
      <c r="H17" s="313">
        <f>F17*関係係数シート!$F13</f>
        <v>0</v>
      </c>
      <c r="I17" s="313">
        <v>0</v>
      </c>
      <c r="J17" s="313">
        <f>I17*関係係数シート!D13</f>
        <v>0</v>
      </c>
      <c r="K17" s="407">
        <v>0</v>
      </c>
      <c r="L17" s="315">
        <f>K17*関係係数シート!$E13</f>
        <v>0</v>
      </c>
      <c r="M17" s="313">
        <f>K17*関係係数シート!$F13</f>
        <v>0</v>
      </c>
      <c r="N17" s="315">
        <f t="shared" si="5"/>
        <v>0</v>
      </c>
      <c r="O17" s="315">
        <f t="shared" si="6"/>
        <v>0</v>
      </c>
      <c r="P17" s="316">
        <f t="shared" si="7"/>
        <v>0</v>
      </c>
      <c r="Q17" s="65"/>
      <c r="R17" s="318"/>
      <c r="S17" s="319"/>
      <c r="T17" s="315">
        <f>$S$45*関係係数シート!G13</f>
        <v>0</v>
      </c>
      <c r="U17" s="315">
        <f>T17*関係係数シート!D13</f>
        <v>0</v>
      </c>
      <c r="V17" s="315">
        <v>0</v>
      </c>
      <c r="W17" s="315">
        <f>V17*関係係数シート!E13</f>
        <v>0</v>
      </c>
      <c r="X17" s="316">
        <f>V17*関係係数シート!F13</f>
        <v>0</v>
      </c>
      <c r="Z17" s="321">
        <f>ROUND(F17*関係係数シート!$H13,0)</f>
        <v>0</v>
      </c>
      <c r="AA17" s="322">
        <f>ROUND(K17*関係係数シート!$H13,0)</f>
        <v>0</v>
      </c>
      <c r="AB17" s="322">
        <f t="shared" si="8"/>
        <v>0</v>
      </c>
      <c r="AC17" s="324">
        <f>ROUND(V17*関係係数シート!$H13,0)</f>
        <v>0</v>
      </c>
      <c r="AD17" s="321">
        <f>ROUND(F17*関係係数シート!$I13,0)</f>
        <v>0</v>
      </c>
      <c r="AE17" s="324">
        <f>ROUND(K17*関係係数シート!$I13,0)</f>
        <v>0</v>
      </c>
      <c r="AF17" s="324">
        <f t="shared" si="9"/>
        <v>0</v>
      </c>
      <c r="AG17" s="325">
        <f>ROUND(V17*関係係数シート!$I13,0)</f>
        <v>0</v>
      </c>
      <c r="AI17" s="326">
        <f t="shared" si="10"/>
        <v>0</v>
      </c>
      <c r="AJ17" s="327">
        <f t="shared" si="11"/>
        <v>0</v>
      </c>
      <c r="AK17" s="328">
        <f t="shared" si="12"/>
        <v>0</v>
      </c>
      <c r="AL17" s="326">
        <f t="shared" si="13"/>
        <v>0</v>
      </c>
      <c r="AM17" s="329">
        <f t="shared" si="14"/>
        <v>0</v>
      </c>
      <c r="AN17" s="330">
        <f t="shared" si="15"/>
        <v>1</v>
      </c>
      <c r="AP17" s="331">
        <v>10</v>
      </c>
      <c r="AQ17" s="332" t="e">
        <f t="shared" si="0"/>
        <v>#N/A</v>
      </c>
      <c r="AR17" s="333" t="e">
        <f t="shared" si="16"/>
        <v>#N/A</v>
      </c>
      <c r="AS17" s="334" t="e">
        <f t="shared" si="1"/>
        <v>#N/A</v>
      </c>
      <c r="AT17" s="328" t="e">
        <f t="shared" si="2"/>
        <v>#N/A</v>
      </c>
      <c r="AU17" s="335" t="e">
        <f>SUM($AR$8:AR17)/SUM($AR$8:$AR$44)</f>
        <v>#N/A</v>
      </c>
      <c r="AV17" s="408" t="e">
        <f t="shared" si="17"/>
        <v>#N/A</v>
      </c>
      <c r="AW17" s="409" t="e">
        <f t="shared" si="3"/>
        <v>#N/A</v>
      </c>
      <c r="AY17" s="309" t="s">
        <v>9</v>
      </c>
      <c r="AZ17" s="310" t="s">
        <v>39</v>
      </c>
      <c r="BA17" s="430">
        <f>BA$47*関係係数シート!CW13</f>
        <v>0</v>
      </c>
      <c r="BB17" s="315">
        <f>BB$47*関係係数シート!CX13</f>
        <v>0</v>
      </c>
      <c r="BC17" s="315">
        <f>BC$47*関係係数シート!CY13</f>
        <v>0</v>
      </c>
      <c r="BD17" s="315">
        <f>BD$47*関係係数シート!CZ13</f>
        <v>0</v>
      </c>
      <c r="BE17" s="315">
        <f>BE$47*関係係数シート!DA13</f>
        <v>0</v>
      </c>
      <c r="BF17" s="315">
        <f>BF$47*関係係数シート!DB13</f>
        <v>0</v>
      </c>
      <c r="BG17" s="315">
        <f>BG$47*関係係数シート!DC13</f>
        <v>0</v>
      </c>
      <c r="BH17" s="315">
        <f>BH$47*関係係数シート!DD13</f>
        <v>0</v>
      </c>
      <c r="BI17" s="315">
        <f>BI$47*関係係数シート!DE13</f>
        <v>0</v>
      </c>
      <c r="BJ17" s="315">
        <f>BJ$47*関係係数シート!DF13</f>
        <v>0</v>
      </c>
      <c r="BK17" s="315">
        <f>BK$47*関係係数シート!DG13</f>
        <v>0</v>
      </c>
      <c r="BL17" s="315">
        <f>BL$47*関係係数シート!DH13</f>
        <v>0</v>
      </c>
      <c r="BM17" s="315">
        <f>BM$47*関係係数シート!DI13</f>
        <v>0</v>
      </c>
      <c r="BN17" s="315">
        <f>BN$47*関係係数シート!DJ13</f>
        <v>0</v>
      </c>
      <c r="BO17" s="315">
        <f>BO$47*関係係数シート!DK13</f>
        <v>0</v>
      </c>
      <c r="BP17" s="315">
        <f>BP$47*関係係数シート!DL13</f>
        <v>0</v>
      </c>
      <c r="BQ17" s="315">
        <f>BQ$47*関係係数シート!DM13</f>
        <v>0</v>
      </c>
      <c r="BR17" s="315">
        <f>BR$47*関係係数シート!DN13</f>
        <v>0</v>
      </c>
      <c r="BS17" s="315">
        <f>BS$47*関係係数シート!DO13</f>
        <v>0</v>
      </c>
      <c r="BT17" s="315">
        <f>BT$47*関係係数シート!DP13</f>
        <v>0</v>
      </c>
      <c r="BU17" s="315">
        <f>BU$47*関係係数シート!DQ13</f>
        <v>0</v>
      </c>
      <c r="BV17" s="315">
        <f>BV$47*関係係数シート!DR13</f>
        <v>0</v>
      </c>
      <c r="BW17" s="315">
        <f>BW$47*関係係数シート!DS13</f>
        <v>0</v>
      </c>
      <c r="BX17" s="315">
        <f>BX$47*関係係数シート!DT13</f>
        <v>0</v>
      </c>
      <c r="BY17" s="315">
        <f>BY$47*関係係数シート!DU13</f>
        <v>0</v>
      </c>
      <c r="BZ17" s="315">
        <f>BZ$47*関係係数シート!DV13</f>
        <v>0</v>
      </c>
      <c r="CA17" s="315">
        <f>CA$47*関係係数シート!DW13</f>
        <v>0</v>
      </c>
      <c r="CB17" s="315">
        <f>CB$47*関係係数シート!DX13</f>
        <v>0</v>
      </c>
      <c r="CC17" s="315">
        <f>CC$47*関係係数シート!DY13</f>
        <v>0</v>
      </c>
      <c r="CD17" s="315">
        <f>CD$47*関係係数シート!EA13</f>
        <v>0</v>
      </c>
      <c r="CE17" s="315">
        <f>CE$47*関係係数シート!EB13</f>
        <v>0</v>
      </c>
      <c r="CF17" s="315">
        <f>CF$47*関係係数シート!EC13</f>
        <v>0</v>
      </c>
      <c r="CG17" s="315">
        <f>CG$47*関係係数シート!ED13</f>
        <v>0</v>
      </c>
      <c r="CH17" s="315">
        <f>CH$47*関係係数シート!EE13</f>
        <v>0</v>
      </c>
      <c r="CI17" s="316">
        <f>CI$47*関係係数シート!EG13</f>
        <v>0</v>
      </c>
      <c r="CJ17" s="410">
        <f t="shared" si="4"/>
        <v>0</v>
      </c>
    </row>
    <row r="18" spans="2:88" ht="20.149999999999999" customHeight="1" x14ac:dyDescent="0.2">
      <c r="B18" s="233">
        <v>11</v>
      </c>
      <c r="C18" s="337" t="s">
        <v>40</v>
      </c>
      <c r="D18" s="341">
        <f>設備投資の入力シート!D16</f>
        <v>0</v>
      </c>
      <c r="E18" s="341">
        <f>設備投資の計算シート!CJ18</f>
        <v>0</v>
      </c>
      <c r="F18" s="397">
        <f>E18*関係係数シート!D14</f>
        <v>0</v>
      </c>
      <c r="G18" s="342">
        <f>F18*関係係数シート!$E14</f>
        <v>0</v>
      </c>
      <c r="H18" s="340">
        <f>F18*関係係数シート!$F14</f>
        <v>0</v>
      </c>
      <c r="I18" s="340">
        <v>0</v>
      </c>
      <c r="J18" s="340">
        <f>I18*関係係数シート!D14</f>
        <v>0</v>
      </c>
      <c r="K18" s="397">
        <v>0</v>
      </c>
      <c r="L18" s="342">
        <f>K18*関係係数シート!$E14</f>
        <v>0</v>
      </c>
      <c r="M18" s="340">
        <f>K18*関係係数シート!$F14</f>
        <v>0</v>
      </c>
      <c r="N18" s="342">
        <f t="shared" si="5"/>
        <v>0</v>
      </c>
      <c r="O18" s="342">
        <f t="shared" si="6"/>
        <v>0</v>
      </c>
      <c r="P18" s="343">
        <f t="shared" si="7"/>
        <v>0</v>
      </c>
      <c r="Q18" s="65"/>
      <c r="R18" s="345"/>
      <c r="S18" s="346"/>
      <c r="T18" s="342">
        <f>$S$45*関係係数シート!G14</f>
        <v>0</v>
      </c>
      <c r="U18" s="342">
        <f>T18*関係係数シート!D14</f>
        <v>0</v>
      </c>
      <c r="V18" s="342">
        <v>0</v>
      </c>
      <c r="W18" s="342">
        <f>V18*関係係数シート!E14</f>
        <v>0</v>
      </c>
      <c r="X18" s="343">
        <f>V18*関係係数シート!F14</f>
        <v>0</v>
      </c>
      <c r="Z18" s="348">
        <f>ROUND(F18*関係係数シート!$H14,0)</f>
        <v>0</v>
      </c>
      <c r="AA18" s="349">
        <f>ROUND(K18*関係係数シート!$H14,0)</f>
        <v>0</v>
      </c>
      <c r="AB18" s="349">
        <f t="shared" si="8"/>
        <v>0</v>
      </c>
      <c r="AC18" s="351">
        <f>ROUND(V18*関係係数シート!$H14,0)</f>
        <v>0</v>
      </c>
      <c r="AD18" s="348">
        <f>ROUND(F18*関係係数シート!$I14,0)</f>
        <v>0</v>
      </c>
      <c r="AE18" s="351">
        <f>ROUND(K18*関係係数シート!$I14,0)</f>
        <v>0</v>
      </c>
      <c r="AF18" s="351">
        <f t="shared" si="9"/>
        <v>0</v>
      </c>
      <c r="AG18" s="352">
        <f>ROUND(V18*関係係数シート!$I14,0)</f>
        <v>0</v>
      </c>
      <c r="AI18" s="353">
        <f t="shared" si="10"/>
        <v>0</v>
      </c>
      <c r="AJ18" s="354">
        <f t="shared" si="11"/>
        <v>0</v>
      </c>
      <c r="AK18" s="355">
        <f t="shared" si="12"/>
        <v>0</v>
      </c>
      <c r="AL18" s="353">
        <f t="shared" si="13"/>
        <v>0</v>
      </c>
      <c r="AM18" s="356">
        <f t="shared" si="14"/>
        <v>0</v>
      </c>
      <c r="AN18" s="357">
        <f t="shared" si="15"/>
        <v>1</v>
      </c>
      <c r="AP18" s="358">
        <v>11</v>
      </c>
      <c r="AQ18" s="359" t="e">
        <f t="shared" si="0"/>
        <v>#N/A</v>
      </c>
      <c r="AR18" s="360" t="e">
        <f t="shared" si="16"/>
        <v>#N/A</v>
      </c>
      <c r="AS18" s="361" t="e">
        <f t="shared" si="1"/>
        <v>#N/A</v>
      </c>
      <c r="AT18" s="355" t="e">
        <f t="shared" si="2"/>
        <v>#N/A</v>
      </c>
      <c r="AU18" s="362" t="e">
        <f>SUM($AR$8:AR18)/SUM($AR$8:$AR$44)</f>
        <v>#N/A</v>
      </c>
      <c r="AV18" s="411" t="e">
        <f t="shared" si="17"/>
        <v>#N/A</v>
      </c>
      <c r="AW18" s="412" t="e">
        <f t="shared" si="3"/>
        <v>#N/A</v>
      </c>
      <c r="AY18" s="336" t="s">
        <v>10</v>
      </c>
      <c r="AZ18" s="337" t="s">
        <v>40</v>
      </c>
      <c r="BA18" s="431">
        <f>BA$47*関係係数シート!CW14</f>
        <v>0</v>
      </c>
      <c r="BB18" s="342">
        <f>BB$47*関係係数シート!CX14</f>
        <v>0</v>
      </c>
      <c r="BC18" s="342">
        <f>BC$47*関係係数シート!CY14</f>
        <v>0</v>
      </c>
      <c r="BD18" s="342">
        <f>BD$47*関係係数シート!CZ14</f>
        <v>0</v>
      </c>
      <c r="BE18" s="342">
        <f>BE$47*関係係数シート!DA14</f>
        <v>0</v>
      </c>
      <c r="BF18" s="342">
        <f>BF$47*関係係数シート!DB14</f>
        <v>0</v>
      </c>
      <c r="BG18" s="342">
        <f>BG$47*関係係数シート!DC14</f>
        <v>0</v>
      </c>
      <c r="BH18" s="342">
        <f>BH$47*関係係数シート!DD14</f>
        <v>0</v>
      </c>
      <c r="BI18" s="342">
        <f>BI$47*関係係数シート!DE14</f>
        <v>0</v>
      </c>
      <c r="BJ18" s="342">
        <f>BJ$47*関係係数シート!DF14</f>
        <v>0</v>
      </c>
      <c r="BK18" s="342">
        <f>BK$47*関係係数シート!DG14</f>
        <v>0</v>
      </c>
      <c r="BL18" s="342">
        <f>BL$47*関係係数シート!DH14</f>
        <v>0</v>
      </c>
      <c r="BM18" s="342">
        <f>BM$47*関係係数シート!DI14</f>
        <v>0</v>
      </c>
      <c r="BN18" s="342">
        <f>BN$47*関係係数シート!DJ14</f>
        <v>0</v>
      </c>
      <c r="BO18" s="342">
        <f>BO$47*関係係数シート!DK14</f>
        <v>0</v>
      </c>
      <c r="BP18" s="342">
        <f>BP$47*関係係数シート!DL14</f>
        <v>0</v>
      </c>
      <c r="BQ18" s="342">
        <f>BQ$47*関係係数シート!DM14</f>
        <v>0</v>
      </c>
      <c r="BR18" s="342">
        <f>BR$47*関係係数シート!DN14</f>
        <v>0</v>
      </c>
      <c r="BS18" s="342">
        <f>BS$47*関係係数シート!DO14</f>
        <v>0</v>
      </c>
      <c r="BT18" s="342">
        <f>BT$47*関係係数シート!DP14</f>
        <v>0</v>
      </c>
      <c r="BU18" s="342">
        <f>BU$47*関係係数シート!DQ14</f>
        <v>0</v>
      </c>
      <c r="BV18" s="342">
        <f>BV$47*関係係数シート!DR14</f>
        <v>0</v>
      </c>
      <c r="BW18" s="342">
        <f>BW$47*関係係数シート!DS14</f>
        <v>0</v>
      </c>
      <c r="BX18" s="342">
        <f>BX$47*関係係数シート!DT14</f>
        <v>0</v>
      </c>
      <c r="BY18" s="342">
        <f>BY$47*関係係数シート!DU14</f>
        <v>0</v>
      </c>
      <c r="BZ18" s="342">
        <f>BZ$47*関係係数シート!DV14</f>
        <v>0</v>
      </c>
      <c r="CA18" s="342">
        <f>CA$47*関係係数シート!DW14</f>
        <v>0</v>
      </c>
      <c r="CB18" s="342">
        <f>CB$47*関係係数シート!DX14</f>
        <v>0</v>
      </c>
      <c r="CC18" s="342">
        <f>CC$47*関係係数シート!DY14</f>
        <v>0</v>
      </c>
      <c r="CD18" s="342">
        <f>CD$47*関係係数シート!EA14</f>
        <v>0</v>
      </c>
      <c r="CE18" s="342">
        <f>CE$47*関係係数シート!EB14</f>
        <v>0</v>
      </c>
      <c r="CF18" s="342">
        <f>CF$47*関係係数シート!EC14</f>
        <v>0</v>
      </c>
      <c r="CG18" s="342">
        <f>CG$47*関係係数シート!ED14</f>
        <v>0</v>
      </c>
      <c r="CH18" s="342">
        <f>CH$47*関係係数シート!EE14</f>
        <v>0</v>
      </c>
      <c r="CI18" s="343">
        <f>CI$47*関係係数シート!EG14</f>
        <v>0</v>
      </c>
      <c r="CJ18" s="413">
        <f t="shared" si="4"/>
        <v>0</v>
      </c>
    </row>
    <row r="19" spans="2:88" ht="20.149999999999999" customHeight="1" x14ac:dyDescent="0.2">
      <c r="B19" s="102">
        <v>12</v>
      </c>
      <c r="C19" s="283" t="s">
        <v>41</v>
      </c>
      <c r="D19" s="287">
        <f>設備投資の入力シート!D17</f>
        <v>0</v>
      </c>
      <c r="E19" s="287">
        <f>設備投資の計算シート!CJ19</f>
        <v>0</v>
      </c>
      <c r="F19" s="403">
        <f>E19*関係係数シート!D15</f>
        <v>0</v>
      </c>
      <c r="G19" s="288">
        <f>F19*関係係数シート!$E15</f>
        <v>0</v>
      </c>
      <c r="H19" s="286">
        <f>F19*関係係数シート!$F15</f>
        <v>0</v>
      </c>
      <c r="I19" s="286">
        <v>0</v>
      </c>
      <c r="J19" s="286">
        <f>I19*関係係数シート!D15</f>
        <v>0</v>
      </c>
      <c r="K19" s="403">
        <v>0</v>
      </c>
      <c r="L19" s="288">
        <f>K19*関係係数シート!$E15</f>
        <v>0</v>
      </c>
      <c r="M19" s="286">
        <f>K19*関係係数シート!$F15</f>
        <v>0</v>
      </c>
      <c r="N19" s="288">
        <f t="shared" si="5"/>
        <v>0</v>
      </c>
      <c r="O19" s="288">
        <f t="shared" si="6"/>
        <v>0</v>
      </c>
      <c r="P19" s="289">
        <f t="shared" si="7"/>
        <v>0</v>
      </c>
      <c r="Q19" s="65"/>
      <c r="R19" s="291"/>
      <c r="S19" s="292"/>
      <c r="T19" s="288">
        <f>$S$45*関係係数シート!G15</f>
        <v>0</v>
      </c>
      <c r="U19" s="288">
        <f>T19*関係係数シート!D15</f>
        <v>0</v>
      </c>
      <c r="V19" s="288">
        <v>0</v>
      </c>
      <c r="W19" s="288">
        <f>V19*関係係数シート!E15</f>
        <v>0</v>
      </c>
      <c r="X19" s="289">
        <f>V19*関係係数シート!F15</f>
        <v>0</v>
      </c>
      <c r="Z19" s="294">
        <f>ROUND(F19*関係係数シート!$H15,0)</f>
        <v>0</v>
      </c>
      <c r="AA19" s="295">
        <f>ROUND(K19*関係係数シート!$H15,0)</f>
        <v>0</v>
      </c>
      <c r="AB19" s="295">
        <f t="shared" si="8"/>
        <v>0</v>
      </c>
      <c r="AC19" s="297">
        <f>ROUND(V19*関係係数シート!$H15,0)</f>
        <v>0</v>
      </c>
      <c r="AD19" s="294">
        <f>ROUND(F19*関係係数シート!$I15,0)</f>
        <v>0</v>
      </c>
      <c r="AE19" s="297">
        <f>ROUND(K19*関係係数シート!$I15,0)</f>
        <v>0</v>
      </c>
      <c r="AF19" s="297">
        <f t="shared" si="9"/>
        <v>0</v>
      </c>
      <c r="AG19" s="298">
        <f>ROUND(V19*関係係数シート!$I15,0)</f>
        <v>0</v>
      </c>
      <c r="AI19" s="299">
        <f t="shared" si="10"/>
        <v>0</v>
      </c>
      <c r="AJ19" s="300">
        <f t="shared" si="11"/>
        <v>0</v>
      </c>
      <c r="AK19" s="301">
        <f t="shared" si="12"/>
        <v>0</v>
      </c>
      <c r="AL19" s="299">
        <f t="shared" si="13"/>
        <v>0</v>
      </c>
      <c r="AM19" s="302">
        <f t="shared" si="14"/>
        <v>0</v>
      </c>
      <c r="AN19" s="303">
        <f t="shared" si="15"/>
        <v>1</v>
      </c>
      <c r="AP19" s="304">
        <v>12</v>
      </c>
      <c r="AQ19" s="305" t="e">
        <f t="shared" si="0"/>
        <v>#N/A</v>
      </c>
      <c r="AR19" s="306" t="e">
        <f t="shared" si="16"/>
        <v>#N/A</v>
      </c>
      <c r="AS19" s="307" t="e">
        <f t="shared" si="1"/>
        <v>#N/A</v>
      </c>
      <c r="AT19" s="301" t="e">
        <f t="shared" si="2"/>
        <v>#N/A</v>
      </c>
      <c r="AU19" s="308" t="e">
        <f>SUM($AR$8:AR19)/SUM($AR$8:$AR$44)</f>
        <v>#N/A</v>
      </c>
      <c r="AV19" s="404" t="e">
        <f t="shared" si="17"/>
        <v>#N/A</v>
      </c>
      <c r="AW19" s="405" t="e">
        <f t="shared" si="3"/>
        <v>#N/A</v>
      </c>
      <c r="AY19" s="282" t="s">
        <v>11</v>
      </c>
      <c r="AZ19" s="283" t="s">
        <v>41</v>
      </c>
      <c r="BA19" s="429">
        <f>BA$47*関係係数シート!CW15</f>
        <v>0</v>
      </c>
      <c r="BB19" s="288">
        <f>BB$47*関係係数シート!CX15</f>
        <v>0</v>
      </c>
      <c r="BC19" s="288">
        <f>BC$47*関係係数シート!CY15</f>
        <v>0</v>
      </c>
      <c r="BD19" s="288">
        <f>BD$47*関係係数シート!CZ15</f>
        <v>0</v>
      </c>
      <c r="BE19" s="288">
        <f>BE$47*関係係数シート!DA15</f>
        <v>0</v>
      </c>
      <c r="BF19" s="288">
        <f>BF$47*関係係数シート!DB15</f>
        <v>0</v>
      </c>
      <c r="BG19" s="288">
        <f>BG$47*関係係数シート!DC15</f>
        <v>0</v>
      </c>
      <c r="BH19" s="288">
        <f>BH$47*関係係数シート!DD15</f>
        <v>0</v>
      </c>
      <c r="BI19" s="288">
        <f>BI$47*関係係数シート!DE15</f>
        <v>0</v>
      </c>
      <c r="BJ19" s="288">
        <f>BJ$47*関係係数シート!DF15</f>
        <v>0</v>
      </c>
      <c r="BK19" s="288">
        <f>BK$47*関係係数シート!DG15</f>
        <v>0</v>
      </c>
      <c r="BL19" s="288">
        <f>BL$47*関係係数シート!DH15</f>
        <v>0</v>
      </c>
      <c r="BM19" s="288">
        <f>BM$47*関係係数シート!DI15</f>
        <v>0</v>
      </c>
      <c r="BN19" s="288">
        <f>BN$47*関係係数シート!DJ15</f>
        <v>0</v>
      </c>
      <c r="BO19" s="288">
        <f>BO$47*関係係数シート!DK15</f>
        <v>0</v>
      </c>
      <c r="BP19" s="288">
        <f>BP$47*関係係数シート!DL15</f>
        <v>0</v>
      </c>
      <c r="BQ19" s="288">
        <f>BQ$47*関係係数シート!DM15</f>
        <v>0</v>
      </c>
      <c r="BR19" s="288">
        <f>BR$47*関係係数シート!DN15</f>
        <v>0</v>
      </c>
      <c r="BS19" s="288">
        <f>BS$47*関係係数シート!DO15</f>
        <v>0</v>
      </c>
      <c r="BT19" s="288">
        <f>BT$47*関係係数シート!DP15</f>
        <v>0</v>
      </c>
      <c r="BU19" s="288">
        <f>BU$47*関係係数シート!DQ15</f>
        <v>0</v>
      </c>
      <c r="BV19" s="288">
        <f>BV$47*関係係数シート!DR15</f>
        <v>0</v>
      </c>
      <c r="BW19" s="288">
        <f>BW$47*関係係数シート!DS15</f>
        <v>0</v>
      </c>
      <c r="BX19" s="288">
        <f>BX$47*関係係数シート!DT15</f>
        <v>0</v>
      </c>
      <c r="BY19" s="288">
        <f>BY$47*関係係数シート!DU15</f>
        <v>0</v>
      </c>
      <c r="BZ19" s="288">
        <f>BZ$47*関係係数シート!DV15</f>
        <v>0</v>
      </c>
      <c r="CA19" s="288">
        <f>CA$47*関係係数シート!DW15</f>
        <v>0</v>
      </c>
      <c r="CB19" s="288">
        <f>CB$47*関係係数シート!DX15</f>
        <v>0</v>
      </c>
      <c r="CC19" s="288">
        <f>CC$47*関係係数シート!DY15</f>
        <v>0</v>
      </c>
      <c r="CD19" s="288">
        <f>CD$47*関係係数シート!EA15</f>
        <v>0</v>
      </c>
      <c r="CE19" s="288">
        <f>CE$47*関係係数シート!EB15</f>
        <v>0</v>
      </c>
      <c r="CF19" s="288">
        <f>CF$47*関係係数シート!EC15</f>
        <v>0</v>
      </c>
      <c r="CG19" s="288">
        <f>CG$47*関係係数シート!ED15</f>
        <v>0</v>
      </c>
      <c r="CH19" s="288">
        <f>CH$47*関係係数シート!EE15</f>
        <v>0</v>
      </c>
      <c r="CI19" s="289">
        <f>CI$47*関係係数シート!EG15</f>
        <v>0</v>
      </c>
      <c r="CJ19" s="406">
        <f t="shared" si="4"/>
        <v>0</v>
      </c>
    </row>
    <row r="20" spans="2:88" ht="20.149999999999999" customHeight="1" x14ac:dyDescent="0.2">
      <c r="B20" s="102">
        <v>13</v>
      </c>
      <c r="C20" s="283" t="s">
        <v>219</v>
      </c>
      <c r="D20" s="287">
        <f>設備投資の入力シート!D18</f>
        <v>0</v>
      </c>
      <c r="E20" s="287">
        <f>設備投資の計算シート!CJ20</f>
        <v>0</v>
      </c>
      <c r="F20" s="403">
        <f>E20*関係係数シート!D16</f>
        <v>0</v>
      </c>
      <c r="G20" s="288">
        <f>F20*関係係数シート!$E16</f>
        <v>0</v>
      </c>
      <c r="H20" s="286">
        <f>F20*関係係数シート!$F16</f>
        <v>0</v>
      </c>
      <c r="I20" s="286">
        <v>0</v>
      </c>
      <c r="J20" s="286">
        <f>I20*関係係数シート!D16</f>
        <v>0</v>
      </c>
      <c r="K20" s="403">
        <v>0</v>
      </c>
      <c r="L20" s="288">
        <f>K20*関係係数シート!$E16</f>
        <v>0</v>
      </c>
      <c r="M20" s="286">
        <f>K20*関係係数シート!$F16</f>
        <v>0</v>
      </c>
      <c r="N20" s="288">
        <f t="shared" si="5"/>
        <v>0</v>
      </c>
      <c r="O20" s="288">
        <f t="shared" si="6"/>
        <v>0</v>
      </c>
      <c r="P20" s="289">
        <f t="shared" si="7"/>
        <v>0</v>
      </c>
      <c r="Q20" s="65"/>
      <c r="R20" s="291"/>
      <c r="S20" s="292"/>
      <c r="T20" s="288">
        <f>$S$45*関係係数シート!G16</f>
        <v>0</v>
      </c>
      <c r="U20" s="288">
        <f>T20*関係係数シート!D16</f>
        <v>0</v>
      </c>
      <c r="V20" s="288">
        <v>0</v>
      </c>
      <c r="W20" s="288">
        <f>V20*関係係数シート!E16</f>
        <v>0</v>
      </c>
      <c r="X20" s="289">
        <f>V20*関係係数シート!F16</f>
        <v>0</v>
      </c>
      <c r="Z20" s="294">
        <f>ROUND(F20*関係係数シート!$H16,0)</f>
        <v>0</v>
      </c>
      <c r="AA20" s="295">
        <f>ROUND(K20*関係係数シート!$H16,0)</f>
        <v>0</v>
      </c>
      <c r="AB20" s="295">
        <f t="shared" si="8"/>
        <v>0</v>
      </c>
      <c r="AC20" s="297">
        <f>ROUND(V20*関係係数シート!$H16,0)</f>
        <v>0</v>
      </c>
      <c r="AD20" s="294">
        <f>ROUND(F20*関係係数シート!$I16,0)</f>
        <v>0</v>
      </c>
      <c r="AE20" s="297">
        <f>ROUND(K20*関係係数シート!$I16,0)</f>
        <v>0</v>
      </c>
      <c r="AF20" s="297">
        <f t="shared" si="9"/>
        <v>0</v>
      </c>
      <c r="AG20" s="298">
        <f>ROUND(V20*関係係数シート!$I16,0)</f>
        <v>0</v>
      </c>
      <c r="AI20" s="299">
        <f t="shared" si="10"/>
        <v>0</v>
      </c>
      <c r="AJ20" s="300">
        <f t="shared" si="11"/>
        <v>0</v>
      </c>
      <c r="AK20" s="301">
        <f t="shared" si="12"/>
        <v>0</v>
      </c>
      <c r="AL20" s="299">
        <f t="shared" si="13"/>
        <v>0</v>
      </c>
      <c r="AM20" s="302">
        <f t="shared" si="14"/>
        <v>0</v>
      </c>
      <c r="AN20" s="303">
        <f t="shared" si="15"/>
        <v>1</v>
      </c>
      <c r="AP20" s="304">
        <v>13</v>
      </c>
      <c r="AQ20" s="305" t="e">
        <f t="shared" si="0"/>
        <v>#N/A</v>
      </c>
      <c r="AR20" s="306" t="e">
        <f t="shared" si="16"/>
        <v>#N/A</v>
      </c>
      <c r="AS20" s="307" t="e">
        <f t="shared" si="1"/>
        <v>#N/A</v>
      </c>
      <c r="AT20" s="301" t="e">
        <f t="shared" si="2"/>
        <v>#N/A</v>
      </c>
      <c r="AU20" s="308" t="e">
        <f>SUM($AR$8:AR20)/SUM($AR$8:$AR$44)</f>
        <v>#N/A</v>
      </c>
      <c r="AV20" s="404" t="e">
        <f t="shared" si="17"/>
        <v>#N/A</v>
      </c>
      <c r="AW20" s="405" t="e">
        <f t="shared" si="3"/>
        <v>#N/A</v>
      </c>
      <c r="AY20" s="282" t="s">
        <v>12</v>
      </c>
      <c r="AZ20" s="283" t="s">
        <v>102</v>
      </c>
      <c r="BA20" s="429">
        <f>BA$47*関係係数シート!CW16</f>
        <v>0</v>
      </c>
      <c r="BB20" s="288">
        <f>BB$47*関係係数シート!CX16</f>
        <v>0</v>
      </c>
      <c r="BC20" s="288">
        <f>BC$47*関係係数シート!CY16</f>
        <v>0</v>
      </c>
      <c r="BD20" s="288">
        <f>BD$47*関係係数シート!CZ16</f>
        <v>0</v>
      </c>
      <c r="BE20" s="288">
        <f>BE$47*関係係数シート!DA16</f>
        <v>0</v>
      </c>
      <c r="BF20" s="288">
        <f>BF$47*関係係数シート!DB16</f>
        <v>0</v>
      </c>
      <c r="BG20" s="288">
        <f>BG$47*関係係数シート!DC16</f>
        <v>0</v>
      </c>
      <c r="BH20" s="288">
        <f>BH$47*関係係数シート!DD16</f>
        <v>0</v>
      </c>
      <c r="BI20" s="288">
        <f>BI$47*関係係数シート!DE16</f>
        <v>0</v>
      </c>
      <c r="BJ20" s="288">
        <f>BJ$47*関係係数シート!DF16</f>
        <v>0</v>
      </c>
      <c r="BK20" s="288">
        <f>BK$47*関係係数シート!DG16</f>
        <v>0</v>
      </c>
      <c r="BL20" s="288">
        <f>BL$47*関係係数シート!DH16</f>
        <v>0</v>
      </c>
      <c r="BM20" s="288">
        <f>BM$47*関係係数シート!DI16</f>
        <v>0</v>
      </c>
      <c r="BN20" s="288">
        <f>BN$47*関係係数シート!DJ16</f>
        <v>0</v>
      </c>
      <c r="BO20" s="288">
        <f>BO$47*関係係数シート!DK16</f>
        <v>0</v>
      </c>
      <c r="BP20" s="288">
        <f>BP$47*関係係数シート!DL16</f>
        <v>0</v>
      </c>
      <c r="BQ20" s="288">
        <f>BQ$47*関係係数シート!DM16</f>
        <v>0</v>
      </c>
      <c r="BR20" s="288">
        <f>BR$47*関係係数シート!DN16</f>
        <v>0</v>
      </c>
      <c r="BS20" s="288">
        <f>BS$47*関係係数シート!DO16</f>
        <v>0</v>
      </c>
      <c r="BT20" s="288">
        <f>BT$47*関係係数シート!DP16</f>
        <v>0</v>
      </c>
      <c r="BU20" s="288">
        <f>BU$47*関係係数シート!DQ16</f>
        <v>0</v>
      </c>
      <c r="BV20" s="288">
        <f>BV$47*関係係数シート!DR16</f>
        <v>0</v>
      </c>
      <c r="BW20" s="288">
        <f>BW$47*関係係数シート!DS16</f>
        <v>0</v>
      </c>
      <c r="BX20" s="288">
        <f>BX$47*関係係数シート!DT16</f>
        <v>0</v>
      </c>
      <c r="BY20" s="288">
        <f>BY$47*関係係数シート!DU16</f>
        <v>0</v>
      </c>
      <c r="BZ20" s="288">
        <f>BZ$47*関係係数シート!DV16</f>
        <v>0</v>
      </c>
      <c r="CA20" s="288">
        <f>CA$47*関係係数シート!DW16</f>
        <v>0</v>
      </c>
      <c r="CB20" s="288">
        <f>CB$47*関係係数シート!DX16</f>
        <v>0</v>
      </c>
      <c r="CC20" s="288">
        <f>CC$47*関係係数シート!DY16</f>
        <v>0</v>
      </c>
      <c r="CD20" s="288">
        <f>CD$47*関係係数シート!EA16</f>
        <v>0</v>
      </c>
      <c r="CE20" s="288">
        <f>CE$47*関係係数シート!EB16</f>
        <v>0</v>
      </c>
      <c r="CF20" s="288">
        <f>CF$47*関係係数シート!EC16</f>
        <v>0</v>
      </c>
      <c r="CG20" s="288">
        <f>CG$47*関係係数シート!ED16</f>
        <v>0</v>
      </c>
      <c r="CH20" s="288">
        <f>CH$47*関係係数シート!EE16</f>
        <v>0</v>
      </c>
      <c r="CI20" s="289">
        <f>CI$47*関係係数シート!EG16</f>
        <v>0</v>
      </c>
      <c r="CJ20" s="406">
        <f t="shared" si="4"/>
        <v>0</v>
      </c>
    </row>
    <row r="21" spans="2:88" ht="20.149999999999999" customHeight="1" x14ac:dyDescent="0.2">
      <c r="B21" s="102">
        <v>14</v>
      </c>
      <c r="C21" s="283" t="s">
        <v>220</v>
      </c>
      <c r="D21" s="287">
        <f>設備投資の入力シート!D19</f>
        <v>0</v>
      </c>
      <c r="E21" s="287">
        <f>設備投資の計算シート!CJ21</f>
        <v>0</v>
      </c>
      <c r="F21" s="403">
        <f>E21*関係係数シート!D17</f>
        <v>0</v>
      </c>
      <c r="G21" s="288">
        <f>F21*関係係数シート!$E17</f>
        <v>0</v>
      </c>
      <c r="H21" s="286">
        <f>F21*関係係数シート!$F17</f>
        <v>0</v>
      </c>
      <c r="I21" s="286">
        <v>0</v>
      </c>
      <c r="J21" s="286">
        <f>I21*関係係数シート!D17</f>
        <v>0</v>
      </c>
      <c r="K21" s="403">
        <v>0</v>
      </c>
      <c r="L21" s="288">
        <f>K21*関係係数シート!$E17</f>
        <v>0</v>
      </c>
      <c r="M21" s="286">
        <f>K21*関係係数シート!$F17</f>
        <v>0</v>
      </c>
      <c r="N21" s="288">
        <f t="shared" si="5"/>
        <v>0</v>
      </c>
      <c r="O21" s="288">
        <f t="shared" si="6"/>
        <v>0</v>
      </c>
      <c r="P21" s="289">
        <f t="shared" si="7"/>
        <v>0</v>
      </c>
      <c r="Q21" s="65"/>
      <c r="R21" s="291"/>
      <c r="S21" s="292"/>
      <c r="T21" s="288">
        <f>$S$45*関係係数シート!G17</f>
        <v>0</v>
      </c>
      <c r="U21" s="288">
        <f>T21*関係係数シート!D17</f>
        <v>0</v>
      </c>
      <c r="V21" s="288">
        <v>0</v>
      </c>
      <c r="W21" s="288">
        <f>V21*関係係数シート!E17</f>
        <v>0</v>
      </c>
      <c r="X21" s="289">
        <f>V21*関係係数シート!F17</f>
        <v>0</v>
      </c>
      <c r="Z21" s="294">
        <f>ROUND(F21*関係係数シート!$H17,0)</f>
        <v>0</v>
      </c>
      <c r="AA21" s="295">
        <f>ROUND(K21*関係係数シート!$H17,0)</f>
        <v>0</v>
      </c>
      <c r="AB21" s="295">
        <f t="shared" si="8"/>
        <v>0</v>
      </c>
      <c r="AC21" s="297">
        <f>ROUND(V21*関係係数シート!$H17,0)</f>
        <v>0</v>
      </c>
      <c r="AD21" s="294">
        <f>ROUND(F21*関係係数シート!$I17,0)</f>
        <v>0</v>
      </c>
      <c r="AE21" s="297">
        <f>ROUND(K21*関係係数シート!$I17,0)</f>
        <v>0</v>
      </c>
      <c r="AF21" s="297">
        <f t="shared" si="9"/>
        <v>0</v>
      </c>
      <c r="AG21" s="298">
        <f>ROUND(V21*関係係数シート!$I17,0)</f>
        <v>0</v>
      </c>
      <c r="AI21" s="299">
        <f t="shared" si="10"/>
        <v>0</v>
      </c>
      <c r="AJ21" s="300">
        <f t="shared" si="11"/>
        <v>0</v>
      </c>
      <c r="AK21" s="301">
        <f t="shared" si="12"/>
        <v>0</v>
      </c>
      <c r="AL21" s="299">
        <f t="shared" si="13"/>
        <v>0</v>
      </c>
      <c r="AM21" s="302">
        <f t="shared" si="14"/>
        <v>0</v>
      </c>
      <c r="AN21" s="303">
        <f t="shared" si="15"/>
        <v>1</v>
      </c>
      <c r="AP21" s="304">
        <v>14</v>
      </c>
      <c r="AQ21" s="305" t="e">
        <f t="shared" si="0"/>
        <v>#N/A</v>
      </c>
      <c r="AR21" s="306" t="e">
        <f t="shared" si="16"/>
        <v>#N/A</v>
      </c>
      <c r="AS21" s="307" t="e">
        <f t="shared" si="1"/>
        <v>#N/A</v>
      </c>
      <c r="AT21" s="301" t="e">
        <f t="shared" si="2"/>
        <v>#N/A</v>
      </c>
      <c r="AU21" s="308" t="e">
        <f>SUM($AR$8:AR21)/SUM($AR$8:$AR$44)</f>
        <v>#N/A</v>
      </c>
      <c r="AV21" s="404" t="e">
        <f t="shared" si="17"/>
        <v>#N/A</v>
      </c>
      <c r="AW21" s="405" t="e">
        <f t="shared" si="3"/>
        <v>#N/A</v>
      </c>
      <c r="AY21" s="282" t="s">
        <v>13</v>
      </c>
      <c r="AZ21" s="283" t="s">
        <v>103</v>
      </c>
      <c r="BA21" s="429">
        <f>BA$47*関係係数シート!CW17</f>
        <v>0</v>
      </c>
      <c r="BB21" s="288">
        <f>BB$47*関係係数シート!CX17</f>
        <v>0</v>
      </c>
      <c r="BC21" s="288">
        <f>BC$47*関係係数シート!CY17</f>
        <v>0</v>
      </c>
      <c r="BD21" s="288">
        <f>BD$47*関係係数シート!CZ17</f>
        <v>0</v>
      </c>
      <c r="BE21" s="288">
        <f>BE$47*関係係数シート!DA17</f>
        <v>0</v>
      </c>
      <c r="BF21" s="288">
        <f>BF$47*関係係数シート!DB17</f>
        <v>0</v>
      </c>
      <c r="BG21" s="288">
        <f>BG$47*関係係数シート!DC17</f>
        <v>0</v>
      </c>
      <c r="BH21" s="288">
        <f>BH$47*関係係数シート!DD17</f>
        <v>0</v>
      </c>
      <c r="BI21" s="288">
        <f>BI$47*関係係数シート!DE17</f>
        <v>0</v>
      </c>
      <c r="BJ21" s="288">
        <f>BJ$47*関係係数シート!DF17</f>
        <v>0</v>
      </c>
      <c r="BK21" s="288">
        <f>BK$47*関係係数シート!DG17</f>
        <v>0</v>
      </c>
      <c r="BL21" s="288">
        <f>BL$47*関係係数シート!DH17</f>
        <v>0</v>
      </c>
      <c r="BM21" s="288">
        <f>BM$47*関係係数シート!DI17</f>
        <v>0</v>
      </c>
      <c r="BN21" s="288">
        <f>BN$47*関係係数シート!DJ17</f>
        <v>0</v>
      </c>
      <c r="BO21" s="288">
        <f>BO$47*関係係数シート!DK17</f>
        <v>0</v>
      </c>
      <c r="BP21" s="288">
        <f>BP$47*関係係数シート!DL17</f>
        <v>0</v>
      </c>
      <c r="BQ21" s="288">
        <f>BQ$47*関係係数シート!DM17</f>
        <v>0</v>
      </c>
      <c r="BR21" s="288">
        <f>BR$47*関係係数シート!DN17</f>
        <v>0</v>
      </c>
      <c r="BS21" s="288">
        <f>BS$47*関係係数シート!DO17</f>
        <v>0</v>
      </c>
      <c r="BT21" s="288">
        <f>BT$47*関係係数シート!DP17</f>
        <v>0</v>
      </c>
      <c r="BU21" s="288">
        <f>BU$47*関係係数シート!DQ17</f>
        <v>0</v>
      </c>
      <c r="BV21" s="288">
        <f>BV$47*関係係数シート!DR17</f>
        <v>0</v>
      </c>
      <c r="BW21" s="288">
        <f>BW$47*関係係数シート!DS17</f>
        <v>0</v>
      </c>
      <c r="BX21" s="288">
        <f>BX$47*関係係数シート!DT17</f>
        <v>0</v>
      </c>
      <c r="BY21" s="288">
        <f>BY$47*関係係数シート!DU17</f>
        <v>0</v>
      </c>
      <c r="BZ21" s="288">
        <f>BZ$47*関係係数シート!DV17</f>
        <v>0</v>
      </c>
      <c r="CA21" s="288">
        <f>CA$47*関係係数シート!DW17</f>
        <v>0</v>
      </c>
      <c r="CB21" s="288">
        <f>CB$47*関係係数シート!DX17</f>
        <v>0</v>
      </c>
      <c r="CC21" s="288">
        <f>CC$47*関係係数シート!DY17</f>
        <v>0</v>
      </c>
      <c r="CD21" s="288">
        <f>CD$47*関係係数シート!EA17</f>
        <v>0</v>
      </c>
      <c r="CE21" s="288">
        <f>CE$47*関係係数シート!EB17</f>
        <v>0</v>
      </c>
      <c r="CF21" s="288">
        <f>CF$47*関係係数シート!EC17</f>
        <v>0</v>
      </c>
      <c r="CG21" s="288">
        <f>CG$47*関係係数シート!ED17</f>
        <v>0</v>
      </c>
      <c r="CH21" s="288">
        <f>CH$47*関係係数シート!EE17</f>
        <v>0</v>
      </c>
      <c r="CI21" s="289">
        <f>CI$47*関係係数シート!EG17</f>
        <v>0</v>
      </c>
      <c r="CJ21" s="406">
        <f t="shared" si="4"/>
        <v>0</v>
      </c>
    </row>
    <row r="22" spans="2:88" ht="20.149999999999999" customHeight="1" x14ac:dyDescent="0.2">
      <c r="B22" s="103">
        <v>15</v>
      </c>
      <c r="C22" s="310" t="s">
        <v>221</v>
      </c>
      <c r="D22" s="314">
        <f>設備投資の入力シート!D20</f>
        <v>0</v>
      </c>
      <c r="E22" s="314">
        <f>設備投資の計算シート!CJ22</f>
        <v>0</v>
      </c>
      <c r="F22" s="407">
        <f>E22*関係係数シート!D18</f>
        <v>0</v>
      </c>
      <c r="G22" s="315">
        <f>F22*関係係数シート!$E18</f>
        <v>0</v>
      </c>
      <c r="H22" s="313">
        <f>F22*関係係数シート!$F18</f>
        <v>0</v>
      </c>
      <c r="I22" s="313">
        <v>0</v>
      </c>
      <c r="J22" s="313">
        <f>I22*関係係数シート!D18</f>
        <v>0</v>
      </c>
      <c r="K22" s="407">
        <v>0</v>
      </c>
      <c r="L22" s="315">
        <f>K22*関係係数シート!$E18</f>
        <v>0</v>
      </c>
      <c r="M22" s="313">
        <f>K22*関係係数シート!$F18</f>
        <v>0</v>
      </c>
      <c r="N22" s="315">
        <f t="shared" si="5"/>
        <v>0</v>
      </c>
      <c r="O22" s="315">
        <f t="shared" si="6"/>
        <v>0</v>
      </c>
      <c r="P22" s="316">
        <f t="shared" si="7"/>
        <v>0</v>
      </c>
      <c r="Q22" s="65"/>
      <c r="R22" s="318"/>
      <c r="S22" s="319"/>
      <c r="T22" s="315">
        <f>$S$45*関係係数シート!G18</f>
        <v>0</v>
      </c>
      <c r="U22" s="315">
        <f>T22*関係係数シート!D18</f>
        <v>0</v>
      </c>
      <c r="V22" s="315">
        <v>0</v>
      </c>
      <c r="W22" s="315">
        <f>V22*関係係数シート!E18</f>
        <v>0</v>
      </c>
      <c r="X22" s="316">
        <f>V22*関係係数シート!F18</f>
        <v>0</v>
      </c>
      <c r="Z22" s="321">
        <f>ROUND(F22*関係係数シート!$H18,0)</f>
        <v>0</v>
      </c>
      <c r="AA22" s="322">
        <f>ROUND(K22*関係係数シート!$H18,0)</f>
        <v>0</v>
      </c>
      <c r="AB22" s="322">
        <f t="shared" si="8"/>
        <v>0</v>
      </c>
      <c r="AC22" s="324">
        <f>ROUND(V22*関係係数シート!$H18,0)</f>
        <v>0</v>
      </c>
      <c r="AD22" s="321">
        <f>ROUND(F22*関係係数シート!$I18,0)</f>
        <v>0</v>
      </c>
      <c r="AE22" s="324">
        <f>ROUND(K22*関係係数シート!$I18,0)</f>
        <v>0</v>
      </c>
      <c r="AF22" s="324">
        <f t="shared" si="9"/>
        <v>0</v>
      </c>
      <c r="AG22" s="325">
        <f>ROUND(V22*関係係数シート!$I18,0)</f>
        <v>0</v>
      </c>
      <c r="AI22" s="326">
        <f t="shared" si="10"/>
        <v>0</v>
      </c>
      <c r="AJ22" s="327">
        <f t="shared" si="11"/>
        <v>0</v>
      </c>
      <c r="AK22" s="328">
        <f t="shared" si="12"/>
        <v>0</v>
      </c>
      <c r="AL22" s="326">
        <f t="shared" si="13"/>
        <v>0</v>
      </c>
      <c r="AM22" s="329">
        <f t="shared" si="14"/>
        <v>0</v>
      </c>
      <c r="AN22" s="330">
        <f t="shared" si="15"/>
        <v>1</v>
      </c>
      <c r="AP22" s="331">
        <v>15</v>
      </c>
      <c r="AQ22" s="332" t="e">
        <f t="shared" si="0"/>
        <v>#N/A</v>
      </c>
      <c r="AR22" s="333" t="e">
        <f t="shared" si="16"/>
        <v>#N/A</v>
      </c>
      <c r="AS22" s="334" t="e">
        <f t="shared" si="1"/>
        <v>#N/A</v>
      </c>
      <c r="AT22" s="328" t="e">
        <f t="shared" si="2"/>
        <v>#N/A</v>
      </c>
      <c r="AU22" s="335" t="e">
        <f>SUM($AR$8:AR22)/SUM($AR$8:$AR$44)</f>
        <v>#N/A</v>
      </c>
      <c r="AV22" s="408" t="e">
        <f t="shared" si="17"/>
        <v>#N/A</v>
      </c>
      <c r="AW22" s="409" t="e">
        <f t="shared" si="3"/>
        <v>#N/A</v>
      </c>
      <c r="AY22" s="309" t="s">
        <v>14</v>
      </c>
      <c r="AZ22" s="310" t="s">
        <v>104</v>
      </c>
      <c r="BA22" s="430">
        <f>BA$47*関係係数シート!CW18</f>
        <v>0</v>
      </c>
      <c r="BB22" s="315">
        <f>BB$47*関係係数シート!CX18</f>
        <v>0</v>
      </c>
      <c r="BC22" s="315">
        <f>BC$47*関係係数シート!CY18</f>
        <v>0</v>
      </c>
      <c r="BD22" s="315">
        <f>BD$47*関係係数シート!CZ18</f>
        <v>0</v>
      </c>
      <c r="BE22" s="315">
        <f>BE$47*関係係数シート!DA18</f>
        <v>0</v>
      </c>
      <c r="BF22" s="315">
        <f>BF$47*関係係数シート!DB18</f>
        <v>0</v>
      </c>
      <c r="BG22" s="315">
        <f>BG$47*関係係数シート!DC18</f>
        <v>0</v>
      </c>
      <c r="BH22" s="315">
        <f>BH$47*関係係数シート!DD18</f>
        <v>0</v>
      </c>
      <c r="BI22" s="315">
        <f>BI$47*関係係数シート!DE18</f>
        <v>0</v>
      </c>
      <c r="BJ22" s="315">
        <f>BJ$47*関係係数シート!DF18</f>
        <v>0</v>
      </c>
      <c r="BK22" s="315">
        <f>BK$47*関係係数シート!DG18</f>
        <v>0</v>
      </c>
      <c r="BL22" s="315">
        <f>BL$47*関係係数シート!DH18</f>
        <v>0</v>
      </c>
      <c r="BM22" s="315">
        <f>BM$47*関係係数シート!DI18</f>
        <v>0</v>
      </c>
      <c r="BN22" s="315">
        <f>BN$47*関係係数シート!DJ18</f>
        <v>0</v>
      </c>
      <c r="BO22" s="315">
        <f>BO$47*関係係数シート!DK18</f>
        <v>0</v>
      </c>
      <c r="BP22" s="315">
        <f>BP$47*関係係数シート!DL18</f>
        <v>0</v>
      </c>
      <c r="BQ22" s="315">
        <f>BQ$47*関係係数シート!DM18</f>
        <v>0</v>
      </c>
      <c r="BR22" s="315">
        <f>BR$47*関係係数シート!DN18</f>
        <v>0</v>
      </c>
      <c r="BS22" s="315">
        <f>BS$47*関係係数シート!DO18</f>
        <v>0</v>
      </c>
      <c r="BT22" s="315">
        <f>BT$47*関係係数シート!DP18</f>
        <v>0</v>
      </c>
      <c r="BU22" s="315">
        <f>BU$47*関係係数シート!DQ18</f>
        <v>0</v>
      </c>
      <c r="BV22" s="315">
        <f>BV$47*関係係数シート!DR18</f>
        <v>0</v>
      </c>
      <c r="BW22" s="315">
        <f>BW$47*関係係数シート!DS18</f>
        <v>0</v>
      </c>
      <c r="BX22" s="315">
        <f>BX$47*関係係数シート!DT18</f>
        <v>0</v>
      </c>
      <c r="BY22" s="315">
        <f>BY$47*関係係数シート!DU18</f>
        <v>0</v>
      </c>
      <c r="BZ22" s="315">
        <f>BZ$47*関係係数シート!DV18</f>
        <v>0</v>
      </c>
      <c r="CA22" s="315">
        <f>CA$47*関係係数シート!DW18</f>
        <v>0</v>
      </c>
      <c r="CB22" s="315">
        <f>CB$47*関係係数シート!DX18</f>
        <v>0</v>
      </c>
      <c r="CC22" s="315">
        <f>CC$47*関係係数シート!DY18</f>
        <v>0</v>
      </c>
      <c r="CD22" s="315">
        <f>CD$47*関係係数シート!EA18</f>
        <v>0</v>
      </c>
      <c r="CE22" s="315">
        <f>CE$47*関係係数シート!EB18</f>
        <v>0</v>
      </c>
      <c r="CF22" s="315">
        <f>CF$47*関係係数シート!EC18</f>
        <v>0</v>
      </c>
      <c r="CG22" s="315">
        <f>CG$47*関係係数シート!ED18</f>
        <v>0</v>
      </c>
      <c r="CH22" s="315">
        <f>CH$47*関係係数シート!EE18</f>
        <v>0</v>
      </c>
      <c r="CI22" s="316">
        <f>CI$47*関係係数シート!EG18</f>
        <v>0</v>
      </c>
      <c r="CJ22" s="410">
        <f t="shared" si="4"/>
        <v>0</v>
      </c>
    </row>
    <row r="23" spans="2:88" ht="20.149999999999999" customHeight="1" x14ac:dyDescent="0.2">
      <c r="B23" s="236">
        <v>16</v>
      </c>
      <c r="C23" s="337" t="s">
        <v>92</v>
      </c>
      <c r="D23" s="341">
        <f>設備投資の入力シート!D21</f>
        <v>0</v>
      </c>
      <c r="E23" s="341">
        <f>設備投資の計算シート!CJ23</f>
        <v>0</v>
      </c>
      <c r="F23" s="397">
        <f>E23*関係係数シート!D19</f>
        <v>0</v>
      </c>
      <c r="G23" s="342">
        <f>F23*関係係数シート!$E19</f>
        <v>0</v>
      </c>
      <c r="H23" s="340">
        <f>F23*関係係数シート!$F19</f>
        <v>0</v>
      </c>
      <c r="I23" s="340">
        <v>0</v>
      </c>
      <c r="J23" s="340">
        <f>I23*関係係数シート!D19</f>
        <v>0</v>
      </c>
      <c r="K23" s="397">
        <v>0</v>
      </c>
      <c r="L23" s="342">
        <f>K23*関係係数シート!$E19</f>
        <v>0</v>
      </c>
      <c r="M23" s="340">
        <f>K23*関係係数シート!$F19</f>
        <v>0</v>
      </c>
      <c r="N23" s="342">
        <f t="shared" si="5"/>
        <v>0</v>
      </c>
      <c r="O23" s="342">
        <f t="shared" si="6"/>
        <v>0</v>
      </c>
      <c r="P23" s="343">
        <f t="shared" si="7"/>
        <v>0</v>
      </c>
      <c r="Q23" s="65"/>
      <c r="R23" s="345"/>
      <c r="S23" s="346"/>
      <c r="T23" s="342">
        <f>$S$45*関係係数シート!G19</f>
        <v>0</v>
      </c>
      <c r="U23" s="342">
        <f>T23*関係係数シート!D19</f>
        <v>0</v>
      </c>
      <c r="V23" s="342">
        <v>0</v>
      </c>
      <c r="W23" s="342">
        <f>V23*関係係数シート!E19</f>
        <v>0</v>
      </c>
      <c r="X23" s="343">
        <f>V23*関係係数シート!F19</f>
        <v>0</v>
      </c>
      <c r="Z23" s="348">
        <f>ROUND(F23*関係係数シート!$H19,0)</f>
        <v>0</v>
      </c>
      <c r="AA23" s="349">
        <f>ROUND(K23*関係係数シート!$H19,0)</f>
        <v>0</v>
      </c>
      <c r="AB23" s="349">
        <f t="shared" si="8"/>
        <v>0</v>
      </c>
      <c r="AC23" s="351">
        <f>ROUND(V23*関係係数シート!$H19,0)</f>
        <v>0</v>
      </c>
      <c r="AD23" s="348">
        <f>ROUND(F23*関係係数シート!$I19,0)</f>
        <v>0</v>
      </c>
      <c r="AE23" s="351">
        <f>ROUND(K23*関係係数シート!$I19,0)</f>
        <v>0</v>
      </c>
      <c r="AF23" s="351">
        <f t="shared" si="9"/>
        <v>0</v>
      </c>
      <c r="AG23" s="352">
        <f>ROUND(V23*関係係数シート!$I19,0)</f>
        <v>0</v>
      </c>
      <c r="AI23" s="353">
        <f t="shared" si="10"/>
        <v>0</v>
      </c>
      <c r="AJ23" s="354">
        <f t="shared" si="11"/>
        <v>0</v>
      </c>
      <c r="AK23" s="355">
        <f t="shared" si="12"/>
        <v>0</v>
      </c>
      <c r="AL23" s="353">
        <f t="shared" si="13"/>
        <v>0</v>
      </c>
      <c r="AM23" s="356">
        <f t="shared" si="14"/>
        <v>0</v>
      </c>
      <c r="AN23" s="357">
        <f t="shared" si="15"/>
        <v>1</v>
      </c>
      <c r="AP23" s="358">
        <v>16</v>
      </c>
      <c r="AQ23" s="359" t="e">
        <f t="shared" si="0"/>
        <v>#N/A</v>
      </c>
      <c r="AR23" s="360" t="e">
        <f t="shared" si="16"/>
        <v>#N/A</v>
      </c>
      <c r="AS23" s="361" t="e">
        <f t="shared" si="1"/>
        <v>#N/A</v>
      </c>
      <c r="AT23" s="355" t="e">
        <f t="shared" si="2"/>
        <v>#N/A</v>
      </c>
      <c r="AU23" s="362" t="e">
        <f>SUM($AR$8:AR23)/SUM($AR$8:$AR$44)</f>
        <v>#N/A</v>
      </c>
      <c r="AV23" s="411" t="e">
        <f t="shared" si="17"/>
        <v>#N/A</v>
      </c>
      <c r="AW23" s="412" t="e">
        <f t="shared" si="3"/>
        <v>#N/A</v>
      </c>
      <c r="AY23" s="336" t="s">
        <v>15</v>
      </c>
      <c r="AZ23" s="337" t="s">
        <v>92</v>
      </c>
      <c r="BA23" s="431">
        <f>BA$47*関係係数シート!CW19</f>
        <v>0</v>
      </c>
      <c r="BB23" s="342">
        <f>BB$47*関係係数シート!CX19</f>
        <v>0</v>
      </c>
      <c r="BC23" s="342">
        <f>BC$47*関係係数シート!CY19</f>
        <v>0</v>
      </c>
      <c r="BD23" s="342">
        <f>BD$47*関係係数シート!CZ19</f>
        <v>0</v>
      </c>
      <c r="BE23" s="342">
        <f>BE$47*関係係数シート!DA19</f>
        <v>0</v>
      </c>
      <c r="BF23" s="342">
        <f>BF$47*関係係数シート!DB19</f>
        <v>0</v>
      </c>
      <c r="BG23" s="342">
        <f>BG$47*関係係数シート!DC19</f>
        <v>0</v>
      </c>
      <c r="BH23" s="342">
        <f>BH$47*関係係数シート!DD19</f>
        <v>0</v>
      </c>
      <c r="BI23" s="342">
        <f>BI$47*関係係数シート!DE19</f>
        <v>0</v>
      </c>
      <c r="BJ23" s="342">
        <f>BJ$47*関係係数シート!DF19</f>
        <v>0</v>
      </c>
      <c r="BK23" s="342">
        <f>BK$47*関係係数シート!DG19</f>
        <v>0</v>
      </c>
      <c r="BL23" s="342">
        <f>BL$47*関係係数シート!DH19</f>
        <v>0</v>
      </c>
      <c r="BM23" s="342">
        <f>BM$47*関係係数シート!DI19</f>
        <v>0</v>
      </c>
      <c r="BN23" s="342">
        <f>BN$47*関係係数シート!DJ19</f>
        <v>0</v>
      </c>
      <c r="BO23" s="342">
        <f>BO$47*関係係数シート!DK19</f>
        <v>0</v>
      </c>
      <c r="BP23" s="342">
        <f>BP$47*関係係数シート!DL19</f>
        <v>0</v>
      </c>
      <c r="BQ23" s="342">
        <f>BQ$47*関係係数シート!DM19</f>
        <v>0</v>
      </c>
      <c r="BR23" s="342">
        <f>BR$47*関係係数シート!DN19</f>
        <v>0</v>
      </c>
      <c r="BS23" s="342">
        <f>BS$47*関係係数シート!DO19</f>
        <v>0</v>
      </c>
      <c r="BT23" s="342">
        <f>BT$47*関係係数シート!DP19</f>
        <v>0</v>
      </c>
      <c r="BU23" s="342">
        <f>BU$47*関係係数シート!DQ19</f>
        <v>0</v>
      </c>
      <c r="BV23" s="342">
        <f>BV$47*関係係数シート!DR19</f>
        <v>0</v>
      </c>
      <c r="BW23" s="342">
        <f>BW$47*関係係数シート!DS19</f>
        <v>0</v>
      </c>
      <c r="BX23" s="342">
        <f>BX$47*関係係数シート!DT19</f>
        <v>0</v>
      </c>
      <c r="BY23" s="342">
        <f>BY$47*関係係数シート!DU19</f>
        <v>0</v>
      </c>
      <c r="BZ23" s="342">
        <f>BZ$47*関係係数シート!DV19</f>
        <v>0</v>
      </c>
      <c r="CA23" s="342">
        <f>CA$47*関係係数シート!DW19</f>
        <v>0</v>
      </c>
      <c r="CB23" s="342">
        <f>CB$47*関係係数シート!DX19</f>
        <v>0</v>
      </c>
      <c r="CC23" s="342">
        <f>CC$47*関係係数シート!DY19</f>
        <v>0</v>
      </c>
      <c r="CD23" s="342">
        <f>CD$47*関係係数シート!EA19</f>
        <v>0</v>
      </c>
      <c r="CE23" s="342">
        <f>CE$47*関係係数シート!EB19</f>
        <v>0</v>
      </c>
      <c r="CF23" s="342">
        <f>CF$47*関係係数シート!EC19</f>
        <v>0</v>
      </c>
      <c r="CG23" s="342">
        <f>CG$47*関係係数シート!ED19</f>
        <v>0</v>
      </c>
      <c r="CH23" s="342">
        <f>CH$47*関係係数シート!EE19</f>
        <v>0</v>
      </c>
      <c r="CI23" s="343">
        <f>CI$47*関係係数シート!EG19</f>
        <v>0</v>
      </c>
      <c r="CJ23" s="413">
        <f t="shared" si="4"/>
        <v>0</v>
      </c>
    </row>
    <row r="24" spans="2:88" ht="20.149999999999999" customHeight="1" x14ac:dyDescent="0.2">
      <c r="B24" s="102">
        <v>17</v>
      </c>
      <c r="C24" s="283" t="s">
        <v>222</v>
      </c>
      <c r="D24" s="287">
        <f>設備投資の入力シート!D22</f>
        <v>0</v>
      </c>
      <c r="E24" s="287">
        <f>設備投資の計算シート!CJ24</f>
        <v>0</v>
      </c>
      <c r="F24" s="403">
        <f>E24*関係係数シート!D20</f>
        <v>0</v>
      </c>
      <c r="G24" s="288">
        <f>F24*関係係数シート!$E20</f>
        <v>0</v>
      </c>
      <c r="H24" s="286">
        <f>F24*関係係数シート!$F20</f>
        <v>0</v>
      </c>
      <c r="I24" s="286">
        <v>0</v>
      </c>
      <c r="J24" s="286">
        <f>I24*関係係数シート!D20</f>
        <v>0</v>
      </c>
      <c r="K24" s="403">
        <v>0</v>
      </c>
      <c r="L24" s="288">
        <f>K24*関係係数シート!$E20</f>
        <v>0</v>
      </c>
      <c r="M24" s="286">
        <f>K24*関係係数シート!$F20</f>
        <v>0</v>
      </c>
      <c r="N24" s="288">
        <f t="shared" si="5"/>
        <v>0</v>
      </c>
      <c r="O24" s="288">
        <f t="shared" si="6"/>
        <v>0</v>
      </c>
      <c r="P24" s="289">
        <f t="shared" si="7"/>
        <v>0</v>
      </c>
      <c r="Q24" s="65"/>
      <c r="R24" s="291"/>
      <c r="S24" s="292"/>
      <c r="T24" s="288">
        <f>$S$45*関係係数シート!G20</f>
        <v>0</v>
      </c>
      <c r="U24" s="288">
        <f>T24*関係係数シート!D20</f>
        <v>0</v>
      </c>
      <c r="V24" s="288">
        <v>0</v>
      </c>
      <c r="W24" s="288">
        <f>V24*関係係数シート!E20</f>
        <v>0</v>
      </c>
      <c r="X24" s="289">
        <f>V24*関係係数シート!F20</f>
        <v>0</v>
      </c>
      <c r="Z24" s="294">
        <f>ROUND(F24*関係係数シート!$H20,0)</f>
        <v>0</v>
      </c>
      <c r="AA24" s="295">
        <f>ROUND(K24*関係係数シート!$H20,0)</f>
        <v>0</v>
      </c>
      <c r="AB24" s="295">
        <f t="shared" si="8"/>
        <v>0</v>
      </c>
      <c r="AC24" s="297">
        <f>ROUND(V24*関係係数シート!$H20,0)</f>
        <v>0</v>
      </c>
      <c r="AD24" s="294">
        <f>ROUND(F24*関係係数シート!$I20,0)</f>
        <v>0</v>
      </c>
      <c r="AE24" s="297">
        <f>ROUND(K24*関係係数シート!$I20,0)</f>
        <v>0</v>
      </c>
      <c r="AF24" s="297">
        <f t="shared" si="9"/>
        <v>0</v>
      </c>
      <c r="AG24" s="298">
        <f>ROUND(V24*関係係数シート!$I20,0)</f>
        <v>0</v>
      </c>
      <c r="AI24" s="299">
        <f t="shared" si="10"/>
        <v>0</v>
      </c>
      <c r="AJ24" s="300">
        <f t="shared" si="11"/>
        <v>0</v>
      </c>
      <c r="AK24" s="301">
        <f t="shared" si="12"/>
        <v>0</v>
      </c>
      <c r="AL24" s="299">
        <f t="shared" si="13"/>
        <v>0</v>
      </c>
      <c r="AM24" s="302">
        <f t="shared" si="14"/>
        <v>0</v>
      </c>
      <c r="AN24" s="303">
        <f t="shared" si="15"/>
        <v>1</v>
      </c>
      <c r="AP24" s="304">
        <v>17</v>
      </c>
      <c r="AQ24" s="305" t="e">
        <f t="shared" si="0"/>
        <v>#N/A</v>
      </c>
      <c r="AR24" s="306" t="e">
        <f t="shared" si="16"/>
        <v>#N/A</v>
      </c>
      <c r="AS24" s="307" t="e">
        <f t="shared" si="1"/>
        <v>#N/A</v>
      </c>
      <c r="AT24" s="301" t="e">
        <f t="shared" si="2"/>
        <v>#N/A</v>
      </c>
      <c r="AU24" s="308" t="e">
        <f>SUM($AR$8:AR24)/SUM($AR$8:$AR$44)</f>
        <v>#N/A</v>
      </c>
      <c r="AV24" s="404" t="e">
        <f t="shared" si="17"/>
        <v>#N/A</v>
      </c>
      <c r="AW24" s="405" t="e">
        <f t="shared" si="3"/>
        <v>#N/A</v>
      </c>
      <c r="AY24" s="282" t="s">
        <v>16</v>
      </c>
      <c r="AZ24" s="283" t="s">
        <v>105</v>
      </c>
      <c r="BA24" s="429">
        <f>BA$47*関係係数シート!CW20</f>
        <v>0</v>
      </c>
      <c r="BB24" s="288">
        <f>BB$47*関係係数シート!CX20</f>
        <v>0</v>
      </c>
      <c r="BC24" s="288">
        <f>BC$47*関係係数シート!CY20</f>
        <v>0</v>
      </c>
      <c r="BD24" s="288">
        <f>BD$47*関係係数シート!CZ20</f>
        <v>0</v>
      </c>
      <c r="BE24" s="288">
        <f>BE$47*関係係数シート!DA20</f>
        <v>0</v>
      </c>
      <c r="BF24" s="288">
        <f>BF$47*関係係数シート!DB20</f>
        <v>0</v>
      </c>
      <c r="BG24" s="288">
        <f>BG$47*関係係数シート!DC20</f>
        <v>0</v>
      </c>
      <c r="BH24" s="288">
        <f>BH$47*関係係数シート!DD20</f>
        <v>0</v>
      </c>
      <c r="BI24" s="288">
        <f>BI$47*関係係数シート!DE20</f>
        <v>0</v>
      </c>
      <c r="BJ24" s="288">
        <f>BJ$47*関係係数シート!DF20</f>
        <v>0</v>
      </c>
      <c r="BK24" s="288">
        <f>BK$47*関係係数シート!DG20</f>
        <v>0</v>
      </c>
      <c r="BL24" s="288">
        <f>BL$47*関係係数シート!DH20</f>
        <v>0</v>
      </c>
      <c r="BM24" s="288">
        <f>BM$47*関係係数シート!DI20</f>
        <v>0</v>
      </c>
      <c r="BN24" s="288">
        <f>BN$47*関係係数シート!DJ20</f>
        <v>0</v>
      </c>
      <c r="BO24" s="288">
        <f>BO$47*関係係数シート!DK20</f>
        <v>0</v>
      </c>
      <c r="BP24" s="288">
        <f>BP$47*関係係数シート!DL20</f>
        <v>0</v>
      </c>
      <c r="BQ24" s="288">
        <f>BQ$47*関係係数シート!DM20</f>
        <v>0</v>
      </c>
      <c r="BR24" s="288">
        <f>BR$47*関係係数シート!DN20</f>
        <v>0</v>
      </c>
      <c r="BS24" s="288">
        <f>BS$47*関係係数シート!DO20</f>
        <v>0</v>
      </c>
      <c r="BT24" s="288">
        <f>BT$47*関係係数シート!DP20</f>
        <v>0</v>
      </c>
      <c r="BU24" s="288">
        <f>BU$47*関係係数シート!DQ20</f>
        <v>0</v>
      </c>
      <c r="BV24" s="288">
        <f>BV$47*関係係数シート!DR20</f>
        <v>0</v>
      </c>
      <c r="BW24" s="288">
        <f>BW$47*関係係数シート!DS20</f>
        <v>0</v>
      </c>
      <c r="BX24" s="288">
        <f>BX$47*関係係数シート!DT20</f>
        <v>0</v>
      </c>
      <c r="BY24" s="288">
        <f>BY$47*関係係数シート!DU20</f>
        <v>0</v>
      </c>
      <c r="BZ24" s="288">
        <f>BZ$47*関係係数シート!DV20</f>
        <v>0</v>
      </c>
      <c r="CA24" s="288">
        <f>CA$47*関係係数シート!DW20</f>
        <v>0</v>
      </c>
      <c r="CB24" s="288">
        <f>CB$47*関係係数シート!DX20</f>
        <v>0</v>
      </c>
      <c r="CC24" s="288">
        <f>CC$47*関係係数シート!DY20</f>
        <v>0</v>
      </c>
      <c r="CD24" s="288">
        <f>CD$47*関係係数シート!EA20</f>
        <v>0</v>
      </c>
      <c r="CE24" s="288">
        <f>CE$47*関係係数シート!EB20</f>
        <v>0</v>
      </c>
      <c r="CF24" s="288">
        <f>CF$47*関係係数シート!EC20</f>
        <v>0</v>
      </c>
      <c r="CG24" s="288">
        <f>CG$47*関係係数シート!ED20</f>
        <v>0</v>
      </c>
      <c r="CH24" s="288">
        <f>CH$47*関係係数シート!EE20</f>
        <v>0</v>
      </c>
      <c r="CI24" s="289">
        <f>CI$47*関係係数シート!EG20</f>
        <v>0</v>
      </c>
      <c r="CJ24" s="406">
        <f t="shared" si="4"/>
        <v>0</v>
      </c>
    </row>
    <row r="25" spans="2:88" ht="20.149999999999999" customHeight="1" x14ac:dyDescent="0.2">
      <c r="B25" s="102">
        <v>18</v>
      </c>
      <c r="C25" s="283" t="s">
        <v>223</v>
      </c>
      <c r="D25" s="287">
        <f>設備投資の入力シート!D23</f>
        <v>0</v>
      </c>
      <c r="E25" s="287">
        <f>設備投資の計算シート!CJ25</f>
        <v>0</v>
      </c>
      <c r="F25" s="403">
        <f>E25*関係係数シート!D21</f>
        <v>0</v>
      </c>
      <c r="G25" s="288">
        <f>F25*関係係数シート!$E21</f>
        <v>0</v>
      </c>
      <c r="H25" s="286">
        <f>F25*関係係数シート!$F21</f>
        <v>0</v>
      </c>
      <c r="I25" s="286">
        <v>0</v>
      </c>
      <c r="J25" s="286">
        <f>I25*関係係数シート!D21</f>
        <v>0</v>
      </c>
      <c r="K25" s="403">
        <v>0</v>
      </c>
      <c r="L25" s="288">
        <f>K25*関係係数シート!$E21</f>
        <v>0</v>
      </c>
      <c r="M25" s="286">
        <f>K25*関係係数シート!$F21</f>
        <v>0</v>
      </c>
      <c r="N25" s="288">
        <f t="shared" si="5"/>
        <v>0</v>
      </c>
      <c r="O25" s="288">
        <f t="shared" si="6"/>
        <v>0</v>
      </c>
      <c r="P25" s="289">
        <f t="shared" si="7"/>
        <v>0</v>
      </c>
      <c r="Q25" s="65"/>
      <c r="R25" s="291"/>
      <c r="S25" s="292"/>
      <c r="T25" s="288">
        <f>$S$45*関係係数シート!G21</f>
        <v>0</v>
      </c>
      <c r="U25" s="288">
        <f>T25*関係係数シート!D21</f>
        <v>0</v>
      </c>
      <c r="V25" s="288">
        <v>0</v>
      </c>
      <c r="W25" s="288">
        <f>V25*関係係数シート!E21</f>
        <v>0</v>
      </c>
      <c r="X25" s="289">
        <f>V25*関係係数シート!F21</f>
        <v>0</v>
      </c>
      <c r="Z25" s="294">
        <f>ROUND(F25*関係係数シート!$H21,0)</f>
        <v>0</v>
      </c>
      <c r="AA25" s="295">
        <f>ROUND(K25*関係係数シート!$H21,0)</f>
        <v>0</v>
      </c>
      <c r="AB25" s="295">
        <f t="shared" si="8"/>
        <v>0</v>
      </c>
      <c r="AC25" s="297">
        <f>ROUND(V25*関係係数シート!$H21,0)</f>
        <v>0</v>
      </c>
      <c r="AD25" s="294">
        <f>ROUND(F25*関係係数シート!$I21,0)</f>
        <v>0</v>
      </c>
      <c r="AE25" s="297">
        <f>ROUND(K25*関係係数シート!$I21,0)</f>
        <v>0</v>
      </c>
      <c r="AF25" s="297">
        <f t="shared" si="9"/>
        <v>0</v>
      </c>
      <c r="AG25" s="298">
        <f>ROUND(V25*関係係数シート!$I21,0)</f>
        <v>0</v>
      </c>
      <c r="AI25" s="299">
        <f t="shared" si="10"/>
        <v>0</v>
      </c>
      <c r="AJ25" s="300">
        <f t="shared" si="11"/>
        <v>0</v>
      </c>
      <c r="AK25" s="301">
        <f t="shared" si="12"/>
        <v>0</v>
      </c>
      <c r="AL25" s="299">
        <f t="shared" si="13"/>
        <v>0</v>
      </c>
      <c r="AM25" s="302">
        <f t="shared" si="14"/>
        <v>0</v>
      </c>
      <c r="AN25" s="303">
        <f t="shared" si="15"/>
        <v>1</v>
      </c>
      <c r="AP25" s="304">
        <v>18</v>
      </c>
      <c r="AQ25" s="305" t="e">
        <f t="shared" si="0"/>
        <v>#N/A</v>
      </c>
      <c r="AR25" s="306" t="e">
        <f t="shared" si="16"/>
        <v>#N/A</v>
      </c>
      <c r="AS25" s="307" t="e">
        <f t="shared" si="1"/>
        <v>#N/A</v>
      </c>
      <c r="AT25" s="301" t="e">
        <f t="shared" si="2"/>
        <v>#N/A</v>
      </c>
      <c r="AU25" s="308" t="e">
        <f>SUM($AR$8:AR25)/SUM($AR$8:$AR$44)</f>
        <v>#N/A</v>
      </c>
      <c r="AV25" s="404" t="e">
        <f t="shared" si="17"/>
        <v>#N/A</v>
      </c>
      <c r="AW25" s="405" t="e">
        <f t="shared" si="3"/>
        <v>#N/A</v>
      </c>
      <c r="AY25" s="282" t="s">
        <v>17</v>
      </c>
      <c r="AZ25" s="283" t="s">
        <v>93</v>
      </c>
      <c r="BA25" s="429">
        <f>BA$47*関係係数シート!CW21</f>
        <v>0</v>
      </c>
      <c r="BB25" s="288">
        <f>BB$47*関係係数シート!CX21</f>
        <v>0</v>
      </c>
      <c r="BC25" s="288">
        <f>BC$47*関係係数シート!CY21</f>
        <v>0</v>
      </c>
      <c r="BD25" s="288">
        <f>BD$47*関係係数シート!CZ21</f>
        <v>0</v>
      </c>
      <c r="BE25" s="288">
        <f>BE$47*関係係数シート!DA21</f>
        <v>0</v>
      </c>
      <c r="BF25" s="288">
        <f>BF$47*関係係数シート!DB21</f>
        <v>0</v>
      </c>
      <c r="BG25" s="288">
        <f>BG$47*関係係数シート!DC21</f>
        <v>0</v>
      </c>
      <c r="BH25" s="288">
        <f>BH$47*関係係数シート!DD21</f>
        <v>0</v>
      </c>
      <c r="BI25" s="288">
        <f>BI$47*関係係数シート!DE21</f>
        <v>0</v>
      </c>
      <c r="BJ25" s="288">
        <f>BJ$47*関係係数シート!DF21</f>
        <v>0</v>
      </c>
      <c r="BK25" s="288">
        <f>BK$47*関係係数シート!DG21</f>
        <v>0</v>
      </c>
      <c r="BL25" s="288">
        <f>BL$47*関係係数シート!DH21</f>
        <v>0</v>
      </c>
      <c r="BM25" s="288">
        <f>BM$47*関係係数シート!DI21</f>
        <v>0</v>
      </c>
      <c r="BN25" s="288">
        <f>BN$47*関係係数シート!DJ21</f>
        <v>0</v>
      </c>
      <c r="BO25" s="288">
        <f>BO$47*関係係数シート!DK21</f>
        <v>0</v>
      </c>
      <c r="BP25" s="288">
        <f>BP$47*関係係数シート!DL21</f>
        <v>0</v>
      </c>
      <c r="BQ25" s="288">
        <f>BQ$47*関係係数シート!DM21</f>
        <v>0</v>
      </c>
      <c r="BR25" s="288">
        <f>BR$47*関係係数シート!DN21</f>
        <v>0</v>
      </c>
      <c r="BS25" s="288">
        <f>BS$47*関係係数シート!DO21</f>
        <v>0</v>
      </c>
      <c r="BT25" s="288">
        <f>BT$47*関係係数シート!DP21</f>
        <v>0</v>
      </c>
      <c r="BU25" s="288">
        <f>BU$47*関係係数シート!DQ21</f>
        <v>0</v>
      </c>
      <c r="BV25" s="288">
        <f>BV$47*関係係数シート!DR21</f>
        <v>0</v>
      </c>
      <c r="BW25" s="288">
        <f>BW$47*関係係数シート!DS21</f>
        <v>0</v>
      </c>
      <c r="BX25" s="288">
        <f>BX$47*関係係数シート!DT21</f>
        <v>0</v>
      </c>
      <c r="BY25" s="288">
        <f>BY$47*関係係数シート!DU21</f>
        <v>0</v>
      </c>
      <c r="BZ25" s="288">
        <f>BZ$47*関係係数シート!DV21</f>
        <v>0</v>
      </c>
      <c r="CA25" s="288">
        <f>CA$47*関係係数シート!DW21</f>
        <v>0</v>
      </c>
      <c r="CB25" s="288">
        <f>CB$47*関係係数シート!DX21</f>
        <v>0</v>
      </c>
      <c r="CC25" s="288">
        <f>CC$47*関係係数シート!DY21</f>
        <v>0</v>
      </c>
      <c r="CD25" s="288">
        <f>CD$47*関係係数シート!EA21</f>
        <v>0</v>
      </c>
      <c r="CE25" s="288">
        <f>CE$47*関係係数シート!EB21</f>
        <v>0</v>
      </c>
      <c r="CF25" s="288">
        <f>CF$47*関係係数シート!EC21</f>
        <v>0</v>
      </c>
      <c r="CG25" s="288">
        <f>CG$47*関係係数シート!ED21</f>
        <v>0</v>
      </c>
      <c r="CH25" s="288">
        <f>CH$47*関係係数シート!EE21</f>
        <v>0</v>
      </c>
      <c r="CI25" s="289">
        <f>CI$47*関係係数シート!EG21</f>
        <v>0</v>
      </c>
      <c r="CJ25" s="406">
        <f t="shared" si="4"/>
        <v>0</v>
      </c>
    </row>
    <row r="26" spans="2:88" ht="20.149999999999999" customHeight="1" x14ac:dyDescent="0.2">
      <c r="B26" s="102">
        <v>19</v>
      </c>
      <c r="C26" s="283" t="s">
        <v>43</v>
      </c>
      <c r="D26" s="287">
        <f>設備投資の入力シート!D24</f>
        <v>0</v>
      </c>
      <c r="E26" s="287">
        <f>設備投資の計算シート!CJ26</f>
        <v>0</v>
      </c>
      <c r="F26" s="403">
        <f>E26*関係係数シート!D22</f>
        <v>0</v>
      </c>
      <c r="G26" s="288">
        <f>F26*関係係数シート!$E22</f>
        <v>0</v>
      </c>
      <c r="H26" s="286">
        <f>F26*関係係数シート!$F22</f>
        <v>0</v>
      </c>
      <c r="I26" s="286">
        <v>0</v>
      </c>
      <c r="J26" s="286">
        <f>I26*関係係数シート!D22</f>
        <v>0</v>
      </c>
      <c r="K26" s="403">
        <v>0</v>
      </c>
      <c r="L26" s="288">
        <f>K26*関係係数シート!$E22</f>
        <v>0</v>
      </c>
      <c r="M26" s="286">
        <f>K26*関係係数シート!$F22</f>
        <v>0</v>
      </c>
      <c r="N26" s="288">
        <f t="shared" si="5"/>
        <v>0</v>
      </c>
      <c r="O26" s="288">
        <f t="shared" si="6"/>
        <v>0</v>
      </c>
      <c r="P26" s="289">
        <f t="shared" si="7"/>
        <v>0</v>
      </c>
      <c r="Q26" s="65"/>
      <c r="R26" s="291"/>
      <c r="S26" s="292"/>
      <c r="T26" s="288">
        <f>$S$45*関係係数シート!G22</f>
        <v>0</v>
      </c>
      <c r="U26" s="288">
        <f>T26*関係係数シート!D22</f>
        <v>0</v>
      </c>
      <c r="V26" s="288">
        <v>0</v>
      </c>
      <c r="W26" s="288">
        <f>V26*関係係数シート!E22</f>
        <v>0</v>
      </c>
      <c r="X26" s="289">
        <f>V26*関係係数シート!F22</f>
        <v>0</v>
      </c>
      <c r="Z26" s="294">
        <f>ROUND(F26*関係係数シート!$H22,0)</f>
        <v>0</v>
      </c>
      <c r="AA26" s="295">
        <f>ROUND(K26*関係係数シート!$H22,0)</f>
        <v>0</v>
      </c>
      <c r="AB26" s="295">
        <f t="shared" si="8"/>
        <v>0</v>
      </c>
      <c r="AC26" s="297">
        <f>ROUND(V26*関係係数シート!$H22,0)</f>
        <v>0</v>
      </c>
      <c r="AD26" s="294">
        <f>ROUND(F26*関係係数シート!$I22,0)</f>
        <v>0</v>
      </c>
      <c r="AE26" s="297">
        <f>ROUND(K26*関係係数シート!$I22,0)</f>
        <v>0</v>
      </c>
      <c r="AF26" s="297">
        <f t="shared" si="9"/>
        <v>0</v>
      </c>
      <c r="AG26" s="298">
        <f>ROUND(V26*関係係数シート!$I22,0)</f>
        <v>0</v>
      </c>
      <c r="AI26" s="299">
        <f t="shared" si="10"/>
        <v>0</v>
      </c>
      <c r="AJ26" s="300">
        <f t="shared" si="11"/>
        <v>0</v>
      </c>
      <c r="AK26" s="301">
        <f t="shared" si="12"/>
        <v>0</v>
      </c>
      <c r="AL26" s="299">
        <f t="shared" si="13"/>
        <v>0</v>
      </c>
      <c r="AM26" s="302">
        <f t="shared" si="14"/>
        <v>0</v>
      </c>
      <c r="AN26" s="303">
        <f t="shared" si="15"/>
        <v>1</v>
      </c>
      <c r="AP26" s="304">
        <v>19</v>
      </c>
      <c r="AQ26" s="305" t="e">
        <f t="shared" si="0"/>
        <v>#N/A</v>
      </c>
      <c r="AR26" s="306" t="e">
        <f t="shared" si="16"/>
        <v>#N/A</v>
      </c>
      <c r="AS26" s="307" t="e">
        <f t="shared" si="1"/>
        <v>#N/A</v>
      </c>
      <c r="AT26" s="301" t="e">
        <f t="shared" si="2"/>
        <v>#N/A</v>
      </c>
      <c r="AU26" s="308" t="e">
        <f>SUM($AR$8:AR26)/SUM($AR$8:$AR$44)</f>
        <v>#N/A</v>
      </c>
      <c r="AV26" s="404" t="e">
        <f t="shared" si="17"/>
        <v>#N/A</v>
      </c>
      <c r="AW26" s="405" t="e">
        <f t="shared" si="3"/>
        <v>#N/A</v>
      </c>
      <c r="AY26" s="282" t="s">
        <v>18</v>
      </c>
      <c r="AZ26" s="283" t="s">
        <v>43</v>
      </c>
      <c r="BA26" s="429">
        <f>BA$47*関係係数シート!CW22</f>
        <v>0</v>
      </c>
      <c r="BB26" s="288">
        <f>BB$47*関係係数シート!CX22</f>
        <v>0</v>
      </c>
      <c r="BC26" s="288">
        <f>BC$47*関係係数シート!CY22</f>
        <v>0</v>
      </c>
      <c r="BD26" s="288">
        <f>BD$47*関係係数シート!CZ22</f>
        <v>0</v>
      </c>
      <c r="BE26" s="288">
        <f>BE$47*関係係数シート!DA22</f>
        <v>0</v>
      </c>
      <c r="BF26" s="288">
        <f>BF$47*関係係数シート!DB22</f>
        <v>0</v>
      </c>
      <c r="BG26" s="288">
        <f>BG$47*関係係数シート!DC22</f>
        <v>0</v>
      </c>
      <c r="BH26" s="288">
        <f>BH$47*関係係数シート!DD22</f>
        <v>0</v>
      </c>
      <c r="BI26" s="288">
        <f>BI$47*関係係数シート!DE22</f>
        <v>0</v>
      </c>
      <c r="BJ26" s="288">
        <f>BJ$47*関係係数シート!DF22</f>
        <v>0</v>
      </c>
      <c r="BK26" s="288">
        <f>BK$47*関係係数シート!DG22</f>
        <v>0</v>
      </c>
      <c r="BL26" s="288">
        <f>BL$47*関係係数シート!DH22</f>
        <v>0</v>
      </c>
      <c r="BM26" s="288">
        <f>BM$47*関係係数シート!DI22</f>
        <v>0</v>
      </c>
      <c r="BN26" s="288">
        <f>BN$47*関係係数シート!DJ22</f>
        <v>0</v>
      </c>
      <c r="BO26" s="288">
        <f>BO$47*関係係数シート!DK22</f>
        <v>0</v>
      </c>
      <c r="BP26" s="288">
        <f>BP$47*関係係数シート!DL22</f>
        <v>0</v>
      </c>
      <c r="BQ26" s="288">
        <f>BQ$47*関係係数シート!DM22</f>
        <v>0</v>
      </c>
      <c r="BR26" s="288">
        <f>BR$47*関係係数シート!DN22</f>
        <v>0</v>
      </c>
      <c r="BS26" s="288">
        <f>BS$47*関係係数シート!DO22</f>
        <v>0</v>
      </c>
      <c r="BT26" s="288">
        <f>BT$47*関係係数シート!DP22</f>
        <v>0</v>
      </c>
      <c r="BU26" s="288">
        <f>BU$47*関係係数シート!DQ22</f>
        <v>0</v>
      </c>
      <c r="BV26" s="288">
        <f>BV$47*関係係数シート!DR22</f>
        <v>0</v>
      </c>
      <c r="BW26" s="288">
        <f>BW$47*関係係数シート!DS22</f>
        <v>0</v>
      </c>
      <c r="BX26" s="288">
        <f>BX$47*関係係数シート!DT22</f>
        <v>0</v>
      </c>
      <c r="BY26" s="288">
        <f>BY$47*関係係数シート!DU22</f>
        <v>0</v>
      </c>
      <c r="BZ26" s="288">
        <f>BZ$47*関係係数シート!DV22</f>
        <v>0</v>
      </c>
      <c r="CA26" s="288">
        <f>CA$47*関係係数シート!DW22</f>
        <v>0</v>
      </c>
      <c r="CB26" s="288">
        <f>CB$47*関係係数シート!DX22</f>
        <v>0</v>
      </c>
      <c r="CC26" s="288">
        <f>CC$47*関係係数シート!DY22</f>
        <v>0</v>
      </c>
      <c r="CD26" s="288">
        <f>CD$47*関係係数シート!EA22</f>
        <v>0</v>
      </c>
      <c r="CE26" s="288">
        <f>CE$47*関係係数シート!EB22</f>
        <v>0</v>
      </c>
      <c r="CF26" s="288">
        <f>CF$47*関係係数シート!EC22</f>
        <v>0</v>
      </c>
      <c r="CG26" s="288">
        <f>CG$47*関係係数シート!ED22</f>
        <v>0</v>
      </c>
      <c r="CH26" s="288">
        <f>CH$47*関係係数シート!EE22</f>
        <v>0</v>
      </c>
      <c r="CI26" s="289">
        <f>CI$47*関係係数シート!EG22</f>
        <v>0</v>
      </c>
      <c r="CJ26" s="406">
        <f t="shared" si="4"/>
        <v>0</v>
      </c>
    </row>
    <row r="27" spans="2:88" ht="20.149999999999999" customHeight="1" x14ac:dyDescent="0.2">
      <c r="B27" s="240">
        <v>20</v>
      </c>
      <c r="C27" s="310" t="s">
        <v>44</v>
      </c>
      <c r="D27" s="314">
        <f>設備投資の入力シート!D25</f>
        <v>0</v>
      </c>
      <c r="E27" s="314">
        <f>設備投資の計算シート!CJ27</f>
        <v>0</v>
      </c>
      <c r="F27" s="407">
        <f>E27*関係係数シート!D23</f>
        <v>0</v>
      </c>
      <c r="G27" s="315">
        <f>F27*関係係数シート!$E23</f>
        <v>0</v>
      </c>
      <c r="H27" s="313">
        <f>F27*関係係数シート!$F23</f>
        <v>0</v>
      </c>
      <c r="I27" s="313">
        <v>0</v>
      </c>
      <c r="J27" s="313">
        <f>I27*関係係数シート!D23</f>
        <v>0</v>
      </c>
      <c r="K27" s="407">
        <v>0</v>
      </c>
      <c r="L27" s="315">
        <f>K27*関係係数シート!$E23</f>
        <v>0</v>
      </c>
      <c r="M27" s="313">
        <f>K27*関係係数シート!$F23</f>
        <v>0</v>
      </c>
      <c r="N27" s="315">
        <f t="shared" si="5"/>
        <v>0</v>
      </c>
      <c r="O27" s="315">
        <f t="shared" si="6"/>
        <v>0</v>
      </c>
      <c r="P27" s="316">
        <f t="shared" si="7"/>
        <v>0</v>
      </c>
      <c r="Q27" s="65"/>
      <c r="R27" s="318"/>
      <c r="S27" s="319"/>
      <c r="T27" s="315">
        <f>$S$45*関係係数シート!G23</f>
        <v>0</v>
      </c>
      <c r="U27" s="315">
        <f>T27*関係係数シート!D23</f>
        <v>0</v>
      </c>
      <c r="V27" s="315">
        <v>0</v>
      </c>
      <c r="W27" s="315">
        <f>V27*関係係数シート!E23</f>
        <v>0</v>
      </c>
      <c r="X27" s="316">
        <f>V27*関係係数シート!F23</f>
        <v>0</v>
      </c>
      <c r="Z27" s="321">
        <f>ROUND(F27*関係係数シート!$H23,0)</f>
        <v>0</v>
      </c>
      <c r="AA27" s="322">
        <f>ROUND(K27*関係係数シート!$H23,0)</f>
        <v>0</v>
      </c>
      <c r="AB27" s="322">
        <f t="shared" si="8"/>
        <v>0</v>
      </c>
      <c r="AC27" s="324">
        <f>ROUND(V27*関係係数シート!$H23,0)</f>
        <v>0</v>
      </c>
      <c r="AD27" s="321">
        <f>ROUND(F27*関係係数シート!$I23,0)</f>
        <v>0</v>
      </c>
      <c r="AE27" s="324">
        <f>ROUND(K27*関係係数シート!$I23,0)</f>
        <v>0</v>
      </c>
      <c r="AF27" s="324">
        <f t="shared" si="9"/>
        <v>0</v>
      </c>
      <c r="AG27" s="325">
        <f>ROUND(V27*関係係数シート!$I23,0)</f>
        <v>0</v>
      </c>
      <c r="AI27" s="326">
        <f t="shared" si="10"/>
        <v>0</v>
      </c>
      <c r="AJ27" s="327">
        <f t="shared" si="11"/>
        <v>0</v>
      </c>
      <c r="AK27" s="328">
        <f t="shared" si="12"/>
        <v>0</v>
      </c>
      <c r="AL27" s="326">
        <f t="shared" si="13"/>
        <v>0</v>
      </c>
      <c r="AM27" s="329">
        <f t="shared" si="14"/>
        <v>0</v>
      </c>
      <c r="AN27" s="330">
        <f t="shared" si="15"/>
        <v>1</v>
      </c>
      <c r="AP27" s="331">
        <v>20</v>
      </c>
      <c r="AQ27" s="332" t="e">
        <f t="shared" si="0"/>
        <v>#N/A</v>
      </c>
      <c r="AR27" s="333" t="e">
        <f t="shared" si="16"/>
        <v>#N/A</v>
      </c>
      <c r="AS27" s="334" t="e">
        <f t="shared" si="1"/>
        <v>#N/A</v>
      </c>
      <c r="AT27" s="328" t="e">
        <f t="shared" si="2"/>
        <v>#N/A</v>
      </c>
      <c r="AU27" s="335" t="e">
        <f>SUM($AR$8:AR27)/SUM($AR$8:$AR$44)</f>
        <v>#N/A</v>
      </c>
      <c r="AV27" s="408" t="e">
        <f t="shared" si="17"/>
        <v>#N/A</v>
      </c>
      <c r="AW27" s="409" t="e">
        <f t="shared" si="3"/>
        <v>#N/A</v>
      </c>
      <c r="AY27" s="309" t="s">
        <v>19</v>
      </c>
      <c r="AZ27" s="310" t="s">
        <v>44</v>
      </c>
      <c r="BA27" s="430">
        <f>BA$47*関係係数シート!CW23</f>
        <v>0</v>
      </c>
      <c r="BB27" s="315">
        <f>BB$47*関係係数シート!CX23</f>
        <v>0</v>
      </c>
      <c r="BC27" s="315">
        <f>BC$47*関係係数シート!CY23</f>
        <v>0</v>
      </c>
      <c r="BD27" s="315">
        <f>BD$47*関係係数シート!CZ23</f>
        <v>0</v>
      </c>
      <c r="BE27" s="315">
        <f>BE$47*関係係数シート!DA23</f>
        <v>0</v>
      </c>
      <c r="BF27" s="315">
        <f>BF$47*関係係数シート!DB23</f>
        <v>0</v>
      </c>
      <c r="BG27" s="315">
        <f>BG$47*関係係数シート!DC23</f>
        <v>0</v>
      </c>
      <c r="BH27" s="315">
        <f>BH$47*関係係数シート!DD23</f>
        <v>0</v>
      </c>
      <c r="BI27" s="315">
        <f>BI$47*関係係数シート!DE23</f>
        <v>0</v>
      </c>
      <c r="BJ27" s="315">
        <f>BJ$47*関係係数シート!DF23</f>
        <v>0</v>
      </c>
      <c r="BK27" s="315">
        <f>BK$47*関係係数シート!DG23</f>
        <v>0</v>
      </c>
      <c r="BL27" s="315">
        <f>BL$47*関係係数シート!DH23</f>
        <v>0</v>
      </c>
      <c r="BM27" s="315">
        <f>BM$47*関係係数シート!DI23</f>
        <v>0</v>
      </c>
      <c r="BN27" s="315">
        <f>BN$47*関係係数シート!DJ23</f>
        <v>0</v>
      </c>
      <c r="BO27" s="315">
        <f>BO$47*関係係数シート!DK23</f>
        <v>0</v>
      </c>
      <c r="BP27" s="315">
        <f>BP$47*関係係数シート!DL23</f>
        <v>0</v>
      </c>
      <c r="BQ27" s="315">
        <f>BQ$47*関係係数シート!DM23</f>
        <v>0</v>
      </c>
      <c r="BR27" s="315">
        <f>BR$47*関係係数シート!DN23</f>
        <v>0</v>
      </c>
      <c r="BS27" s="315">
        <f>BS$47*関係係数シート!DO23</f>
        <v>0</v>
      </c>
      <c r="BT27" s="315">
        <f>BT$47*関係係数シート!DP23</f>
        <v>0</v>
      </c>
      <c r="BU27" s="315">
        <f>BU$47*関係係数シート!DQ23</f>
        <v>0</v>
      </c>
      <c r="BV27" s="315">
        <f>BV$47*関係係数シート!DR23</f>
        <v>0</v>
      </c>
      <c r="BW27" s="315">
        <f>BW$47*関係係数シート!DS23</f>
        <v>0</v>
      </c>
      <c r="BX27" s="315">
        <f>BX$47*関係係数シート!DT23</f>
        <v>0</v>
      </c>
      <c r="BY27" s="315">
        <f>BY$47*関係係数シート!DU23</f>
        <v>0</v>
      </c>
      <c r="BZ27" s="315">
        <f>BZ$47*関係係数シート!DV23</f>
        <v>0</v>
      </c>
      <c r="CA27" s="315">
        <f>CA$47*関係係数シート!DW23</f>
        <v>0</v>
      </c>
      <c r="CB27" s="315">
        <f>CB$47*関係係数シート!DX23</f>
        <v>0</v>
      </c>
      <c r="CC27" s="315">
        <f>CC$47*関係係数シート!DY23</f>
        <v>0</v>
      </c>
      <c r="CD27" s="315">
        <f>CD$47*関係係数シート!EA23</f>
        <v>0</v>
      </c>
      <c r="CE27" s="315">
        <f>CE$47*関係係数シート!EB23</f>
        <v>0</v>
      </c>
      <c r="CF27" s="315">
        <f>CF$47*関係係数シート!EC23</f>
        <v>0</v>
      </c>
      <c r="CG27" s="315">
        <f>CG$47*関係係数シート!ED23</f>
        <v>0</v>
      </c>
      <c r="CH27" s="315">
        <f>CH$47*関係係数シート!EE23</f>
        <v>0</v>
      </c>
      <c r="CI27" s="316">
        <f>CI$47*関係係数シート!EG23</f>
        <v>0</v>
      </c>
      <c r="CJ27" s="410">
        <f t="shared" si="4"/>
        <v>0</v>
      </c>
    </row>
    <row r="28" spans="2:88" ht="20.149999999999999" customHeight="1" x14ac:dyDescent="0.2">
      <c r="B28" s="233">
        <v>21</v>
      </c>
      <c r="C28" s="337" t="s">
        <v>45</v>
      </c>
      <c r="D28" s="341">
        <f>設備投資の入力シート!D26</f>
        <v>0</v>
      </c>
      <c r="E28" s="341">
        <f>設備投資の計算シート!CJ28</f>
        <v>0</v>
      </c>
      <c r="F28" s="397">
        <f>E28*関係係数シート!D24</f>
        <v>0</v>
      </c>
      <c r="G28" s="342">
        <f>F28*関係係数シート!$E24</f>
        <v>0</v>
      </c>
      <c r="H28" s="340">
        <f>F28*関係係数シート!$F24</f>
        <v>0</v>
      </c>
      <c r="I28" s="340">
        <v>0</v>
      </c>
      <c r="J28" s="340">
        <f>I28*関係係数シート!D24</f>
        <v>0</v>
      </c>
      <c r="K28" s="397">
        <v>0</v>
      </c>
      <c r="L28" s="342">
        <f>K28*関係係数シート!$E24</f>
        <v>0</v>
      </c>
      <c r="M28" s="340">
        <f>K28*関係係数シート!$F24</f>
        <v>0</v>
      </c>
      <c r="N28" s="342">
        <f t="shared" si="5"/>
        <v>0</v>
      </c>
      <c r="O28" s="342">
        <f t="shared" si="6"/>
        <v>0</v>
      </c>
      <c r="P28" s="343">
        <f t="shared" si="7"/>
        <v>0</v>
      </c>
      <c r="Q28" s="65"/>
      <c r="R28" s="345"/>
      <c r="S28" s="346"/>
      <c r="T28" s="342">
        <f>$S$45*関係係数シート!G24</f>
        <v>0</v>
      </c>
      <c r="U28" s="342">
        <f>T28*関係係数シート!D24</f>
        <v>0</v>
      </c>
      <c r="V28" s="342">
        <v>0</v>
      </c>
      <c r="W28" s="342">
        <f>V28*関係係数シート!E24</f>
        <v>0</v>
      </c>
      <c r="X28" s="343">
        <f>V28*関係係数シート!F24</f>
        <v>0</v>
      </c>
      <c r="Z28" s="348">
        <f>ROUND(F28*関係係数シート!$H24,0)</f>
        <v>0</v>
      </c>
      <c r="AA28" s="349">
        <f>ROUND(K28*関係係数シート!$H24,0)</f>
        <v>0</v>
      </c>
      <c r="AB28" s="349">
        <f t="shared" si="8"/>
        <v>0</v>
      </c>
      <c r="AC28" s="351">
        <f>ROUND(V28*関係係数シート!$H24,0)</f>
        <v>0</v>
      </c>
      <c r="AD28" s="348">
        <f>ROUND(F28*関係係数シート!$I24,0)</f>
        <v>0</v>
      </c>
      <c r="AE28" s="351">
        <f>ROUND(K28*関係係数シート!$I24,0)</f>
        <v>0</v>
      </c>
      <c r="AF28" s="351">
        <f t="shared" si="9"/>
        <v>0</v>
      </c>
      <c r="AG28" s="352">
        <f>ROUND(V28*関係係数シート!$I24,0)</f>
        <v>0</v>
      </c>
      <c r="AI28" s="353">
        <f t="shared" si="10"/>
        <v>0</v>
      </c>
      <c r="AJ28" s="354">
        <f t="shared" si="11"/>
        <v>0</v>
      </c>
      <c r="AK28" s="355">
        <f t="shared" si="12"/>
        <v>0</v>
      </c>
      <c r="AL28" s="353">
        <f t="shared" si="13"/>
        <v>0</v>
      </c>
      <c r="AM28" s="356">
        <f t="shared" si="14"/>
        <v>0</v>
      </c>
      <c r="AN28" s="357">
        <f t="shared" si="15"/>
        <v>1</v>
      </c>
      <c r="AP28" s="358">
        <v>21</v>
      </c>
      <c r="AQ28" s="359" t="e">
        <f t="shared" si="0"/>
        <v>#N/A</v>
      </c>
      <c r="AR28" s="360" t="e">
        <f t="shared" si="16"/>
        <v>#N/A</v>
      </c>
      <c r="AS28" s="361" t="e">
        <f t="shared" si="1"/>
        <v>#N/A</v>
      </c>
      <c r="AT28" s="355" t="e">
        <f t="shared" si="2"/>
        <v>#N/A</v>
      </c>
      <c r="AU28" s="362" t="e">
        <f>SUM($AR$8:AR28)/SUM($AR$8:$AR$44)</f>
        <v>#N/A</v>
      </c>
      <c r="AV28" s="411" t="e">
        <f t="shared" si="17"/>
        <v>#N/A</v>
      </c>
      <c r="AW28" s="412" t="e">
        <f t="shared" si="3"/>
        <v>#N/A</v>
      </c>
      <c r="AY28" s="336" t="s">
        <v>20</v>
      </c>
      <c r="AZ28" s="337" t="s">
        <v>45</v>
      </c>
      <c r="BA28" s="431">
        <f>BA$47*関係係数シート!CW24</f>
        <v>0</v>
      </c>
      <c r="BB28" s="342">
        <f>BB$47*関係係数シート!CX24</f>
        <v>0</v>
      </c>
      <c r="BC28" s="342">
        <f>BC$47*関係係数シート!CY24</f>
        <v>0</v>
      </c>
      <c r="BD28" s="342">
        <f>BD$47*関係係数シート!CZ24</f>
        <v>0</v>
      </c>
      <c r="BE28" s="342">
        <f>BE$47*関係係数シート!DA24</f>
        <v>0</v>
      </c>
      <c r="BF28" s="342">
        <f>BF$47*関係係数シート!DB24</f>
        <v>0</v>
      </c>
      <c r="BG28" s="342">
        <f>BG$47*関係係数シート!DC24</f>
        <v>0</v>
      </c>
      <c r="BH28" s="342">
        <f>BH$47*関係係数シート!DD24</f>
        <v>0</v>
      </c>
      <c r="BI28" s="342">
        <f>BI$47*関係係数シート!DE24</f>
        <v>0</v>
      </c>
      <c r="BJ28" s="342">
        <f>BJ$47*関係係数シート!DF24</f>
        <v>0</v>
      </c>
      <c r="BK28" s="342">
        <f>BK$47*関係係数シート!DG24</f>
        <v>0</v>
      </c>
      <c r="BL28" s="342">
        <f>BL$47*関係係数シート!DH24</f>
        <v>0</v>
      </c>
      <c r="BM28" s="342">
        <f>BM$47*関係係数シート!DI24</f>
        <v>0</v>
      </c>
      <c r="BN28" s="342">
        <f>BN$47*関係係数シート!DJ24</f>
        <v>0</v>
      </c>
      <c r="BO28" s="342">
        <f>BO$47*関係係数シート!DK24</f>
        <v>0</v>
      </c>
      <c r="BP28" s="342">
        <f>BP$47*関係係数シート!DL24</f>
        <v>0</v>
      </c>
      <c r="BQ28" s="342">
        <f>BQ$47*関係係数シート!DM24</f>
        <v>0</v>
      </c>
      <c r="BR28" s="342">
        <f>BR$47*関係係数シート!DN24</f>
        <v>0</v>
      </c>
      <c r="BS28" s="342">
        <f>BS$47*関係係数シート!DO24</f>
        <v>0</v>
      </c>
      <c r="BT28" s="342">
        <f>BT$47*関係係数シート!DP24</f>
        <v>0</v>
      </c>
      <c r="BU28" s="342">
        <f>BU$47*関係係数シート!DQ24</f>
        <v>0</v>
      </c>
      <c r="BV28" s="342">
        <f>BV$47*関係係数シート!DR24</f>
        <v>0</v>
      </c>
      <c r="BW28" s="342">
        <f>BW$47*関係係数シート!DS24</f>
        <v>0</v>
      </c>
      <c r="BX28" s="342">
        <f>BX$47*関係係数シート!DT24</f>
        <v>0</v>
      </c>
      <c r="BY28" s="342">
        <f>BY$47*関係係数シート!DU24</f>
        <v>0</v>
      </c>
      <c r="BZ28" s="342">
        <f>BZ$47*関係係数シート!DV24</f>
        <v>0</v>
      </c>
      <c r="CA28" s="342">
        <f>CA$47*関係係数シート!DW24</f>
        <v>0</v>
      </c>
      <c r="CB28" s="342">
        <f>CB$47*関係係数シート!DX24</f>
        <v>0</v>
      </c>
      <c r="CC28" s="342">
        <f>CC$47*関係係数シート!DY24</f>
        <v>0</v>
      </c>
      <c r="CD28" s="342">
        <f>CD$47*関係係数シート!EA24</f>
        <v>0</v>
      </c>
      <c r="CE28" s="342">
        <f>CE$47*関係係数シート!EB24</f>
        <v>0</v>
      </c>
      <c r="CF28" s="342">
        <f>CF$47*関係係数シート!EC24</f>
        <v>0</v>
      </c>
      <c r="CG28" s="342">
        <f>CG$47*関係係数シート!ED24</f>
        <v>0</v>
      </c>
      <c r="CH28" s="342">
        <f>CH$47*関係係数シート!EE24</f>
        <v>0</v>
      </c>
      <c r="CI28" s="343">
        <f>CI$47*関係係数シート!EG24</f>
        <v>0</v>
      </c>
      <c r="CJ28" s="413">
        <f t="shared" si="4"/>
        <v>0</v>
      </c>
    </row>
    <row r="29" spans="2:88" ht="20.149999999999999" customHeight="1" x14ac:dyDescent="0.2">
      <c r="B29" s="102">
        <v>22</v>
      </c>
      <c r="C29" s="283" t="s">
        <v>46</v>
      </c>
      <c r="D29" s="287">
        <f>設備投資の入力シート!D27</f>
        <v>0</v>
      </c>
      <c r="E29" s="287">
        <f>設備投資の計算シート!CJ29</f>
        <v>0</v>
      </c>
      <c r="F29" s="403">
        <f>E29*関係係数シート!D25</f>
        <v>0</v>
      </c>
      <c r="G29" s="288">
        <f>F29*関係係数シート!$E25</f>
        <v>0</v>
      </c>
      <c r="H29" s="286">
        <f>F29*関係係数シート!$F25</f>
        <v>0</v>
      </c>
      <c r="I29" s="286">
        <v>0</v>
      </c>
      <c r="J29" s="286">
        <f>I29*関係係数シート!D25</f>
        <v>0</v>
      </c>
      <c r="K29" s="403">
        <v>0</v>
      </c>
      <c r="L29" s="288">
        <f>K29*関係係数シート!$E25</f>
        <v>0</v>
      </c>
      <c r="M29" s="286">
        <f>K29*関係係数シート!$F25</f>
        <v>0</v>
      </c>
      <c r="N29" s="288">
        <f t="shared" si="5"/>
        <v>0</v>
      </c>
      <c r="O29" s="288">
        <f t="shared" si="6"/>
        <v>0</v>
      </c>
      <c r="P29" s="289">
        <f t="shared" si="7"/>
        <v>0</v>
      </c>
      <c r="Q29" s="65"/>
      <c r="R29" s="291"/>
      <c r="S29" s="292"/>
      <c r="T29" s="288">
        <f>$S$45*関係係数シート!G25</f>
        <v>0</v>
      </c>
      <c r="U29" s="288">
        <f>T29*関係係数シート!D25</f>
        <v>0</v>
      </c>
      <c r="V29" s="288">
        <v>0</v>
      </c>
      <c r="W29" s="288">
        <f>V29*関係係数シート!E25</f>
        <v>0</v>
      </c>
      <c r="X29" s="289">
        <f>V29*関係係数シート!F25</f>
        <v>0</v>
      </c>
      <c r="Z29" s="294">
        <f>ROUND(F29*関係係数シート!$H25,0)</f>
        <v>0</v>
      </c>
      <c r="AA29" s="295">
        <f>ROUND(K29*関係係数シート!$H25,0)</f>
        <v>0</v>
      </c>
      <c r="AB29" s="295">
        <f t="shared" si="8"/>
        <v>0</v>
      </c>
      <c r="AC29" s="297">
        <f>ROUND(V29*関係係数シート!$H25,0)</f>
        <v>0</v>
      </c>
      <c r="AD29" s="294">
        <f>ROUND(F29*関係係数シート!$I25,0)</f>
        <v>0</v>
      </c>
      <c r="AE29" s="297">
        <f>ROUND(K29*関係係数シート!$I25,0)</f>
        <v>0</v>
      </c>
      <c r="AF29" s="297">
        <f t="shared" si="9"/>
        <v>0</v>
      </c>
      <c r="AG29" s="298">
        <f>ROUND(V29*関係係数シート!$I25,0)</f>
        <v>0</v>
      </c>
      <c r="AI29" s="299">
        <f t="shared" si="10"/>
        <v>0</v>
      </c>
      <c r="AJ29" s="300">
        <f t="shared" si="11"/>
        <v>0</v>
      </c>
      <c r="AK29" s="301">
        <f t="shared" si="12"/>
        <v>0</v>
      </c>
      <c r="AL29" s="299">
        <f t="shared" si="13"/>
        <v>0</v>
      </c>
      <c r="AM29" s="302">
        <f t="shared" si="14"/>
        <v>0</v>
      </c>
      <c r="AN29" s="303">
        <f t="shared" si="15"/>
        <v>1</v>
      </c>
      <c r="AP29" s="304">
        <v>22</v>
      </c>
      <c r="AQ29" s="305" t="e">
        <f t="shared" si="0"/>
        <v>#N/A</v>
      </c>
      <c r="AR29" s="306" t="e">
        <f t="shared" si="16"/>
        <v>#N/A</v>
      </c>
      <c r="AS29" s="307" t="e">
        <f t="shared" si="1"/>
        <v>#N/A</v>
      </c>
      <c r="AT29" s="301" t="e">
        <f t="shared" si="2"/>
        <v>#N/A</v>
      </c>
      <c r="AU29" s="308" t="e">
        <f>SUM($AR$8:AR29)/SUM($AR$8:$AR$44)</f>
        <v>#N/A</v>
      </c>
      <c r="AV29" s="404" t="e">
        <f t="shared" si="17"/>
        <v>#N/A</v>
      </c>
      <c r="AW29" s="405" t="e">
        <f t="shared" si="3"/>
        <v>#N/A</v>
      </c>
      <c r="AY29" s="282" t="s">
        <v>21</v>
      </c>
      <c r="AZ29" s="283" t="s">
        <v>46</v>
      </c>
      <c r="BA29" s="429">
        <f>BA$47*関係係数シート!CW25</f>
        <v>0</v>
      </c>
      <c r="BB29" s="288">
        <f>BB$47*関係係数シート!CX25</f>
        <v>0</v>
      </c>
      <c r="BC29" s="288">
        <f>BC$47*関係係数シート!CY25</f>
        <v>0</v>
      </c>
      <c r="BD29" s="288">
        <f>BD$47*関係係数シート!CZ25</f>
        <v>0</v>
      </c>
      <c r="BE29" s="288">
        <f>BE$47*関係係数シート!DA25</f>
        <v>0</v>
      </c>
      <c r="BF29" s="288">
        <f>BF$47*関係係数シート!DB25</f>
        <v>0</v>
      </c>
      <c r="BG29" s="288">
        <f>BG$47*関係係数シート!DC25</f>
        <v>0</v>
      </c>
      <c r="BH29" s="288">
        <f>BH$47*関係係数シート!DD25</f>
        <v>0</v>
      </c>
      <c r="BI29" s="288">
        <f>BI$47*関係係数シート!DE25</f>
        <v>0</v>
      </c>
      <c r="BJ29" s="288">
        <f>BJ$47*関係係数シート!DF25</f>
        <v>0</v>
      </c>
      <c r="BK29" s="288">
        <f>BK$47*関係係数シート!DG25</f>
        <v>0</v>
      </c>
      <c r="BL29" s="288">
        <f>BL$47*関係係数シート!DH25</f>
        <v>0</v>
      </c>
      <c r="BM29" s="288">
        <f>BM$47*関係係数シート!DI25</f>
        <v>0</v>
      </c>
      <c r="BN29" s="288">
        <f>BN$47*関係係数シート!DJ25</f>
        <v>0</v>
      </c>
      <c r="BO29" s="288">
        <f>BO$47*関係係数シート!DK25</f>
        <v>0</v>
      </c>
      <c r="BP29" s="288">
        <f>BP$47*関係係数シート!DL25</f>
        <v>0</v>
      </c>
      <c r="BQ29" s="288">
        <f>BQ$47*関係係数シート!DM25</f>
        <v>0</v>
      </c>
      <c r="BR29" s="288">
        <f>BR$47*関係係数シート!DN25</f>
        <v>0</v>
      </c>
      <c r="BS29" s="288">
        <f>BS$47*関係係数シート!DO25</f>
        <v>0</v>
      </c>
      <c r="BT29" s="288">
        <f>BT$47*関係係数シート!DP25</f>
        <v>0</v>
      </c>
      <c r="BU29" s="288">
        <f>BU$47*関係係数シート!DQ25</f>
        <v>0</v>
      </c>
      <c r="BV29" s="288">
        <f>BV$47*関係係数シート!DR25</f>
        <v>0</v>
      </c>
      <c r="BW29" s="288">
        <f>BW$47*関係係数シート!DS25</f>
        <v>0</v>
      </c>
      <c r="BX29" s="288">
        <f>BX$47*関係係数シート!DT25</f>
        <v>0</v>
      </c>
      <c r="BY29" s="288">
        <f>BY$47*関係係数シート!DU25</f>
        <v>0</v>
      </c>
      <c r="BZ29" s="288">
        <f>BZ$47*関係係数シート!DV25</f>
        <v>0</v>
      </c>
      <c r="CA29" s="288">
        <f>CA$47*関係係数シート!DW25</f>
        <v>0</v>
      </c>
      <c r="CB29" s="288">
        <f>CB$47*関係係数シート!DX25</f>
        <v>0</v>
      </c>
      <c r="CC29" s="288">
        <f>CC$47*関係係数シート!DY25</f>
        <v>0</v>
      </c>
      <c r="CD29" s="288">
        <f>CD$47*関係係数シート!EA25</f>
        <v>0</v>
      </c>
      <c r="CE29" s="288">
        <f>CE$47*関係係数シート!EB25</f>
        <v>0</v>
      </c>
      <c r="CF29" s="288">
        <f>CF$47*関係係数シート!EC25</f>
        <v>0</v>
      </c>
      <c r="CG29" s="288">
        <f>CG$47*関係係数シート!ED25</f>
        <v>0</v>
      </c>
      <c r="CH29" s="288">
        <f>CH$47*関係係数シート!EE25</f>
        <v>0</v>
      </c>
      <c r="CI29" s="289">
        <f>CI$47*関係係数シート!EG25</f>
        <v>0</v>
      </c>
      <c r="CJ29" s="406">
        <f t="shared" si="4"/>
        <v>0</v>
      </c>
    </row>
    <row r="30" spans="2:88" ht="20.149999999999999" customHeight="1" x14ac:dyDescent="0.2">
      <c r="B30" s="102">
        <v>23</v>
      </c>
      <c r="C30" s="283" t="s">
        <v>224</v>
      </c>
      <c r="D30" s="287">
        <f>設備投資の入力シート!D28</f>
        <v>0</v>
      </c>
      <c r="E30" s="287">
        <f>設備投資の計算シート!CJ30</f>
        <v>0</v>
      </c>
      <c r="F30" s="403">
        <f>E30*関係係数シート!D26</f>
        <v>0</v>
      </c>
      <c r="G30" s="288">
        <f>F30*関係係数シート!$E26</f>
        <v>0</v>
      </c>
      <c r="H30" s="286">
        <f>F30*関係係数シート!$F26</f>
        <v>0</v>
      </c>
      <c r="I30" s="286">
        <v>0</v>
      </c>
      <c r="J30" s="286">
        <f>I30*関係係数シート!D26</f>
        <v>0</v>
      </c>
      <c r="K30" s="403">
        <v>0</v>
      </c>
      <c r="L30" s="288">
        <f>K30*関係係数シート!$E26</f>
        <v>0</v>
      </c>
      <c r="M30" s="286">
        <f>K30*関係係数シート!$F26</f>
        <v>0</v>
      </c>
      <c r="N30" s="288">
        <f t="shared" si="5"/>
        <v>0</v>
      </c>
      <c r="O30" s="288">
        <f t="shared" si="6"/>
        <v>0</v>
      </c>
      <c r="P30" s="289">
        <f t="shared" si="7"/>
        <v>0</v>
      </c>
      <c r="Q30" s="65"/>
      <c r="R30" s="291"/>
      <c r="S30" s="292"/>
      <c r="T30" s="288">
        <f>$S$45*関係係数シート!G26</f>
        <v>0</v>
      </c>
      <c r="U30" s="288">
        <f>T30*関係係数シート!D26</f>
        <v>0</v>
      </c>
      <c r="V30" s="288">
        <v>0</v>
      </c>
      <c r="W30" s="288">
        <f>V30*関係係数シート!E26</f>
        <v>0</v>
      </c>
      <c r="X30" s="289">
        <f>V30*関係係数シート!F26</f>
        <v>0</v>
      </c>
      <c r="Z30" s="294">
        <f>ROUND(F30*関係係数シート!$H26,0)</f>
        <v>0</v>
      </c>
      <c r="AA30" s="295">
        <f>ROUND(K30*関係係数シート!$H26,0)</f>
        <v>0</v>
      </c>
      <c r="AB30" s="295">
        <f t="shared" si="8"/>
        <v>0</v>
      </c>
      <c r="AC30" s="297">
        <f>ROUND(V30*関係係数シート!$H26,0)</f>
        <v>0</v>
      </c>
      <c r="AD30" s="294">
        <f>ROUND(F30*関係係数シート!$I26,0)</f>
        <v>0</v>
      </c>
      <c r="AE30" s="297">
        <f>ROUND(K30*関係係数シート!$I26,0)</f>
        <v>0</v>
      </c>
      <c r="AF30" s="297">
        <f t="shared" si="9"/>
        <v>0</v>
      </c>
      <c r="AG30" s="298">
        <f>ROUND(V30*関係係数シート!$I26,0)</f>
        <v>0</v>
      </c>
      <c r="AI30" s="299">
        <f t="shared" si="10"/>
        <v>0</v>
      </c>
      <c r="AJ30" s="300">
        <f t="shared" si="11"/>
        <v>0</v>
      </c>
      <c r="AK30" s="301">
        <f t="shared" si="12"/>
        <v>0</v>
      </c>
      <c r="AL30" s="299">
        <f t="shared" si="13"/>
        <v>0</v>
      </c>
      <c r="AM30" s="302">
        <f t="shared" si="14"/>
        <v>0</v>
      </c>
      <c r="AN30" s="303">
        <f t="shared" si="15"/>
        <v>1</v>
      </c>
      <c r="AP30" s="304">
        <v>23</v>
      </c>
      <c r="AQ30" s="305" t="e">
        <f t="shared" si="0"/>
        <v>#N/A</v>
      </c>
      <c r="AR30" s="306" t="e">
        <f t="shared" si="16"/>
        <v>#N/A</v>
      </c>
      <c r="AS30" s="307" t="e">
        <f t="shared" si="1"/>
        <v>#N/A</v>
      </c>
      <c r="AT30" s="301" t="e">
        <f t="shared" si="2"/>
        <v>#N/A</v>
      </c>
      <c r="AU30" s="308" t="e">
        <f>SUM($AR$8:AR30)/SUM($AR$8:$AR$44)</f>
        <v>#N/A</v>
      </c>
      <c r="AV30" s="404" t="e">
        <f t="shared" si="17"/>
        <v>#N/A</v>
      </c>
      <c r="AW30" s="405" t="e">
        <f t="shared" si="3"/>
        <v>#N/A</v>
      </c>
      <c r="AY30" s="282" t="s">
        <v>22</v>
      </c>
      <c r="AZ30" s="283" t="s">
        <v>106</v>
      </c>
      <c r="BA30" s="429">
        <f>BA$47*関係係数シート!CW26</f>
        <v>0</v>
      </c>
      <c r="BB30" s="288">
        <f>BB$47*関係係数シート!CX26</f>
        <v>0</v>
      </c>
      <c r="BC30" s="288">
        <f>BC$47*関係係数シート!CY26</f>
        <v>0</v>
      </c>
      <c r="BD30" s="288">
        <f>BD$47*関係係数シート!CZ26</f>
        <v>0</v>
      </c>
      <c r="BE30" s="288">
        <f>BE$47*関係係数シート!DA26</f>
        <v>0</v>
      </c>
      <c r="BF30" s="288">
        <f>BF$47*関係係数シート!DB26</f>
        <v>0</v>
      </c>
      <c r="BG30" s="288">
        <f>BG$47*関係係数シート!DC26</f>
        <v>0</v>
      </c>
      <c r="BH30" s="288">
        <f>BH$47*関係係数シート!DD26</f>
        <v>0</v>
      </c>
      <c r="BI30" s="288">
        <f>BI$47*関係係数シート!DE26</f>
        <v>0</v>
      </c>
      <c r="BJ30" s="288">
        <f>BJ$47*関係係数シート!DF26</f>
        <v>0</v>
      </c>
      <c r="BK30" s="288">
        <f>BK$47*関係係数シート!DG26</f>
        <v>0</v>
      </c>
      <c r="BL30" s="288">
        <f>BL$47*関係係数シート!DH26</f>
        <v>0</v>
      </c>
      <c r="BM30" s="288">
        <f>BM$47*関係係数シート!DI26</f>
        <v>0</v>
      </c>
      <c r="BN30" s="288">
        <f>BN$47*関係係数シート!DJ26</f>
        <v>0</v>
      </c>
      <c r="BO30" s="288">
        <f>BO$47*関係係数シート!DK26</f>
        <v>0</v>
      </c>
      <c r="BP30" s="288">
        <f>BP$47*関係係数シート!DL26</f>
        <v>0</v>
      </c>
      <c r="BQ30" s="288">
        <f>BQ$47*関係係数シート!DM26</f>
        <v>0</v>
      </c>
      <c r="BR30" s="288">
        <f>BR$47*関係係数シート!DN26</f>
        <v>0</v>
      </c>
      <c r="BS30" s="288">
        <f>BS$47*関係係数シート!DO26</f>
        <v>0</v>
      </c>
      <c r="BT30" s="288">
        <f>BT$47*関係係数シート!DP26</f>
        <v>0</v>
      </c>
      <c r="BU30" s="288">
        <f>BU$47*関係係数シート!DQ26</f>
        <v>0</v>
      </c>
      <c r="BV30" s="288">
        <f>BV$47*関係係数シート!DR26</f>
        <v>0</v>
      </c>
      <c r="BW30" s="288">
        <f>BW$47*関係係数シート!DS26</f>
        <v>0</v>
      </c>
      <c r="BX30" s="288">
        <f>BX$47*関係係数シート!DT26</f>
        <v>0</v>
      </c>
      <c r="BY30" s="288">
        <f>BY$47*関係係数シート!DU26</f>
        <v>0</v>
      </c>
      <c r="BZ30" s="288">
        <f>BZ$47*関係係数シート!DV26</f>
        <v>0</v>
      </c>
      <c r="CA30" s="288">
        <f>CA$47*関係係数シート!DW26</f>
        <v>0</v>
      </c>
      <c r="CB30" s="288">
        <f>CB$47*関係係数シート!DX26</f>
        <v>0</v>
      </c>
      <c r="CC30" s="288">
        <f>CC$47*関係係数シート!DY26</f>
        <v>0</v>
      </c>
      <c r="CD30" s="288">
        <f>CD$47*関係係数シート!EA26</f>
        <v>0</v>
      </c>
      <c r="CE30" s="288">
        <f>CE$47*関係係数シート!EB26</f>
        <v>0</v>
      </c>
      <c r="CF30" s="288">
        <f>CF$47*関係係数シート!EC26</f>
        <v>0</v>
      </c>
      <c r="CG30" s="288">
        <f>CG$47*関係係数シート!ED26</f>
        <v>0</v>
      </c>
      <c r="CH30" s="288">
        <f>CH$47*関係係数シート!EE26</f>
        <v>0</v>
      </c>
      <c r="CI30" s="289">
        <f>CI$47*関係係数シート!EG26</f>
        <v>0</v>
      </c>
      <c r="CJ30" s="406">
        <f t="shared" si="4"/>
        <v>0</v>
      </c>
    </row>
    <row r="31" spans="2:88" ht="20.149999999999999" customHeight="1" x14ac:dyDescent="0.2">
      <c r="B31" s="102">
        <v>24</v>
      </c>
      <c r="C31" s="283" t="s">
        <v>94</v>
      </c>
      <c r="D31" s="287">
        <f>設備投資の入力シート!D29</f>
        <v>0</v>
      </c>
      <c r="E31" s="287">
        <f>設備投資の計算シート!CJ31</f>
        <v>0</v>
      </c>
      <c r="F31" s="403">
        <f>E31*関係係数シート!D27</f>
        <v>0</v>
      </c>
      <c r="G31" s="288">
        <f>F31*関係係数シート!$E27</f>
        <v>0</v>
      </c>
      <c r="H31" s="286">
        <f>F31*関係係数シート!$F27</f>
        <v>0</v>
      </c>
      <c r="I31" s="286">
        <v>0</v>
      </c>
      <c r="J31" s="286">
        <f>I31*関係係数シート!D27</f>
        <v>0</v>
      </c>
      <c r="K31" s="403">
        <v>0</v>
      </c>
      <c r="L31" s="288">
        <f>K31*関係係数シート!$E27</f>
        <v>0</v>
      </c>
      <c r="M31" s="286">
        <f>K31*関係係数シート!$F27</f>
        <v>0</v>
      </c>
      <c r="N31" s="288">
        <f t="shared" si="5"/>
        <v>0</v>
      </c>
      <c r="O31" s="288">
        <f t="shared" si="6"/>
        <v>0</v>
      </c>
      <c r="P31" s="289">
        <f t="shared" si="7"/>
        <v>0</v>
      </c>
      <c r="Q31" s="65"/>
      <c r="R31" s="291"/>
      <c r="S31" s="292"/>
      <c r="T31" s="288">
        <f>$S$45*関係係数シート!G27</f>
        <v>0</v>
      </c>
      <c r="U31" s="288">
        <f>T31*関係係数シート!D27</f>
        <v>0</v>
      </c>
      <c r="V31" s="288">
        <v>0</v>
      </c>
      <c r="W31" s="288">
        <f>V31*関係係数シート!E27</f>
        <v>0</v>
      </c>
      <c r="X31" s="289">
        <f>V31*関係係数シート!F27</f>
        <v>0</v>
      </c>
      <c r="Z31" s="294">
        <f>ROUND(F31*関係係数シート!$H27,0)</f>
        <v>0</v>
      </c>
      <c r="AA31" s="295">
        <f>ROUND(K31*関係係数シート!$H27,0)</f>
        <v>0</v>
      </c>
      <c r="AB31" s="295">
        <f t="shared" si="8"/>
        <v>0</v>
      </c>
      <c r="AC31" s="297">
        <f>ROUND(V31*関係係数シート!$H27,0)</f>
        <v>0</v>
      </c>
      <c r="AD31" s="294">
        <f>ROUND(F31*関係係数シート!$I27,0)</f>
        <v>0</v>
      </c>
      <c r="AE31" s="297">
        <f>ROUND(K31*関係係数シート!$I27,0)</f>
        <v>0</v>
      </c>
      <c r="AF31" s="297">
        <f t="shared" si="9"/>
        <v>0</v>
      </c>
      <c r="AG31" s="298">
        <f>ROUND(V31*関係係数シート!$I27,0)</f>
        <v>0</v>
      </c>
      <c r="AI31" s="299">
        <f t="shared" si="10"/>
        <v>0</v>
      </c>
      <c r="AJ31" s="300">
        <f t="shared" si="11"/>
        <v>0</v>
      </c>
      <c r="AK31" s="301">
        <f t="shared" si="12"/>
        <v>0</v>
      </c>
      <c r="AL31" s="299">
        <f t="shared" si="13"/>
        <v>0</v>
      </c>
      <c r="AM31" s="302">
        <f t="shared" si="14"/>
        <v>0</v>
      </c>
      <c r="AN31" s="303">
        <f t="shared" si="15"/>
        <v>1</v>
      </c>
      <c r="AP31" s="304">
        <v>24</v>
      </c>
      <c r="AQ31" s="305" t="e">
        <f t="shared" si="0"/>
        <v>#N/A</v>
      </c>
      <c r="AR31" s="306" t="e">
        <f t="shared" si="16"/>
        <v>#N/A</v>
      </c>
      <c r="AS31" s="307" t="e">
        <f t="shared" si="1"/>
        <v>#N/A</v>
      </c>
      <c r="AT31" s="301" t="e">
        <f t="shared" si="2"/>
        <v>#N/A</v>
      </c>
      <c r="AU31" s="308" t="e">
        <f>SUM($AR$8:AR31)/SUM($AR$8:$AR$44)</f>
        <v>#N/A</v>
      </c>
      <c r="AV31" s="404" t="e">
        <f t="shared" si="17"/>
        <v>#N/A</v>
      </c>
      <c r="AW31" s="405" t="e">
        <f t="shared" si="3"/>
        <v>#N/A</v>
      </c>
      <c r="AY31" s="282" t="s">
        <v>23</v>
      </c>
      <c r="AZ31" s="283" t="s">
        <v>94</v>
      </c>
      <c r="BA31" s="429">
        <f>BA$47*関係係数シート!CW27</f>
        <v>0</v>
      </c>
      <c r="BB31" s="288">
        <f>BB$47*関係係数シート!CX27</f>
        <v>0</v>
      </c>
      <c r="BC31" s="288">
        <f>BC$47*関係係数シート!CY27</f>
        <v>0</v>
      </c>
      <c r="BD31" s="288">
        <f>BD$47*関係係数シート!CZ27</f>
        <v>0</v>
      </c>
      <c r="BE31" s="288">
        <f>BE$47*関係係数シート!DA27</f>
        <v>0</v>
      </c>
      <c r="BF31" s="288">
        <f>BF$47*関係係数シート!DB27</f>
        <v>0</v>
      </c>
      <c r="BG31" s="288">
        <f>BG$47*関係係数シート!DC27</f>
        <v>0</v>
      </c>
      <c r="BH31" s="288">
        <f>BH$47*関係係数シート!DD27</f>
        <v>0</v>
      </c>
      <c r="BI31" s="288">
        <f>BI$47*関係係数シート!DE27</f>
        <v>0</v>
      </c>
      <c r="BJ31" s="288">
        <f>BJ$47*関係係数シート!DF27</f>
        <v>0</v>
      </c>
      <c r="BK31" s="288">
        <f>BK$47*関係係数シート!DG27</f>
        <v>0</v>
      </c>
      <c r="BL31" s="288">
        <f>BL$47*関係係数シート!DH27</f>
        <v>0</v>
      </c>
      <c r="BM31" s="288">
        <f>BM$47*関係係数シート!DI27</f>
        <v>0</v>
      </c>
      <c r="BN31" s="288">
        <f>BN$47*関係係数シート!DJ27</f>
        <v>0</v>
      </c>
      <c r="BO31" s="288">
        <f>BO$47*関係係数シート!DK27</f>
        <v>0</v>
      </c>
      <c r="BP31" s="288">
        <f>BP$47*関係係数シート!DL27</f>
        <v>0</v>
      </c>
      <c r="BQ31" s="288">
        <f>BQ$47*関係係数シート!DM27</f>
        <v>0</v>
      </c>
      <c r="BR31" s="288">
        <f>BR$47*関係係数シート!DN27</f>
        <v>0</v>
      </c>
      <c r="BS31" s="288">
        <f>BS$47*関係係数シート!DO27</f>
        <v>0</v>
      </c>
      <c r="BT31" s="288">
        <f>BT$47*関係係数シート!DP27</f>
        <v>0</v>
      </c>
      <c r="BU31" s="288">
        <f>BU$47*関係係数シート!DQ27</f>
        <v>0</v>
      </c>
      <c r="BV31" s="288">
        <f>BV$47*関係係数シート!DR27</f>
        <v>0</v>
      </c>
      <c r="BW31" s="288">
        <f>BW$47*関係係数シート!DS27</f>
        <v>0</v>
      </c>
      <c r="BX31" s="288">
        <f>BX$47*関係係数シート!DT27</f>
        <v>0</v>
      </c>
      <c r="BY31" s="288">
        <f>BY$47*関係係数シート!DU27</f>
        <v>0</v>
      </c>
      <c r="BZ31" s="288">
        <f>BZ$47*関係係数シート!DV27</f>
        <v>0</v>
      </c>
      <c r="CA31" s="288">
        <f>CA$47*関係係数シート!DW27</f>
        <v>0</v>
      </c>
      <c r="CB31" s="288">
        <f>CB$47*関係係数シート!DX27</f>
        <v>0</v>
      </c>
      <c r="CC31" s="288">
        <f>CC$47*関係係数シート!DY27</f>
        <v>0</v>
      </c>
      <c r="CD31" s="288">
        <f>CD$47*関係係数シート!EA27</f>
        <v>0</v>
      </c>
      <c r="CE31" s="288">
        <f>CE$47*関係係数シート!EB27</f>
        <v>0</v>
      </c>
      <c r="CF31" s="288">
        <f>CF$47*関係係数シート!EC27</f>
        <v>0</v>
      </c>
      <c r="CG31" s="288">
        <f>CG$47*関係係数シート!ED27</f>
        <v>0</v>
      </c>
      <c r="CH31" s="288">
        <f>CH$47*関係係数シート!EE27</f>
        <v>0</v>
      </c>
      <c r="CI31" s="289">
        <f>CI$47*関係係数シート!EG27</f>
        <v>0</v>
      </c>
      <c r="CJ31" s="406">
        <f t="shared" si="4"/>
        <v>0</v>
      </c>
    </row>
    <row r="32" spans="2:88" ht="20.149999999999999" customHeight="1" x14ac:dyDescent="0.2">
      <c r="B32" s="103">
        <v>25</v>
      </c>
      <c r="C32" s="310" t="s">
        <v>47</v>
      </c>
      <c r="D32" s="314">
        <f>設備投資の入力シート!D30</f>
        <v>0</v>
      </c>
      <c r="E32" s="314">
        <f>設備投資の計算シート!CJ32</f>
        <v>0</v>
      </c>
      <c r="F32" s="407">
        <f>E32*関係係数シート!D28</f>
        <v>0</v>
      </c>
      <c r="G32" s="315">
        <f>F32*関係係数シート!$E28</f>
        <v>0</v>
      </c>
      <c r="H32" s="313">
        <f>F32*関係係数シート!$F28</f>
        <v>0</v>
      </c>
      <c r="I32" s="313">
        <v>0</v>
      </c>
      <c r="J32" s="313">
        <f>I32*関係係数シート!D28</f>
        <v>0</v>
      </c>
      <c r="K32" s="407">
        <v>0</v>
      </c>
      <c r="L32" s="315">
        <f>K32*関係係数シート!$E28</f>
        <v>0</v>
      </c>
      <c r="M32" s="313">
        <f>K32*関係係数シート!$F28</f>
        <v>0</v>
      </c>
      <c r="N32" s="315">
        <f t="shared" si="5"/>
        <v>0</v>
      </c>
      <c r="O32" s="315">
        <f t="shared" si="6"/>
        <v>0</v>
      </c>
      <c r="P32" s="316">
        <f t="shared" si="7"/>
        <v>0</v>
      </c>
      <c r="Q32" s="65"/>
      <c r="R32" s="318"/>
      <c r="S32" s="319"/>
      <c r="T32" s="315">
        <f>$S$45*関係係数シート!G28</f>
        <v>0</v>
      </c>
      <c r="U32" s="315">
        <f>T32*関係係数シート!D28</f>
        <v>0</v>
      </c>
      <c r="V32" s="315">
        <v>0</v>
      </c>
      <c r="W32" s="315">
        <f>V32*関係係数シート!E28</f>
        <v>0</v>
      </c>
      <c r="X32" s="316">
        <f>V32*関係係数シート!F28</f>
        <v>0</v>
      </c>
      <c r="Z32" s="321">
        <f>ROUND(F32*関係係数シート!$H28,0)</f>
        <v>0</v>
      </c>
      <c r="AA32" s="322">
        <f>ROUND(K32*関係係数シート!$H28,0)</f>
        <v>0</v>
      </c>
      <c r="AB32" s="322">
        <f t="shared" si="8"/>
        <v>0</v>
      </c>
      <c r="AC32" s="324">
        <f>ROUND(V32*関係係数シート!$H28,0)</f>
        <v>0</v>
      </c>
      <c r="AD32" s="321">
        <f>ROUND(F32*関係係数シート!$I28,0)</f>
        <v>0</v>
      </c>
      <c r="AE32" s="324">
        <f>ROUND(K32*関係係数シート!$I28,0)</f>
        <v>0</v>
      </c>
      <c r="AF32" s="324">
        <f t="shared" si="9"/>
        <v>0</v>
      </c>
      <c r="AG32" s="325">
        <f>ROUND(V32*関係係数シート!$I28,0)</f>
        <v>0</v>
      </c>
      <c r="AI32" s="326">
        <f t="shared" si="10"/>
        <v>0</v>
      </c>
      <c r="AJ32" s="327">
        <f t="shared" si="11"/>
        <v>0</v>
      </c>
      <c r="AK32" s="328">
        <f t="shared" si="12"/>
        <v>0</v>
      </c>
      <c r="AL32" s="326">
        <f t="shared" si="13"/>
        <v>0</v>
      </c>
      <c r="AM32" s="329">
        <f t="shared" si="14"/>
        <v>0</v>
      </c>
      <c r="AN32" s="330">
        <f t="shared" si="15"/>
        <v>1</v>
      </c>
      <c r="AP32" s="331">
        <v>25</v>
      </c>
      <c r="AQ32" s="332" t="e">
        <f t="shared" si="0"/>
        <v>#N/A</v>
      </c>
      <c r="AR32" s="333" t="e">
        <f t="shared" si="16"/>
        <v>#N/A</v>
      </c>
      <c r="AS32" s="334" t="e">
        <f t="shared" si="1"/>
        <v>#N/A</v>
      </c>
      <c r="AT32" s="328" t="e">
        <f t="shared" si="2"/>
        <v>#N/A</v>
      </c>
      <c r="AU32" s="335" t="e">
        <f>SUM($AR$8:AR32)/SUM($AR$8:$AR$44)</f>
        <v>#N/A</v>
      </c>
      <c r="AV32" s="408" t="e">
        <f t="shared" si="17"/>
        <v>#N/A</v>
      </c>
      <c r="AW32" s="409" t="e">
        <f t="shared" si="3"/>
        <v>#N/A</v>
      </c>
      <c r="AY32" s="309" t="s">
        <v>24</v>
      </c>
      <c r="AZ32" s="310" t="s">
        <v>47</v>
      </c>
      <c r="BA32" s="430">
        <f>BA$47*関係係数シート!CW28</f>
        <v>0</v>
      </c>
      <c r="BB32" s="315">
        <f>BB$47*関係係数シート!CX28</f>
        <v>0</v>
      </c>
      <c r="BC32" s="315">
        <f>BC$47*関係係数シート!CY28</f>
        <v>0</v>
      </c>
      <c r="BD32" s="315">
        <f>BD$47*関係係数シート!CZ28</f>
        <v>0</v>
      </c>
      <c r="BE32" s="315">
        <f>BE$47*関係係数シート!DA28</f>
        <v>0</v>
      </c>
      <c r="BF32" s="315">
        <f>BF$47*関係係数シート!DB28</f>
        <v>0</v>
      </c>
      <c r="BG32" s="315">
        <f>BG$47*関係係数シート!DC28</f>
        <v>0</v>
      </c>
      <c r="BH32" s="315">
        <f>BH$47*関係係数シート!DD28</f>
        <v>0</v>
      </c>
      <c r="BI32" s="315">
        <f>BI$47*関係係数シート!DE28</f>
        <v>0</v>
      </c>
      <c r="BJ32" s="315">
        <f>BJ$47*関係係数シート!DF28</f>
        <v>0</v>
      </c>
      <c r="BK32" s="315">
        <f>BK$47*関係係数シート!DG28</f>
        <v>0</v>
      </c>
      <c r="BL32" s="315">
        <f>BL$47*関係係数シート!DH28</f>
        <v>0</v>
      </c>
      <c r="BM32" s="315">
        <f>BM$47*関係係数シート!DI28</f>
        <v>0</v>
      </c>
      <c r="BN32" s="315">
        <f>BN$47*関係係数シート!DJ28</f>
        <v>0</v>
      </c>
      <c r="BO32" s="315">
        <f>BO$47*関係係数シート!DK28</f>
        <v>0</v>
      </c>
      <c r="BP32" s="315">
        <f>BP$47*関係係数シート!DL28</f>
        <v>0</v>
      </c>
      <c r="BQ32" s="315">
        <f>BQ$47*関係係数シート!DM28</f>
        <v>0</v>
      </c>
      <c r="BR32" s="315">
        <f>BR$47*関係係数シート!DN28</f>
        <v>0</v>
      </c>
      <c r="BS32" s="315">
        <f>BS$47*関係係数シート!DO28</f>
        <v>0</v>
      </c>
      <c r="BT32" s="315">
        <f>BT$47*関係係数シート!DP28</f>
        <v>0</v>
      </c>
      <c r="BU32" s="315">
        <f>BU$47*関係係数シート!DQ28</f>
        <v>0</v>
      </c>
      <c r="BV32" s="315">
        <f>BV$47*関係係数シート!DR28</f>
        <v>0</v>
      </c>
      <c r="BW32" s="315">
        <f>BW$47*関係係数シート!DS28</f>
        <v>0</v>
      </c>
      <c r="BX32" s="315">
        <f>BX$47*関係係数シート!DT28</f>
        <v>0</v>
      </c>
      <c r="BY32" s="315">
        <f>BY$47*関係係数シート!DU28</f>
        <v>0</v>
      </c>
      <c r="BZ32" s="315">
        <f>BZ$47*関係係数シート!DV28</f>
        <v>0</v>
      </c>
      <c r="CA32" s="315">
        <f>CA$47*関係係数シート!DW28</f>
        <v>0</v>
      </c>
      <c r="CB32" s="315">
        <f>CB$47*関係係数シート!DX28</f>
        <v>0</v>
      </c>
      <c r="CC32" s="315">
        <f>CC$47*関係係数シート!DY28</f>
        <v>0</v>
      </c>
      <c r="CD32" s="315">
        <f>CD$47*関係係数シート!EA28</f>
        <v>0</v>
      </c>
      <c r="CE32" s="315">
        <f>CE$47*関係係数シート!EB28</f>
        <v>0</v>
      </c>
      <c r="CF32" s="315">
        <f>CF$47*関係係数シート!EC28</f>
        <v>0</v>
      </c>
      <c r="CG32" s="315">
        <f>CG$47*関係係数シート!ED28</f>
        <v>0</v>
      </c>
      <c r="CH32" s="315">
        <f>CH$47*関係係数シート!EE28</f>
        <v>0</v>
      </c>
      <c r="CI32" s="316">
        <f>CI$47*関係係数シート!EG28</f>
        <v>0</v>
      </c>
      <c r="CJ32" s="410">
        <f t="shared" si="4"/>
        <v>0</v>
      </c>
    </row>
    <row r="33" spans="2:88" ht="20.149999999999999" customHeight="1" x14ac:dyDescent="0.2">
      <c r="B33" s="236">
        <v>26</v>
      </c>
      <c r="C33" s="337" t="s">
        <v>48</v>
      </c>
      <c r="D33" s="341">
        <f>設備投資の入力シート!D31</f>
        <v>0</v>
      </c>
      <c r="E33" s="341">
        <f>設備投資の計算シート!CJ33</f>
        <v>0</v>
      </c>
      <c r="F33" s="397">
        <f>E33*関係係数シート!D29</f>
        <v>0</v>
      </c>
      <c r="G33" s="342">
        <f>F33*関係係数シート!$E29</f>
        <v>0</v>
      </c>
      <c r="H33" s="340">
        <f>F33*関係係数シート!$F29</f>
        <v>0</v>
      </c>
      <c r="I33" s="340">
        <v>0</v>
      </c>
      <c r="J33" s="340">
        <f>I33*関係係数シート!D29</f>
        <v>0</v>
      </c>
      <c r="K33" s="397">
        <v>0</v>
      </c>
      <c r="L33" s="342">
        <f>K33*関係係数シート!$E29</f>
        <v>0</v>
      </c>
      <c r="M33" s="340">
        <f>K33*関係係数シート!$F29</f>
        <v>0</v>
      </c>
      <c r="N33" s="342">
        <f t="shared" si="5"/>
        <v>0</v>
      </c>
      <c r="O33" s="342">
        <f t="shared" si="6"/>
        <v>0</v>
      </c>
      <c r="P33" s="343">
        <f t="shared" si="7"/>
        <v>0</v>
      </c>
      <c r="Q33" s="65"/>
      <c r="R33" s="345"/>
      <c r="S33" s="346"/>
      <c r="T33" s="342">
        <f>$S$45*関係係数シート!G29</f>
        <v>0</v>
      </c>
      <c r="U33" s="342">
        <f>T33*関係係数シート!D29</f>
        <v>0</v>
      </c>
      <c r="V33" s="342">
        <v>0</v>
      </c>
      <c r="W33" s="342">
        <f>V33*関係係数シート!E29</f>
        <v>0</v>
      </c>
      <c r="X33" s="343">
        <f>V33*関係係数シート!F29</f>
        <v>0</v>
      </c>
      <c r="Z33" s="348">
        <f>ROUND(F33*関係係数シート!$H29,0)</f>
        <v>0</v>
      </c>
      <c r="AA33" s="349">
        <f>ROUND(K33*関係係数シート!$H29,0)</f>
        <v>0</v>
      </c>
      <c r="AB33" s="349">
        <f t="shared" si="8"/>
        <v>0</v>
      </c>
      <c r="AC33" s="351">
        <f>ROUND(V33*関係係数シート!$H29,0)</f>
        <v>0</v>
      </c>
      <c r="AD33" s="348">
        <f>ROUND(F33*関係係数シート!$I29,0)</f>
        <v>0</v>
      </c>
      <c r="AE33" s="351">
        <f>ROUND(K33*関係係数シート!$I29,0)</f>
        <v>0</v>
      </c>
      <c r="AF33" s="351">
        <f t="shared" si="9"/>
        <v>0</v>
      </c>
      <c r="AG33" s="352">
        <f>ROUND(V33*関係係数シート!$I29,0)</f>
        <v>0</v>
      </c>
      <c r="AI33" s="353">
        <f t="shared" si="10"/>
        <v>0</v>
      </c>
      <c r="AJ33" s="354">
        <f t="shared" si="11"/>
        <v>0</v>
      </c>
      <c r="AK33" s="355">
        <f t="shared" si="12"/>
        <v>0</v>
      </c>
      <c r="AL33" s="353">
        <f t="shared" si="13"/>
        <v>0</v>
      </c>
      <c r="AM33" s="356">
        <f t="shared" si="14"/>
        <v>0</v>
      </c>
      <c r="AN33" s="357">
        <f t="shared" si="15"/>
        <v>1</v>
      </c>
      <c r="AP33" s="358">
        <v>26</v>
      </c>
      <c r="AQ33" s="359" t="e">
        <f t="shared" si="0"/>
        <v>#N/A</v>
      </c>
      <c r="AR33" s="360" t="e">
        <f t="shared" si="16"/>
        <v>#N/A</v>
      </c>
      <c r="AS33" s="361" t="e">
        <f t="shared" si="1"/>
        <v>#N/A</v>
      </c>
      <c r="AT33" s="355" t="e">
        <f t="shared" si="2"/>
        <v>#N/A</v>
      </c>
      <c r="AU33" s="362" t="e">
        <f>SUM($AR$8:AR33)/SUM($AR$8:$AR$44)</f>
        <v>#N/A</v>
      </c>
      <c r="AV33" s="411" t="e">
        <f t="shared" si="17"/>
        <v>#N/A</v>
      </c>
      <c r="AW33" s="412" t="e">
        <f t="shared" si="3"/>
        <v>#N/A</v>
      </c>
      <c r="AY33" s="336" t="s">
        <v>25</v>
      </c>
      <c r="AZ33" s="337" t="s">
        <v>48</v>
      </c>
      <c r="BA33" s="431">
        <f>BA$47*関係係数シート!CW29</f>
        <v>0</v>
      </c>
      <c r="BB33" s="342">
        <f>BB$47*関係係数シート!CX29</f>
        <v>0</v>
      </c>
      <c r="BC33" s="342">
        <f>BC$47*関係係数シート!CY29</f>
        <v>0</v>
      </c>
      <c r="BD33" s="342">
        <f>BD$47*関係係数シート!CZ29</f>
        <v>0</v>
      </c>
      <c r="BE33" s="342">
        <f>BE$47*関係係数シート!DA29</f>
        <v>0</v>
      </c>
      <c r="BF33" s="342">
        <f>BF$47*関係係数シート!DB29</f>
        <v>0</v>
      </c>
      <c r="BG33" s="342">
        <f>BG$47*関係係数シート!DC29</f>
        <v>0</v>
      </c>
      <c r="BH33" s="342">
        <f>BH$47*関係係数シート!DD29</f>
        <v>0</v>
      </c>
      <c r="BI33" s="342">
        <f>BI$47*関係係数シート!DE29</f>
        <v>0</v>
      </c>
      <c r="BJ33" s="342">
        <f>BJ$47*関係係数シート!DF29</f>
        <v>0</v>
      </c>
      <c r="BK33" s="342">
        <f>BK$47*関係係数シート!DG29</f>
        <v>0</v>
      </c>
      <c r="BL33" s="342">
        <f>BL$47*関係係数シート!DH29</f>
        <v>0</v>
      </c>
      <c r="BM33" s="342">
        <f>BM$47*関係係数シート!DI29</f>
        <v>0</v>
      </c>
      <c r="BN33" s="342">
        <f>BN$47*関係係数シート!DJ29</f>
        <v>0</v>
      </c>
      <c r="BO33" s="342">
        <f>BO$47*関係係数シート!DK29</f>
        <v>0</v>
      </c>
      <c r="BP33" s="342">
        <f>BP$47*関係係数シート!DL29</f>
        <v>0</v>
      </c>
      <c r="BQ33" s="342">
        <f>BQ$47*関係係数シート!DM29</f>
        <v>0</v>
      </c>
      <c r="BR33" s="342">
        <f>BR$47*関係係数シート!DN29</f>
        <v>0</v>
      </c>
      <c r="BS33" s="342">
        <f>BS$47*関係係数シート!DO29</f>
        <v>0</v>
      </c>
      <c r="BT33" s="342">
        <f>BT$47*関係係数シート!DP29</f>
        <v>0</v>
      </c>
      <c r="BU33" s="342">
        <f>BU$47*関係係数シート!DQ29</f>
        <v>0</v>
      </c>
      <c r="BV33" s="342">
        <f>BV$47*関係係数シート!DR29</f>
        <v>0</v>
      </c>
      <c r="BW33" s="342">
        <f>BW$47*関係係数シート!DS29</f>
        <v>0</v>
      </c>
      <c r="BX33" s="342">
        <f>BX$47*関係係数シート!DT29</f>
        <v>0</v>
      </c>
      <c r="BY33" s="342">
        <f>BY$47*関係係数シート!DU29</f>
        <v>0</v>
      </c>
      <c r="BZ33" s="342">
        <f>BZ$47*関係係数シート!DV29</f>
        <v>0</v>
      </c>
      <c r="CA33" s="342">
        <f>CA$47*関係係数シート!DW29</f>
        <v>0</v>
      </c>
      <c r="CB33" s="342">
        <f>CB$47*関係係数シート!DX29</f>
        <v>0</v>
      </c>
      <c r="CC33" s="342">
        <f>CC$47*関係係数シート!DY29</f>
        <v>0</v>
      </c>
      <c r="CD33" s="342">
        <f>CD$47*関係係数シート!EA29</f>
        <v>0</v>
      </c>
      <c r="CE33" s="342">
        <f>CE$47*関係係数シート!EB29</f>
        <v>0</v>
      </c>
      <c r="CF33" s="342">
        <f>CF$47*関係係数シート!EC29</f>
        <v>0</v>
      </c>
      <c r="CG33" s="342">
        <f>CG$47*関係係数シート!ED29</f>
        <v>0</v>
      </c>
      <c r="CH33" s="342">
        <f>CH$47*関係係数シート!EE29</f>
        <v>0</v>
      </c>
      <c r="CI33" s="343">
        <f>CI$47*関係係数シート!EG29</f>
        <v>0</v>
      </c>
      <c r="CJ33" s="413">
        <f t="shared" si="4"/>
        <v>0</v>
      </c>
    </row>
    <row r="34" spans="2:88" ht="20.149999999999999" customHeight="1" x14ac:dyDescent="0.2">
      <c r="B34" s="102">
        <v>27</v>
      </c>
      <c r="C34" s="283" t="s">
        <v>49</v>
      </c>
      <c r="D34" s="287">
        <f>設備投資の入力シート!D32</f>
        <v>0</v>
      </c>
      <c r="E34" s="287">
        <f>設備投資の計算シート!CJ34</f>
        <v>0</v>
      </c>
      <c r="F34" s="403">
        <f>E34*関係係数シート!D30</f>
        <v>0</v>
      </c>
      <c r="G34" s="288">
        <f>F34*関係係数シート!$E30</f>
        <v>0</v>
      </c>
      <c r="H34" s="286">
        <f>F34*関係係数シート!$F30</f>
        <v>0</v>
      </c>
      <c r="I34" s="286">
        <v>0</v>
      </c>
      <c r="J34" s="286">
        <f>I34*関係係数シート!D30</f>
        <v>0</v>
      </c>
      <c r="K34" s="403">
        <v>0</v>
      </c>
      <c r="L34" s="288">
        <f>K34*関係係数シート!$E30</f>
        <v>0</v>
      </c>
      <c r="M34" s="286">
        <f>K34*関係係数シート!$F30</f>
        <v>0</v>
      </c>
      <c r="N34" s="288">
        <f t="shared" si="5"/>
        <v>0</v>
      </c>
      <c r="O34" s="288">
        <f t="shared" si="6"/>
        <v>0</v>
      </c>
      <c r="P34" s="289">
        <f t="shared" si="7"/>
        <v>0</v>
      </c>
      <c r="Q34" s="65"/>
      <c r="R34" s="291"/>
      <c r="S34" s="292"/>
      <c r="T34" s="288">
        <f>$S$45*関係係数シート!G30</f>
        <v>0</v>
      </c>
      <c r="U34" s="288">
        <f>T34*関係係数シート!D30</f>
        <v>0</v>
      </c>
      <c r="V34" s="288">
        <v>0</v>
      </c>
      <c r="W34" s="288">
        <f>V34*関係係数シート!E30</f>
        <v>0</v>
      </c>
      <c r="X34" s="289">
        <f>V34*関係係数シート!F30</f>
        <v>0</v>
      </c>
      <c r="Z34" s="294">
        <f>ROUND(F34*関係係数シート!$H30,0)</f>
        <v>0</v>
      </c>
      <c r="AA34" s="295">
        <f>ROUND(K34*関係係数シート!$H30,0)</f>
        <v>0</v>
      </c>
      <c r="AB34" s="295">
        <f t="shared" si="8"/>
        <v>0</v>
      </c>
      <c r="AC34" s="297">
        <f>ROUND(V34*関係係数シート!$H30,0)</f>
        <v>0</v>
      </c>
      <c r="AD34" s="294">
        <f>ROUND(F34*関係係数シート!$I30,0)</f>
        <v>0</v>
      </c>
      <c r="AE34" s="297">
        <f>ROUND(K34*関係係数シート!$I30,0)</f>
        <v>0</v>
      </c>
      <c r="AF34" s="297">
        <f t="shared" si="9"/>
        <v>0</v>
      </c>
      <c r="AG34" s="298">
        <f>ROUND(V34*関係係数シート!$I30,0)</f>
        <v>0</v>
      </c>
      <c r="AI34" s="299">
        <f t="shared" si="10"/>
        <v>0</v>
      </c>
      <c r="AJ34" s="300">
        <f t="shared" si="11"/>
        <v>0</v>
      </c>
      <c r="AK34" s="301">
        <f t="shared" si="12"/>
        <v>0</v>
      </c>
      <c r="AL34" s="299">
        <f t="shared" si="13"/>
        <v>0</v>
      </c>
      <c r="AM34" s="302">
        <f t="shared" si="14"/>
        <v>0</v>
      </c>
      <c r="AN34" s="303">
        <f t="shared" si="15"/>
        <v>1</v>
      </c>
      <c r="AP34" s="304">
        <v>27</v>
      </c>
      <c r="AQ34" s="305" t="e">
        <f t="shared" si="0"/>
        <v>#N/A</v>
      </c>
      <c r="AR34" s="306" t="e">
        <f t="shared" si="16"/>
        <v>#N/A</v>
      </c>
      <c r="AS34" s="307" t="e">
        <f t="shared" si="1"/>
        <v>#N/A</v>
      </c>
      <c r="AT34" s="301" t="e">
        <f t="shared" si="2"/>
        <v>#N/A</v>
      </c>
      <c r="AU34" s="308" t="e">
        <f>SUM($AR$8:AR34)/SUM($AR$8:$AR$44)</f>
        <v>#N/A</v>
      </c>
      <c r="AV34" s="404" t="e">
        <f t="shared" si="17"/>
        <v>#N/A</v>
      </c>
      <c r="AW34" s="405" t="e">
        <f t="shared" si="3"/>
        <v>#N/A</v>
      </c>
      <c r="AY34" s="282" t="s">
        <v>26</v>
      </c>
      <c r="AZ34" s="283" t="s">
        <v>49</v>
      </c>
      <c r="BA34" s="429">
        <f>BA$47*関係係数シート!CW30</f>
        <v>0</v>
      </c>
      <c r="BB34" s="288">
        <f>BB$47*関係係数シート!CX30</f>
        <v>0</v>
      </c>
      <c r="BC34" s="288">
        <f>BC$47*関係係数シート!CY30</f>
        <v>0</v>
      </c>
      <c r="BD34" s="288">
        <f>BD$47*関係係数シート!CZ30</f>
        <v>0</v>
      </c>
      <c r="BE34" s="288">
        <f>BE$47*関係係数シート!DA30</f>
        <v>0</v>
      </c>
      <c r="BF34" s="288">
        <f>BF$47*関係係数シート!DB30</f>
        <v>0</v>
      </c>
      <c r="BG34" s="288">
        <f>BG$47*関係係数シート!DC30</f>
        <v>0</v>
      </c>
      <c r="BH34" s="288">
        <f>BH$47*関係係数シート!DD30</f>
        <v>0</v>
      </c>
      <c r="BI34" s="288">
        <f>BI$47*関係係数シート!DE30</f>
        <v>0</v>
      </c>
      <c r="BJ34" s="288">
        <f>BJ$47*関係係数シート!DF30</f>
        <v>0</v>
      </c>
      <c r="BK34" s="288">
        <f>BK$47*関係係数シート!DG30</f>
        <v>0</v>
      </c>
      <c r="BL34" s="288">
        <f>BL$47*関係係数シート!DH30</f>
        <v>0</v>
      </c>
      <c r="BM34" s="288">
        <f>BM$47*関係係数シート!DI30</f>
        <v>0</v>
      </c>
      <c r="BN34" s="288">
        <f>BN$47*関係係数シート!DJ30</f>
        <v>0</v>
      </c>
      <c r="BO34" s="288">
        <f>BO$47*関係係数シート!DK30</f>
        <v>0</v>
      </c>
      <c r="BP34" s="288">
        <f>BP$47*関係係数シート!DL30</f>
        <v>0</v>
      </c>
      <c r="BQ34" s="288">
        <f>BQ$47*関係係数シート!DM30</f>
        <v>0</v>
      </c>
      <c r="BR34" s="288">
        <f>BR$47*関係係数シート!DN30</f>
        <v>0</v>
      </c>
      <c r="BS34" s="288">
        <f>BS$47*関係係数シート!DO30</f>
        <v>0</v>
      </c>
      <c r="BT34" s="288">
        <f>BT$47*関係係数シート!DP30</f>
        <v>0</v>
      </c>
      <c r="BU34" s="288">
        <f>BU$47*関係係数シート!DQ30</f>
        <v>0</v>
      </c>
      <c r="BV34" s="288">
        <f>BV$47*関係係数シート!DR30</f>
        <v>0</v>
      </c>
      <c r="BW34" s="288">
        <f>BW$47*関係係数シート!DS30</f>
        <v>0</v>
      </c>
      <c r="BX34" s="288">
        <f>BX$47*関係係数シート!DT30</f>
        <v>0</v>
      </c>
      <c r="BY34" s="288">
        <f>BY$47*関係係数シート!DU30</f>
        <v>0</v>
      </c>
      <c r="BZ34" s="288">
        <f>BZ$47*関係係数シート!DV30</f>
        <v>0</v>
      </c>
      <c r="CA34" s="288">
        <f>CA$47*関係係数シート!DW30</f>
        <v>0</v>
      </c>
      <c r="CB34" s="288">
        <f>CB$47*関係係数シート!DX30</f>
        <v>0</v>
      </c>
      <c r="CC34" s="288">
        <f>CC$47*関係係数シート!DY30</f>
        <v>0</v>
      </c>
      <c r="CD34" s="288">
        <f>CD$47*関係係数シート!EA30</f>
        <v>0</v>
      </c>
      <c r="CE34" s="288">
        <f>CE$47*関係係数シート!EB30</f>
        <v>0</v>
      </c>
      <c r="CF34" s="288">
        <f>CF$47*関係係数シート!EC30</f>
        <v>0</v>
      </c>
      <c r="CG34" s="288">
        <f>CG$47*関係係数シート!ED30</f>
        <v>0</v>
      </c>
      <c r="CH34" s="288">
        <f>CH$47*関係係数シート!EE30</f>
        <v>0</v>
      </c>
      <c r="CI34" s="289">
        <f>CI$47*関係係数シート!EG30</f>
        <v>0</v>
      </c>
      <c r="CJ34" s="406">
        <f t="shared" si="4"/>
        <v>0</v>
      </c>
    </row>
    <row r="35" spans="2:88" ht="20.149999999999999" customHeight="1" x14ac:dyDescent="0.2">
      <c r="B35" s="102">
        <v>28</v>
      </c>
      <c r="C35" s="283" t="s">
        <v>225</v>
      </c>
      <c r="D35" s="287">
        <f>設備投資の入力シート!D33</f>
        <v>0</v>
      </c>
      <c r="E35" s="287">
        <f>設備投資の計算シート!CJ35</f>
        <v>0</v>
      </c>
      <c r="F35" s="403">
        <f>E35*関係係数シート!D31</f>
        <v>0</v>
      </c>
      <c r="G35" s="288">
        <f>F35*関係係数シート!$E31</f>
        <v>0</v>
      </c>
      <c r="H35" s="286">
        <f>F35*関係係数シート!$F31</f>
        <v>0</v>
      </c>
      <c r="I35" s="286">
        <v>0</v>
      </c>
      <c r="J35" s="286">
        <f>I35*関係係数シート!D31</f>
        <v>0</v>
      </c>
      <c r="K35" s="403">
        <v>0</v>
      </c>
      <c r="L35" s="288">
        <f>K35*関係係数シート!$E31</f>
        <v>0</v>
      </c>
      <c r="M35" s="286">
        <f>K35*関係係数シート!$F31</f>
        <v>0</v>
      </c>
      <c r="N35" s="288">
        <f t="shared" si="5"/>
        <v>0</v>
      </c>
      <c r="O35" s="288">
        <f t="shared" si="6"/>
        <v>0</v>
      </c>
      <c r="P35" s="289">
        <f t="shared" si="7"/>
        <v>0</v>
      </c>
      <c r="Q35" s="65"/>
      <c r="R35" s="291"/>
      <c r="S35" s="292"/>
      <c r="T35" s="288">
        <f>$S$45*関係係数シート!G31</f>
        <v>0</v>
      </c>
      <c r="U35" s="288">
        <f>T35*関係係数シート!D31</f>
        <v>0</v>
      </c>
      <c r="V35" s="288">
        <v>0</v>
      </c>
      <c r="W35" s="288">
        <f>V35*関係係数シート!E31</f>
        <v>0</v>
      </c>
      <c r="X35" s="289">
        <f>V35*関係係数シート!F31</f>
        <v>0</v>
      </c>
      <c r="Z35" s="294">
        <f>ROUND(F35*関係係数シート!$H31,0)</f>
        <v>0</v>
      </c>
      <c r="AA35" s="295">
        <f>ROUND(K35*関係係数シート!$H31,0)</f>
        <v>0</v>
      </c>
      <c r="AB35" s="295">
        <f t="shared" si="8"/>
        <v>0</v>
      </c>
      <c r="AC35" s="297">
        <f>ROUND(V35*関係係数シート!$H31,0)</f>
        <v>0</v>
      </c>
      <c r="AD35" s="294">
        <f>ROUND(F35*関係係数シート!$I31,0)</f>
        <v>0</v>
      </c>
      <c r="AE35" s="297">
        <f>ROUND(K35*関係係数シート!$I31,0)</f>
        <v>0</v>
      </c>
      <c r="AF35" s="297">
        <f t="shared" si="9"/>
        <v>0</v>
      </c>
      <c r="AG35" s="298">
        <f>ROUND(V35*関係係数シート!$I31,0)</f>
        <v>0</v>
      </c>
      <c r="AI35" s="299">
        <f t="shared" si="10"/>
        <v>0</v>
      </c>
      <c r="AJ35" s="300">
        <f t="shared" si="11"/>
        <v>0</v>
      </c>
      <c r="AK35" s="301">
        <f t="shared" si="12"/>
        <v>0</v>
      </c>
      <c r="AL35" s="299">
        <f t="shared" si="13"/>
        <v>0</v>
      </c>
      <c r="AM35" s="302">
        <f t="shared" si="14"/>
        <v>0</v>
      </c>
      <c r="AN35" s="303">
        <f t="shared" si="15"/>
        <v>1</v>
      </c>
      <c r="AP35" s="304">
        <v>28</v>
      </c>
      <c r="AQ35" s="305" t="e">
        <f t="shared" si="0"/>
        <v>#N/A</v>
      </c>
      <c r="AR35" s="306" t="e">
        <f t="shared" si="16"/>
        <v>#N/A</v>
      </c>
      <c r="AS35" s="307" t="e">
        <f t="shared" si="1"/>
        <v>#N/A</v>
      </c>
      <c r="AT35" s="301" t="e">
        <f t="shared" si="2"/>
        <v>#N/A</v>
      </c>
      <c r="AU35" s="308" t="e">
        <f>SUM($AR$8:AR35)/SUM($AR$8:$AR$44)</f>
        <v>#N/A</v>
      </c>
      <c r="AV35" s="404" t="e">
        <f t="shared" si="17"/>
        <v>#N/A</v>
      </c>
      <c r="AW35" s="405" t="e">
        <f t="shared" si="3"/>
        <v>#N/A</v>
      </c>
      <c r="AY35" s="282" t="s">
        <v>27</v>
      </c>
      <c r="AZ35" s="283" t="s">
        <v>107</v>
      </c>
      <c r="BA35" s="429">
        <f>BA$47*関係係数シート!CW31</f>
        <v>0</v>
      </c>
      <c r="BB35" s="288">
        <f>BB$47*関係係数シート!CX31</f>
        <v>0</v>
      </c>
      <c r="BC35" s="288">
        <f>BC$47*関係係数シート!CY31</f>
        <v>0</v>
      </c>
      <c r="BD35" s="288">
        <f>BD$47*関係係数シート!CZ31</f>
        <v>0</v>
      </c>
      <c r="BE35" s="288">
        <f>BE$47*関係係数シート!DA31</f>
        <v>0</v>
      </c>
      <c r="BF35" s="288">
        <f>BF$47*関係係数シート!DB31</f>
        <v>0</v>
      </c>
      <c r="BG35" s="288">
        <f>BG$47*関係係数シート!DC31</f>
        <v>0</v>
      </c>
      <c r="BH35" s="288">
        <f>BH$47*関係係数シート!DD31</f>
        <v>0</v>
      </c>
      <c r="BI35" s="288">
        <f>BI$47*関係係数シート!DE31</f>
        <v>0</v>
      </c>
      <c r="BJ35" s="288">
        <f>BJ$47*関係係数シート!DF31</f>
        <v>0</v>
      </c>
      <c r="BK35" s="288">
        <f>BK$47*関係係数シート!DG31</f>
        <v>0</v>
      </c>
      <c r="BL35" s="288">
        <f>BL$47*関係係数シート!DH31</f>
        <v>0</v>
      </c>
      <c r="BM35" s="288">
        <f>BM$47*関係係数シート!DI31</f>
        <v>0</v>
      </c>
      <c r="BN35" s="288">
        <f>BN$47*関係係数シート!DJ31</f>
        <v>0</v>
      </c>
      <c r="BO35" s="288">
        <f>BO$47*関係係数シート!DK31</f>
        <v>0</v>
      </c>
      <c r="BP35" s="288">
        <f>BP$47*関係係数シート!DL31</f>
        <v>0</v>
      </c>
      <c r="BQ35" s="288">
        <f>BQ$47*関係係数シート!DM31</f>
        <v>0</v>
      </c>
      <c r="BR35" s="288">
        <f>BR$47*関係係数シート!DN31</f>
        <v>0</v>
      </c>
      <c r="BS35" s="288">
        <f>BS$47*関係係数シート!DO31</f>
        <v>0</v>
      </c>
      <c r="BT35" s="288">
        <f>BT$47*関係係数シート!DP31</f>
        <v>0</v>
      </c>
      <c r="BU35" s="288">
        <f>BU$47*関係係数シート!DQ31</f>
        <v>0</v>
      </c>
      <c r="BV35" s="288">
        <f>BV$47*関係係数シート!DR31</f>
        <v>0</v>
      </c>
      <c r="BW35" s="288">
        <f>BW$47*関係係数シート!DS31</f>
        <v>0</v>
      </c>
      <c r="BX35" s="288">
        <f>BX$47*関係係数シート!DT31</f>
        <v>0</v>
      </c>
      <c r="BY35" s="288">
        <f>BY$47*関係係数シート!DU31</f>
        <v>0</v>
      </c>
      <c r="BZ35" s="288">
        <f>BZ$47*関係係数シート!DV31</f>
        <v>0</v>
      </c>
      <c r="CA35" s="288">
        <f>CA$47*関係係数シート!DW31</f>
        <v>0</v>
      </c>
      <c r="CB35" s="288">
        <f>CB$47*関係係数シート!DX31</f>
        <v>0</v>
      </c>
      <c r="CC35" s="288">
        <f>CC$47*関係係数シート!DY31</f>
        <v>0</v>
      </c>
      <c r="CD35" s="288">
        <f>CD$47*関係係数シート!EA31</f>
        <v>0</v>
      </c>
      <c r="CE35" s="288">
        <f>CE$47*関係係数シート!EB31</f>
        <v>0</v>
      </c>
      <c r="CF35" s="288">
        <f>CF$47*関係係数シート!EC31</f>
        <v>0</v>
      </c>
      <c r="CG35" s="288">
        <f>CG$47*関係係数シート!ED31</f>
        <v>0</v>
      </c>
      <c r="CH35" s="288">
        <f>CH$47*関係係数シート!EE31</f>
        <v>0</v>
      </c>
      <c r="CI35" s="289">
        <f>CI$47*関係係数シート!EG31</f>
        <v>0</v>
      </c>
      <c r="CJ35" s="406">
        <f t="shared" si="4"/>
        <v>0</v>
      </c>
    </row>
    <row r="36" spans="2:88" ht="20.149999999999999" customHeight="1" x14ac:dyDescent="0.2">
      <c r="B36" s="102">
        <v>29</v>
      </c>
      <c r="C36" s="283" t="s">
        <v>95</v>
      </c>
      <c r="D36" s="287">
        <f>設備投資の入力シート!D34</f>
        <v>0</v>
      </c>
      <c r="E36" s="287">
        <f>設備投資の計算シート!CJ36</f>
        <v>0</v>
      </c>
      <c r="F36" s="403">
        <f>E36*関係係数シート!D32</f>
        <v>0</v>
      </c>
      <c r="G36" s="288">
        <f>F36*関係係数シート!$E32</f>
        <v>0</v>
      </c>
      <c r="H36" s="286">
        <f>F36*関係係数シート!$F32</f>
        <v>0</v>
      </c>
      <c r="I36" s="286">
        <v>0</v>
      </c>
      <c r="J36" s="286">
        <f>I36*関係係数シート!D32</f>
        <v>0</v>
      </c>
      <c r="K36" s="403">
        <v>0</v>
      </c>
      <c r="L36" s="288">
        <f>K36*関係係数シート!$E32</f>
        <v>0</v>
      </c>
      <c r="M36" s="286">
        <f>K36*関係係数シート!$F32</f>
        <v>0</v>
      </c>
      <c r="N36" s="288">
        <f t="shared" si="5"/>
        <v>0</v>
      </c>
      <c r="O36" s="288">
        <f t="shared" si="6"/>
        <v>0</v>
      </c>
      <c r="P36" s="289">
        <f t="shared" si="7"/>
        <v>0</v>
      </c>
      <c r="Q36" s="65"/>
      <c r="R36" s="291"/>
      <c r="S36" s="292"/>
      <c r="T36" s="288">
        <f>$S$45*関係係数シート!G32</f>
        <v>0</v>
      </c>
      <c r="U36" s="288">
        <f>T36*関係係数シート!D32</f>
        <v>0</v>
      </c>
      <c r="V36" s="288">
        <v>0</v>
      </c>
      <c r="W36" s="288">
        <f>V36*関係係数シート!E32</f>
        <v>0</v>
      </c>
      <c r="X36" s="289">
        <f>V36*関係係数シート!F32</f>
        <v>0</v>
      </c>
      <c r="Z36" s="294">
        <f>ROUND(F36*関係係数シート!$H32,0)</f>
        <v>0</v>
      </c>
      <c r="AA36" s="295">
        <f>ROUND(K36*関係係数シート!$H32,0)</f>
        <v>0</v>
      </c>
      <c r="AB36" s="295">
        <f t="shared" si="8"/>
        <v>0</v>
      </c>
      <c r="AC36" s="297">
        <f>ROUND(V36*関係係数シート!$H32,0)</f>
        <v>0</v>
      </c>
      <c r="AD36" s="294">
        <f>ROUND(F36*関係係数シート!$I32,0)</f>
        <v>0</v>
      </c>
      <c r="AE36" s="297">
        <f>ROUND(K36*関係係数シート!$I32,0)</f>
        <v>0</v>
      </c>
      <c r="AF36" s="297">
        <f t="shared" si="9"/>
        <v>0</v>
      </c>
      <c r="AG36" s="298">
        <f>ROUND(V36*関係係数シート!$I32,0)</f>
        <v>0</v>
      </c>
      <c r="AI36" s="299">
        <f t="shared" si="10"/>
        <v>0</v>
      </c>
      <c r="AJ36" s="300">
        <f t="shared" si="11"/>
        <v>0</v>
      </c>
      <c r="AK36" s="301">
        <f t="shared" si="12"/>
        <v>0</v>
      </c>
      <c r="AL36" s="299">
        <f t="shared" si="13"/>
        <v>0</v>
      </c>
      <c r="AM36" s="302">
        <f t="shared" si="14"/>
        <v>0</v>
      </c>
      <c r="AN36" s="303">
        <f t="shared" si="15"/>
        <v>1</v>
      </c>
      <c r="AP36" s="304">
        <v>29</v>
      </c>
      <c r="AQ36" s="305" t="e">
        <f t="shared" si="0"/>
        <v>#N/A</v>
      </c>
      <c r="AR36" s="306" t="e">
        <f t="shared" si="16"/>
        <v>#N/A</v>
      </c>
      <c r="AS36" s="307" t="e">
        <f t="shared" si="1"/>
        <v>#N/A</v>
      </c>
      <c r="AT36" s="301" t="e">
        <f t="shared" si="2"/>
        <v>#N/A</v>
      </c>
      <c r="AU36" s="308" t="e">
        <f>SUM($AR$8:AR36)/SUM($AR$8:$AR$44)</f>
        <v>#N/A</v>
      </c>
      <c r="AV36" s="404" t="e">
        <f t="shared" si="17"/>
        <v>#N/A</v>
      </c>
      <c r="AW36" s="405" t="e">
        <f t="shared" si="3"/>
        <v>#N/A</v>
      </c>
      <c r="AY36" s="282" t="s">
        <v>28</v>
      </c>
      <c r="AZ36" s="283" t="s">
        <v>95</v>
      </c>
      <c r="BA36" s="429">
        <f>BA$47*関係係数シート!CW32</f>
        <v>0</v>
      </c>
      <c r="BB36" s="288">
        <f>BB$47*関係係数シート!CX32</f>
        <v>0</v>
      </c>
      <c r="BC36" s="288">
        <f>BC$47*関係係数シート!CY32</f>
        <v>0</v>
      </c>
      <c r="BD36" s="288">
        <f>BD$47*関係係数シート!CZ32</f>
        <v>0</v>
      </c>
      <c r="BE36" s="288">
        <f>BE$47*関係係数シート!DA32</f>
        <v>0</v>
      </c>
      <c r="BF36" s="288">
        <f>BF$47*関係係数シート!DB32</f>
        <v>0</v>
      </c>
      <c r="BG36" s="288">
        <f>BG$47*関係係数シート!DC32</f>
        <v>0</v>
      </c>
      <c r="BH36" s="288">
        <f>BH$47*関係係数シート!DD32</f>
        <v>0</v>
      </c>
      <c r="BI36" s="288">
        <f>BI$47*関係係数シート!DE32</f>
        <v>0</v>
      </c>
      <c r="BJ36" s="288">
        <f>BJ$47*関係係数シート!DF32</f>
        <v>0</v>
      </c>
      <c r="BK36" s="288">
        <f>BK$47*関係係数シート!DG32</f>
        <v>0</v>
      </c>
      <c r="BL36" s="288">
        <f>BL$47*関係係数シート!DH32</f>
        <v>0</v>
      </c>
      <c r="BM36" s="288">
        <f>BM$47*関係係数シート!DI32</f>
        <v>0</v>
      </c>
      <c r="BN36" s="288">
        <f>BN$47*関係係数シート!DJ32</f>
        <v>0</v>
      </c>
      <c r="BO36" s="288">
        <f>BO$47*関係係数シート!DK32</f>
        <v>0</v>
      </c>
      <c r="BP36" s="288">
        <f>BP$47*関係係数シート!DL32</f>
        <v>0</v>
      </c>
      <c r="BQ36" s="288">
        <f>BQ$47*関係係数シート!DM32</f>
        <v>0</v>
      </c>
      <c r="BR36" s="288">
        <f>BR$47*関係係数シート!DN32</f>
        <v>0</v>
      </c>
      <c r="BS36" s="288">
        <f>BS$47*関係係数シート!DO32</f>
        <v>0</v>
      </c>
      <c r="BT36" s="288">
        <f>BT$47*関係係数シート!DP32</f>
        <v>0</v>
      </c>
      <c r="BU36" s="288">
        <f>BU$47*関係係数シート!DQ32</f>
        <v>0</v>
      </c>
      <c r="BV36" s="288">
        <f>BV$47*関係係数シート!DR32</f>
        <v>0</v>
      </c>
      <c r="BW36" s="288">
        <f>BW$47*関係係数シート!DS32</f>
        <v>0</v>
      </c>
      <c r="BX36" s="288">
        <f>BX$47*関係係数シート!DT32</f>
        <v>0</v>
      </c>
      <c r="BY36" s="288">
        <f>BY$47*関係係数シート!DU32</f>
        <v>0</v>
      </c>
      <c r="BZ36" s="288">
        <f>BZ$47*関係係数シート!DV32</f>
        <v>0</v>
      </c>
      <c r="CA36" s="288">
        <f>CA$47*関係係数シート!DW32</f>
        <v>0</v>
      </c>
      <c r="CB36" s="288">
        <f>CB$47*関係係数シート!DX32</f>
        <v>0</v>
      </c>
      <c r="CC36" s="288">
        <f>CC$47*関係係数シート!DY32</f>
        <v>0</v>
      </c>
      <c r="CD36" s="288">
        <f>CD$47*関係係数シート!EA32</f>
        <v>0</v>
      </c>
      <c r="CE36" s="288">
        <f>CE$47*関係係数シート!EB32</f>
        <v>0</v>
      </c>
      <c r="CF36" s="288">
        <f>CF$47*関係係数シート!EC32</f>
        <v>0</v>
      </c>
      <c r="CG36" s="288">
        <f>CG$47*関係係数シート!ED32</f>
        <v>0</v>
      </c>
      <c r="CH36" s="288">
        <f>CH$47*関係係数シート!EE32</f>
        <v>0</v>
      </c>
      <c r="CI36" s="289">
        <f>CI$47*関係係数シート!EG32</f>
        <v>0</v>
      </c>
      <c r="CJ36" s="406">
        <f t="shared" si="4"/>
        <v>0</v>
      </c>
    </row>
    <row r="37" spans="2:88" ht="20.149999999999999" customHeight="1" x14ac:dyDescent="0.2">
      <c r="B37" s="240">
        <v>30</v>
      </c>
      <c r="C37" s="310" t="s">
        <v>50</v>
      </c>
      <c r="D37" s="414"/>
      <c r="E37" s="314">
        <f>設備投資の計算シート!CJ37</f>
        <v>0</v>
      </c>
      <c r="F37" s="407">
        <f>E37*関係係数シート!D33</f>
        <v>0</v>
      </c>
      <c r="G37" s="315">
        <f>F37*関係係数シート!$E33</f>
        <v>0</v>
      </c>
      <c r="H37" s="313">
        <f>F37*関係係数シート!$F33</f>
        <v>0</v>
      </c>
      <c r="I37" s="313">
        <v>0</v>
      </c>
      <c r="J37" s="313">
        <f>I37*関係係数シート!D33</f>
        <v>0</v>
      </c>
      <c r="K37" s="407">
        <v>0</v>
      </c>
      <c r="L37" s="315">
        <f>K37*関係係数シート!$E33</f>
        <v>0</v>
      </c>
      <c r="M37" s="313">
        <f>K37*関係係数シート!$F33</f>
        <v>0</v>
      </c>
      <c r="N37" s="315">
        <f t="shared" si="5"/>
        <v>0</v>
      </c>
      <c r="O37" s="315">
        <f t="shared" si="6"/>
        <v>0</v>
      </c>
      <c r="P37" s="316">
        <f t="shared" si="7"/>
        <v>0</v>
      </c>
      <c r="Q37" s="65"/>
      <c r="R37" s="318"/>
      <c r="S37" s="319"/>
      <c r="T37" s="315">
        <f>$S$45*関係係数シート!G33</f>
        <v>0</v>
      </c>
      <c r="U37" s="315">
        <f>T37*関係係数シート!D33</f>
        <v>0</v>
      </c>
      <c r="V37" s="315">
        <v>0</v>
      </c>
      <c r="W37" s="315">
        <f>V37*関係係数シート!E33</f>
        <v>0</v>
      </c>
      <c r="X37" s="316">
        <f>V37*関係係数シート!F33</f>
        <v>0</v>
      </c>
      <c r="Z37" s="321">
        <f>ROUND(F37*関係係数シート!$H33,0)</f>
        <v>0</v>
      </c>
      <c r="AA37" s="322">
        <f>ROUND(K37*関係係数シート!$H33,0)</f>
        <v>0</v>
      </c>
      <c r="AB37" s="322">
        <f t="shared" si="8"/>
        <v>0</v>
      </c>
      <c r="AC37" s="324">
        <f>ROUND(V37*関係係数シート!$H33,0)</f>
        <v>0</v>
      </c>
      <c r="AD37" s="321">
        <f>ROUND(F37*関係係数シート!$I33,0)</f>
        <v>0</v>
      </c>
      <c r="AE37" s="324">
        <f>ROUND(K37*関係係数シート!$I33,0)</f>
        <v>0</v>
      </c>
      <c r="AF37" s="324">
        <f t="shared" si="9"/>
        <v>0</v>
      </c>
      <c r="AG37" s="325">
        <f>ROUND(V37*関係係数シート!$I33,0)</f>
        <v>0</v>
      </c>
      <c r="AI37" s="326">
        <f t="shared" si="10"/>
        <v>0</v>
      </c>
      <c r="AJ37" s="327">
        <f t="shared" si="11"/>
        <v>0</v>
      </c>
      <c r="AK37" s="328">
        <f t="shared" si="12"/>
        <v>0</v>
      </c>
      <c r="AL37" s="326">
        <f t="shared" si="13"/>
        <v>0</v>
      </c>
      <c r="AM37" s="329">
        <f t="shared" si="14"/>
        <v>0</v>
      </c>
      <c r="AN37" s="330">
        <f t="shared" si="15"/>
        <v>1</v>
      </c>
      <c r="AP37" s="331">
        <v>30</v>
      </c>
      <c r="AQ37" s="332" t="e">
        <f t="shared" si="0"/>
        <v>#N/A</v>
      </c>
      <c r="AR37" s="333" t="e">
        <f t="shared" si="16"/>
        <v>#N/A</v>
      </c>
      <c r="AS37" s="334" t="e">
        <f t="shared" si="1"/>
        <v>#N/A</v>
      </c>
      <c r="AT37" s="328" t="e">
        <f t="shared" si="2"/>
        <v>#N/A</v>
      </c>
      <c r="AU37" s="335" t="e">
        <f>SUM($AR$8:AR37)/SUM($AR$8:$AR$44)</f>
        <v>#N/A</v>
      </c>
      <c r="AV37" s="408" t="e">
        <f t="shared" si="17"/>
        <v>#N/A</v>
      </c>
      <c r="AW37" s="409" t="e">
        <f t="shared" si="3"/>
        <v>#N/A</v>
      </c>
      <c r="AY37" s="309" t="s">
        <v>29</v>
      </c>
      <c r="AZ37" s="310" t="s">
        <v>50</v>
      </c>
      <c r="BA37" s="430">
        <f>BA$47*関係係数シート!CW33</f>
        <v>0</v>
      </c>
      <c r="BB37" s="315">
        <f>BB$47*関係係数シート!CX33</f>
        <v>0</v>
      </c>
      <c r="BC37" s="315">
        <f>BC$47*関係係数シート!CY33</f>
        <v>0</v>
      </c>
      <c r="BD37" s="315">
        <f>BD$47*関係係数シート!CZ33</f>
        <v>0</v>
      </c>
      <c r="BE37" s="315">
        <f>BE$47*関係係数シート!DA33</f>
        <v>0</v>
      </c>
      <c r="BF37" s="315">
        <f>BF$47*関係係数シート!DB33</f>
        <v>0</v>
      </c>
      <c r="BG37" s="315">
        <f>BG$47*関係係数シート!DC33</f>
        <v>0</v>
      </c>
      <c r="BH37" s="315">
        <f>BH$47*関係係数シート!DD33</f>
        <v>0</v>
      </c>
      <c r="BI37" s="315">
        <f>BI$47*関係係数シート!DE33</f>
        <v>0</v>
      </c>
      <c r="BJ37" s="315">
        <f>BJ$47*関係係数シート!DF33</f>
        <v>0</v>
      </c>
      <c r="BK37" s="315">
        <f>BK$47*関係係数シート!DG33</f>
        <v>0</v>
      </c>
      <c r="BL37" s="315">
        <f>BL$47*関係係数シート!DH33</f>
        <v>0</v>
      </c>
      <c r="BM37" s="315">
        <f>BM$47*関係係数シート!DI33</f>
        <v>0</v>
      </c>
      <c r="BN37" s="315">
        <f>BN$47*関係係数シート!DJ33</f>
        <v>0</v>
      </c>
      <c r="BO37" s="315">
        <f>BO$47*関係係数シート!DK33</f>
        <v>0</v>
      </c>
      <c r="BP37" s="315">
        <f>BP$47*関係係数シート!DL33</f>
        <v>0</v>
      </c>
      <c r="BQ37" s="315">
        <f>BQ$47*関係係数シート!DM33</f>
        <v>0</v>
      </c>
      <c r="BR37" s="315">
        <f>BR$47*関係係数シート!DN33</f>
        <v>0</v>
      </c>
      <c r="BS37" s="315">
        <f>BS$47*関係係数シート!DO33</f>
        <v>0</v>
      </c>
      <c r="BT37" s="315">
        <f>BT$47*関係係数シート!DP33</f>
        <v>0</v>
      </c>
      <c r="BU37" s="315">
        <f>BU$47*関係係数シート!DQ33</f>
        <v>0</v>
      </c>
      <c r="BV37" s="315">
        <f>BV$47*関係係数シート!DR33</f>
        <v>0</v>
      </c>
      <c r="BW37" s="315">
        <f>BW$47*関係係数シート!DS33</f>
        <v>0</v>
      </c>
      <c r="BX37" s="315">
        <f>BX$47*関係係数シート!DT33</f>
        <v>0</v>
      </c>
      <c r="BY37" s="315">
        <f>BY$47*関係係数シート!DU33</f>
        <v>0</v>
      </c>
      <c r="BZ37" s="315">
        <f>BZ$47*関係係数シート!DV33</f>
        <v>0</v>
      </c>
      <c r="CA37" s="315">
        <f>CA$47*関係係数シート!DW33</f>
        <v>0</v>
      </c>
      <c r="CB37" s="315">
        <f>CB$47*関係係数シート!DX33</f>
        <v>0</v>
      </c>
      <c r="CC37" s="315">
        <f>CC$47*関係係数シート!DY33</f>
        <v>0</v>
      </c>
      <c r="CD37" s="315">
        <f>CD$47*関係係数シート!EA33</f>
        <v>0</v>
      </c>
      <c r="CE37" s="315">
        <f>CE$47*関係係数シート!EB33</f>
        <v>0</v>
      </c>
      <c r="CF37" s="315">
        <f>CF$47*関係係数シート!EC33</f>
        <v>0</v>
      </c>
      <c r="CG37" s="315">
        <f>CG$47*関係係数シート!ED33</f>
        <v>0</v>
      </c>
      <c r="CH37" s="315">
        <f>CH$47*関係係数シート!EE33</f>
        <v>0</v>
      </c>
      <c r="CI37" s="316">
        <f>CI$47*関係係数シート!EG33</f>
        <v>0</v>
      </c>
      <c r="CJ37" s="410">
        <f t="shared" si="4"/>
        <v>0</v>
      </c>
    </row>
    <row r="38" spans="2:88" ht="20.149999999999999" customHeight="1" x14ac:dyDescent="0.2">
      <c r="B38" s="233">
        <v>31</v>
      </c>
      <c r="C38" s="337" t="s">
        <v>51</v>
      </c>
      <c r="D38" s="341">
        <f>設備投資の入力シート!D36</f>
        <v>0</v>
      </c>
      <c r="E38" s="341">
        <f>設備投資の計算シート!CJ38</f>
        <v>0</v>
      </c>
      <c r="F38" s="397">
        <f>E38*関係係数シート!D34</f>
        <v>0</v>
      </c>
      <c r="G38" s="342">
        <f>F38*関係係数シート!$E34</f>
        <v>0</v>
      </c>
      <c r="H38" s="340">
        <f>F38*関係係数シート!$F34</f>
        <v>0</v>
      </c>
      <c r="I38" s="340">
        <v>0</v>
      </c>
      <c r="J38" s="340">
        <f>I38*関係係数シート!D34</f>
        <v>0</v>
      </c>
      <c r="K38" s="397">
        <v>0</v>
      </c>
      <c r="L38" s="342">
        <f>K38*関係係数シート!$E34</f>
        <v>0</v>
      </c>
      <c r="M38" s="340">
        <f>K38*関係係数シート!$F34</f>
        <v>0</v>
      </c>
      <c r="N38" s="342">
        <f t="shared" si="5"/>
        <v>0</v>
      </c>
      <c r="O38" s="342">
        <f t="shared" si="6"/>
        <v>0</v>
      </c>
      <c r="P38" s="343">
        <f t="shared" si="7"/>
        <v>0</v>
      </c>
      <c r="Q38" s="65"/>
      <c r="R38" s="345"/>
      <c r="S38" s="346"/>
      <c r="T38" s="342">
        <f>$S$45*関係係数シート!G34</f>
        <v>0</v>
      </c>
      <c r="U38" s="342">
        <f>T38*関係係数シート!D34</f>
        <v>0</v>
      </c>
      <c r="V38" s="342">
        <v>0</v>
      </c>
      <c r="W38" s="342">
        <f>V38*関係係数シート!E34</f>
        <v>0</v>
      </c>
      <c r="X38" s="343">
        <f>V38*関係係数シート!F34</f>
        <v>0</v>
      </c>
      <c r="Z38" s="348">
        <f>ROUND(F38*関係係数シート!$H34,0)</f>
        <v>0</v>
      </c>
      <c r="AA38" s="349">
        <f>ROUND(K38*関係係数シート!$H34,0)</f>
        <v>0</v>
      </c>
      <c r="AB38" s="349">
        <f t="shared" si="8"/>
        <v>0</v>
      </c>
      <c r="AC38" s="351">
        <f>ROUND(V38*関係係数シート!$H34,0)</f>
        <v>0</v>
      </c>
      <c r="AD38" s="348">
        <f>ROUND(F38*関係係数シート!$I34,0)</f>
        <v>0</v>
      </c>
      <c r="AE38" s="351">
        <f>ROUND(K38*関係係数シート!$I34,0)</f>
        <v>0</v>
      </c>
      <c r="AF38" s="351">
        <f t="shared" si="9"/>
        <v>0</v>
      </c>
      <c r="AG38" s="352">
        <f>ROUND(V38*関係係数シート!$I34,0)</f>
        <v>0</v>
      </c>
      <c r="AI38" s="353">
        <f t="shared" si="10"/>
        <v>0</v>
      </c>
      <c r="AJ38" s="354">
        <f t="shared" si="11"/>
        <v>0</v>
      </c>
      <c r="AK38" s="355">
        <f t="shared" si="12"/>
        <v>0</v>
      </c>
      <c r="AL38" s="353">
        <f t="shared" si="13"/>
        <v>0</v>
      </c>
      <c r="AM38" s="356">
        <f t="shared" si="14"/>
        <v>0</v>
      </c>
      <c r="AN38" s="357">
        <f t="shared" si="15"/>
        <v>1</v>
      </c>
      <c r="AP38" s="358">
        <v>31</v>
      </c>
      <c r="AQ38" s="359" t="e">
        <f t="shared" si="0"/>
        <v>#N/A</v>
      </c>
      <c r="AR38" s="360" t="e">
        <f t="shared" si="16"/>
        <v>#N/A</v>
      </c>
      <c r="AS38" s="361" t="e">
        <f t="shared" si="1"/>
        <v>#N/A</v>
      </c>
      <c r="AT38" s="355" t="e">
        <f t="shared" si="2"/>
        <v>#N/A</v>
      </c>
      <c r="AU38" s="362" t="e">
        <f>SUM($AR$8:AR38)/SUM($AR$8:$AR$44)</f>
        <v>#N/A</v>
      </c>
      <c r="AV38" s="411" t="e">
        <f t="shared" si="17"/>
        <v>#N/A</v>
      </c>
      <c r="AW38" s="412" t="e">
        <f t="shared" si="3"/>
        <v>#N/A</v>
      </c>
      <c r="AY38" s="336" t="s">
        <v>30</v>
      </c>
      <c r="AZ38" s="337" t="s">
        <v>51</v>
      </c>
      <c r="BA38" s="431">
        <f>BA$47*関係係数シート!CW34</f>
        <v>0</v>
      </c>
      <c r="BB38" s="342">
        <f>BB$47*関係係数シート!CX34</f>
        <v>0</v>
      </c>
      <c r="BC38" s="342">
        <f>BC$47*関係係数シート!CY34</f>
        <v>0</v>
      </c>
      <c r="BD38" s="342">
        <f>BD$47*関係係数シート!CZ34</f>
        <v>0</v>
      </c>
      <c r="BE38" s="342">
        <f>BE$47*関係係数シート!DA34</f>
        <v>0</v>
      </c>
      <c r="BF38" s="342">
        <f>BF$47*関係係数シート!DB34</f>
        <v>0</v>
      </c>
      <c r="BG38" s="342">
        <f>BG$47*関係係数シート!DC34</f>
        <v>0</v>
      </c>
      <c r="BH38" s="342">
        <f>BH$47*関係係数シート!DD34</f>
        <v>0</v>
      </c>
      <c r="BI38" s="342">
        <f>BI$47*関係係数シート!DE34</f>
        <v>0</v>
      </c>
      <c r="BJ38" s="342">
        <f>BJ$47*関係係数シート!DF34</f>
        <v>0</v>
      </c>
      <c r="BK38" s="342">
        <f>BK$47*関係係数シート!DG34</f>
        <v>0</v>
      </c>
      <c r="BL38" s="342">
        <f>BL$47*関係係数シート!DH34</f>
        <v>0</v>
      </c>
      <c r="BM38" s="342">
        <f>BM$47*関係係数シート!DI34</f>
        <v>0</v>
      </c>
      <c r="BN38" s="342">
        <f>BN$47*関係係数シート!DJ34</f>
        <v>0</v>
      </c>
      <c r="BO38" s="342">
        <f>BO$47*関係係数シート!DK34</f>
        <v>0</v>
      </c>
      <c r="BP38" s="342">
        <f>BP$47*関係係数シート!DL34</f>
        <v>0</v>
      </c>
      <c r="BQ38" s="342">
        <f>BQ$47*関係係数シート!DM34</f>
        <v>0</v>
      </c>
      <c r="BR38" s="342">
        <f>BR$47*関係係数シート!DN34</f>
        <v>0</v>
      </c>
      <c r="BS38" s="342">
        <f>BS$47*関係係数シート!DO34</f>
        <v>0</v>
      </c>
      <c r="BT38" s="342">
        <f>BT$47*関係係数シート!DP34</f>
        <v>0</v>
      </c>
      <c r="BU38" s="342">
        <f>BU$47*関係係数シート!DQ34</f>
        <v>0</v>
      </c>
      <c r="BV38" s="342">
        <f>BV$47*関係係数シート!DR34</f>
        <v>0</v>
      </c>
      <c r="BW38" s="342">
        <f>BW$47*関係係数シート!DS34</f>
        <v>0</v>
      </c>
      <c r="BX38" s="342">
        <f>BX$47*関係係数シート!DT34</f>
        <v>0</v>
      </c>
      <c r="BY38" s="342">
        <f>BY$47*関係係数シート!DU34</f>
        <v>0</v>
      </c>
      <c r="BZ38" s="342">
        <f>BZ$47*関係係数シート!DV34</f>
        <v>0</v>
      </c>
      <c r="CA38" s="342">
        <f>CA$47*関係係数シート!DW34</f>
        <v>0</v>
      </c>
      <c r="CB38" s="342">
        <f>CB$47*関係係数シート!DX34</f>
        <v>0</v>
      </c>
      <c r="CC38" s="342">
        <f>CC$47*関係係数シート!DY34</f>
        <v>0</v>
      </c>
      <c r="CD38" s="342">
        <f>CD$47*関係係数シート!EA34</f>
        <v>0</v>
      </c>
      <c r="CE38" s="342">
        <f>CE$47*関係係数シート!EB34</f>
        <v>0</v>
      </c>
      <c r="CF38" s="342">
        <f>CF$47*関係係数シート!EC34</f>
        <v>0</v>
      </c>
      <c r="CG38" s="342">
        <f>CG$47*関係係数シート!ED34</f>
        <v>0</v>
      </c>
      <c r="CH38" s="342">
        <f>CH$47*関係係数シート!EE34</f>
        <v>0</v>
      </c>
      <c r="CI38" s="343">
        <f>CI$47*関係係数シート!EG34</f>
        <v>0</v>
      </c>
      <c r="CJ38" s="413">
        <f t="shared" si="4"/>
        <v>0</v>
      </c>
    </row>
    <row r="39" spans="2:88" ht="20.149999999999999" customHeight="1" x14ac:dyDescent="0.2">
      <c r="B39" s="102">
        <v>32</v>
      </c>
      <c r="C39" s="283" t="s">
        <v>226</v>
      </c>
      <c r="D39" s="287">
        <f>設備投資の入力シート!D37</f>
        <v>0</v>
      </c>
      <c r="E39" s="287">
        <f>設備投資の計算シート!CJ39</f>
        <v>0</v>
      </c>
      <c r="F39" s="403">
        <f>E39*関係係数シート!D35</f>
        <v>0</v>
      </c>
      <c r="G39" s="288">
        <f>F39*関係係数シート!$E35</f>
        <v>0</v>
      </c>
      <c r="H39" s="286">
        <f>F39*関係係数シート!$F35</f>
        <v>0</v>
      </c>
      <c r="I39" s="286">
        <v>0</v>
      </c>
      <c r="J39" s="286">
        <f>I39*関係係数シート!D35</f>
        <v>0</v>
      </c>
      <c r="K39" s="403">
        <v>0</v>
      </c>
      <c r="L39" s="288">
        <f>K39*関係係数シート!$E35</f>
        <v>0</v>
      </c>
      <c r="M39" s="286">
        <f>K39*関係係数シート!$F35</f>
        <v>0</v>
      </c>
      <c r="N39" s="288">
        <f t="shared" si="5"/>
        <v>0</v>
      </c>
      <c r="O39" s="288">
        <f t="shared" si="6"/>
        <v>0</v>
      </c>
      <c r="P39" s="289">
        <f t="shared" si="7"/>
        <v>0</v>
      </c>
      <c r="Q39" s="65"/>
      <c r="R39" s="291"/>
      <c r="S39" s="292"/>
      <c r="T39" s="288">
        <f>$S$45*関係係数シート!G35</f>
        <v>0</v>
      </c>
      <c r="U39" s="288">
        <f>T39*関係係数シート!D35</f>
        <v>0</v>
      </c>
      <c r="V39" s="288">
        <v>0</v>
      </c>
      <c r="W39" s="288">
        <f>V39*関係係数シート!E35</f>
        <v>0</v>
      </c>
      <c r="X39" s="289">
        <f>V39*関係係数シート!F35</f>
        <v>0</v>
      </c>
      <c r="Z39" s="294">
        <f>ROUND(F39*関係係数シート!$H35,0)</f>
        <v>0</v>
      </c>
      <c r="AA39" s="295">
        <f>ROUND(K39*関係係数シート!$H35,0)</f>
        <v>0</v>
      </c>
      <c r="AB39" s="295">
        <f t="shared" si="8"/>
        <v>0</v>
      </c>
      <c r="AC39" s="297">
        <f>ROUND(V39*関係係数シート!$H35,0)</f>
        <v>0</v>
      </c>
      <c r="AD39" s="294">
        <f>ROUND(F39*関係係数シート!$I35,0)</f>
        <v>0</v>
      </c>
      <c r="AE39" s="297">
        <f>ROUND(K39*関係係数シート!$I35,0)</f>
        <v>0</v>
      </c>
      <c r="AF39" s="297">
        <f t="shared" si="9"/>
        <v>0</v>
      </c>
      <c r="AG39" s="298">
        <f>ROUND(V39*関係係数シート!$I35,0)</f>
        <v>0</v>
      </c>
      <c r="AI39" s="299">
        <f t="shared" si="10"/>
        <v>0</v>
      </c>
      <c r="AJ39" s="300">
        <f t="shared" si="11"/>
        <v>0</v>
      </c>
      <c r="AK39" s="301">
        <f t="shared" si="12"/>
        <v>0</v>
      </c>
      <c r="AL39" s="299">
        <f t="shared" si="13"/>
        <v>0</v>
      </c>
      <c r="AM39" s="302">
        <f t="shared" si="14"/>
        <v>0</v>
      </c>
      <c r="AN39" s="303">
        <f t="shared" si="15"/>
        <v>1</v>
      </c>
      <c r="AP39" s="304">
        <v>32</v>
      </c>
      <c r="AQ39" s="305" t="e">
        <f t="shared" si="0"/>
        <v>#N/A</v>
      </c>
      <c r="AR39" s="306" t="e">
        <f t="shared" si="16"/>
        <v>#N/A</v>
      </c>
      <c r="AS39" s="307" t="e">
        <f t="shared" si="1"/>
        <v>#N/A</v>
      </c>
      <c r="AT39" s="301" t="e">
        <f t="shared" si="2"/>
        <v>#N/A</v>
      </c>
      <c r="AU39" s="308" t="e">
        <f>SUM($AR$8:AR39)/SUM($AR$8:$AR$44)</f>
        <v>#N/A</v>
      </c>
      <c r="AV39" s="404" t="e">
        <f t="shared" si="17"/>
        <v>#N/A</v>
      </c>
      <c r="AW39" s="405" t="e">
        <f t="shared" si="3"/>
        <v>#N/A</v>
      </c>
      <c r="AY39" s="282" t="s">
        <v>31</v>
      </c>
      <c r="AZ39" s="283" t="s">
        <v>108</v>
      </c>
      <c r="BA39" s="429">
        <f>BA$47*関係係数シート!CW35</f>
        <v>0</v>
      </c>
      <c r="BB39" s="288">
        <f>BB$47*関係係数シート!CX35</f>
        <v>0</v>
      </c>
      <c r="BC39" s="288">
        <f>BC$47*関係係数シート!CY35</f>
        <v>0</v>
      </c>
      <c r="BD39" s="288">
        <f>BD$47*関係係数シート!CZ35</f>
        <v>0</v>
      </c>
      <c r="BE39" s="288">
        <f>BE$47*関係係数シート!DA35</f>
        <v>0</v>
      </c>
      <c r="BF39" s="288">
        <f>BF$47*関係係数シート!DB35</f>
        <v>0</v>
      </c>
      <c r="BG39" s="288">
        <f>BG$47*関係係数シート!DC35</f>
        <v>0</v>
      </c>
      <c r="BH39" s="288">
        <f>BH$47*関係係数シート!DD35</f>
        <v>0</v>
      </c>
      <c r="BI39" s="288">
        <f>BI$47*関係係数シート!DE35</f>
        <v>0</v>
      </c>
      <c r="BJ39" s="288">
        <f>BJ$47*関係係数シート!DF35</f>
        <v>0</v>
      </c>
      <c r="BK39" s="288">
        <f>BK$47*関係係数シート!DG35</f>
        <v>0</v>
      </c>
      <c r="BL39" s="288">
        <f>BL$47*関係係数シート!DH35</f>
        <v>0</v>
      </c>
      <c r="BM39" s="288">
        <f>BM$47*関係係数シート!DI35</f>
        <v>0</v>
      </c>
      <c r="BN39" s="288">
        <f>BN$47*関係係数シート!DJ35</f>
        <v>0</v>
      </c>
      <c r="BO39" s="288">
        <f>BO$47*関係係数シート!DK35</f>
        <v>0</v>
      </c>
      <c r="BP39" s="288">
        <f>BP$47*関係係数シート!DL35</f>
        <v>0</v>
      </c>
      <c r="BQ39" s="288">
        <f>BQ$47*関係係数シート!DM35</f>
        <v>0</v>
      </c>
      <c r="BR39" s="288">
        <f>BR$47*関係係数シート!DN35</f>
        <v>0</v>
      </c>
      <c r="BS39" s="288">
        <f>BS$47*関係係数シート!DO35</f>
        <v>0</v>
      </c>
      <c r="BT39" s="288">
        <f>BT$47*関係係数シート!DP35</f>
        <v>0</v>
      </c>
      <c r="BU39" s="288">
        <f>BU$47*関係係数シート!DQ35</f>
        <v>0</v>
      </c>
      <c r="BV39" s="288">
        <f>BV$47*関係係数シート!DR35</f>
        <v>0</v>
      </c>
      <c r="BW39" s="288">
        <f>BW$47*関係係数シート!DS35</f>
        <v>0</v>
      </c>
      <c r="BX39" s="288">
        <f>BX$47*関係係数シート!DT35</f>
        <v>0</v>
      </c>
      <c r="BY39" s="288">
        <f>BY$47*関係係数シート!DU35</f>
        <v>0</v>
      </c>
      <c r="BZ39" s="288">
        <f>BZ$47*関係係数シート!DV35</f>
        <v>0</v>
      </c>
      <c r="CA39" s="288">
        <f>CA$47*関係係数シート!DW35</f>
        <v>0</v>
      </c>
      <c r="CB39" s="288">
        <f>CB$47*関係係数シート!DX35</f>
        <v>0</v>
      </c>
      <c r="CC39" s="288">
        <f>CC$47*関係係数シート!DY35</f>
        <v>0</v>
      </c>
      <c r="CD39" s="288">
        <f>CD$47*関係係数シート!EA35</f>
        <v>0</v>
      </c>
      <c r="CE39" s="288">
        <f>CE$47*関係係数シート!EB35</f>
        <v>0</v>
      </c>
      <c r="CF39" s="288">
        <f>CF$47*関係係数シート!EC35</f>
        <v>0</v>
      </c>
      <c r="CG39" s="288">
        <f>CG$47*関係係数シート!ED35</f>
        <v>0</v>
      </c>
      <c r="CH39" s="288">
        <f>CH$47*関係係数シート!EE35</f>
        <v>0</v>
      </c>
      <c r="CI39" s="289">
        <f>CI$47*関係係数シート!EG35</f>
        <v>0</v>
      </c>
      <c r="CJ39" s="406">
        <f t="shared" si="4"/>
        <v>0</v>
      </c>
    </row>
    <row r="40" spans="2:88" ht="20.149999999999999" customHeight="1" x14ac:dyDescent="0.2">
      <c r="B40" s="102">
        <v>33</v>
      </c>
      <c r="C40" s="283" t="s">
        <v>227</v>
      </c>
      <c r="D40" s="287">
        <f>設備投資の入力シート!D38</f>
        <v>0</v>
      </c>
      <c r="E40" s="287">
        <f>設備投資の計算シート!CJ40</f>
        <v>0</v>
      </c>
      <c r="F40" s="403">
        <f>E40*関係係数シート!D36</f>
        <v>0</v>
      </c>
      <c r="G40" s="288">
        <f>F40*関係係数シート!$E36</f>
        <v>0</v>
      </c>
      <c r="H40" s="286">
        <f>F40*関係係数シート!$F36</f>
        <v>0</v>
      </c>
      <c r="I40" s="286">
        <v>0</v>
      </c>
      <c r="J40" s="286">
        <f>I40*関係係数シート!D36</f>
        <v>0</v>
      </c>
      <c r="K40" s="403">
        <v>0</v>
      </c>
      <c r="L40" s="288">
        <f>K40*関係係数シート!$E36</f>
        <v>0</v>
      </c>
      <c r="M40" s="286">
        <f>K40*関係係数シート!$F36</f>
        <v>0</v>
      </c>
      <c r="N40" s="288">
        <f t="shared" si="5"/>
        <v>0</v>
      </c>
      <c r="O40" s="288">
        <f t="shared" si="6"/>
        <v>0</v>
      </c>
      <c r="P40" s="289">
        <f t="shared" si="7"/>
        <v>0</v>
      </c>
      <c r="Q40" s="65"/>
      <c r="R40" s="291"/>
      <c r="S40" s="292"/>
      <c r="T40" s="288">
        <f>$S$45*関係係数シート!G36</f>
        <v>0</v>
      </c>
      <c r="U40" s="288">
        <f>T40*関係係数シート!D36</f>
        <v>0</v>
      </c>
      <c r="V40" s="288">
        <v>0</v>
      </c>
      <c r="W40" s="288">
        <f>V40*関係係数シート!E36</f>
        <v>0</v>
      </c>
      <c r="X40" s="289">
        <f>V40*関係係数シート!F36</f>
        <v>0</v>
      </c>
      <c r="Z40" s="294">
        <f>ROUND(F40*関係係数シート!$H36,0)</f>
        <v>0</v>
      </c>
      <c r="AA40" s="295">
        <f>ROUND(K40*関係係数シート!$H36,0)</f>
        <v>0</v>
      </c>
      <c r="AB40" s="295">
        <f t="shared" si="8"/>
        <v>0</v>
      </c>
      <c r="AC40" s="297">
        <f>ROUND(V40*関係係数シート!$H36,0)</f>
        <v>0</v>
      </c>
      <c r="AD40" s="294">
        <f>ROUND(F40*関係係数シート!$I36,0)</f>
        <v>0</v>
      </c>
      <c r="AE40" s="297">
        <f>ROUND(K40*関係係数シート!$I36,0)</f>
        <v>0</v>
      </c>
      <c r="AF40" s="297">
        <f t="shared" si="9"/>
        <v>0</v>
      </c>
      <c r="AG40" s="298">
        <f>ROUND(V40*関係係数シート!$I36,0)</f>
        <v>0</v>
      </c>
      <c r="AI40" s="299">
        <f t="shared" si="10"/>
        <v>0</v>
      </c>
      <c r="AJ40" s="300">
        <f t="shared" si="11"/>
        <v>0</v>
      </c>
      <c r="AK40" s="301">
        <f t="shared" si="12"/>
        <v>0</v>
      </c>
      <c r="AL40" s="299">
        <f t="shared" si="13"/>
        <v>0</v>
      </c>
      <c r="AM40" s="302">
        <f t="shared" si="14"/>
        <v>0</v>
      </c>
      <c r="AN40" s="303">
        <f t="shared" si="15"/>
        <v>1</v>
      </c>
      <c r="AP40" s="304">
        <v>33</v>
      </c>
      <c r="AQ40" s="305" t="e">
        <f t="shared" si="0"/>
        <v>#N/A</v>
      </c>
      <c r="AR40" s="306" t="e">
        <f t="shared" si="16"/>
        <v>#N/A</v>
      </c>
      <c r="AS40" s="307" t="e">
        <f t="shared" si="1"/>
        <v>#N/A</v>
      </c>
      <c r="AT40" s="301" t="e">
        <f t="shared" si="2"/>
        <v>#N/A</v>
      </c>
      <c r="AU40" s="308" t="e">
        <f>SUM($AR$8:AR40)/SUM($AR$8:$AR$44)</f>
        <v>#N/A</v>
      </c>
      <c r="AV40" s="404" t="e">
        <f t="shared" si="17"/>
        <v>#N/A</v>
      </c>
      <c r="AW40" s="405" t="e">
        <f t="shared" si="3"/>
        <v>#N/A</v>
      </c>
      <c r="AY40" s="282" t="s">
        <v>87</v>
      </c>
      <c r="AZ40" s="283" t="s">
        <v>109</v>
      </c>
      <c r="BA40" s="429">
        <f>BA$47*関係係数シート!CW36</f>
        <v>0</v>
      </c>
      <c r="BB40" s="288">
        <f>BB$47*関係係数シート!CX36</f>
        <v>0</v>
      </c>
      <c r="BC40" s="288">
        <f>BC$47*関係係数シート!CY36</f>
        <v>0</v>
      </c>
      <c r="BD40" s="288">
        <f>BD$47*関係係数シート!CZ36</f>
        <v>0</v>
      </c>
      <c r="BE40" s="288">
        <f>BE$47*関係係数シート!DA36</f>
        <v>0</v>
      </c>
      <c r="BF40" s="288">
        <f>BF$47*関係係数シート!DB36</f>
        <v>0</v>
      </c>
      <c r="BG40" s="288">
        <f>BG$47*関係係数シート!DC36</f>
        <v>0</v>
      </c>
      <c r="BH40" s="288">
        <f>BH$47*関係係数シート!DD36</f>
        <v>0</v>
      </c>
      <c r="BI40" s="288">
        <f>BI$47*関係係数シート!DE36</f>
        <v>0</v>
      </c>
      <c r="BJ40" s="288">
        <f>BJ$47*関係係数シート!DF36</f>
        <v>0</v>
      </c>
      <c r="BK40" s="288">
        <f>BK$47*関係係数シート!DG36</f>
        <v>0</v>
      </c>
      <c r="BL40" s="288">
        <f>BL$47*関係係数シート!DH36</f>
        <v>0</v>
      </c>
      <c r="BM40" s="288">
        <f>BM$47*関係係数シート!DI36</f>
        <v>0</v>
      </c>
      <c r="BN40" s="288">
        <f>BN$47*関係係数シート!DJ36</f>
        <v>0</v>
      </c>
      <c r="BO40" s="288">
        <f>BO$47*関係係数シート!DK36</f>
        <v>0</v>
      </c>
      <c r="BP40" s="288">
        <f>BP$47*関係係数シート!DL36</f>
        <v>0</v>
      </c>
      <c r="BQ40" s="288">
        <f>BQ$47*関係係数シート!DM36</f>
        <v>0</v>
      </c>
      <c r="BR40" s="288">
        <f>BR$47*関係係数シート!DN36</f>
        <v>0</v>
      </c>
      <c r="BS40" s="288">
        <f>BS$47*関係係数シート!DO36</f>
        <v>0</v>
      </c>
      <c r="BT40" s="288">
        <f>BT$47*関係係数シート!DP36</f>
        <v>0</v>
      </c>
      <c r="BU40" s="288">
        <f>BU$47*関係係数シート!DQ36</f>
        <v>0</v>
      </c>
      <c r="BV40" s="288">
        <f>BV$47*関係係数シート!DR36</f>
        <v>0</v>
      </c>
      <c r="BW40" s="288">
        <f>BW$47*関係係数シート!DS36</f>
        <v>0</v>
      </c>
      <c r="BX40" s="288">
        <f>BX$47*関係係数シート!DT36</f>
        <v>0</v>
      </c>
      <c r="BY40" s="288">
        <f>BY$47*関係係数シート!DU36</f>
        <v>0</v>
      </c>
      <c r="BZ40" s="288">
        <f>BZ$47*関係係数シート!DV36</f>
        <v>0</v>
      </c>
      <c r="CA40" s="288">
        <f>CA$47*関係係数シート!DW36</f>
        <v>0</v>
      </c>
      <c r="CB40" s="288">
        <f>CB$47*関係係数シート!DX36</f>
        <v>0</v>
      </c>
      <c r="CC40" s="288">
        <f>CC$47*関係係数シート!DY36</f>
        <v>0</v>
      </c>
      <c r="CD40" s="288">
        <f>CD$47*関係係数シート!EA36</f>
        <v>0</v>
      </c>
      <c r="CE40" s="288">
        <f>CE$47*関係係数シート!EB36</f>
        <v>0</v>
      </c>
      <c r="CF40" s="288">
        <f>CF$47*関係係数シート!EC36</f>
        <v>0</v>
      </c>
      <c r="CG40" s="288">
        <f>CG$47*関係係数シート!ED36</f>
        <v>0</v>
      </c>
      <c r="CH40" s="288">
        <f>CH$47*関係係数シート!EE36</f>
        <v>0</v>
      </c>
      <c r="CI40" s="289">
        <f>CI$47*関係係数シート!EG36</f>
        <v>0</v>
      </c>
      <c r="CJ40" s="406">
        <f t="shared" si="4"/>
        <v>0</v>
      </c>
    </row>
    <row r="41" spans="2:88" ht="20.149999999999999" customHeight="1" x14ac:dyDescent="0.2">
      <c r="B41" s="102">
        <v>34</v>
      </c>
      <c r="C41" s="283" t="s">
        <v>52</v>
      </c>
      <c r="D41" s="287">
        <f>設備投資の入力シート!D39</f>
        <v>0</v>
      </c>
      <c r="E41" s="287">
        <f>設備投資の計算シート!CJ41</f>
        <v>0</v>
      </c>
      <c r="F41" s="403">
        <f>E41*関係係数シート!D37</f>
        <v>0</v>
      </c>
      <c r="G41" s="288">
        <f>F41*関係係数シート!$E37</f>
        <v>0</v>
      </c>
      <c r="H41" s="286">
        <f>F41*関係係数シート!$F37</f>
        <v>0</v>
      </c>
      <c r="I41" s="286">
        <v>0</v>
      </c>
      <c r="J41" s="286">
        <f>I41*関係係数シート!D37</f>
        <v>0</v>
      </c>
      <c r="K41" s="403">
        <v>0</v>
      </c>
      <c r="L41" s="288">
        <f>K41*関係係数シート!$E37</f>
        <v>0</v>
      </c>
      <c r="M41" s="286">
        <f>K41*関係係数シート!$F37</f>
        <v>0</v>
      </c>
      <c r="N41" s="288">
        <f t="shared" si="5"/>
        <v>0</v>
      </c>
      <c r="O41" s="288">
        <f t="shared" si="6"/>
        <v>0</v>
      </c>
      <c r="P41" s="289">
        <f t="shared" si="7"/>
        <v>0</v>
      </c>
      <c r="Q41" s="65"/>
      <c r="R41" s="291"/>
      <c r="S41" s="292"/>
      <c r="T41" s="288">
        <f>$S$45*関係係数シート!G37</f>
        <v>0</v>
      </c>
      <c r="U41" s="288">
        <f>T41*関係係数シート!D37</f>
        <v>0</v>
      </c>
      <c r="V41" s="288">
        <v>0</v>
      </c>
      <c r="W41" s="288">
        <f>V41*関係係数シート!E37</f>
        <v>0</v>
      </c>
      <c r="X41" s="289">
        <f>V41*関係係数シート!F37</f>
        <v>0</v>
      </c>
      <c r="Z41" s="294">
        <f>ROUND(F41*関係係数シート!$H37,0)</f>
        <v>0</v>
      </c>
      <c r="AA41" s="295">
        <f>ROUND(K41*関係係数シート!$H37,0)</f>
        <v>0</v>
      </c>
      <c r="AB41" s="295">
        <f t="shared" si="8"/>
        <v>0</v>
      </c>
      <c r="AC41" s="297">
        <f>ROUND(V41*関係係数シート!$H37,0)</f>
        <v>0</v>
      </c>
      <c r="AD41" s="294">
        <f>ROUND(F41*関係係数シート!$I37,0)</f>
        <v>0</v>
      </c>
      <c r="AE41" s="297">
        <f>ROUND(K41*関係係数シート!$I37,0)</f>
        <v>0</v>
      </c>
      <c r="AF41" s="297">
        <f t="shared" si="9"/>
        <v>0</v>
      </c>
      <c r="AG41" s="298">
        <f>ROUND(V41*関係係数シート!$I37,0)</f>
        <v>0</v>
      </c>
      <c r="AI41" s="299">
        <f t="shared" si="10"/>
        <v>0</v>
      </c>
      <c r="AJ41" s="300">
        <f t="shared" si="11"/>
        <v>0</v>
      </c>
      <c r="AK41" s="301">
        <f t="shared" si="12"/>
        <v>0</v>
      </c>
      <c r="AL41" s="299">
        <f t="shared" si="13"/>
        <v>0</v>
      </c>
      <c r="AM41" s="302">
        <f t="shared" si="14"/>
        <v>0</v>
      </c>
      <c r="AN41" s="303">
        <f t="shared" si="15"/>
        <v>1</v>
      </c>
      <c r="AP41" s="304">
        <v>34</v>
      </c>
      <c r="AQ41" s="305" t="e">
        <f t="shared" si="0"/>
        <v>#N/A</v>
      </c>
      <c r="AR41" s="306" t="e">
        <f t="shared" si="16"/>
        <v>#N/A</v>
      </c>
      <c r="AS41" s="307" t="e">
        <f t="shared" si="1"/>
        <v>#N/A</v>
      </c>
      <c r="AT41" s="301" t="e">
        <f t="shared" si="2"/>
        <v>#N/A</v>
      </c>
      <c r="AU41" s="308" t="e">
        <f>SUM($AR$8:AR41)/SUM($AR$8:$AR$44)</f>
        <v>#N/A</v>
      </c>
      <c r="AV41" s="404" t="e">
        <f t="shared" si="17"/>
        <v>#N/A</v>
      </c>
      <c r="AW41" s="405" t="e">
        <f t="shared" si="3"/>
        <v>#N/A</v>
      </c>
      <c r="AY41" s="282" t="s">
        <v>88</v>
      </c>
      <c r="AZ41" s="283" t="s">
        <v>52</v>
      </c>
      <c r="BA41" s="429">
        <f>BA$47*関係係数シート!CW37</f>
        <v>0</v>
      </c>
      <c r="BB41" s="288">
        <f>BB$47*関係係数シート!CX37</f>
        <v>0</v>
      </c>
      <c r="BC41" s="288">
        <f>BC$47*関係係数シート!CY37</f>
        <v>0</v>
      </c>
      <c r="BD41" s="288">
        <f>BD$47*関係係数シート!CZ37</f>
        <v>0</v>
      </c>
      <c r="BE41" s="288">
        <f>BE$47*関係係数シート!DA37</f>
        <v>0</v>
      </c>
      <c r="BF41" s="288">
        <f>BF$47*関係係数シート!DB37</f>
        <v>0</v>
      </c>
      <c r="BG41" s="288">
        <f>BG$47*関係係数シート!DC37</f>
        <v>0</v>
      </c>
      <c r="BH41" s="288">
        <f>BH$47*関係係数シート!DD37</f>
        <v>0</v>
      </c>
      <c r="BI41" s="288">
        <f>BI$47*関係係数シート!DE37</f>
        <v>0</v>
      </c>
      <c r="BJ41" s="288">
        <f>BJ$47*関係係数シート!DF37</f>
        <v>0</v>
      </c>
      <c r="BK41" s="288">
        <f>BK$47*関係係数シート!DG37</f>
        <v>0</v>
      </c>
      <c r="BL41" s="288">
        <f>BL$47*関係係数シート!DH37</f>
        <v>0</v>
      </c>
      <c r="BM41" s="288">
        <f>BM$47*関係係数シート!DI37</f>
        <v>0</v>
      </c>
      <c r="BN41" s="288">
        <f>BN$47*関係係数シート!DJ37</f>
        <v>0</v>
      </c>
      <c r="BO41" s="288">
        <f>BO$47*関係係数シート!DK37</f>
        <v>0</v>
      </c>
      <c r="BP41" s="288">
        <f>BP$47*関係係数シート!DL37</f>
        <v>0</v>
      </c>
      <c r="BQ41" s="288">
        <f>BQ$47*関係係数シート!DM37</f>
        <v>0</v>
      </c>
      <c r="BR41" s="288">
        <f>BR$47*関係係数シート!DN37</f>
        <v>0</v>
      </c>
      <c r="BS41" s="288">
        <f>BS$47*関係係数シート!DO37</f>
        <v>0</v>
      </c>
      <c r="BT41" s="288">
        <f>BT$47*関係係数シート!DP37</f>
        <v>0</v>
      </c>
      <c r="BU41" s="288">
        <f>BU$47*関係係数シート!DQ37</f>
        <v>0</v>
      </c>
      <c r="BV41" s="288">
        <f>BV$47*関係係数シート!DR37</f>
        <v>0</v>
      </c>
      <c r="BW41" s="288">
        <f>BW$47*関係係数シート!DS37</f>
        <v>0</v>
      </c>
      <c r="BX41" s="288">
        <f>BX$47*関係係数シート!DT37</f>
        <v>0</v>
      </c>
      <c r="BY41" s="288">
        <f>BY$47*関係係数シート!DU37</f>
        <v>0</v>
      </c>
      <c r="BZ41" s="288">
        <f>BZ$47*関係係数シート!DV37</f>
        <v>0</v>
      </c>
      <c r="CA41" s="288">
        <f>CA$47*関係係数シート!DW37</f>
        <v>0</v>
      </c>
      <c r="CB41" s="288">
        <f>CB$47*関係係数シート!DX37</f>
        <v>0</v>
      </c>
      <c r="CC41" s="288">
        <f>CC$47*関係係数シート!DY37</f>
        <v>0</v>
      </c>
      <c r="CD41" s="288">
        <f>CD$47*関係係数シート!EA37</f>
        <v>0</v>
      </c>
      <c r="CE41" s="288">
        <f>CE$47*関係係数シート!EB37</f>
        <v>0</v>
      </c>
      <c r="CF41" s="288">
        <f>CF$47*関係係数シート!EC37</f>
        <v>0</v>
      </c>
      <c r="CG41" s="288">
        <f>CG$47*関係係数シート!ED37</f>
        <v>0</v>
      </c>
      <c r="CH41" s="288">
        <f>CH$47*関係係数シート!EE37</f>
        <v>0</v>
      </c>
      <c r="CI41" s="289">
        <f>CI$47*関係係数シート!EG37</f>
        <v>0</v>
      </c>
      <c r="CJ41" s="406">
        <f t="shared" si="4"/>
        <v>0</v>
      </c>
    </row>
    <row r="42" spans="2:88" ht="19.5" customHeight="1" x14ac:dyDescent="0.2">
      <c r="B42" s="240">
        <v>35</v>
      </c>
      <c r="C42" s="310" t="s">
        <v>53</v>
      </c>
      <c r="D42" s="314">
        <f>設備投資の入力シート!D40</f>
        <v>0</v>
      </c>
      <c r="E42" s="314">
        <f>設備投資の計算シート!CJ42</f>
        <v>0</v>
      </c>
      <c r="F42" s="407">
        <f>E42*関係係数シート!D38</f>
        <v>0</v>
      </c>
      <c r="G42" s="315">
        <f>F42*関係係数シート!$E38</f>
        <v>0</v>
      </c>
      <c r="H42" s="313">
        <f>F42*関係係数シート!$F38</f>
        <v>0</v>
      </c>
      <c r="I42" s="313">
        <v>0</v>
      </c>
      <c r="J42" s="313">
        <f>I42*関係係数シート!D38</f>
        <v>0</v>
      </c>
      <c r="K42" s="407">
        <v>0</v>
      </c>
      <c r="L42" s="315">
        <f>K42*関係係数シート!$E38</f>
        <v>0</v>
      </c>
      <c r="M42" s="313">
        <f>K42*関係係数シート!$F38</f>
        <v>0</v>
      </c>
      <c r="N42" s="315">
        <f t="shared" si="5"/>
        <v>0</v>
      </c>
      <c r="O42" s="315">
        <f t="shared" si="6"/>
        <v>0</v>
      </c>
      <c r="P42" s="316">
        <f t="shared" si="7"/>
        <v>0</v>
      </c>
      <c r="Q42" s="65"/>
      <c r="R42" s="318"/>
      <c r="S42" s="319"/>
      <c r="T42" s="315">
        <f>$S$45*関係係数シート!G38</f>
        <v>0</v>
      </c>
      <c r="U42" s="315">
        <f>T42*関係係数シート!D38</f>
        <v>0</v>
      </c>
      <c r="V42" s="315">
        <v>0</v>
      </c>
      <c r="W42" s="315">
        <f>V42*関係係数シート!E38</f>
        <v>0</v>
      </c>
      <c r="X42" s="316">
        <f>V42*関係係数シート!F38</f>
        <v>0</v>
      </c>
      <c r="Z42" s="321">
        <f>ROUND(F42*関係係数シート!$H38,0)</f>
        <v>0</v>
      </c>
      <c r="AA42" s="322">
        <f>ROUND(K42*関係係数シート!$H38,0)</f>
        <v>0</v>
      </c>
      <c r="AB42" s="322">
        <f t="shared" si="8"/>
        <v>0</v>
      </c>
      <c r="AC42" s="324">
        <f>ROUND(V42*関係係数シート!$H38,0)</f>
        <v>0</v>
      </c>
      <c r="AD42" s="321">
        <f>ROUND(F42*関係係数シート!$I38,0)</f>
        <v>0</v>
      </c>
      <c r="AE42" s="324">
        <f>ROUND(K42*関係係数シート!$I38,0)</f>
        <v>0</v>
      </c>
      <c r="AF42" s="324">
        <f t="shared" si="9"/>
        <v>0</v>
      </c>
      <c r="AG42" s="325">
        <f>ROUND(V42*関係係数シート!$I38,0)</f>
        <v>0</v>
      </c>
      <c r="AI42" s="326">
        <f t="shared" si="10"/>
        <v>0</v>
      </c>
      <c r="AJ42" s="327">
        <f t="shared" si="11"/>
        <v>0</v>
      </c>
      <c r="AK42" s="328">
        <f t="shared" si="12"/>
        <v>0</v>
      </c>
      <c r="AL42" s="326">
        <f t="shared" si="13"/>
        <v>0</v>
      </c>
      <c r="AM42" s="329">
        <f t="shared" si="14"/>
        <v>0</v>
      </c>
      <c r="AN42" s="330">
        <f t="shared" si="15"/>
        <v>1</v>
      </c>
      <c r="AP42" s="331">
        <v>35</v>
      </c>
      <c r="AQ42" s="332" t="e">
        <f t="shared" si="0"/>
        <v>#N/A</v>
      </c>
      <c r="AR42" s="333" t="e">
        <f t="shared" si="16"/>
        <v>#N/A</v>
      </c>
      <c r="AS42" s="334" t="e">
        <f t="shared" si="1"/>
        <v>#N/A</v>
      </c>
      <c r="AT42" s="328" t="e">
        <f t="shared" si="2"/>
        <v>#N/A</v>
      </c>
      <c r="AU42" s="335" t="e">
        <f>SUM($AR$8:AR42)/SUM($AR$8:$AR$44)</f>
        <v>#N/A</v>
      </c>
      <c r="AV42" s="408" t="e">
        <f t="shared" si="17"/>
        <v>#N/A</v>
      </c>
      <c r="AW42" s="409" t="e">
        <f t="shared" si="3"/>
        <v>#N/A</v>
      </c>
      <c r="AY42" s="309" t="s">
        <v>96</v>
      </c>
      <c r="AZ42" s="310" t="s">
        <v>53</v>
      </c>
      <c r="BA42" s="430">
        <f>BA$47*関係係数シート!CW38</f>
        <v>0</v>
      </c>
      <c r="BB42" s="315">
        <f>BB$47*関係係数シート!CX38</f>
        <v>0</v>
      </c>
      <c r="BC42" s="315">
        <f>BC$47*関係係数シート!CY38</f>
        <v>0</v>
      </c>
      <c r="BD42" s="315">
        <f>BD$47*関係係数シート!CZ38</f>
        <v>0</v>
      </c>
      <c r="BE42" s="315">
        <f>BE$47*関係係数シート!DA38</f>
        <v>0</v>
      </c>
      <c r="BF42" s="315">
        <f>BF$47*関係係数シート!DB38</f>
        <v>0</v>
      </c>
      <c r="BG42" s="315">
        <f>BG$47*関係係数シート!DC38</f>
        <v>0</v>
      </c>
      <c r="BH42" s="315">
        <f>BH$47*関係係数シート!DD38</f>
        <v>0</v>
      </c>
      <c r="BI42" s="315">
        <f>BI$47*関係係数シート!DE38</f>
        <v>0</v>
      </c>
      <c r="BJ42" s="315">
        <f>BJ$47*関係係数シート!DF38</f>
        <v>0</v>
      </c>
      <c r="BK42" s="315">
        <f>BK$47*関係係数シート!DG38</f>
        <v>0</v>
      </c>
      <c r="BL42" s="315">
        <f>BL$47*関係係数シート!DH38</f>
        <v>0</v>
      </c>
      <c r="BM42" s="315">
        <f>BM$47*関係係数シート!DI38</f>
        <v>0</v>
      </c>
      <c r="BN42" s="315">
        <f>BN$47*関係係数シート!DJ38</f>
        <v>0</v>
      </c>
      <c r="BO42" s="315">
        <f>BO$47*関係係数シート!DK38</f>
        <v>0</v>
      </c>
      <c r="BP42" s="315">
        <f>BP$47*関係係数シート!DL38</f>
        <v>0</v>
      </c>
      <c r="BQ42" s="315">
        <f>BQ$47*関係係数シート!DM38</f>
        <v>0</v>
      </c>
      <c r="BR42" s="315">
        <f>BR$47*関係係数シート!DN38</f>
        <v>0</v>
      </c>
      <c r="BS42" s="315">
        <f>BS$47*関係係数シート!DO38</f>
        <v>0</v>
      </c>
      <c r="BT42" s="315">
        <f>BT$47*関係係数シート!DP38</f>
        <v>0</v>
      </c>
      <c r="BU42" s="315">
        <f>BU$47*関係係数シート!DQ38</f>
        <v>0</v>
      </c>
      <c r="BV42" s="315">
        <f>BV$47*関係係数シート!DR38</f>
        <v>0</v>
      </c>
      <c r="BW42" s="315">
        <f>BW$47*関係係数シート!DS38</f>
        <v>0</v>
      </c>
      <c r="BX42" s="315">
        <f>BX$47*関係係数シート!DT38</f>
        <v>0</v>
      </c>
      <c r="BY42" s="315">
        <f>BY$47*関係係数シート!DU38</f>
        <v>0</v>
      </c>
      <c r="BZ42" s="315">
        <f>BZ$47*関係係数シート!DV38</f>
        <v>0</v>
      </c>
      <c r="CA42" s="315">
        <f>CA$47*関係係数シート!DW38</f>
        <v>0</v>
      </c>
      <c r="CB42" s="315">
        <f>CB$47*関係係数シート!DX38</f>
        <v>0</v>
      </c>
      <c r="CC42" s="315">
        <f>CC$47*関係係数シート!DY38</f>
        <v>0</v>
      </c>
      <c r="CD42" s="315">
        <f>CD$47*関係係数シート!EA38</f>
        <v>0</v>
      </c>
      <c r="CE42" s="315">
        <f>CE$47*関係係数シート!EB38</f>
        <v>0</v>
      </c>
      <c r="CF42" s="315">
        <f>CF$47*関係係数シート!EC38</f>
        <v>0</v>
      </c>
      <c r="CG42" s="315">
        <f>CG$47*関係係数シート!ED38</f>
        <v>0</v>
      </c>
      <c r="CH42" s="315">
        <f>CH$47*関係係数シート!EE38</f>
        <v>0</v>
      </c>
      <c r="CI42" s="316">
        <f>CI$47*関係係数シート!EG38</f>
        <v>0</v>
      </c>
      <c r="CJ42" s="410">
        <f t="shared" si="4"/>
        <v>0</v>
      </c>
    </row>
    <row r="43" spans="2:88" ht="19.5" customHeight="1" x14ac:dyDescent="0.2">
      <c r="B43" s="233">
        <v>36</v>
      </c>
      <c r="C43" s="337" t="s">
        <v>54</v>
      </c>
      <c r="D43" s="415"/>
      <c r="E43" s="341">
        <f>設備投資の計算シート!CJ43</f>
        <v>0</v>
      </c>
      <c r="F43" s="397">
        <f>E43*関係係数シート!D39</f>
        <v>0</v>
      </c>
      <c r="G43" s="342">
        <f>F43*関係係数シート!$E39</f>
        <v>0</v>
      </c>
      <c r="H43" s="340">
        <f>F43*関係係数シート!$F39</f>
        <v>0</v>
      </c>
      <c r="I43" s="340">
        <v>0</v>
      </c>
      <c r="J43" s="340">
        <f>I43*関係係数シート!D39</f>
        <v>0</v>
      </c>
      <c r="K43" s="397">
        <v>0</v>
      </c>
      <c r="L43" s="342">
        <f>K43*関係係数シート!$E39</f>
        <v>0</v>
      </c>
      <c r="M43" s="340">
        <f>K43*関係係数シート!$F39</f>
        <v>0</v>
      </c>
      <c r="N43" s="342">
        <f t="shared" si="5"/>
        <v>0</v>
      </c>
      <c r="O43" s="342">
        <f t="shared" si="6"/>
        <v>0</v>
      </c>
      <c r="P43" s="343">
        <f t="shared" si="7"/>
        <v>0</v>
      </c>
      <c r="R43" s="345"/>
      <c r="S43" s="346"/>
      <c r="T43" s="342">
        <f>$S$45*関係係数シート!G39</f>
        <v>0</v>
      </c>
      <c r="U43" s="342">
        <f>T43*関係係数シート!D39</f>
        <v>0</v>
      </c>
      <c r="V43" s="342">
        <v>0</v>
      </c>
      <c r="W43" s="342">
        <f>V43*関係係数シート!E39</f>
        <v>0</v>
      </c>
      <c r="X43" s="343">
        <f>V43*関係係数シート!F39</f>
        <v>0</v>
      </c>
      <c r="Z43" s="348">
        <f>ROUND(F43*関係係数シート!$H39,0)</f>
        <v>0</v>
      </c>
      <c r="AA43" s="349">
        <f>ROUND(K43*関係係数シート!$H39,0)</f>
        <v>0</v>
      </c>
      <c r="AB43" s="349">
        <f t="shared" si="8"/>
        <v>0</v>
      </c>
      <c r="AC43" s="351">
        <f>ROUND(V43*関係係数シート!$H39,0)</f>
        <v>0</v>
      </c>
      <c r="AD43" s="348">
        <f>ROUND(F43*関係係数シート!$I39,0)</f>
        <v>0</v>
      </c>
      <c r="AE43" s="351">
        <f>ROUND(K43*関係係数シート!$I39,0)</f>
        <v>0</v>
      </c>
      <c r="AF43" s="351">
        <f t="shared" si="9"/>
        <v>0</v>
      </c>
      <c r="AG43" s="352">
        <f>ROUND(V43*関係係数シート!$I39,0)</f>
        <v>0</v>
      </c>
      <c r="AI43" s="353">
        <f t="shared" si="10"/>
        <v>0</v>
      </c>
      <c r="AJ43" s="354">
        <f t="shared" si="11"/>
        <v>0</v>
      </c>
      <c r="AK43" s="355">
        <f t="shared" si="12"/>
        <v>0</v>
      </c>
      <c r="AL43" s="353">
        <f t="shared" si="13"/>
        <v>0</v>
      </c>
      <c r="AM43" s="356">
        <f t="shared" si="14"/>
        <v>0</v>
      </c>
      <c r="AN43" s="357">
        <f t="shared" si="15"/>
        <v>1</v>
      </c>
      <c r="AP43" s="358">
        <v>36</v>
      </c>
      <c r="AQ43" s="359" t="e">
        <f t="shared" si="0"/>
        <v>#N/A</v>
      </c>
      <c r="AR43" s="360" t="e">
        <f t="shared" si="16"/>
        <v>#N/A</v>
      </c>
      <c r="AS43" s="361" t="e">
        <f t="shared" si="1"/>
        <v>#N/A</v>
      </c>
      <c r="AT43" s="355" t="e">
        <f t="shared" si="2"/>
        <v>#N/A</v>
      </c>
      <c r="AU43" s="362" t="e">
        <f>SUM($AR$8:AR43)/SUM($AR$8:$AR$44)</f>
        <v>#N/A</v>
      </c>
      <c r="AV43" s="411" t="e">
        <f t="shared" si="17"/>
        <v>#N/A</v>
      </c>
      <c r="AW43" s="412" t="e">
        <f t="shared" si="3"/>
        <v>#N/A</v>
      </c>
      <c r="AY43" s="363" t="s">
        <v>97</v>
      </c>
      <c r="AZ43" s="337" t="s">
        <v>54</v>
      </c>
      <c r="BA43" s="431">
        <f>BA$47*関係係数シート!CW39</f>
        <v>0</v>
      </c>
      <c r="BB43" s="342">
        <f>BB$47*関係係数シート!CX39</f>
        <v>0</v>
      </c>
      <c r="BC43" s="342">
        <f>BC$47*関係係数シート!CY39</f>
        <v>0</v>
      </c>
      <c r="BD43" s="342">
        <f>BD$47*関係係数シート!CZ39</f>
        <v>0</v>
      </c>
      <c r="BE43" s="342">
        <f>BE$47*関係係数シート!DA39</f>
        <v>0</v>
      </c>
      <c r="BF43" s="342">
        <f>BF$47*関係係数シート!DB39</f>
        <v>0</v>
      </c>
      <c r="BG43" s="342">
        <f>BG$47*関係係数シート!DC39</f>
        <v>0</v>
      </c>
      <c r="BH43" s="342">
        <f>BH$47*関係係数シート!DD39</f>
        <v>0</v>
      </c>
      <c r="BI43" s="342">
        <f>BI$47*関係係数シート!DE39</f>
        <v>0</v>
      </c>
      <c r="BJ43" s="342">
        <f>BJ$47*関係係数シート!DF39</f>
        <v>0</v>
      </c>
      <c r="BK43" s="342">
        <f>BK$47*関係係数シート!DG39</f>
        <v>0</v>
      </c>
      <c r="BL43" s="342">
        <f>BL$47*関係係数シート!DH39</f>
        <v>0</v>
      </c>
      <c r="BM43" s="342">
        <f>BM$47*関係係数シート!DI39</f>
        <v>0</v>
      </c>
      <c r="BN43" s="342">
        <f>BN$47*関係係数シート!DJ39</f>
        <v>0</v>
      </c>
      <c r="BO43" s="342">
        <f>BO$47*関係係数シート!DK39</f>
        <v>0</v>
      </c>
      <c r="BP43" s="342">
        <f>BP$47*関係係数シート!DL39</f>
        <v>0</v>
      </c>
      <c r="BQ43" s="342">
        <f>BQ$47*関係係数シート!DM39</f>
        <v>0</v>
      </c>
      <c r="BR43" s="342">
        <f>BR$47*関係係数シート!DN39</f>
        <v>0</v>
      </c>
      <c r="BS43" s="342">
        <f>BS$47*関係係数シート!DO39</f>
        <v>0</v>
      </c>
      <c r="BT43" s="342">
        <f>BT$47*関係係数シート!DP39</f>
        <v>0</v>
      </c>
      <c r="BU43" s="342">
        <f>BU$47*関係係数シート!DQ39</f>
        <v>0</v>
      </c>
      <c r="BV43" s="342">
        <f>BV$47*関係係数シート!DR39</f>
        <v>0</v>
      </c>
      <c r="BW43" s="342">
        <f>BW$47*関係係数シート!DS39</f>
        <v>0</v>
      </c>
      <c r="BX43" s="342">
        <f>BX$47*関係係数シート!DT39</f>
        <v>0</v>
      </c>
      <c r="BY43" s="342">
        <f>BY$47*関係係数シート!DU39</f>
        <v>0</v>
      </c>
      <c r="BZ43" s="342">
        <f>BZ$47*関係係数シート!DV39</f>
        <v>0</v>
      </c>
      <c r="CA43" s="342">
        <f>CA$47*関係係数シート!DW39</f>
        <v>0</v>
      </c>
      <c r="CB43" s="342">
        <f>CB$47*関係係数シート!DX39</f>
        <v>0</v>
      </c>
      <c r="CC43" s="342">
        <f>CC$47*関係係数シート!DY39</f>
        <v>0</v>
      </c>
      <c r="CD43" s="342">
        <f>CD$47*関係係数シート!EA39</f>
        <v>0</v>
      </c>
      <c r="CE43" s="342">
        <f>CE$47*関係係数シート!EB39</f>
        <v>0</v>
      </c>
      <c r="CF43" s="342">
        <f>CF$47*関係係数シート!EC39</f>
        <v>0</v>
      </c>
      <c r="CG43" s="342">
        <f>CG$47*関係係数シート!ED39</f>
        <v>0</v>
      </c>
      <c r="CH43" s="342">
        <f>CH$47*関係係数シート!EE39</f>
        <v>0</v>
      </c>
      <c r="CI43" s="343">
        <f>CI$47*関係係数シート!EG39</f>
        <v>0</v>
      </c>
      <c r="CJ43" s="413">
        <f t="shared" si="4"/>
        <v>0</v>
      </c>
    </row>
    <row r="44" spans="2:88" ht="19.5" customHeight="1" thickBot="1" x14ac:dyDescent="0.25">
      <c r="B44" s="103">
        <v>37</v>
      </c>
      <c r="C44" s="365" t="s">
        <v>55</v>
      </c>
      <c r="D44" s="369">
        <f>設備投資の入力シート!D42</f>
        <v>0</v>
      </c>
      <c r="E44" s="369">
        <f>設備投資の計算シート!CJ44</f>
        <v>0</v>
      </c>
      <c r="F44" s="416">
        <f>E44*関係係数シート!D40</f>
        <v>0</v>
      </c>
      <c r="G44" s="370">
        <f>F44*関係係数シート!$E40</f>
        <v>0</v>
      </c>
      <c r="H44" s="368">
        <f>F44*関係係数シート!$F40</f>
        <v>0</v>
      </c>
      <c r="I44" s="368">
        <v>0</v>
      </c>
      <c r="J44" s="368">
        <f>I44*関係係数シート!D40</f>
        <v>0</v>
      </c>
      <c r="K44" s="416">
        <v>0</v>
      </c>
      <c r="L44" s="370">
        <f>K44*関係係数シート!$E40</f>
        <v>0</v>
      </c>
      <c r="M44" s="368">
        <f>K44*関係係数シート!$F40</f>
        <v>0</v>
      </c>
      <c r="N44" s="370">
        <f t="shared" si="5"/>
        <v>0</v>
      </c>
      <c r="O44" s="370">
        <f t="shared" si="6"/>
        <v>0</v>
      </c>
      <c r="P44" s="371">
        <f t="shared" si="7"/>
        <v>0</v>
      </c>
      <c r="R44" s="373"/>
      <c r="S44" s="374"/>
      <c r="T44" s="370">
        <f>$S$45*関係係数シート!G40</f>
        <v>0</v>
      </c>
      <c r="U44" s="370">
        <f>T44*関係係数シート!D40</f>
        <v>0</v>
      </c>
      <c r="V44" s="370">
        <v>0</v>
      </c>
      <c r="W44" s="370">
        <f>V44*関係係数シート!E40</f>
        <v>0</v>
      </c>
      <c r="X44" s="371">
        <f>V44*関係係数シート!F40</f>
        <v>0</v>
      </c>
      <c r="Z44" s="375">
        <f>ROUND(F44*関係係数シート!$H40,0)</f>
        <v>0</v>
      </c>
      <c r="AA44" s="376">
        <f>ROUND(K44*関係係数シート!$H40,0)</f>
        <v>0</v>
      </c>
      <c r="AB44" s="376">
        <f t="shared" si="8"/>
        <v>0</v>
      </c>
      <c r="AC44" s="378">
        <f>ROUND(V44*関係係数シート!$H40,0)</f>
        <v>0</v>
      </c>
      <c r="AD44" s="375">
        <f>ROUND(F44*関係係数シート!$I40,0)</f>
        <v>0</v>
      </c>
      <c r="AE44" s="378">
        <f>ROUND(K44*関係係数シート!$I40,0)</f>
        <v>0</v>
      </c>
      <c r="AF44" s="378">
        <f t="shared" si="9"/>
        <v>0</v>
      </c>
      <c r="AG44" s="379">
        <f>ROUND(V44*関係係数シート!$I40,0)</f>
        <v>0</v>
      </c>
      <c r="AI44" s="380">
        <f t="shared" si="10"/>
        <v>0</v>
      </c>
      <c r="AJ44" s="381">
        <f t="shared" si="11"/>
        <v>0</v>
      </c>
      <c r="AK44" s="382">
        <f t="shared" si="12"/>
        <v>0</v>
      </c>
      <c r="AL44" s="380">
        <f t="shared" si="13"/>
        <v>0</v>
      </c>
      <c r="AM44" s="383">
        <f t="shared" si="14"/>
        <v>0</v>
      </c>
      <c r="AN44" s="384">
        <f t="shared" si="15"/>
        <v>1</v>
      </c>
      <c r="AP44" s="385">
        <v>37</v>
      </c>
      <c r="AQ44" s="386" t="e">
        <f t="shared" si="0"/>
        <v>#N/A</v>
      </c>
      <c r="AR44" s="387" t="e">
        <f t="shared" si="16"/>
        <v>#N/A</v>
      </c>
      <c r="AS44" s="388" t="e">
        <f t="shared" si="1"/>
        <v>#N/A</v>
      </c>
      <c r="AT44" s="382" t="e">
        <f t="shared" si="2"/>
        <v>#N/A</v>
      </c>
      <c r="AU44" s="389" t="e">
        <f>SUM($AR$8:AR44)/SUM($AR$8:$AR$44)</f>
        <v>#N/A</v>
      </c>
      <c r="AV44" s="417" t="e">
        <f t="shared" si="17"/>
        <v>#N/A</v>
      </c>
      <c r="AW44" s="418" t="e">
        <f t="shared" si="3"/>
        <v>#N/A</v>
      </c>
      <c r="AY44" s="364" t="s">
        <v>98</v>
      </c>
      <c r="AZ44" s="365" t="s">
        <v>55</v>
      </c>
      <c r="BA44" s="432">
        <f>BA$47*関係係数シート!CW40</f>
        <v>0</v>
      </c>
      <c r="BB44" s="370">
        <f>BB$47*関係係数シート!CX40</f>
        <v>0</v>
      </c>
      <c r="BC44" s="370">
        <f>BC$47*関係係数シート!CY40</f>
        <v>0</v>
      </c>
      <c r="BD44" s="370">
        <f>BD$47*関係係数シート!CZ40</f>
        <v>0</v>
      </c>
      <c r="BE44" s="370">
        <f>BE$47*関係係数シート!DA40</f>
        <v>0</v>
      </c>
      <c r="BF44" s="370">
        <f>BF$47*関係係数シート!DB40</f>
        <v>0</v>
      </c>
      <c r="BG44" s="370">
        <f>BG$47*関係係数シート!DC40</f>
        <v>0</v>
      </c>
      <c r="BH44" s="370">
        <f>BH$47*関係係数シート!DD40</f>
        <v>0</v>
      </c>
      <c r="BI44" s="370">
        <f>BI$47*関係係数シート!DE40</f>
        <v>0</v>
      </c>
      <c r="BJ44" s="370">
        <f>BJ$47*関係係数シート!DF40</f>
        <v>0</v>
      </c>
      <c r="BK44" s="370">
        <f>BK$47*関係係数シート!DG40</f>
        <v>0</v>
      </c>
      <c r="BL44" s="370">
        <f>BL$47*関係係数シート!DH40</f>
        <v>0</v>
      </c>
      <c r="BM44" s="370">
        <f>BM$47*関係係数シート!DI40</f>
        <v>0</v>
      </c>
      <c r="BN44" s="370">
        <f>BN$47*関係係数シート!DJ40</f>
        <v>0</v>
      </c>
      <c r="BO44" s="370">
        <f>BO$47*関係係数シート!DK40</f>
        <v>0</v>
      </c>
      <c r="BP44" s="370">
        <f>BP$47*関係係数シート!DL40</f>
        <v>0</v>
      </c>
      <c r="BQ44" s="370">
        <f>BQ$47*関係係数シート!DM40</f>
        <v>0</v>
      </c>
      <c r="BR44" s="370">
        <f>BR$47*関係係数シート!DN40</f>
        <v>0</v>
      </c>
      <c r="BS44" s="370">
        <f>BS$47*関係係数シート!DO40</f>
        <v>0</v>
      </c>
      <c r="BT44" s="370">
        <f>BT$47*関係係数シート!DP40</f>
        <v>0</v>
      </c>
      <c r="BU44" s="370">
        <f>BU$47*関係係数シート!DQ40</f>
        <v>0</v>
      </c>
      <c r="BV44" s="370">
        <f>BV$47*関係係数シート!DR40</f>
        <v>0</v>
      </c>
      <c r="BW44" s="370">
        <f>BW$47*関係係数シート!DS40</f>
        <v>0</v>
      </c>
      <c r="BX44" s="370">
        <f>BX$47*関係係数シート!DT40</f>
        <v>0</v>
      </c>
      <c r="BY44" s="370">
        <f>BY$47*関係係数シート!DU40</f>
        <v>0</v>
      </c>
      <c r="BZ44" s="370">
        <f>BZ$47*関係係数シート!DV40</f>
        <v>0</v>
      </c>
      <c r="CA44" s="370">
        <f>CA$47*関係係数シート!DW40</f>
        <v>0</v>
      </c>
      <c r="CB44" s="370">
        <f>CB$47*関係係数シート!DX40</f>
        <v>0</v>
      </c>
      <c r="CC44" s="370">
        <f>CC$47*関係係数シート!DY40</f>
        <v>0</v>
      </c>
      <c r="CD44" s="370">
        <f>CD$47*関係係数シート!EA40</f>
        <v>0</v>
      </c>
      <c r="CE44" s="370">
        <f>CE$47*関係係数シート!EB40</f>
        <v>0</v>
      </c>
      <c r="CF44" s="370">
        <f>CF$47*関係係数シート!EC40</f>
        <v>0</v>
      </c>
      <c r="CG44" s="370">
        <f>CG$47*関係係数シート!ED40</f>
        <v>0</v>
      </c>
      <c r="CH44" s="370">
        <f>CH$47*関係係数シート!EE40</f>
        <v>0</v>
      </c>
      <c r="CI44" s="371">
        <f>CI$47*関係係数シート!EG40</f>
        <v>0</v>
      </c>
      <c r="CJ44" s="419">
        <f t="shared" si="4"/>
        <v>0</v>
      </c>
    </row>
    <row r="45" spans="2:88" ht="19.5" customHeight="1" thickBot="1" x14ac:dyDescent="0.25">
      <c r="B45" s="32"/>
      <c r="C45" s="33" t="s">
        <v>56</v>
      </c>
      <c r="D45" s="42">
        <f>SUM(D8:D44)</f>
        <v>0</v>
      </c>
      <c r="E45" s="67">
        <f>SUM(E8:E44)</f>
        <v>0</v>
      </c>
      <c r="F45" s="43">
        <f t="shared" ref="F45:K45" si="18">SUM(F8:F44)</f>
        <v>0</v>
      </c>
      <c r="G45" s="67">
        <f>SUM(G8:G44)</f>
        <v>0</v>
      </c>
      <c r="H45" s="114">
        <f>SUM(H8:H44)</f>
        <v>0</v>
      </c>
      <c r="I45" s="114">
        <f>SUM(I8:I44)</f>
        <v>0</v>
      </c>
      <c r="J45" s="114">
        <f>SUM(J8:J44)</f>
        <v>0</v>
      </c>
      <c r="K45" s="67">
        <f t="shared" si="18"/>
        <v>0</v>
      </c>
      <c r="L45" s="67">
        <f>SUM(L8:L44)</f>
        <v>0</v>
      </c>
      <c r="M45" s="114">
        <f>SUM(M8:M44)</f>
        <v>0</v>
      </c>
      <c r="N45" s="67">
        <f>SUM(N8:N44)</f>
        <v>0</v>
      </c>
      <c r="O45" s="67">
        <f>SUM(O8:O44)</f>
        <v>0</v>
      </c>
      <c r="P45" s="68">
        <f t="shared" ref="P45" si="19">SUM(P8:P44)</f>
        <v>0</v>
      </c>
      <c r="R45" s="69">
        <f>関係係数シート!Q4</f>
        <v>0.57137298099833567</v>
      </c>
      <c r="S45" s="70">
        <f>P45*R45</f>
        <v>0</v>
      </c>
      <c r="T45" s="71">
        <f>SUM(T8:T44)</f>
        <v>0</v>
      </c>
      <c r="U45" s="71">
        <f>SUM(U8:U44)</f>
        <v>0</v>
      </c>
      <c r="V45" s="71">
        <f>SUM(V8:V44)</f>
        <v>0</v>
      </c>
      <c r="W45" s="71">
        <f>SUM(W8:W44)</f>
        <v>0</v>
      </c>
      <c r="X45" s="73">
        <f>SUM(X8:X44)</f>
        <v>0</v>
      </c>
      <c r="Z45" s="35">
        <f>SUM(Z8:Z44)</f>
        <v>0</v>
      </c>
      <c r="AA45" s="115">
        <f t="shared" ref="AA45:AG45" si="20">SUM(AA8:AA44)</f>
        <v>0</v>
      </c>
      <c r="AB45" s="115">
        <f t="shared" si="20"/>
        <v>0</v>
      </c>
      <c r="AC45" s="114">
        <f t="shared" si="20"/>
        <v>0</v>
      </c>
      <c r="AD45" s="35">
        <f t="shared" si="20"/>
        <v>0</v>
      </c>
      <c r="AE45" s="114">
        <f t="shared" si="20"/>
        <v>0</v>
      </c>
      <c r="AF45" s="114">
        <f t="shared" si="20"/>
        <v>0</v>
      </c>
      <c r="AG45" s="68">
        <f t="shared" si="20"/>
        <v>0</v>
      </c>
      <c r="AI45" s="118">
        <f>SUM(AI8:AI44)</f>
        <v>0</v>
      </c>
      <c r="AJ45" s="119">
        <f t="shared" ref="AJ45:AM45" si="21">SUM(AJ8:AJ44)</f>
        <v>0</v>
      </c>
      <c r="AK45" s="120">
        <f t="shared" si="21"/>
        <v>0</v>
      </c>
      <c r="AL45" s="118">
        <f t="shared" si="21"/>
        <v>0</v>
      </c>
      <c r="AM45" s="121">
        <f t="shared" si="21"/>
        <v>0</v>
      </c>
      <c r="AN45" s="122"/>
      <c r="AP45" s="123"/>
      <c r="AQ45" s="124"/>
      <c r="AR45" s="125" t="e">
        <f>SUM(AR8:AR44)</f>
        <v>#N/A</v>
      </c>
      <c r="AS45" s="126" t="e">
        <f t="shared" ref="AS45:AT45" si="22">SUM(AS8:AS44)</f>
        <v>#N/A</v>
      </c>
      <c r="AT45" s="120" t="e">
        <f t="shared" si="22"/>
        <v>#N/A</v>
      </c>
      <c r="AU45" s="127"/>
      <c r="AV45" s="118" t="e">
        <f t="shared" ref="AV45" si="23">SUM(AV8:AV44)</f>
        <v>#N/A</v>
      </c>
      <c r="AW45" s="120" t="e">
        <f t="shared" ref="AW45" si="24">SUM(AW8:AW44)</f>
        <v>#N/A</v>
      </c>
      <c r="AY45" s="32"/>
      <c r="AZ45" s="33" t="s">
        <v>56</v>
      </c>
      <c r="BA45" s="35">
        <f>SUM(BA8:BA44)</f>
        <v>0</v>
      </c>
      <c r="BB45" s="67">
        <f>SUM(BB8:BB44)</f>
        <v>0</v>
      </c>
      <c r="BC45" s="67">
        <f t="shared" ref="BC45:CI45" si="25">SUM(BC8:BC44)</f>
        <v>0</v>
      </c>
      <c r="BD45" s="67">
        <f t="shared" si="25"/>
        <v>0</v>
      </c>
      <c r="BE45" s="67">
        <f t="shared" si="25"/>
        <v>0</v>
      </c>
      <c r="BF45" s="67">
        <f t="shared" si="25"/>
        <v>0</v>
      </c>
      <c r="BG45" s="67">
        <f t="shared" si="25"/>
        <v>0</v>
      </c>
      <c r="BH45" s="67">
        <f t="shared" si="25"/>
        <v>0</v>
      </c>
      <c r="BI45" s="67">
        <f t="shared" si="25"/>
        <v>0</v>
      </c>
      <c r="BJ45" s="67">
        <f t="shared" si="25"/>
        <v>0</v>
      </c>
      <c r="BK45" s="67">
        <f t="shared" si="25"/>
        <v>0</v>
      </c>
      <c r="BL45" s="67">
        <f t="shared" si="25"/>
        <v>0</v>
      </c>
      <c r="BM45" s="67">
        <f t="shared" si="25"/>
        <v>0</v>
      </c>
      <c r="BN45" s="67">
        <f t="shared" si="25"/>
        <v>0</v>
      </c>
      <c r="BO45" s="67">
        <f t="shared" si="25"/>
        <v>0</v>
      </c>
      <c r="BP45" s="67">
        <f t="shared" si="25"/>
        <v>0</v>
      </c>
      <c r="BQ45" s="67">
        <f t="shared" si="25"/>
        <v>0</v>
      </c>
      <c r="BR45" s="67">
        <f t="shared" si="25"/>
        <v>0</v>
      </c>
      <c r="BS45" s="67">
        <f t="shared" si="25"/>
        <v>0</v>
      </c>
      <c r="BT45" s="67">
        <f t="shared" si="25"/>
        <v>0</v>
      </c>
      <c r="BU45" s="67">
        <f t="shared" si="25"/>
        <v>0</v>
      </c>
      <c r="BV45" s="67">
        <f t="shared" si="25"/>
        <v>0</v>
      </c>
      <c r="BW45" s="67">
        <f t="shared" si="25"/>
        <v>0</v>
      </c>
      <c r="BX45" s="67">
        <f t="shared" si="25"/>
        <v>0</v>
      </c>
      <c r="BY45" s="67">
        <f t="shared" si="25"/>
        <v>0</v>
      </c>
      <c r="BZ45" s="67">
        <f t="shared" si="25"/>
        <v>0</v>
      </c>
      <c r="CA45" s="67">
        <f t="shared" si="25"/>
        <v>0</v>
      </c>
      <c r="CB45" s="67">
        <f t="shared" si="25"/>
        <v>0</v>
      </c>
      <c r="CC45" s="67">
        <f t="shared" si="25"/>
        <v>0</v>
      </c>
      <c r="CD45" s="67">
        <f t="shared" si="25"/>
        <v>0</v>
      </c>
      <c r="CE45" s="67">
        <f t="shared" si="25"/>
        <v>0</v>
      </c>
      <c r="CF45" s="67">
        <f t="shared" si="25"/>
        <v>0</v>
      </c>
      <c r="CG45" s="67">
        <f t="shared" si="25"/>
        <v>0</v>
      </c>
      <c r="CH45" s="67">
        <f t="shared" si="25"/>
        <v>0</v>
      </c>
      <c r="CI45" s="68">
        <f t="shared" si="25"/>
        <v>0</v>
      </c>
      <c r="CJ45" s="66">
        <f>SUM(CJ8:CJ44)</f>
        <v>0</v>
      </c>
    </row>
    <row r="46" spans="2:88" ht="19.5" customHeight="1" thickBot="1" x14ac:dyDescent="0.25"/>
    <row r="47" spans="2:88" ht="19.5" customHeight="1" thickTop="1" thickBot="1" x14ac:dyDescent="0.25">
      <c r="C47" s="36"/>
      <c r="U47" s="5" t="s">
        <v>65</v>
      </c>
      <c r="V47" s="72">
        <f>IFERROR(SUM(N45,V45)/D45,0)</f>
        <v>0</v>
      </c>
      <c r="AY47" s="39"/>
      <c r="AZ47" s="41" t="s">
        <v>128</v>
      </c>
      <c r="BA47" s="42">
        <f t="array" ref="BA47:CI47">TRANSPOSE(設備投資の入力シート!D6:D42)</f>
        <v>0</v>
      </c>
      <c r="BB47" s="43">
        <v>0</v>
      </c>
      <c r="BC47" s="43">
        <v>0</v>
      </c>
      <c r="BD47" s="43">
        <v>0</v>
      </c>
      <c r="BE47" s="43">
        <v>0</v>
      </c>
      <c r="BF47" s="43">
        <v>0</v>
      </c>
      <c r="BG47" s="43">
        <v>0</v>
      </c>
      <c r="BH47" s="43">
        <v>0</v>
      </c>
      <c r="BI47" s="43">
        <v>0</v>
      </c>
      <c r="BJ47" s="43">
        <v>0</v>
      </c>
      <c r="BK47" s="43">
        <v>0</v>
      </c>
      <c r="BL47" s="43">
        <v>0</v>
      </c>
      <c r="BM47" s="43">
        <v>0</v>
      </c>
      <c r="BN47" s="43">
        <v>0</v>
      </c>
      <c r="BO47" s="43">
        <v>0</v>
      </c>
      <c r="BP47" s="43">
        <v>0</v>
      </c>
      <c r="BQ47" s="43">
        <v>0</v>
      </c>
      <c r="BR47" s="43">
        <v>0</v>
      </c>
      <c r="BS47" s="43">
        <v>0</v>
      </c>
      <c r="BT47" s="43">
        <v>0</v>
      </c>
      <c r="BU47" s="43">
        <v>0</v>
      </c>
      <c r="BV47" s="43">
        <v>0</v>
      </c>
      <c r="BW47" s="43">
        <v>0</v>
      </c>
      <c r="BX47" s="43">
        <v>0</v>
      </c>
      <c r="BY47" s="43">
        <v>0</v>
      </c>
      <c r="BZ47" s="43">
        <v>0</v>
      </c>
      <c r="CA47" s="43">
        <v>0</v>
      </c>
      <c r="CB47" s="43">
        <v>0</v>
      </c>
      <c r="CC47" s="43">
        <v>0</v>
      </c>
      <c r="CD47" s="43">
        <v>0</v>
      </c>
      <c r="CE47" s="43">
        <v>0</v>
      </c>
      <c r="CF47" s="43">
        <v>0</v>
      </c>
      <c r="CG47" s="43">
        <v>0</v>
      </c>
      <c r="CH47" s="43">
        <v>0</v>
      </c>
      <c r="CI47" s="44">
        <v>0</v>
      </c>
      <c r="CJ47" s="66">
        <f>SUM(BA47:CI47)</f>
        <v>0</v>
      </c>
    </row>
    <row r="48" spans="2:88" ht="19.5" customHeight="1" thickTop="1" x14ac:dyDescent="0.2"/>
    <row r="49" spans="3:3" ht="19.5" customHeight="1" x14ac:dyDescent="0.2">
      <c r="C49" s="36" t="s">
        <v>110</v>
      </c>
    </row>
    <row r="50" spans="3:3" ht="19.5" customHeight="1" x14ac:dyDescent="0.2"/>
    <row r="51" spans="3:3" ht="19.5" customHeight="1" x14ac:dyDescent="0.2">
      <c r="C51" s="4"/>
    </row>
    <row r="52" spans="3:3" ht="19.5" customHeight="1" x14ac:dyDescent="0.2"/>
    <row r="53" spans="3:3" ht="19.5" customHeight="1" x14ac:dyDescent="0.2"/>
    <row r="54" spans="3:3" ht="19.5" customHeight="1" x14ac:dyDescent="0.2"/>
    <row r="55" spans="3:3" ht="20.149999999999999" customHeight="1" x14ac:dyDescent="0.2"/>
    <row r="56" spans="3:3" ht="20.149999999999999" customHeight="1" x14ac:dyDescent="0.2"/>
    <row r="57" spans="3:3" ht="20.149999999999999" customHeight="1" x14ac:dyDescent="0.2"/>
    <row r="58" spans="3:3" ht="20.149999999999999" customHeight="1" x14ac:dyDescent="0.2"/>
    <row r="59" spans="3:3" ht="20.149999999999999" customHeight="1" x14ac:dyDescent="0.2"/>
    <row r="60" spans="3:3" ht="20.149999999999999" customHeight="1" x14ac:dyDescent="0.2"/>
    <row r="61" spans="3:3" ht="20.149999999999999" customHeight="1" x14ac:dyDescent="0.2"/>
    <row r="62" spans="3:3" ht="20.149999999999999" customHeight="1" x14ac:dyDescent="0.2"/>
    <row r="63" spans="3:3" ht="20.149999999999999" customHeight="1" x14ac:dyDescent="0.2"/>
    <row r="64" spans="3:3" ht="20.149999999999999" customHeight="1" x14ac:dyDescent="0.2"/>
    <row r="65" ht="20.149999999999999" customHeight="1" x14ac:dyDescent="0.2"/>
    <row r="66" ht="20.149999999999999" customHeight="1" x14ac:dyDescent="0.2"/>
    <row r="67" ht="20.149999999999999" customHeight="1" x14ac:dyDescent="0.2"/>
    <row r="68" ht="20.149999999999999" customHeight="1" x14ac:dyDescent="0.2"/>
    <row r="69" ht="20.149999999999999" customHeight="1" x14ac:dyDescent="0.2"/>
    <row r="70" ht="20.149999999999999" customHeight="1" x14ac:dyDescent="0.2"/>
    <row r="71" ht="20.149999999999999" customHeight="1" x14ac:dyDescent="0.2"/>
    <row r="72" ht="20.149999999999999" customHeight="1" x14ac:dyDescent="0.2"/>
    <row r="73" ht="20.149999999999999" customHeight="1" x14ac:dyDescent="0.2"/>
    <row r="74" ht="20.149999999999999" customHeight="1" x14ac:dyDescent="0.2"/>
    <row r="75" ht="20.149999999999999" customHeight="1" x14ac:dyDescent="0.2"/>
    <row r="76" ht="20.149999999999999" customHeight="1" x14ac:dyDescent="0.2"/>
    <row r="77" ht="20.149999999999999" customHeight="1" x14ac:dyDescent="0.2"/>
    <row r="78" ht="20.149999999999999" customHeight="1" x14ac:dyDescent="0.2"/>
    <row r="79" ht="20.149999999999999" customHeight="1" x14ac:dyDescent="0.2"/>
    <row r="80" ht="20.149999999999999" customHeight="1" x14ac:dyDescent="0.2"/>
    <row r="81" ht="20.149999999999999" customHeight="1" x14ac:dyDescent="0.2"/>
    <row r="82" ht="20.149999999999999" customHeight="1" x14ac:dyDescent="0.2"/>
    <row r="83" ht="20.149999999999999" customHeight="1" x14ac:dyDescent="0.2"/>
    <row r="84" ht="20.149999999999999" customHeight="1" x14ac:dyDescent="0.2"/>
    <row r="85" ht="20.149999999999999" customHeight="1" x14ac:dyDescent="0.2"/>
    <row r="86" ht="20.149999999999999" customHeight="1" x14ac:dyDescent="0.2"/>
    <row r="87" ht="20.149999999999999" customHeight="1" x14ac:dyDescent="0.2"/>
    <row r="88" ht="20.149999999999999" customHeight="1" x14ac:dyDescent="0.2"/>
    <row r="89" ht="20.149999999999999" customHeight="1" x14ac:dyDescent="0.2"/>
    <row r="90" ht="20.149999999999999" customHeight="1" x14ac:dyDescent="0.2"/>
    <row r="91" ht="20.149999999999999" customHeight="1" x14ac:dyDescent="0.2"/>
    <row r="92" ht="24" customHeight="1" x14ac:dyDescent="0.2"/>
    <row r="93" ht="13.5" customHeight="1" x14ac:dyDescent="0.2"/>
    <row r="94" ht="13.5" customHeight="1" x14ac:dyDescent="0.2"/>
    <row r="95" ht="13.5" customHeight="1" x14ac:dyDescent="0.2"/>
    <row r="96" ht="13.5" customHeight="1" x14ac:dyDescent="0.2"/>
    <row r="97" ht="13.5" customHeight="1" x14ac:dyDescent="0.2"/>
    <row r="98" ht="13.5" customHeight="1" x14ac:dyDescent="0.2"/>
    <row r="99" ht="13.5" customHeight="1" x14ac:dyDescent="0.2"/>
    <row r="100" ht="13.5" customHeight="1" x14ac:dyDescent="0.2"/>
    <row r="101" ht="13.5" customHeight="1" x14ac:dyDescent="0.2"/>
    <row r="102" ht="13.5" customHeight="1" x14ac:dyDescent="0.2"/>
    <row r="103" ht="13.5" customHeight="1" x14ac:dyDescent="0.2"/>
    <row r="104" ht="13.5" customHeight="1" x14ac:dyDescent="0.2"/>
    <row r="105" ht="13.5" customHeight="1" x14ac:dyDescent="0.2"/>
    <row r="106" ht="13.5" customHeight="1" x14ac:dyDescent="0.2"/>
    <row r="107" ht="13.5" customHeight="1" x14ac:dyDescent="0.2"/>
    <row r="108" ht="13.5" customHeight="1" x14ac:dyDescent="0.2"/>
    <row r="109" ht="13.5" customHeight="1" x14ac:dyDescent="0.2"/>
    <row r="110" ht="13.5" customHeight="1" x14ac:dyDescent="0.2"/>
    <row r="111" ht="13.5" customHeight="1" x14ac:dyDescent="0.2"/>
    <row r="112" ht="13.5" customHeight="1" x14ac:dyDescent="0.2"/>
    <row r="113" ht="13.5" customHeight="1" x14ac:dyDescent="0.2"/>
    <row r="114" ht="13.5" customHeight="1" x14ac:dyDescent="0.2"/>
    <row r="115" ht="13.5" customHeight="1" x14ac:dyDescent="0.2"/>
    <row r="116" ht="13.5" customHeight="1" x14ac:dyDescent="0.2"/>
    <row r="117" ht="13.5" customHeight="1" x14ac:dyDescent="0.2"/>
    <row r="118" ht="13.5" customHeight="1" x14ac:dyDescent="0.2"/>
    <row r="119" ht="13.5" customHeight="1" x14ac:dyDescent="0.2"/>
    <row r="120" ht="13.5" customHeight="1" x14ac:dyDescent="0.2"/>
    <row r="121" ht="13.5" customHeight="1" x14ac:dyDescent="0.2"/>
    <row r="122" ht="13.5" customHeight="1" x14ac:dyDescent="0.2"/>
    <row r="123" ht="13.5" customHeight="1" x14ac:dyDescent="0.2"/>
    <row r="124" ht="13.5" customHeight="1" x14ac:dyDescent="0.2"/>
    <row r="125" ht="13.5" customHeight="1" x14ac:dyDescent="0.2"/>
    <row r="126" ht="13.5" customHeight="1" x14ac:dyDescent="0.2"/>
    <row r="127" ht="13.5" customHeight="1" x14ac:dyDescent="0.2"/>
    <row r="128" ht="13.5" customHeight="1" x14ac:dyDescent="0.2"/>
    <row r="129" ht="13.5" customHeight="1" x14ac:dyDescent="0.2"/>
    <row r="130" ht="13.5" customHeight="1" x14ac:dyDescent="0.2"/>
    <row r="131" ht="13.5" customHeight="1" x14ac:dyDescent="0.2"/>
    <row r="132" ht="13.5" customHeight="1" x14ac:dyDescent="0.2"/>
    <row r="133" ht="13.5" customHeight="1" x14ac:dyDescent="0.2"/>
    <row r="134" ht="13.5" customHeight="1" x14ac:dyDescent="0.2"/>
    <row r="135" ht="13.5" customHeight="1" x14ac:dyDescent="0.2"/>
    <row r="136" ht="13.5" customHeight="1" x14ac:dyDescent="0.2"/>
    <row r="137" ht="13.5" customHeight="1" x14ac:dyDescent="0.2"/>
    <row r="138" ht="13.5" customHeight="1" x14ac:dyDescent="0.2"/>
    <row r="139" ht="13.5" customHeight="1" x14ac:dyDescent="0.2"/>
    <row r="140" ht="13.5" customHeight="1" x14ac:dyDescent="0.2"/>
    <row r="141" ht="13.5" customHeight="1" x14ac:dyDescent="0.2"/>
    <row r="142" ht="13.5" customHeight="1" x14ac:dyDescent="0.2"/>
    <row r="143" ht="13.5" customHeight="1" x14ac:dyDescent="0.2"/>
    <row r="144" ht="13.5" customHeight="1" x14ac:dyDescent="0.2"/>
    <row r="145" ht="13.5" customHeight="1" x14ac:dyDescent="0.2"/>
    <row r="146" ht="13.5" customHeight="1" x14ac:dyDescent="0.2"/>
    <row r="147" ht="13.5" customHeight="1" x14ac:dyDescent="0.2"/>
    <row r="148" ht="13.5" customHeight="1" x14ac:dyDescent="0.2"/>
    <row r="149" ht="13.5" customHeight="1" x14ac:dyDescent="0.2"/>
    <row r="150" ht="13.5" customHeight="1" x14ac:dyDescent="0.2"/>
    <row r="151" ht="13.5" customHeight="1" x14ac:dyDescent="0.2"/>
    <row r="152" ht="13.5" customHeight="1" x14ac:dyDescent="0.2"/>
    <row r="153" ht="13.5" customHeight="1" x14ac:dyDescent="0.2"/>
    <row r="154" ht="13.5" customHeight="1" x14ac:dyDescent="0.2"/>
    <row r="155" ht="13.5" customHeight="1" x14ac:dyDescent="0.2"/>
    <row r="156" ht="13.5" customHeight="1" x14ac:dyDescent="0.2"/>
    <row r="157" ht="13.5" customHeight="1" x14ac:dyDescent="0.2"/>
    <row r="158" ht="13.5" customHeight="1" x14ac:dyDescent="0.2"/>
    <row r="159" ht="13.5" customHeight="1" x14ac:dyDescent="0.2"/>
    <row r="160" ht="13.5" customHeight="1" x14ac:dyDescent="0.2"/>
    <row r="161" ht="13.5" customHeight="1" x14ac:dyDescent="0.2"/>
    <row r="162" ht="13.5" customHeight="1" x14ac:dyDescent="0.2"/>
    <row r="163" ht="13.5" customHeight="1" x14ac:dyDescent="0.2"/>
    <row r="164" ht="13.5" customHeight="1" x14ac:dyDescent="0.2"/>
    <row r="165" ht="13.5" customHeight="1" x14ac:dyDescent="0.2"/>
    <row r="166" ht="13.5" customHeight="1" x14ac:dyDescent="0.2"/>
    <row r="167" ht="13.5" customHeight="1" x14ac:dyDescent="0.2"/>
    <row r="168" ht="13.5" customHeight="1" x14ac:dyDescent="0.2"/>
    <row r="169" ht="13.5" customHeight="1" x14ac:dyDescent="0.2"/>
    <row r="170" ht="13.5" customHeight="1" x14ac:dyDescent="0.2"/>
    <row r="171" ht="13.5" customHeight="1" x14ac:dyDescent="0.2"/>
    <row r="172" ht="13.5" customHeight="1" x14ac:dyDescent="0.2"/>
    <row r="173" ht="13.5" customHeight="1" x14ac:dyDescent="0.2"/>
    <row r="174" ht="13.5" customHeight="1" x14ac:dyDescent="0.2"/>
    <row r="175" ht="13.5" customHeight="1" x14ac:dyDescent="0.2"/>
    <row r="176" ht="13.5" customHeight="1" x14ac:dyDescent="0.2"/>
    <row r="177" ht="13.5" customHeight="1" x14ac:dyDescent="0.2"/>
    <row r="178" ht="13.5" customHeight="1" x14ac:dyDescent="0.2"/>
    <row r="179" ht="13.5" customHeight="1" x14ac:dyDescent="0.2"/>
    <row r="180" ht="13.5" customHeight="1" x14ac:dyDescent="0.2"/>
    <row r="181" ht="13.5" customHeight="1" x14ac:dyDescent="0.2"/>
    <row r="182" ht="13.5" customHeight="1" x14ac:dyDescent="0.2"/>
    <row r="183" ht="13.5" customHeight="1" x14ac:dyDescent="0.2"/>
    <row r="184" ht="13.5" customHeight="1" x14ac:dyDescent="0.2"/>
    <row r="185" ht="13.5" customHeight="1" x14ac:dyDescent="0.2"/>
    <row r="186" ht="13.5" customHeight="1" x14ac:dyDescent="0.2"/>
    <row r="187" ht="13.5" customHeight="1" x14ac:dyDescent="0.2"/>
    <row r="188" ht="13.5" customHeight="1" x14ac:dyDescent="0.2"/>
    <row r="189" ht="13.5" customHeight="1" x14ac:dyDescent="0.2"/>
    <row r="190" ht="13.5" customHeight="1" x14ac:dyDescent="0.2"/>
    <row r="191" ht="13.5" customHeight="1" x14ac:dyDescent="0.2"/>
    <row r="192" ht="13.5" customHeight="1" x14ac:dyDescent="0.2"/>
    <row r="193" ht="13.5" customHeight="1" x14ac:dyDescent="0.2"/>
    <row r="194" ht="13.5" customHeight="1" x14ac:dyDescent="0.2"/>
    <row r="195" ht="13.5" customHeight="1" x14ac:dyDescent="0.2"/>
    <row r="196" ht="13.5" customHeight="1" x14ac:dyDescent="0.2"/>
    <row r="197" ht="13.5" customHeight="1" x14ac:dyDescent="0.2"/>
    <row r="198" ht="13.5" customHeight="1" x14ac:dyDescent="0.2"/>
    <row r="199" ht="13.5" customHeight="1" x14ac:dyDescent="0.2"/>
    <row r="200" ht="13.5" customHeight="1" x14ac:dyDescent="0.2"/>
    <row r="201" ht="13.5" customHeight="1" x14ac:dyDescent="0.2"/>
    <row r="202" ht="13.5" customHeight="1" x14ac:dyDescent="0.2"/>
    <row r="203" ht="13.5" customHeight="1" x14ac:dyDescent="0.2"/>
    <row r="204" ht="13.5" customHeight="1" x14ac:dyDescent="0.2"/>
    <row r="205" ht="13.5" customHeight="1" x14ac:dyDescent="0.2"/>
    <row r="206" ht="13.5" customHeight="1" x14ac:dyDescent="0.2"/>
    <row r="207" ht="13.5" customHeight="1" x14ac:dyDescent="0.2"/>
    <row r="208" ht="13.5" customHeight="1" x14ac:dyDescent="0.2"/>
    <row r="209" ht="13.5" customHeight="1" x14ac:dyDescent="0.2"/>
    <row r="210" ht="13.5" customHeight="1" x14ac:dyDescent="0.2"/>
    <row r="211" ht="13.5" customHeight="1" x14ac:dyDescent="0.2"/>
    <row r="212" ht="13.5" customHeight="1" x14ac:dyDescent="0.2"/>
    <row r="213" ht="13.5" customHeight="1" x14ac:dyDescent="0.2"/>
    <row r="214" ht="13.5" customHeight="1" x14ac:dyDescent="0.2"/>
    <row r="215" ht="13.5" customHeight="1" x14ac:dyDescent="0.2"/>
    <row r="216" ht="13.5" customHeight="1" x14ac:dyDescent="0.2"/>
    <row r="217" ht="13.5" customHeight="1" x14ac:dyDescent="0.2"/>
    <row r="218" ht="13.5" customHeight="1" x14ac:dyDescent="0.2"/>
    <row r="219" ht="13.5" customHeight="1" x14ac:dyDescent="0.2"/>
    <row r="220" ht="13.5" customHeight="1" x14ac:dyDescent="0.2"/>
    <row r="221" ht="13.5" customHeight="1" x14ac:dyDescent="0.2"/>
    <row r="222" ht="13.5" customHeight="1" x14ac:dyDescent="0.2"/>
    <row r="223" ht="13.5" customHeight="1" x14ac:dyDescent="0.2"/>
    <row r="224" ht="13.5" customHeight="1" x14ac:dyDescent="0.2"/>
    <row r="225" ht="13.5" customHeight="1" x14ac:dyDescent="0.2"/>
    <row r="226" ht="13.5" customHeight="1" x14ac:dyDescent="0.2"/>
    <row r="227" ht="13.5" customHeight="1" x14ac:dyDescent="0.2"/>
    <row r="228" ht="13.5" customHeight="1" x14ac:dyDescent="0.2"/>
    <row r="229" ht="13.5" customHeight="1" x14ac:dyDescent="0.2"/>
    <row r="230" ht="13.5" customHeight="1" x14ac:dyDescent="0.2"/>
    <row r="231" ht="13.5" customHeight="1" x14ac:dyDescent="0.2"/>
    <row r="232" ht="13.5" customHeight="1" x14ac:dyDescent="0.2"/>
    <row r="233" ht="13.5" customHeight="1" x14ac:dyDescent="0.2"/>
    <row r="234" ht="13.5" customHeight="1" x14ac:dyDescent="0.2"/>
    <row r="235" ht="13.5" customHeight="1" x14ac:dyDescent="0.2"/>
    <row r="236" ht="13.5" customHeight="1" x14ac:dyDescent="0.2"/>
    <row r="237" ht="13.5" customHeight="1" x14ac:dyDescent="0.2"/>
    <row r="238" ht="13.5" customHeight="1" x14ac:dyDescent="0.2"/>
    <row r="239" ht="13.5" customHeight="1" x14ac:dyDescent="0.2"/>
    <row r="240" ht="13.5" customHeight="1" x14ac:dyDescent="0.2"/>
    <row r="241" ht="13.5" customHeight="1" x14ac:dyDescent="0.2"/>
    <row r="242" ht="13.5" customHeight="1" x14ac:dyDescent="0.2"/>
    <row r="243" ht="13.5" customHeight="1" x14ac:dyDescent="0.2"/>
    <row r="244" ht="13.5" customHeight="1" x14ac:dyDescent="0.2"/>
    <row r="245" ht="13.5" customHeight="1" x14ac:dyDescent="0.2"/>
    <row r="246" ht="13.5" customHeight="1" x14ac:dyDescent="0.2"/>
    <row r="247" ht="13.5" customHeight="1" x14ac:dyDescent="0.2"/>
    <row r="248" ht="13.5" customHeight="1" x14ac:dyDescent="0.2"/>
    <row r="249" ht="13.5" customHeight="1" x14ac:dyDescent="0.2"/>
    <row r="250" ht="13.5" customHeight="1" x14ac:dyDescent="0.2"/>
    <row r="251" ht="13.5" customHeight="1" x14ac:dyDescent="0.2"/>
    <row r="252" ht="13.5" customHeight="1" x14ac:dyDescent="0.2"/>
    <row r="253" ht="13.5" customHeight="1" x14ac:dyDescent="0.2"/>
    <row r="254" ht="13.5" customHeight="1" x14ac:dyDescent="0.2"/>
    <row r="255" ht="13.5" customHeight="1" x14ac:dyDescent="0.2"/>
    <row r="256" ht="13.5" customHeight="1" x14ac:dyDescent="0.2"/>
    <row r="257" ht="13.5" customHeight="1" x14ac:dyDescent="0.2"/>
    <row r="258" ht="13.5" customHeight="1" x14ac:dyDescent="0.2"/>
    <row r="259" ht="13.5" customHeight="1" x14ac:dyDescent="0.2"/>
    <row r="260" ht="13.5" customHeight="1" x14ac:dyDescent="0.2"/>
    <row r="261" ht="13.5" customHeight="1" x14ac:dyDescent="0.2"/>
    <row r="262" ht="13.5" customHeight="1" x14ac:dyDescent="0.2"/>
    <row r="263" ht="13.5" customHeight="1" x14ac:dyDescent="0.2"/>
    <row r="264" ht="13.5" customHeight="1" x14ac:dyDescent="0.2"/>
    <row r="265" ht="13.5" customHeight="1" x14ac:dyDescent="0.2"/>
    <row r="266" ht="13.5" customHeight="1" x14ac:dyDescent="0.2"/>
    <row r="267" ht="13.5" customHeight="1" x14ac:dyDescent="0.2"/>
    <row r="268" ht="13.5" customHeight="1" x14ac:dyDescent="0.2"/>
    <row r="269" ht="13.5" customHeight="1" x14ac:dyDescent="0.2"/>
    <row r="270" ht="13.5" customHeight="1" x14ac:dyDescent="0.2"/>
    <row r="271" ht="13.5" customHeight="1" x14ac:dyDescent="0.2"/>
    <row r="272" ht="13.5" customHeight="1" x14ac:dyDescent="0.2"/>
    <row r="273" ht="13.5" customHeight="1" x14ac:dyDescent="0.2"/>
    <row r="274" ht="13.5" customHeight="1" x14ac:dyDescent="0.2"/>
    <row r="275" ht="13.5" customHeight="1" x14ac:dyDescent="0.2"/>
    <row r="276" ht="13.5" customHeight="1" x14ac:dyDescent="0.2"/>
    <row r="277" ht="13.5" customHeight="1" x14ac:dyDescent="0.2"/>
    <row r="278" ht="13.5" customHeight="1" x14ac:dyDescent="0.2"/>
    <row r="279" ht="13.5" customHeight="1" x14ac:dyDescent="0.2"/>
    <row r="280" ht="13.5" customHeight="1" x14ac:dyDescent="0.2"/>
    <row r="281" ht="13.5" customHeight="1" x14ac:dyDescent="0.2"/>
    <row r="282" ht="13.5" customHeight="1" x14ac:dyDescent="0.2"/>
    <row r="283" ht="13.5" customHeight="1" x14ac:dyDescent="0.2"/>
    <row r="284" ht="13.5" customHeight="1" x14ac:dyDescent="0.2"/>
    <row r="285" ht="13.5" customHeight="1" x14ac:dyDescent="0.2"/>
    <row r="286" ht="13.5" customHeight="1" x14ac:dyDescent="0.2"/>
    <row r="287" ht="13.5" customHeight="1" x14ac:dyDescent="0.2"/>
    <row r="288" ht="13.5" customHeight="1" x14ac:dyDescent="0.2"/>
    <row r="289" ht="13.5" customHeight="1" x14ac:dyDescent="0.2"/>
    <row r="290" ht="13.5" customHeight="1" x14ac:dyDescent="0.2"/>
    <row r="291" ht="13.5" customHeight="1" x14ac:dyDescent="0.2"/>
    <row r="292" ht="13.5" customHeight="1" x14ac:dyDescent="0.2"/>
    <row r="293" ht="13.5" customHeight="1" x14ac:dyDescent="0.2"/>
    <row r="294" ht="13.5" customHeight="1" x14ac:dyDescent="0.2"/>
    <row r="295" ht="13.5" customHeight="1" x14ac:dyDescent="0.2"/>
    <row r="296" ht="13.5" customHeight="1" x14ac:dyDescent="0.2"/>
    <row r="297" ht="13.5" customHeight="1" x14ac:dyDescent="0.2"/>
    <row r="298" ht="13.5" customHeight="1" x14ac:dyDescent="0.2"/>
    <row r="299" ht="13.5" customHeight="1" x14ac:dyDescent="0.2"/>
    <row r="300" ht="13.5" customHeight="1" x14ac:dyDescent="0.2"/>
    <row r="301" ht="13.5" customHeight="1" x14ac:dyDescent="0.2"/>
    <row r="302" ht="13.5" customHeight="1" x14ac:dyDescent="0.2"/>
    <row r="303" ht="13.5" customHeight="1" x14ac:dyDescent="0.2"/>
    <row r="304" ht="13.5" customHeight="1" x14ac:dyDescent="0.2"/>
    <row r="305" ht="13.5" customHeight="1" x14ac:dyDescent="0.2"/>
    <row r="306" ht="13.5" customHeight="1" x14ac:dyDescent="0.2"/>
    <row r="307" ht="13.5" customHeight="1" x14ac:dyDescent="0.2"/>
    <row r="308" ht="13.5" customHeight="1" x14ac:dyDescent="0.2"/>
    <row r="309" ht="13.5" customHeight="1" x14ac:dyDescent="0.2"/>
    <row r="310" ht="13.5" customHeight="1" x14ac:dyDescent="0.2"/>
    <row r="311" ht="13.5" customHeight="1" x14ac:dyDescent="0.2"/>
    <row r="312" ht="13.5" customHeight="1" x14ac:dyDescent="0.2"/>
    <row r="313" ht="13.5" customHeight="1" x14ac:dyDescent="0.2"/>
    <row r="314" ht="13.5" customHeight="1" x14ac:dyDescent="0.2"/>
    <row r="315" ht="13.5" customHeight="1" x14ac:dyDescent="0.2"/>
    <row r="316" ht="13.5" customHeight="1" x14ac:dyDescent="0.2"/>
    <row r="317" ht="13.5" customHeight="1" x14ac:dyDescent="0.2"/>
    <row r="318" ht="13.5" customHeight="1" x14ac:dyDescent="0.2"/>
    <row r="319" ht="13.5" customHeight="1" x14ac:dyDescent="0.2"/>
    <row r="320" ht="13.5" customHeight="1" x14ac:dyDescent="0.2"/>
    <row r="321" ht="13.5" customHeight="1" x14ac:dyDescent="0.2"/>
    <row r="322" ht="13.5" customHeight="1" x14ac:dyDescent="0.2"/>
    <row r="323" ht="13.5" customHeight="1" x14ac:dyDescent="0.2"/>
    <row r="324" ht="13.5" customHeight="1" x14ac:dyDescent="0.2"/>
    <row r="325" ht="13.5" customHeight="1" x14ac:dyDescent="0.2"/>
    <row r="326" ht="13.5" customHeight="1" x14ac:dyDescent="0.2"/>
    <row r="327" ht="13.5" customHeight="1" x14ac:dyDescent="0.2"/>
    <row r="328" ht="13.5" customHeight="1" x14ac:dyDescent="0.2"/>
    <row r="329" ht="13.5" customHeight="1" x14ac:dyDescent="0.2"/>
    <row r="330" ht="13.5" customHeight="1" x14ac:dyDescent="0.2"/>
    <row r="331" ht="13.5" customHeight="1" x14ac:dyDescent="0.2"/>
    <row r="332" ht="13.5" customHeight="1" x14ac:dyDescent="0.2"/>
    <row r="333" ht="13.5" customHeight="1" x14ac:dyDescent="0.2"/>
    <row r="334" ht="13.5" customHeight="1" x14ac:dyDescent="0.2"/>
    <row r="335" ht="13.5" customHeight="1" x14ac:dyDescent="0.2"/>
  </sheetData>
  <mergeCells count="52">
    <mergeCell ref="W5:W7"/>
    <mergeCell ref="X6:X7"/>
    <mergeCell ref="D3:P3"/>
    <mergeCell ref="AI3:AN3"/>
    <mergeCell ref="AI4:AI7"/>
    <mergeCell ref="AJ5:AJ7"/>
    <mergeCell ref="AK6:AK7"/>
    <mergeCell ref="AL4:AL7"/>
    <mergeCell ref="AM5:AM7"/>
    <mergeCell ref="AN4:AN7"/>
    <mergeCell ref="L6:L7"/>
    <mergeCell ref="AD3:AG3"/>
    <mergeCell ref="R3:X3"/>
    <mergeCell ref="Z3:AC3"/>
    <mergeCell ref="AA5:AA7"/>
    <mergeCell ref="AB5:AB7"/>
    <mergeCell ref="AP3:AW3"/>
    <mergeCell ref="AR4:AR7"/>
    <mergeCell ref="AS5:AS7"/>
    <mergeCell ref="AT6:AT7"/>
    <mergeCell ref="AU4:AU7"/>
    <mergeCell ref="B4:C7"/>
    <mergeCell ref="R4:R7"/>
    <mergeCell ref="N4:P4"/>
    <mergeCell ref="N5:N7"/>
    <mergeCell ref="O6:O7"/>
    <mergeCell ref="E5:E7"/>
    <mergeCell ref="E4:H4"/>
    <mergeCell ref="F5:F7"/>
    <mergeCell ref="AY4:AZ7"/>
    <mergeCell ref="D4:D7"/>
    <mergeCell ref="S4:S7"/>
    <mergeCell ref="T4:T7"/>
    <mergeCell ref="U4:U7"/>
    <mergeCell ref="V4:V7"/>
    <mergeCell ref="G6:G7"/>
    <mergeCell ref="I4:I7"/>
    <mergeCell ref="J4:J7"/>
    <mergeCell ref="K4:M4"/>
    <mergeCell ref="K5:K7"/>
    <mergeCell ref="AC4:AC7"/>
    <mergeCell ref="AG4:AG7"/>
    <mergeCell ref="Z4:AB4"/>
    <mergeCell ref="AD4:AF4"/>
    <mergeCell ref="Z5:Z7"/>
    <mergeCell ref="AD5:AD7"/>
    <mergeCell ref="AE5:AE7"/>
    <mergeCell ref="AF5:AF7"/>
    <mergeCell ref="AV4:AV7"/>
    <mergeCell ref="AW5:AW7"/>
    <mergeCell ref="AP4:AP7"/>
    <mergeCell ref="AQ4:AQ7"/>
  </mergeCells>
  <phoneticPr fontId="2"/>
  <printOptions headings="1"/>
  <pageMargins left="0.35433070866141736" right="0.31496062992125984" top="0.51181102362204722" bottom="0.27559055118110237" header="0.23622047244094491" footer="0.23622047244094491"/>
  <pageSetup paperSize="9" scale="61" fitToWidth="0" orientation="landscape" r:id="rId1"/>
  <headerFooter alignWithMargins="0"/>
  <ignoredErrors>
    <ignoredError sqref="AY8:AY44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FU129"/>
  <sheetViews>
    <sheetView showGridLines="0" zoomScaleNormal="100" zoomScaleSheetLayoutView="40" workbookViewId="0"/>
  </sheetViews>
  <sheetFormatPr defaultRowHeight="19.5" customHeight="1" x14ac:dyDescent="0.2"/>
  <cols>
    <col min="1" max="1" width="2.6328125" customWidth="1"/>
    <col min="2" max="2" width="4.6328125" customWidth="1"/>
    <col min="3" max="3" width="25.6328125" customWidth="1"/>
    <col min="4" max="9" width="11.08984375" customWidth="1"/>
    <col min="10" max="10" width="8.08984375" customWidth="1"/>
    <col min="11" max="11" width="22" bestFit="1" customWidth="1"/>
    <col min="12" max="13" width="11.08984375" customWidth="1"/>
    <col min="14" max="14" width="8.08984375" customWidth="1"/>
    <col min="15" max="15" width="22" bestFit="1" customWidth="1"/>
    <col min="16" max="17" width="11.08984375" customWidth="1"/>
    <col min="18" max="18" width="8.08984375" customWidth="1"/>
    <col min="19" max="19" width="4.6328125" customWidth="1"/>
    <col min="20" max="20" width="25.6328125" customWidth="1"/>
    <col min="21" max="58" width="12.08984375" customWidth="1"/>
    <col min="59" max="59" width="4.6328125" customWidth="1"/>
    <col min="60" max="60" width="25.6328125" customWidth="1"/>
    <col min="61" max="98" width="12.08984375" customWidth="1"/>
    <col min="99" max="99" width="4.6328125" customWidth="1"/>
    <col min="100" max="100" width="25.6328125" customWidth="1"/>
    <col min="101" max="137" width="12.08984375" customWidth="1"/>
    <col min="138" max="138" width="8.08984375" customWidth="1"/>
    <col min="139" max="139" width="4.6328125" customWidth="1"/>
    <col min="140" max="140" width="25.6328125" customWidth="1"/>
    <col min="141" max="177" width="12.08984375" customWidth="1"/>
  </cols>
  <sheetData>
    <row r="1" spans="2:177" ht="22.5" customHeight="1" thickBot="1" x14ac:dyDescent="0.25"/>
    <row r="2" spans="2:177" ht="19.5" customHeight="1" x14ac:dyDescent="0.2">
      <c r="B2" s="770"/>
      <c r="C2" s="768"/>
      <c r="D2" s="688" t="s">
        <v>58</v>
      </c>
      <c r="E2" s="691" t="s">
        <v>60</v>
      </c>
      <c r="F2" s="691" t="s">
        <v>59</v>
      </c>
      <c r="G2" s="780" t="s">
        <v>61</v>
      </c>
      <c r="H2" s="772" t="s">
        <v>66</v>
      </c>
      <c r="I2" s="774" t="s">
        <v>67</v>
      </c>
      <c r="K2" s="57" t="s">
        <v>119</v>
      </c>
      <c r="O2" s="57" t="s">
        <v>123</v>
      </c>
      <c r="S2" s="776" t="s">
        <v>117</v>
      </c>
      <c r="T2" s="777"/>
      <c r="U2" s="420">
        <v>1</v>
      </c>
      <c r="V2" s="49">
        <v>2</v>
      </c>
      <c r="W2" s="49">
        <v>3</v>
      </c>
      <c r="X2" s="49">
        <v>4</v>
      </c>
      <c r="Y2" s="49">
        <v>5</v>
      </c>
      <c r="Z2" s="49">
        <v>6</v>
      </c>
      <c r="AA2" s="49">
        <v>7</v>
      </c>
      <c r="AB2" s="49">
        <v>8</v>
      </c>
      <c r="AC2" s="49">
        <v>9</v>
      </c>
      <c r="AD2" s="49">
        <v>10</v>
      </c>
      <c r="AE2" s="49">
        <v>11</v>
      </c>
      <c r="AF2" s="49">
        <v>12</v>
      </c>
      <c r="AG2" s="49">
        <v>13</v>
      </c>
      <c r="AH2" s="49">
        <v>14</v>
      </c>
      <c r="AI2" s="49">
        <v>15</v>
      </c>
      <c r="AJ2" s="49">
        <v>16</v>
      </c>
      <c r="AK2" s="49">
        <v>17</v>
      </c>
      <c r="AL2" s="49">
        <v>18</v>
      </c>
      <c r="AM2" s="49">
        <v>19</v>
      </c>
      <c r="AN2" s="49">
        <v>20</v>
      </c>
      <c r="AO2" s="49">
        <v>21</v>
      </c>
      <c r="AP2" s="49">
        <v>22</v>
      </c>
      <c r="AQ2" s="49">
        <v>23</v>
      </c>
      <c r="AR2" s="49">
        <v>24</v>
      </c>
      <c r="AS2" s="49">
        <v>25</v>
      </c>
      <c r="AT2" s="49">
        <v>26</v>
      </c>
      <c r="AU2" s="49">
        <v>27</v>
      </c>
      <c r="AV2" s="49">
        <v>28</v>
      </c>
      <c r="AW2" s="49">
        <v>29</v>
      </c>
      <c r="AX2" s="49">
        <v>30</v>
      </c>
      <c r="AY2" s="49">
        <v>31</v>
      </c>
      <c r="AZ2" s="49">
        <v>32</v>
      </c>
      <c r="BA2" s="49">
        <v>33</v>
      </c>
      <c r="BB2" s="49">
        <v>34</v>
      </c>
      <c r="BC2" s="49">
        <v>35</v>
      </c>
      <c r="BD2" s="49">
        <v>36</v>
      </c>
      <c r="BE2" s="50">
        <v>37</v>
      </c>
      <c r="BG2" s="750" t="s">
        <v>162</v>
      </c>
      <c r="BH2" s="765"/>
      <c r="BI2" s="420">
        <v>1</v>
      </c>
      <c r="BJ2" s="49">
        <v>2</v>
      </c>
      <c r="BK2" s="49">
        <v>3</v>
      </c>
      <c r="BL2" s="49">
        <v>4</v>
      </c>
      <c r="BM2" s="49">
        <v>5</v>
      </c>
      <c r="BN2" s="49">
        <v>6</v>
      </c>
      <c r="BO2" s="49">
        <v>7</v>
      </c>
      <c r="BP2" s="49">
        <v>8</v>
      </c>
      <c r="BQ2" s="49">
        <v>9</v>
      </c>
      <c r="BR2" s="49">
        <v>10</v>
      </c>
      <c r="BS2" s="49">
        <v>11</v>
      </c>
      <c r="BT2" s="49">
        <v>12</v>
      </c>
      <c r="BU2" s="49">
        <v>13</v>
      </c>
      <c r="BV2" s="49">
        <v>14</v>
      </c>
      <c r="BW2" s="49">
        <v>15</v>
      </c>
      <c r="BX2" s="49">
        <v>16</v>
      </c>
      <c r="BY2" s="49">
        <v>17</v>
      </c>
      <c r="BZ2" s="49">
        <v>18</v>
      </c>
      <c r="CA2" s="49">
        <v>19</v>
      </c>
      <c r="CB2" s="49">
        <v>20</v>
      </c>
      <c r="CC2" s="49">
        <v>21</v>
      </c>
      <c r="CD2" s="49">
        <v>22</v>
      </c>
      <c r="CE2" s="49">
        <v>23</v>
      </c>
      <c r="CF2" s="49">
        <v>24</v>
      </c>
      <c r="CG2" s="49">
        <v>25</v>
      </c>
      <c r="CH2" s="49">
        <v>26</v>
      </c>
      <c r="CI2" s="49">
        <v>27</v>
      </c>
      <c r="CJ2" s="49">
        <v>28</v>
      </c>
      <c r="CK2" s="49">
        <v>29</v>
      </c>
      <c r="CL2" s="49">
        <v>30</v>
      </c>
      <c r="CM2" s="49">
        <v>31</v>
      </c>
      <c r="CN2" s="49">
        <v>32</v>
      </c>
      <c r="CO2" s="49">
        <v>33</v>
      </c>
      <c r="CP2" s="49">
        <v>34</v>
      </c>
      <c r="CQ2" s="49">
        <v>35</v>
      </c>
      <c r="CR2" s="49">
        <v>36</v>
      </c>
      <c r="CS2" s="50">
        <v>37</v>
      </c>
      <c r="CT2" s="46"/>
      <c r="CU2" s="750" t="s">
        <v>187</v>
      </c>
      <c r="CV2" s="751"/>
      <c r="CW2" s="51">
        <v>1</v>
      </c>
      <c r="CX2" s="49">
        <v>2</v>
      </c>
      <c r="CY2" s="49">
        <v>3</v>
      </c>
      <c r="CZ2" s="49">
        <v>4</v>
      </c>
      <c r="DA2" s="49">
        <v>5</v>
      </c>
      <c r="DB2" s="49">
        <v>6</v>
      </c>
      <c r="DC2" s="49">
        <v>7</v>
      </c>
      <c r="DD2" s="49">
        <v>8</v>
      </c>
      <c r="DE2" s="49">
        <v>9</v>
      </c>
      <c r="DF2" s="49">
        <v>10</v>
      </c>
      <c r="DG2" s="49">
        <v>11</v>
      </c>
      <c r="DH2" s="49">
        <v>12</v>
      </c>
      <c r="DI2" s="49">
        <v>13</v>
      </c>
      <c r="DJ2" s="49">
        <v>14</v>
      </c>
      <c r="DK2" s="49">
        <v>15</v>
      </c>
      <c r="DL2" s="49">
        <v>16</v>
      </c>
      <c r="DM2" s="49">
        <v>17</v>
      </c>
      <c r="DN2" s="49">
        <v>18</v>
      </c>
      <c r="DO2" s="49">
        <v>19</v>
      </c>
      <c r="DP2" s="49">
        <v>20</v>
      </c>
      <c r="DQ2" s="49">
        <v>21</v>
      </c>
      <c r="DR2" s="49">
        <v>22</v>
      </c>
      <c r="DS2" s="49">
        <v>23</v>
      </c>
      <c r="DT2" s="49">
        <v>24</v>
      </c>
      <c r="DU2" s="49">
        <v>25</v>
      </c>
      <c r="DV2" s="49">
        <v>26</v>
      </c>
      <c r="DW2" s="49">
        <v>27</v>
      </c>
      <c r="DX2" s="49">
        <v>28</v>
      </c>
      <c r="DY2" s="49">
        <v>29</v>
      </c>
      <c r="DZ2" s="49">
        <v>30</v>
      </c>
      <c r="EA2" s="49">
        <v>31</v>
      </c>
      <c r="EB2" s="49">
        <v>32</v>
      </c>
      <c r="EC2" s="49">
        <v>33</v>
      </c>
      <c r="ED2" s="49">
        <v>34</v>
      </c>
      <c r="EE2" s="49">
        <v>35</v>
      </c>
      <c r="EF2" s="49">
        <v>36</v>
      </c>
      <c r="EG2" s="50">
        <v>37</v>
      </c>
      <c r="EI2" s="595" t="s">
        <v>169</v>
      </c>
      <c r="EJ2" s="765"/>
      <c r="EK2" s="420">
        <v>1</v>
      </c>
      <c r="EL2" s="49">
        <v>2</v>
      </c>
      <c r="EM2" s="49">
        <v>3</v>
      </c>
      <c r="EN2" s="49">
        <v>4</v>
      </c>
      <c r="EO2" s="49">
        <v>5</v>
      </c>
      <c r="EP2" s="49">
        <v>6</v>
      </c>
      <c r="EQ2" s="49">
        <v>7</v>
      </c>
      <c r="ER2" s="49">
        <v>8</v>
      </c>
      <c r="ES2" s="49">
        <v>9</v>
      </c>
      <c r="ET2" s="49">
        <v>10</v>
      </c>
      <c r="EU2" s="49">
        <v>11</v>
      </c>
      <c r="EV2" s="49">
        <v>12</v>
      </c>
      <c r="EW2" s="49">
        <v>13</v>
      </c>
      <c r="EX2" s="49">
        <v>14</v>
      </c>
      <c r="EY2" s="49">
        <v>15</v>
      </c>
      <c r="EZ2" s="49">
        <v>16</v>
      </c>
      <c r="FA2" s="49">
        <v>17</v>
      </c>
      <c r="FB2" s="49">
        <v>18</v>
      </c>
      <c r="FC2" s="49">
        <v>19</v>
      </c>
      <c r="FD2" s="49">
        <v>20</v>
      </c>
      <c r="FE2" s="49">
        <v>21</v>
      </c>
      <c r="FF2" s="49">
        <v>22</v>
      </c>
      <c r="FG2" s="49">
        <v>23</v>
      </c>
      <c r="FH2" s="49">
        <v>24</v>
      </c>
      <c r="FI2" s="49">
        <v>25</v>
      </c>
      <c r="FJ2" s="49">
        <v>26</v>
      </c>
      <c r="FK2" s="49">
        <v>27</v>
      </c>
      <c r="FL2" s="49">
        <v>28</v>
      </c>
      <c r="FM2" s="49">
        <v>29</v>
      </c>
      <c r="FN2" s="49">
        <v>30</v>
      </c>
      <c r="FO2" s="49">
        <v>31</v>
      </c>
      <c r="FP2" s="49">
        <v>32</v>
      </c>
      <c r="FQ2" s="49">
        <v>33</v>
      </c>
      <c r="FR2" s="49">
        <v>34</v>
      </c>
      <c r="FS2" s="49">
        <v>35</v>
      </c>
      <c r="FT2" s="49">
        <v>36</v>
      </c>
      <c r="FU2" s="50">
        <v>37</v>
      </c>
    </row>
    <row r="3" spans="2:177" ht="45" customHeight="1" thickBot="1" x14ac:dyDescent="0.25">
      <c r="B3" s="771"/>
      <c r="C3" s="769"/>
      <c r="D3" s="690"/>
      <c r="E3" s="693"/>
      <c r="F3" s="693"/>
      <c r="G3" s="781"/>
      <c r="H3" s="773"/>
      <c r="I3" s="775"/>
      <c r="J3" s="2"/>
      <c r="K3" t="s">
        <v>70</v>
      </c>
      <c r="M3" t="s">
        <v>118</v>
      </c>
      <c r="O3" t="s">
        <v>70</v>
      </c>
      <c r="Q3" t="s">
        <v>118</v>
      </c>
      <c r="S3" s="778"/>
      <c r="T3" s="779"/>
      <c r="U3" s="424" t="s">
        <v>217</v>
      </c>
      <c r="V3" s="425" t="s">
        <v>33</v>
      </c>
      <c r="W3" s="425" t="s">
        <v>90</v>
      </c>
      <c r="X3" s="425" t="s">
        <v>34</v>
      </c>
      <c r="Y3" s="425" t="s">
        <v>35</v>
      </c>
      <c r="Z3" s="425" t="s">
        <v>36</v>
      </c>
      <c r="AA3" s="425" t="s">
        <v>37</v>
      </c>
      <c r="AB3" s="425" t="s">
        <v>218</v>
      </c>
      <c r="AC3" s="425" t="s">
        <v>38</v>
      </c>
      <c r="AD3" s="425" t="s">
        <v>39</v>
      </c>
      <c r="AE3" s="425" t="s">
        <v>40</v>
      </c>
      <c r="AF3" s="425" t="s">
        <v>41</v>
      </c>
      <c r="AG3" s="425" t="s">
        <v>111</v>
      </c>
      <c r="AH3" s="425" t="s">
        <v>112</v>
      </c>
      <c r="AI3" s="425" t="s">
        <v>113</v>
      </c>
      <c r="AJ3" s="425" t="s">
        <v>92</v>
      </c>
      <c r="AK3" s="425" t="s">
        <v>42</v>
      </c>
      <c r="AL3" s="425" t="s">
        <v>223</v>
      </c>
      <c r="AM3" s="425" t="s">
        <v>43</v>
      </c>
      <c r="AN3" s="425" t="s">
        <v>44</v>
      </c>
      <c r="AO3" s="425" t="s">
        <v>45</v>
      </c>
      <c r="AP3" s="425" t="s">
        <v>46</v>
      </c>
      <c r="AQ3" s="425" t="s">
        <v>114</v>
      </c>
      <c r="AR3" s="425" t="s">
        <v>94</v>
      </c>
      <c r="AS3" s="425" t="s">
        <v>47</v>
      </c>
      <c r="AT3" s="425" t="s">
        <v>48</v>
      </c>
      <c r="AU3" s="425" t="s">
        <v>49</v>
      </c>
      <c r="AV3" s="425" t="s">
        <v>115</v>
      </c>
      <c r="AW3" s="425" t="s">
        <v>95</v>
      </c>
      <c r="AX3" s="425" t="s">
        <v>50</v>
      </c>
      <c r="AY3" s="425" t="s">
        <v>51</v>
      </c>
      <c r="AZ3" s="425" t="s">
        <v>116</v>
      </c>
      <c r="BA3" s="425" t="s">
        <v>227</v>
      </c>
      <c r="BB3" s="425" t="s">
        <v>52</v>
      </c>
      <c r="BC3" s="230" t="s">
        <v>53</v>
      </c>
      <c r="BD3" s="230" t="s">
        <v>54</v>
      </c>
      <c r="BE3" s="231" t="s">
        <v>55</v>
      </c>
      <c r="BF3" s="2"/>
      <c r="BG3" s="766"/>
      <c r="BH3" s="767"/>
      <c r="BI3" s="424" t="s">
        <v>217</v>
      </c>
      <c r="BJ3" s="425" t="s">
        <v>33</v>
      </c>
      <c r="BK3" s="425" t="s">
        <v>90</v>
      </c>
      <c r="BL3" s="425" t="s">
        <v>34</v>
      </c>
      <c r="BM3" s="425" t="s">
        <v>35</v>
      </c>
      <c r="BN3" s="425" t="s">
        <v>36</v>
      </c>
      <c r="BO3" s="425" t="s">
        <v>37</v>
      </c>
      <c r="BP3" s="425" t="s">
        <v>218</v>
      </c>
      <c r="BQ3" s="425" t="s">
        <v>38</v>
      </c>
      <c r="BR3" s="425" t="s">
        <v>39</v>
      </c>
      <c r="BS3" s="425" t="s">
        <v>40</v>
      </c>
      <c r="BT3" s="425" t="s">
        <v>41</v>
      </c>
      <c r="BU3" s="425" t="s">
        <v>111</v>
      </c>
      <c r="BV3" s="425" t="s">
        <v>112</v>
      </c>
      <c r="BW3" s="425" t="s">
        <v>113</v>
      </c>
      <c r="BX3" s="425" t="s">
        <v>92</v>
      </c>
      <c r="BY3" s="425" t="s">
        <v>42</v>
      </c>
      <c r="BZ3" s="425" t="s">
        <v>223</v>
      </c>
      <c r="CA3" s="425" t="s">
        <v>43</v>
      </c>
      <c r="CB3" s="425" t="s">
        <v>44</v>
      </c>
      <c r="CC3" s="425" t="s">
        <v>45</v>
      </c>
      <c r="CD3" s="425" t="s">
        <v>46</v>
      </c>
      <c r="CE3" s="425" t="s">
        <v>114</v>
      </c>
      <c r="CF3" s="425" t="s">
        <v>94</v>
      </c>
      <c r="CG3" s="425" t="s">
        <v>47</v>
      </c>
      <c r="CH3" s="425" t="s">
        <v>48</v>
      </c>
      <c r="CI3" s="425" t="s">
        <v>49</v>
      </c>
      <c r="CJ3" s="425" t="s">
        <v>115</v>
      </c>
      <c r="CK3" s="425" t="s">
        <v>95</v>
      </c>
      <c r="CL3" s="425" t="s">
        <v>50</v>
      </c>
      <c r="CM3" s="425" t="s">
        <v>51</v>
      </c>
      <c r="CN3" s="425" t="s">
        <v>116</v>
      </c>
      <c r="CO3" s="425" t="s">
        <v>227</v>
      </c>
      <c r="CP3" s="425" t="s">
        <v>52</v>
      </c>
      <c r="CQ3" s="230" t="s">
        <v>53</v>
      </c>
      <c r="CR3" s="230" t="s">
        <v>54</v>
      </c>
      <c r="CS3" s="231" t="s">
        <v>55</v>
      </c>
      <c r="CT3" s="47"/>
      <c r="CU3" s="754"/>
      <c r="CV3" s="755"/>
      <c r="CW3" s="52" t="s">
        <v>217</v>
      </c>
      <c r="CX3" s="48" t="s">
        <v>33</v>
      </c>
      <c r="CY3" s="48" t="s">
        <v>90</v>
      </c>
      <c r="CZ3" s="48" t="s">
        <v>34</v>
      </c>
      <c r="DA3" s="48" t="s">
        <v>35</v>
      </c>
      <c r="DB3" s="48" t="s">
        <v>36</v>
      </c>
      <c r="DC3" s="48" t="s">
        <v>37</v>
      </c>
      <c r="DD3" s="48" t="s">
        <v>218</v>
      </c>
      <c r="DE3" s="48" t="s">
        <v>38</v>
      </c>
      <c r="DF3" s="48" t="s">
        <v>39</v>
      </c>
      <c r="DG3" s="48" t="s">
        <v>40</v>
      </c>
      <c r="DH3" s="48" t="s">
        <v>41</v>
      </c>
      <c r="DI3" s="48" t="s">
        <v>111</v>
      </c>
      <c r="DJ3" s="48" t="s">
        <v>112</v>
      </c>
      <c r="DK3" s="48" t="s">
        <v>113</v>
      </c>
      <c r="DL3" s="48" t="s">
        <v>92</v>
      </c>
      <c r="DM3" s="48" t="s">
        <v>42</v>
      </c>
      <c r="DN3" s="48" t="s">
        <v>223</v>
      </c>
      <c r="DO3" s="48" t="s">
        <v>43</v>
      </c>
      <c r="DP3" s="48" t="s">
        <v>44</v>
      </c>
      <c r="DQ3" s="48" t="s">
        <v>45</v>
      </c>
      <c r="DR3" s="48" t="s">
        <v>46</v>
      </c>
      <c r="DS3" s="48" t="s">
        <v>114</v>
      </c>
      <c r="DT3" s="48" t="s">
        <v>94</v>
      </c>
      <c r="DU3" s="48" t="s">
        <v>47</v>
      </c>
      <c r="DV3" s="48" t="s">
        <v>48</v>
      </c>
      <c r="DW3" s="48" t="s">
        <v>49</v>
      </c>
      <c r="DX3" s="48" t="s">
        <v>115</v>
      </c>
      <c r="DY3" s="48" t="s">
        <v>95</v>
      </c>
      <c r="DZ3" s="48" t="s">
        <v>50</v>
      </c>
      <c r="EA3" s="48" t="s">
        <v>51</v>
      </c>
      <c r="EB3" s="48" t="s">
        <v>116</v>
      </c>
      <c r="EC3" s="48" t="s">
        <v>227</v>
      </c>
      <c r="ED3" s="48" t="s">
        <v>52</v>
      </c>
      <c r="EE3" s="48" t="s">
        <v>53</v>
      </c>
      <c r="EF3" s="48" t="s">
        <v>228</v>
      </c>
      <c r="EG3" s="53" t="s">
        <v>55</v>
      </c>
      <c r="EI3" s="766"/>
      <c r="EJ3" s="767"/>
      <c r="EK3" s="424" t="s">
        <v>32</v>
      </c>
      <c r="EL3" s="425" t="s">
        <v>33</v>
      </c>
      <c r="EM3" s="425" t="s">
        <v>90</v>
      </c>
      <c r="EN3" s="425" t="s">
        <v>34</v>
      </c>
      <c r="EO3" s="425" t="s">
        <v>170</v>
      </c>
      <c r="EP3" s="425" t="s">
        <v>36</v>
      </c>
      <c r="EQ3" s="425" t="s">
        <v>37</v>
      </c>
      <c r="ER3" s="425" t="s">
        <v>171</v>
      </c>
      <c r="ES3" s="425" t="s">
        <v>38</v>
      </c>
      <c r="ET3" s="425" t="s">
        <v>39</v>
      </c>
      <c r="EU3" s="425" t="s">
        <v>40</v>
      </c>
      <c r="EV3" s="425" t="s">
        <v>41</v>
      </c>
      <c r="EW3" s="425" t="s">
        <v>111</v>
      </c>
      <c r="EX3" s="425" t="s">
        <v>112</v>
      </c>
      <c r="EY3" s="425" t="s">
        <v>113</v>
      </c>
      <c r="EZ3" s="425" t="s">
        <v>92</v>
      </c>
      <c r="FA3" s="425" t="s">
        <v>42</v>
      </c>
      <c r="FB3" s="425" t="s">
        <v>93</v>
      </c>
      <c r="FC3" s="425" t="s">
        <v>43</v>
      </c>
      <c r="FD3" s="425" t="s">
        <v>172</v>
      </c>
      <c r="FE3" s="425" t="s">
        <v>45</v>
      </c>
      <c r="FF3" s="425" t="s">
        <v>173</v>
      </c>
      <c r="FG3" s="425" t="s">
        <v>114</v>
      </c>
      <c r="FH3" s="425" t="s">
        <v>94</v>
      </c>
      <c r="FI3" s="425" t="s">
        <v>47</v>
      </c>
      <c r="FJ3" s="425" t="s">
        <v>48</v>
      </c>
      <c r="FK3" s="425" t="s">
        <v>49</v>
      </c>
      <c r="FL3" s="425" t="s">
        <v>115</v>
      </c>
      <c r="FM3" s="425" t="s">
        <v>95</v>
      </c>
      <c r="FN3" s="425" t="s">
        <v>50</v>
      </c>
      <c r="FO3" s="425" t="s">
        <v>51</v>
      </c>
      <c r="FP3" s="425" t="s">
        <v>116</v>
      </c>
      <c r="FQ3" s="425" t="s">
        <v>174</v>
      </c>
      <c r="FR3" s="425" t="s">
        <v>175</v>
      </c>
      <c r="FS3" s="230" t="s">
        <v>53</v>
      </c>
      <c r="FT3" s="230" t="s">
        <v>54</v>
      </c>
      <c r="FU3" s="231" t="s">
        <v>55</v>
      </c>
    </row>
    <row r="4" spans="2:177" ht="19.5" customHeight="1" thickBot="1" x14ac:dyDescent="0.25">
      <c r="B4" s="101">
        <v>1</v>
      </c>
      <c r="C4" s="433" t="s">
        <v>217</v>
      </c>
      <c r="D4" s="434">
        <v>0.40933992897937355</v>
      </c>
      <c r="E4" s="434">
        <v>0.46692423164446117</v>
      </c>
      <c r="F4" s="434">
        <v>0.17790826228278422</v>
      </c>
      <c r="G4" s="435">
        <v>1.6511336932585708E-2</v>
      </c>
      <c r="H4" s="434">
        <v>0.16937684911846432</v>
      </c>
      <c r="I4" s="436">
        <v>4.2074602050438968E-2</v>
      </c>
      <c r="J4" s="3"/>
      <c r="K4" s="58" t="str">
        <f>生産増加の入力シート!G5</f>
        <v>令和６年（2024年）</v>
      </c>
      <c r="L4" s="55" t="str">
        <f>生産増加の入力シート!H5</f>
        <v>熊本市</v>
      </c>
      <c r="M4" s="56">
        <f>INDEX($L$7:$M$16,MATCH($K$4,$K$7:$K$16,0),MATCH($L$4,$L$6:$M$6,0))</f>
        <v>0.57137298099833567</v>
      </c>
      <c r="O4" s="58" t="str">
        <f>設備投資の入力シート!G5</f>
        <v>令和６年（2024年）</v>
      </c>
      <c r="P4" s="55" t="str">
        <f>設備投資の入力シート!H5</f>
        <v>熊本市</v>
      </c>
      <c r="Q4" s="56">
        <f>INDEX($L$7:$M$16,MATCH($O$4,$K$7:$K$16,0),MATCH($P$4,$L$6:$M$6,0))</f>
        <v>0.57137298099833567</v>
      </c>
      <c r="S4" s="101">
        <v>1</v>
      </c>
      <c r="T4" s="468" t="s">
        <v>32</v>
      </c>
      <c r="U4" s="481">
        <v>1.0557370942303432</v>
      </c>
      <c r="V4" s="482">
        <v>3.3332186061897557E-5</v>
      </c>
      <c r="W4" s="482">
        <v>9.0953988360640128E-2</v>
      </c>
      <c r="X4" s="482">
        <v>1.5762178141009795E-3</v>
      </c>
      <c r="Y4" s="482">
        <v>2.0688529301144024E-2</v>
      </c>
      <c r="Z4" s="482">
        <v>1.7377487896639572E-3</v>
      </c>
      <c r="AA4" s="482">
        <v>3.8893137401414765E-5</v>
      </c>
      <c r="AB4" s="482">
        <v>4.5448405406532818E-4</v>
      </c>
      <c r="AC4" s="482">
        <v>4.4386087563346302E-5</v>
      </c>
      <c r="AD4" s="482">
        <v>2.9248605561609692E-5</v>
      </c>
      <c r="AE4" s="482">
        <v>2.3192471712126222E-5</v>
      </c>
      <c r="AF4" s="482">
        <v>2.8560384131159625E-5</v>
      </c>
      <c r="AG4" s="482">
        <v>2.6047493505419381E-5</v>
      </c>
      <c r="AH4" s="482">
        <v>1.9762503161083434E-5</v>
      </c>
      <c r="AI4" s="482">
        <v>5.056605834167748E-5</v>
      </c>
      <c r="AJ4" s="482">
        <v>3.091192627066482E-5</v>
      </c>
      <c r="AK4" s="482">
        <v>2.6622505062027645E-5</v>
      </c>
      <c r="AL4" s="482">
        <v>2.2337662867380163E-5</v>
      </c>
      <c r="AM4" s="482">
        <v>2.5848697698462413E-5</v>
      </c>
      <c r="AN4" s="482">
        <v>2.4585318579484778E-3</v>
      </c>
      <c r="AO4" s="482">
        <v>5.2727768503631417E-4</v>
      </c>
      <c r="AP4" s="482">
        <v>3.5149343167568538E-5</v>
      </c>
      <c r="AQ4" s="482">
        <v>7.4934468178278966E-5</v>
      </c>
      <c r="AR4" s="482">
        <v>3.8753287208489318E-5</v>
      </c>
      <c r="AS4" s="482">
        <v>1.0430351650514076E-4</v>
      </c>
      <c r="AT4" s="482">
        <v>4.938805190412858E-5</v>
      </c>
      <c r="AU4" s="482">
        <v>2.6238380734326782E-5</v>
      </c>
      <c r="AV4" s="482">
        <v>9.4936794269001088E-5</v>
      </c>
      <c r="AW4" s="482">
        <v>1.8165987159176E-4</v>
      </c>
      <c r="AX4" s="482">
        <v>5.7961482552842434E-5</v>
      </c>
      <c r="AY4" s="482">
        <v>8.3436116795518279E-4</v>
      </c>
      <c r="AZ4" s="482">
        <v>1.2775673164767173E-3</v>
      </c>
      <c r="BA4" s="482">
        <v>1.1042283251961164E-3</v>
      </c>
      <c r="BB4" s="482">
        <v>5.8622245381957838E-5</v>
      </c>
      <c r="BC4" s="482">
        <v>1.0259209042867062E-2</v>
      </c>
      <c r="BD4" s="482">
        <v>8.301021582001743E-4</v>
      </c>
      <c r="BE4" s="483">
        <v>1.5757144419744167E-4</v>
      </c>
      <c r="BF4" s="9"/>
      <c r="BG4" s="101">
        <v>1</v>
      </c>
      <c r="BH4" s="468" t="s">
        <v>32</v>
      </c>
      <c r="BI4" s="496">
        <f>U4/$U$4</f>
        <v>1</v>
      </c>
      <c r="BJ4" s="497">
        <f>V4/$V$5</f>
        <v>3.3330392432288259E-5</v>
      </c>
      <c r="BK4" s="497">
        <f t="shared" ref="BK4:BK40" si="0">W4/$W$6</f>
        <v>8.5014731717957412E-2</v>
      </c>
      <c r="BL4" s="497">
        <f t="shared" ref="BL4:BL40" si="1">X4/$X$7</f>
        <v>1.5548351127635622E-3</v>
      </c>
      <c r="BM4" s="497">
        <f t="shared" ref="BM4:BM40" si="2">Y4/$Y$8</f>
        <v>2.0196895935228044E-2</v>
      </c>
      <c r="BN4" s="497">
        <f t="shared" ref="BN4:BN40" si="3">Z4/$Z$9</f>
        <v>1.6638228976936715E-3</v>
      </c>
      <c r="BO4" s="497">
        <f t="shared" ref="BO4:BO40" si="4">AA4/$AA$10</f>
        <v>3.8564471942728338E-5</v>
      </c>
      <c r="BP4" s="497">
        <f t="shared" ref="BP4:BP40" si="5">AB4/$AB$11</f>
        <v>4.3371630268267889E-4</v>
      </c>
      <c r="BQ4" s="497">
        <f t="shared" ref="BQ4:BQ40" si="6">AC4/$AC$12</f>
        <v>4.1146729224014156E-5</v>
      </c>
      <c r="BR4" s="497">
        <f t="shared" ref="BR4:BR40" si="7">AD4/$AD$13</f>
        <v>2.9140671962254535E-5</v>
      </c>
      <c r="BS4" s="497">
        <f t="shared" ref="BS4:BS40" si="8">AE4/$AE$14</f>
        <v>2.2977291147562572E-5</v>
      </c>
      <c r="BT4" s="497">
        <f t="shared" ref="BT4:BT40" si="9">AF4/$AF$15</f>
        <v>2.8241385139472478E-5</v>
      </c>
      <c r="BU4" s="497">
        <f t="shared" ref="BU4:BU40" si="10">AG4/$AG$16</f>
        <v>2.6036679145770562E-5</v>
      </c>
      <c r="BV4" s="497">
        <f t="shared" ref="BV4:BV16" si="11">AH4/$AH$17</f>
        <v>1.9369459607386099E-5</v>
      </c>
      <c r="BW4" s="497">
        <f t="shared" ref="BW4:BW17" si="12">AI4/$AI$18</f>
        <v>5.042827505028478E-5</v>
      </c>
      <c r="BX4" s="497">
        <f t="shared" ref="BX4:BX40" si="13">AJ4/$AJ$19</f>
        <v>2.9739815517887159E-5</v>
      </c>
      <c r="BY4" s="497">
        <f t="shared" ref="BY4:BY40" si="14">AK4/$AK$20</f>
        <v>2.6551754551940515E-5</v>
      </c>
      <c r="BZ4" s="497">
        <f t="shared" ref="BZ4:BZ40" si="15">AL4/$AL$21</f>
        <v>2.2318791008778039E-5</v>
      </c>
      <c r="CA4" s="497">
        <f t="shared" ref="CA4:CA40" si="16">AM4/$AM$22</f>
        <v>2.5252488065743068E-5</v>
      </c>
      <c r="CB4" s="497">
        <f t="shared" ref="CB4:CB40" si="17">AN4/$AN$23</f>
        <v>2.4387119844442202E-3</v>
      </c>
      <c r="CC4" s="497">
        <f t="shared" ref="CC4:CC40" si="18">AO4/$AO$24</f>
        <v>5.0056497426293248E-4</v>
      </c>
      <c r="CD4" s="497">
        <f t="shared" ref="CD4:CD40" si="19">AP4/$AP$25</f>
        <v>3.439070297181335E-5</v>
      </c>
      <c r="CE4" s="497">
        <f t="shared" ref="CE4:CE40" si="20">AQ4/$AQ$26</f>
        <v>6.8592095746513579E-5</v>
      </c>
      <c r="CF4" s="497">
        <f t="shared" ref="CF4:CF40" si="21">AR4/$AR$27</f>
        <v>3.8730070584519034E-5</v>
      </c>
      <c r="CG4" s="497">
        <f t="shared" ref="CG4:CG40" si="22">AS4/$AS$28</f>
        <v>1.0312020060344259E-4</v>
      </c>
      <c r="CH4" s="497">
        <f t="shared" ref="CH4:CH28" si="23">AT4/$AT$29</f>
        <v>4.5750015363314462E-5</v>
      </c>
      <c r="CI4" s="497">
        <f t="shared" ref="CI4:CI29" si="24">AU4/$AU$30</f>
        <v>2.4882209300362422E-5</v>
      </c>
      <c r="CJ4" s="497">
        <f t="shared" ref="CJ4:CJ31" si="25">AV4/$AV$31</f>
        <v>9.0293399887133278E-5</v>
      </c>
      <c r="CK4" s="497">
        <f t="shared" ref="CK4:CK32" si="26">AW4/$AW$32</f>
        <v>1.5381640530830922E-4</v>
      </c>
      <c r="CL4" s="497">
        <f t="shared" ref="CL4:CL33" si="27">AX4/$AX$33</f>
        <v>5.7956092849073467E-5</v>
      </c>
      <c r="CM4" s="497">
        <f t="shared" ref="CM4:CM34" si="28">AY4/$AY$34</f>
        <v>8.3423366880782898E-4</v>
      </c>
      <c r="CN4" s="497">
        <f t="shared" ref="CN4:CN35" si="29">AZ4/$AZ$35</f>
        <v>1.2602153928804132E-3</v>
      </c>
      <c r="CO4" s="497">
        <f t="shared" ref="CO4:CO36" si="30">BA4/$BA$36</f>
        <v>1.1037486980979862E-3</v>
      </c>
      <c r="CP4" s="497">
        <f t="shared" ref="CP4:CP37" si="31">BB4/$BB$37</f>
        <v>5.1165819675893358E-5</v>
      </c>
      <c r="CQ4" s="497">
        <f t="shared" ref="CQ4:CQ38" si="32">BC4/$BC$38</f>
        <v>1.0089257211325569E-2</v>
      </c>
      <c r="CR4" s="497">
        <f t="shared" ref="CR4:CR40" si="33">BD4/$BD$39</f>
        <v>8.295520804138905E-4</v>
      </c>
      <c r="CS4" s="498">
        <f t="shared" ref="CS4:CS40" si="34">BE4/$BE$40</f>
        <v>1.5748328607486829E-4</v>
      </c>
      <c r="CT4" s="11"/>
      <c r="CU4" s="101">
        <v>1</v>
      </c>
      <c r="CV4" s="469" t="s">
        <v>217</v>
      </c>
      <c r="CW4" s="470">
        <v>0.13738425527711587</v>
      </c>
      <c r="CX4" s="434">
        <v>0</v>
      </c>
      <c r="CY4" s="434">
        <v>0</v>
      </c>
      <c r="CZ4" s="434">
        <v>0</v>
      </c>
      <c r="DA4" s="434">
        <v>0</v>
      </c>
      <c r="DB4" s="434">
        <v>0</v>
      </c>
      <c r="DC4" s="434">
        <v>0</v>
      </c>
      <c r="DD4" s="434">
        <v>0</v>
      </c>
      <c r="DE4" s="434">
        <v>0</v>
      </c>
      <c r="DF4" s="434">
        <v>0</v>
      </c>
      <c r="DG4" s="434">
        <v>0</v>
      </c>
      <c r="DH4" s="434">
        <v>0</v>
      </c>
      <c r="DI4" s="434">
        <v>0</v>
      </c>
      <c r="DJ4" s="434">
        <v>0</v>
      </c>
      <c r="DK4" s="434">
        <v>0</v>
      </c>
      <c r="DL4" s="434">
        <v>0</v>
      </c>
      <c r="DM4" s="434">
        <v>0</v>
      </c>
      <c r="DN4" s="434">
        <v>0</v>
      </c>
      <c r="DO4" s="434">
        <v>0</v>
      </c>
      <c r="DP4" s="434">
        <v>0</v>
      </c>
      <c r="DQ4" s="434">
        <v>0</v>
      </c>
      <c r="DR4" s="434">
        <v>0</v>
      </c>
      <c r="DS4" s="434">
        <v>0</v>
      </c>
      <c r="DT4" s="434">
        <v>0</v>
      </c>
      <c r="DU4" s="434">
        <v>0</v>
      </c>
      <c r="DV4" s="434">
        <v>0</v>
      </c>
      <c r="DW4" s="434">
        <v>0</v>
      </c>
      <c r="DX4" s="434">
        <v>0</v>
      </c>
      <c r="DY4" s="434">
        <v>0</v>
      </c>
      <c r="DZ4" s="434">
        <v>0</v>
      </c>
      <c r="EA4" s="434">
        <v>0</v>
      </c>
      <c r="EB4" s="434">
        <v>0</v>
      </c>
      <c r="EC4" s="434">
        <v>0</v>
      </c>
      <c r="ED4" s="434">
        <v>0</v>
      </c>
      <c r="EE4" s="434">
        <v>1.0936110446194891E-2</v>
      </c>
      <c r="EF4" s="434">
        <v>0</v>
      </c>
      <c r="EG4" s="436">
        <v>0</v>
      </c>
      <c r="EI4" s="101">
        <v>1</v>
      </c>
      <c r="EJ4" s="468" t="s">
        <v>32</v>
      </c>
      <c r="EK4" s="511">
        <v>0.12382456462869183</v>
      </c>
      <c r="EL4" s="512">
        <v>0</v>
      </c>
      <c r="EM4" s="512">
        <v>0.19701579448844309</v>
      </c>
      <c r="EN4" s="512">
        <v>2.8554790519317165E-3</v>
      </c>
      <c r="EO4" s="512">
        <v>4.6668840683742586E-2</v>
      </c>
      <c r="EP4" s="512">
        <v>2.9387438763201295E-3</v>
      </c>
      <c r="EQ4" s="512">
        <v>0</v>
      </c>
      <c r="ER4" s="512">
        <v>8.0055452885835824E-4</v>
      </c>
      <c r="ES4" s="512">
        <v>9.5649030887263332E-7</v>
      </c>
      <c r="ET4" s="512">
        <v>7.0934615141955188E-7</v>
      </c>
      <c r="EU4" s="512">
        <v>0</v>
      </c>
      <c r="EV4" s="512">
        <v>0</v>
      </c>
      <c r="EW4" s="512">
        <v>0</v>
      </c>
      <c r="EX4" s="512">
        <v>0</v>
      </c>
      <c r="EY4" s="512">
        <v>0</v>
      </c>
      <c r="EZ4" s="512">
        <v>0</v>
      </c>
      <c r="FA4" s="512">
        <v>0</v>
      </c>
      <c r="FB4" s="512">
        <v>0</v>
      </c>
      <c r="FC4" s="512">
        <v>0</v>
      </c>
      <c r="FD4" s="512">
        <v>5.1889609935519753E-3</v>
      </c>
      <c r="FE4" s="512">
        <v>7.825820737251772E-4</v>
      </c>
      <c r="FF4" s="512">
        <v>0</v>
      </c>
      <c r="FG4" s="512">
        <v>0</v>
      </c>
      <c r="FH4" s="512">
        <v>0</v>
      </c>
      <c r="FI4" s="512">
        <v>1.3568530151534841E-4</v>
      </c>
      <c r="FJ4" s="512">
        <v>0</v>
      </c>
      <c r="FK4" s="512">
        <v>4.5409710321555934E-6</v>
      </c>
      <c r="FL4" s="512">
        <v>7.7001993848489092E-5</v>
      </c>
      <c r="FM4" s="512">
        <v>0</v>
      </c>
      <c r="FN4" s="512">
        <v>2.5766520907515961E-5</v>
      </c>
      <c r="FO4" s="512">
        <v>1.2927053777041827E-3</v>
      </c>
      <c r="FP4" s="512">
        <v>1.8630602577399174E-3</v>
      </c>
      <c r="FQ4" s="512">
        <v>2.2238139519297631E-3</v>
      </c>
      <c r="FR4" s="512">
        <v>1.2847778262783331E-5</v>
      </c>
      <c r="FS4" s="512">
        <v>1.7097783140135242E-2</v>
      </c>
      <c r="FT4" s="512">
        <v>0</v>
      </c>
      <c r="FU4" s="513">
        <v>0</v>
      </c>
    </row>
    <row r="5" spans="2:177" ht="19.5" customHeight="1" thickBot="1" x14ac:dyDescent="0.25">
      <c r="B5" s="102">
        <v>2</v>
      </c>
      <c r="C5" s="437" t="s">
        <v>33</v>
      </c>
      <c r="D5" s="438">
        <v>4.2623189120262528E-2</v>
      </c>
      <c r="E5" s="438">
        <v>0.55656631532508183</v>
      </c>
      <c r="F5" s="438">
        <v>0.26954357562795661</v>
      </c>
      <c r="G5" s="439">
        <v>5.7202189774705534E-8</v>
      </c>
      <c r="H5" s="438">
        <v>1.5493002742388897E-2</v>
      </c>
      <c r="I5" s="440">
        <v>8.60722374577161E-3</v>
      </c>
      <c r="J5" s="3"/>
      <c r="K5" t="s">
        <v>139</v>
      </c>
      <c r="S5" s="102">
        <v>2</v>
      </c>
      <c r="T5" s="437" t="s">
        <v>33</v>
      </c>
      <c r="U5" s="484">
        <v>4.3972990641298138E-5</v>
      </c>
      <c r="V5" s="485">
        <v>1.0000538136360964</v>
      </c>
      <c r="W5" s="485">
        <v>6.7612262106896817E-5</v>
      </c>
      <c r="X5" s="485">
        <v>5.7843365529834931E-5</v>
      </c>
      <c r="Y5" s="485">
        <v>4.3176426069133338E-5</v>
      </c>
      <c r="Z5" s="485">
        <v>9.1868507996675211E-5</v>
      </c>
      <c r="AA5" s="485">
        <v>2.011917533632758E-3</v>
      </c>
      <c r="AB5" s="485">
        <v>8.4203067520704014E-5</v>
      </c>
      <c r="AC5" s="485">
        <v>1.7218606378374185E-3</v>
      </c>
      <c r="AD5" s="485">
        <v>3.0682486863787916E-4</v>
      </c>
      <c r="AE5" s="485">
        <v>6.0271862306628217E-3</v>
      </c>
      <c r="AF5" s="485">
        <v>8.4036783646028202E-5</v>
      </c>
      <c r="AG5" s="485">
        <v>6.724392556244264E-5</v>
      </c>
      <c r="AH5" s="485">
        <v>4.4814513243276744E-5</v>
      </c>
      <c r="AI5" s="485">
        <v>6.8665361631484829E-5</v>
      </c>
      <c r="AJ5" s="485">
        <v>1.0786538942533372E-4</v>
      </c>
      <c r="AK5" s="485">
        <v>4.2768321057573378E-5</v>
      </c>
      <c r="AL5" s="485">
        <v>3.0109197423349898E-5</v>
      </c>
      <c r="AM5" s="485">
        <v>6.1317822638317312E-5</v>
      </c>
      <c r="AN5" s="485">
        <v>8.0244494337599974E-5</v>
      </c>
      <c r="AO5" s="485">
        <v>1.9143326631412139E-4</v>
      </c>
      <c r="AP5" s="485">
        <v>1.0685073428175497E-2</v>
      </c>
      <c r="AQ5" s="485">
        <v>1.6389750381062146E-4</v>
      </c>
      <c r="AR5" s="485">
        <v>1.8052040186767476E-4</v>
      </c>
      <c r="AS5" s="485">
        <v>6.5191618316703346E-5</v>
      </c>
      <c r="AT5" s="485">
        <v>2.1710199428357658E-5</v>
      </c>
      <c r="AU5" s="485">
        <v>1.8022158981899861E-5</v>
      </c>
      <c r="AV5" s="485">
        <v>4.3168817558648633E-5</v>
      </c>
      <c r="AW5" s="485">
        <v>3.0428004521614969E-5</v>
      </c>
      <c r="AX5" s="485">
        <v>3.8033351299797046E-5</v>
      </c>
      <c r="AY5" s="485">
        <v>4.9345222966677025E-5</v>
      </c>
      <c r="AZ5" s="485">
        <v>4.1305868873670622E-5</v>
      </c>
      <c r="BA5" s="485">
        <v>2.042262838724288E-5</v>
      </c>
      <c r="BB5" s="485">
        <v>2.0242337802214749E-5</v>
      </c>
      <c r="BC5" s="485">
        <v>8.7599945863596918E-5</v>
      </c>
      <c r="BD5" s="485">
        <v>2.3513155689026077E-5</v>
      </c>
      <c r="BE5" s="486">
        <v>2.6125087792289004E-5</v>
      </c>
      <c r="BF5" s="9"/>
      <c r="BG5" s="102">
        <v>2</v>
      </c>
      <c r="BH5" s="437" t="s">
        <v>33</v>
      </c>
      <c r="BI5" s="499">
        <f>U5/$U$4</f>
        <v>4.1651459327907264E-5</v>
      </c>
      <c r="BJ5" s="500">
        <f>V5/$V$5</f>
        <v>1</v>
      </c>
      <c r="BK5" s="500">
        <f t="shared" si="0"/>
        <v>6.3197210231953778E-5</v>
      </c>
      <c r="BL5" s="500">
        <f t="shared" si="1"/>
        <v>5.7058672324105007E-5</v>
      </c>
      <c r="BM5" s="500">
        <f t="shared" si="2"/>
        <v>4.2150399938053223E-5</v>
      </c>
      <c r="BN5" s="500">
        <f t="shared" si="3"/>
        <v>8.7960312843250957E-5</v>
      </c>
      <c r="BO5" s="500">
        <f t="shared" si="4"/>
        <v>1.9949158761885162E-3</v>
      </c>
      <c r="BP5" s="500">
        <f t="shared" si="5"/>
        <v>8.0355389354034933E-5</v>
      </c>
      <c r="BQ5" s="500">
        <f t="shared" si="6"/>
        <v>1.5961968561764178E-3</v>
      </c>
      <c r="BR5" s="500">
        <f t="shared" si="7"/>
        <v>3.0569261936281536E-4</v>
      </c>
      <c r="BS5" s="500">
        <f t="shared" si="8"/>
        <v>5.97126578578992E-3</v>
      </c>
      <c r="BT5" s="500">
        <f t="shared" si="9"/>
        <v>8.3098153089639201E-5</v>
      </c>
      <c r="BU5" s="500">
        <f t="shared" si="10"/>
        <v>6.7216007329347417E-5</v>
      </c>
      <c r="BV5" s="500">
        <f t="shared" si="11"/>
        <v>4.392322657787903E-5</v>
      </c>
      <c r="BW5" s="500">
        <f t="shared" si="12"/>
        <v>6.8478261037914175E-5</v>
      </c>
      <c r="BX5" s="500">
        <f t="shared" si="13"/>
        <v>1.0377537634459068E-4</v>
      </c>
      <c r="BY5" s="500">
        <f t="shared" si="14"/>
        <v>4.265466231196159E-5</v>
      </c>
      <c r="BZ5" s="500">
        <f t="shared" si="15"/>
        <v>3.0083759824091171E-5</v>
      </c>
      <c r="CA5" s="500">
        <f t="shared" si="16"/>
        <v>5.9903504712485569E-5</v>
      </c>
      <c r="CB5" s="500">
        <f t="shared" si="17"/>
        <v>7.9597589672914654E-5</v>
      </c>
      <c r="CC5" s="500">
        <f t="shared" si="18"/>
        <v>1.8173495815397103E-4</v>
      </c>
      <c r="CD5" s="500">
        <f t="shared" si="19"/>
        <v>1.0454453864146517E-2</v>
      </c>
      <c r="CE5" s="500">
        <f t="shared" si="20"/>
        <v>1.5002539615342766E-4</v>
      </c>
      <c r="CF5" s="500">
        <f t="shared" si="21"/>
        <v>1.8041225428611402E-4</v>
      </c>
      <c r="CG5" s="500">
        <f t="shared" si="22"/>
        <v>6.4452024090196213E-5</v>
      </c>
      <c r="CH5" s="500">
        <f t="shared" si="23"/>
        <v>2.0110976624792805E-5</v>
      </c>
      <c r="CI5" s="500">
        <f t="shared" si="24"/>
        <v>1.7090655721958164E-5</v>
      </c>
      <c r="CJ5" s="500">
        <f t="shared" si="25"/>
        <v>4.1057414424941213E-5</v>
      </c>
      <c r="CK5" s="500">
        <f t="shared" si="26"/>
        <v>2.5764227593080005E-5</v>
      </c>
      <c r="CL5" s="500">
        <f t="shared" si="27"/>
        <v>3.8029814666712133E-5</v>
      </c>
      <c r="CM5" s="500">
        <f t="shared" si="28"/>
        <v>4.9337682498477085E-5</v>
      </c>
      <c r="CN5" s="500">
        <f t="shared" si="29"/>
        <v>4.0744852423475645E-5</v>
      </c>
      <c r="CO5" s="500">
        <f t="shared" si="30"/>
        <v>2.0413757716416875E-5</v>
      </c>
      <c r="CP5" s="500">
        <f t="shared" si="31"/>
        <v>1.7667624279117111E-5</v>
      </c>
      <c r="CQ5" s="500">
        <f t="shared" si="32"/>
        <v>8.6148784162899818E-5</v>
      </c>
      <c r="CR5" s="500">
        <f t="shared" si="33"/>
        <v>2.3497574396407817E-5</v>
      </c>
      <c r="CS5" s="501">
        <f t="shared" si="34"/>
        <v>2.6110471319719604E-5</v>
      </c>
      <c r="CT5" s="11"/>
      <c r="CU5" s="102">
        <v>2</v>
      </c>
      <c r="CV5" s="471" t="s">
        <v>33</v>
      </c>
      <c r="CW5" s="472">
        <v>0</v>
      </c>
      <c r="CX5" s="438">
        <v>0</v>
      </c>
      <c r="CY5" s="438">
        <v>0</v>
      </c>
      <c r="CZ5" s="438">
        <v>0</v>
      </c>
      <c r="DA5" s="438">
        <v>0</v>
      </c>
      <c r="DB5" s="438">
        <v>0</v>
      </c>
      <c r="DC5" s="438">
        <v>0</v>
      </c>
      <c r="DD5" s="438">
        <v>0</v>
      </c>
      <c r="DE5" s="438">
        <v>0</v>
      </c>
      <c r="DF5" s="438">
        <v>0</v>
      </c>
      <c r="DG5" s="438">
        <v>0</v>
      </c>
      <c r="DH5" s="438">
        <v>0</v>
      </c>
      <c r="DI5" s="438">
        <v>0</v>
      </c>
      <c r="DJ5" s="438">
        <v>0</v>
      </c>
      <c r="DK5" s="438">
        <v>0</v>
      </c>
      <c r="DL5" s="438">
        <v>0</v>
      </c>
      <c r="DM5" s="438">
        <v>0</v>
      </c>
      <c r="DN5" s="438">
        <v>0</v>
      </c>
      <c r="DO5" s="438">
        <v>0</v>
      </c>
      <c r="DP5" s="438">
        <v>0</v>
      </c>
      <c r="DQ5" s="438">
        <v>0</v>
      </c>
      <c r="DR5" s="438">
        <v>0</v>
      </c>
      <c r="DS5" s="438">
        <v>0</v>
      </c>
      <c r="DT5" s="438">
        <v>0</v>
      </c>
      <c r="DU5" s="438">
        <v>0</v>
      </c>
      <c r="DV5" s="438">
        <v>0</v>
      </c>
      <c r="DW5" s="438">
        <v>0</v>
      </c>
      <c r="DX5" s="438">
        <v>0</v>
      </c>
      <c r="DY5" s="438">
        <v>0</v>
      </c>
      <c r="DZ5" s="438">
        <v>0</v>
      </c>
      <c r="EA5" s="438">
        <v>0</v>
      </c>
      <c r="EB5" s="438">
        <v>0</v>
      </c>
      <c r="EC5" s="438">
        <v>0</v>
      </c>
      <c r="ED5" s="438">
        <v>0</v>
      </c>
      <c r="EE5" s="438">
        <v>0</v>
      </c>
      <c r="EF5" s="438">
        <v>0</v>
      </c>
      <c r="EG5" s="440">
        <v>0</v>
      </c>
      <c r="EI5" s="102">
        <v>2</v>
      </c>
      <c r="EJ5" s="437" t="s">
        <v>33</v>
      </c>
      <c r="EK5" s="472">
        <v>6.0053135340251875E-6</v>
      </c>
      <c r="EL5" s="438">
        <v>0</v>
      </c>
      <c r="EM5" s="438">
        <v>2.6133349998392518E-4</v>
      </c>
      <c r="EN5" s="438">
        <v>1.0045301769622736E-4</v>
      </c>
      <c r="EO5" s="438">
        <v>1.575490587049881E-5</v>
      </c>
      <c r="EP5" s="438">
        <v>5.2222222459227829E-4</v>
      </c>
      <c r="EQ5" s="438">
        <v>4.5056947322943609E-2</v>
      </c>
      <c r="ER5" s="438">
        <v>3.622059633655635E-5</v>
      </c>
      <c r="ES5" s="438">
        <v>3.5060619818220062E-2</v>
      </c>
      <c r="ET5" s="438">
        <v>3.0569905205575591E-4</v>
      </c>
      <c r="EU5" s="438">
        <v>0.13662279191314489</v>
      </c>
      <c r="EV5" s="438">
        <v>2.0371889858472361E-4</v>
      </c>
      <c r="EW5" s="438">
        <v>5.7199948138713685E-5</v>
      </c>
      <c r="EX5" s="438">
        <v>8.0498333912897218E-6</v>
      </c>
      <c r="EY5" s="438">
        <v>3.0335083683348681E-4</v>
      </c>
      <c r="EZ5" s="438">
        <v>5.0363383157992692E-5</v>
      </c>
      <c r="FA5" s="438">
        <v>1.7137661402154564E-5</v>
      </c>
      <c r="FB5" s="438">
        <v>5.9400529769061603E-7</v>
      </c>
      <c r="FC5" s="438">
        <v>1.3063125462422234E-4</v>
      </c>
      <c r="FD5" s="438">
        <v>2.3493931456662937E-4</v>
      </c>
      <c r="FE5" s="438">
        <v>2.8713886034384866E-3</v>
      </c>
      <c r="FF5" s="438">
        <v>0.24512364546801063</v>
      </c>
      <c r="FG5" s="438">
        <v>0</v>
      </c>
      <c r="FH5" s="438">
        <v>1.3350428557100701E-6</v>
      </c>
      <c r="FI5" s="438">
        <v>1.8220589073341613E-6</v>
      </c>
      <c r="FJ5" s="438">
        <v>8.8072784449979284E-7</v>
      </c>
      <c r="FK5" s="438">
        <v>7.0259832967024926E-7</v>
      </c>
      <c r="FL5" s="438">
        <v>4.3972258909352477E-6</v>
      </c>
      <c r="FM5" s="438">
        <v>2.1582042772513598E-7</v>
      </c>
      <c r="FN5" s="438">
        <v>6.4243376365972787E-6</v>
      </c>
      <c r="FO5" s="438">
        <v>1.2924799733456348E-5</v>
      </c>
      <c r="FP5" s="438">
        <v>5.3384818333977102E-6</v>
      </c>
      <c r="FQ5" s="438">
        <v>3.4976165942010775E-5</v>
      </c>
      <c r="FR5" s="438">
        <v>5.8725826420891339E-6</v>
      </c>
      <c r="FS5" s="438">
        <v>4.3832533927139229E-6</v>
      </c>
      <c r="FT5" s="438">
        <v>0</v>
      </c>
      <c r="FU5" s="440">
        <v>1.3237935735251624E-4</v>
      </c>
    </row>
    <row r="6" spans="2:177" ht="19.5" customHeight="1" thickBot="1" x14ac:dyDescent="0.25">
      <c r="B6" s="102">
        <v>3</v>
      </c>
      <c r="C6" s="437" t="s">
        <v>90</v>
      </c>
      <c r="D6" s="438">
        <v>0.2747115147341922</v>
      </c>
      <c r="E6" s="438">
        <v>0.30179855087871932</v>
      </c>
      <c r="F6" s="438">
        <v>0.14147740617587357</v>
      </c>
      <c r="G6" s="439">
        <v>8.465091920482927E-2</v>
      </c>
      <c r="H6" s="438">
        <v>4.4429564415762041E-2</v>
      </c>
      <c r="I6" s="440">
        <v>4.1064108008957122E-2</v>
      </c>
      <c r="J6" s="3"/>
      <c r="K6" s="59"/>
      <c r="L6" s="530" t="s">
        <v>69</v>
      </c>
      <c r="M6" s="60" t="s">
        <v>68</v>
      </c>
      <c r="S6" s="102">
        <v>3</v>
      </c>
      <c r="T6" s="437" t="s">
        <v>90</v>
      </c>
      <c r="U6" s="484">
        <v>2.6325333937996541E-2</v>
      </c>
      <c r="V6" s="485">
        <v>4.1729339627239018E-5</v>
      </c>
      <c r="W6" s="485">
        <v>1.0698614995620599</v>
      </c>
      <c r="X6" s="485">
        <v>3.1280101775519121E-3</v>
      </c>
      <c r="Y6" s="485">
        <v>6.2488188812167471E-4</v>
      </c>
      <c r="Z6" s="485">
        <v>3.9216286215197852E-3</v>
      </c>
      <c r="AA6" s="485">
        <v>5.2925728014916606E-5</v>
      </c>
      <c r="AB6" s="485">
        <v>1.7835221722220558E-4</v>
      </c>
      <c r="AC6" s="485">
        <v>7.2899948260541888E-5</v>
      </c>
      <c r="AD6" s="485">
        <v>4.2837228555308505E-5</v>
      </c>
      <c r="AE6" s="485">
        <v>1.6539993935955559E-5</v>
      </c>
      <c r="AF6" s="485">
        <v>9.0484503102346848E-5</v>
      </c>
      <c r="AG6" s="485">
        <v>3.581093854306296E-5</v>
      </c>
      <c r="AH6" s="485">
        <v>2.1953847179117519E-5</v>
      </c>
      <c r="AI6" s="485">
        <v>3.7754357302969023E-5</v>
      </c>
      <c r="AJ6" s="485">
        <v>3.8526548533339949E-5</v>
      </c>
      <c r="AK6" s="485">
        <v>3.1950166169137414E-5</v>
      </c>
      <c r="AL6" s="485">
        <v>2.3970511511660288E-5</v>
      </c>
      <c r="AM6" s="485">
        <v>2.5036490680664359E-5</v>
      </c>
      <c r="AN6" s="485">
        <v>3.3677181090875429E-4</v>
      </c>
      <c r="AO6" s="485">
        <v>6.2820804734352531E-5</v>
      </c>
      <c r="AP6" s="485">
        <v>2.5759400684791995E-5</v>
      </c>
      <c r="AQ6" s="485">
        <v>6.6265870382243848E-5</v>
      </c>
      <c r="AR6" s="485">
        <v>4.3400947652641686E-5</v>
      </c>
      <c r="AS6" s="485">
        <v>8.9380512495348515E-5</v>
      </c>
      <c r="AT6" s="485">
        <v>4.8159993974133338E-5</v>
      </c>
      <c r="AU6" s="485">
        <v>3.4302996057697251E-5</v>
      </c>
      <c r="AV6" s="485">
        <v>1.1363519659767419E-4</v>
      </c>
      <c r="AW6" s="485">
        <v>4.3351093729660672E-4</v>
      </c>
      <c r="AX6" s="485">
        <v>2.4214188817113798E-4</v>
      </c>
      <c r="AY6" s="485">
        <v>1.9359297156401607E-3</v>
      </c>
      <c r="AZ6" s="485">
        <v>2.7809981924303913E-3</v>
      </c>
      <c r="BA6" s="485">
        <v>6.2848497082616491E-4</v>
      </c>
      <c r="BB6" s="485">
        <v>1.0049429444997932E-4</v>
      </c>
      <c r="BC6" s="485">
        <v>3.2120927215732287E-2</v>
      </c>
      <c r="BD6" s="485">
        <v>6.8102088517682136E-5</v>
      </c>
      <c r="BE6" s="486">
        <v>1.288562788896853E-3</v>
      </c>
      <c r="BF6" s="9"/>
      <c r="BG6" s="102">
        <v>3</v>
      </c>
      <c r="BH6" s="437" t="s">
        <v>90</v>
      </c>
      <c r="BI6" s="499">
        <f t="shared" ref="BI6:BI40" si="35">U6/$U$4</f>
        <v>2.4935501539034507E-2</v>
      </c>
      <c r="BJ6" s="500">
        <f>V6/$V$5</f>
        <v>4.1727094140579577E-5</v>
      </c>
      <c r="BK6" s="500">
        <f t="shared" si="0"/>
        <v>1</v>
      </c>
      <c r="BL6" s="500">
        <f t="shared" si="1"/>
        <v>3.085576126363915E-3</v>
      </c>
      <c r="BM6" s="500">
        <f t="shared" si="2"/>
        <v>6.100324620708726E-4</v>
      </c>
      <c r="BN6" s="500">
        <f t="shared" si="3"/>
        <v>3.7547978945778812E-3</v>
      </c>
      <c r="BO6" s="500">
        <f t="shared" si="4"/>
        <v>5.247848050966127E-5</v>
      </c>
      <c r="BP6" s="500">
        <f t="shared" si="5"/>
        <v>1.7020237241976811E-4</v>
      </c>
      <c r="BQ6" s="500">
        <f t="shared" si="6"/>
        <v>6.7579608751058322E-5</v>
      </c>
      <c r="BR6" s="500">
        <f t="shared" si="7"/>
        <v>4.2679150035816876E-5</v>
      </c>
      <c r="BS6" s="500">
        <f t="shared" si="8"/>
        <v>1.6386535293116838E-5</v>
      </c>
      <c r="BT6" s="500">
        <f t="shared" si="9"/>
        <v>8.9473856147445787E-5</v>
      </c>
      <c r="BU6" s="500">
        <f t="shared" si="10"/>
        <v>3.5796070610811212E-5</v>
      </c>
      <c r="BV6" s="500">
        <f t="shared" si="11"/>
        <v>2.1517221411507243E-5</v>
      </c>
      <c r="BW6" s="500">
        <f t="shared" si="12"/>
        <v>3.7651483561486754E-5</v>
      </c>
      <c r="BX6" s="500">
        <f t="shared" si="13"/>
        <v>3.7065708422376301E-5</v>
      </c>
      <c r="BY6" s="500">
        <f t="shared" si="14"/>
        <v>3.1865257158938398E-5</v>
      </c>
      <c r="BZ6" s="500">
        <f t="shared" si="15"/>
        <v>2.3950260149351062E-5</v>
      </c>
      <c r="CA6" s="500">
        <f t="shared" si="16"/>
        <v>2.4459014898811406E-5</v>
      </c>
      <c r="CB6" s="500">
        <f t="shared" si="17"/>
        <v>3.340568675695287E-4</v>
      </c>
      <c r="CC6" s="500">
        <f t="shared" si="18"/>
        <v>5.9638204683101984E-5</v>
      </c>
      <c r="CD6" s="500">
        <f t="shared" si="19"/>
        <v>2.5203426802580788E-5</v>
      </c>
      <c r="CE6" s="500">
        <f t="shared" si="20"/>
        <v>6.0657198702885646E-5</v>
      </c>
      <c r="CF6" s="500">
        <f t="shared" si="21"/>
        <v>4.3374946671713685E-5</v>
      </c>
      <c r="CG6" s="500">
        <f t="shared" si="22"/>
        <v>8.8366497002088844E-5</v>
      </c>
      <c r="CH6" s="500">
        <f t="shared" si="23"/>
        <v>4.4612418981230277E-5</v>
      </c>
      <c r="CI6" s="500">
        <f t="shared" si="24"/>
        <v>3.252999246331082E-5</v>
      </c>
      <c r="CJ6" s="500">
        <f t="shared" si="25"/>
        <v>1.0807725631196166E-4</v>
      </c>
      <c r="CK6" s="500">
        <f t="shared" si="26"/>
        <v>3.6706562353325202E-4</v>
      </c>
      <c r="CL6" s="500">
        <f t="shared" si="27"/>
        <v>2.4211937195882215E-4</v>
      </c>
      <c r="CM6" s="500">
        <f t="shared" si="28"/>
        <v>1.9356338852521216E-3</v>
      </c>
      <c r="CN6" s="500">
        <f t="shared" si="29"/>
        <v>2.7432266656120695E-3</v>
      </c>
      <c r="CO6" s="500">
        <f t="shared" si="30"/>
        <v>6.2821198523441938E-4</v>
      </c>
      <c r="CP6" s="500">
        <f t="shared" si="31"/>
        <v>8.7711975458829597E-5</v>
      </c>
      <c r="CQ6" s="500">
        <f t="shared" si="32"/>
        <v>3.1588818903257633E-2</v>
      </c>
      <c r="CR6" s="500">
        <f t="shared" si="33"/>
        <v>6.8056959799821272E-5</v>
      </c>
      <c r="CS6" s="501">
        <f t="shared" si="34"/>
        <v>1.2878418633708757E-3</v>
      </c>
      <c r="CT6" s="11"/>
      <c r="CU6" s="102">
        <v>3</v>
      </c>
      <c r="CV6" s="471" t="s">
        <v>90</v>
      </c>
      <c r="CW6" s="472">
        <v>0</v>
      </c>
      <c r="CX6" s="438">
        <v>0</v>
      </c>
      <c r="CY6" s="438">
        <v>0</v>
      </c>
      <c r="CZ6" s="438">
        <v>0</v>
      </c>
      <c r="DA6" s="438">
        <v>0</v>
      </c>
      <c r="DB6" s="438">
        <v>0</v>
      </c>
      <c r="DC6" s="438">
        <v>0</v>
      </c>
      <c r="DD6" s="438">
        <v>0</v>
      </c>
      <c r="DE6" s="438">
        <v>0</v>
      </c>
      <c r="DF6" s="438">
        <v>0</v>
      </c>
      <c r="DG6" s="438">
        <v>0</v>
      </c>
      <c r="DH6" s="438">
        <v>0</v>
      </c>
      <c r="DI6" s="438">
        <v>0</v>
      </c>
      <c r="DJ6" s="438">
        <v>0</v>
      </c>
      <c r="DK6" s="438">
        <v>0</v>
      </c>
      <c r="DL6" s="438">
        <v>0</v>
      </c>
      <c r="DM6" s="438">
        <v>0</v>
      </c>
      <c r="DN6" s="438">
        <v>0</v>
      </c>
      <c r="DO6" s="438">
        <v>0</v>
      </c>
      <c r="DP6" s="438">
        <v>0</v>
      </c>
      <c r="DQ6" s="438">
        <v>0</v>
      </c>
      <c r="DR6" s="438">
        <v>0</v>
      </c>
      <c r="DS6" s="438">
        <v>0</v>
      </c>
      <c r="DT6" s="438">
        <v>0</v>
      </c>
      <c r="DU6" s="438">
        <v>0</v>
      </c>
      <c r="DV6" s="438">
        <v>0</v>
      </c>
      <c r="DW6" s="438">
        <v>0</v>
      </c>
      <c r="DX6" s="438">
        <v>0</v>
      </c>
      <c r="DY6" s="438">
        <v>0</v>
      </c>
      <c r="DZ6" s="438">
        <v>0</v>
      </c>
      <c r="EA6" s="438">
        <v>0</v>
      </c>
      <c r="EB6" s="438">
        <v>0</v>
      </c>
      <c r="EC6" s="438">
        <v>0</v>
      </c>
      <c r="ED6" s="438">
        <v>0</v>
      </c>
      <c r="EE6" s="438">
        <v>0</v>
      </c>
      <c r="EF6" s="438">
        <v>0</v>
      </c>
      <c r="EG6" s="440">
        <v>0</v>
      </c>
      <c r="EI6" s="102">
        <v>3</v>
      </c>
      <c r="EJ6" s="437" t="s">
        <v>90</v>
      </c>
      <c r="EK6" s="472">
        <v>8.4670362563443666E-2</v>
      </c>
      <c r="EL6" s="438">
        <v>0</v>
      </c>
      <c r="EM6" s="438">
        <v>0.23035145979190877</v>
      </c>
      <c r="EN6" s="438">
        <v>1.0079156590057125E-2</v>
      </c>
      <c r="EO6" s="438">
        <v>2.1561560474617396E-4</v>
      </c>
      <c r="EP6" s="438">
        <v>1.2569673920393216E-2</v>
      </c>
      <c r="EQ6" s="438">
        <v>0</v>
      </c>
      <c r="ER6" s="438">
        <v>1.9545727083930328E-5</v>
      </c>
      <c r="ES6" s="438">
        <v>1.1194992155983248E-4</v>
      </c>
      <c r="ET6" s="438">
        <v>1.2768230725551934E-5</v>
      </c>
      <c r="EU6" s="438">
        <v>0</v>
      </c>
      <c r="EV6" s="438">
        <v>2.1620945546830142E-4</v>
      </c>
      <c r="EW6" s="438">
        <v>0</v>
      </c>
      <c r="EX6" s="438">
        <v>0</v>
      </c>
      <c r="EY6" s="438">
        <v>0</v>
      </c>
      <c r="EZ6" s="438">
        <v>0</v>
      </c>
      <c r="FA6" s="438">
        <v>0</v>
      </c>
      <c r="FB6" s="438">
        <v>0</v>
      </c>
      <c r="FC6" s="438">
        <v>0</v>
      </c>
      <c r="FD6" s="438">
        <v>7.378985576781341E-4</v>
      </c>
      <c r="FE6" s="438">
        <v>3.0909958727626319E-5</v>
      </c>
      <c r="FF6" s="438">
        <v>0</v>
      </c>
      <c r="FG6" s="438">
        <v>0</v>
      </c>
      <c r="FH6" s="438">
        <v>0</v>
      </c>
      <c r="FI6" s="438">
        <v>1.4165778994443569E-4</v>
      </c>
      <c r="FJ6" s="438">
        <v>0</v>
      </c>
      <c r="FK6" s="438">
        <v>0</v>
      </c>
      <c r="FL6" s="438">
        <v>2.0654121922464424E-4</v>
      </c>
      <c r="FM6" s="438">
        <v>2.4750962318284173E-7</v>
      </c>
      <c r="FN6" s="438">
        <v>7.0148947374867117E-4</v>
      </c>
      <c r="FO6" s="438">
        <v>5.3159551825710354E-3</v>
      </c>
      <c r="FP6" s="438">
        <v>6.5850112901803242E-3</v>
      </c>
      <c r="FQ6" s="438">
        <v>1.6415759799609608E-3</v>
      </c>
      <c r="FR6" s="438">
        <v>3.0335858985704427E-6</v>
      </c>
      <c r="FS6" s="438">
        <v>0.10678595966310869</v>
      </c>
      <c r="FT6" s="438">
        <v>0</v>
      </c>
      <c r="FU6" s="440">
        <v>3.8726133094257602E-3</v>
      </c>
    </row>
    <row r="7" spans="2:177" ht="19.5" customHeight="1" x14ac:dyDescent="0.2">
      <c r="B7" s="102">
        <v>4</v>
      </c>
      <c r="C7" s="437" t="s">
        <v>34</v>
      </c>
      <c r="D7" s="438">
        <v>5.8653282878502022E-2</v>
      </c>
      <c r="E7" s="438">
        <v>0.42350199576128283</v>
      </c>
      <c r="F7" s="438">
        <v>0.24977301234924823</v>
      </c>
      <c r="G7" s="439">
        <v>1.2662539548025964E-2</v>
      </c>
      <c r="H7" s="438">
        <v>0.13767606493143023</v>
      </c>
      <c r="I7" s="440">
        <v>0.11549858078777081</v>
      </c>
      <c r="J7" s="3"/>
      <c r="K7" s="461" t="str">
        <f t="shared" ref="K7:K15" si="36">IF(ISBLANK(K20),"",K20)</f>
        <v>令和２年（2020年）</v>
      </c>
      <c r="L7" s="531">
        <f t="shared" ref="L7:M15" si="37">IFERROR(L20/L32,"")</f>
        <v>0.53516732899992814</v>
      </c>
      <c r="M7" s="462">
        <f t="shared" si="37"/>
        <v>0.56758391640723727</v>
      </c>
      <c r="S7" s="102">
        <v>4</v>
      </c>
      <c r="T7" s="437" t="s">
        <v>34</v>
      </c>
      <c r="U7" s="484">
        <v>3.0693339832599281E-4</v>
      </c>
      <c r="V7" s="485">
        <v>2.1339153246279256E-4</v>
      </c>
      <c r="W7" s="485">
        <v>1.4309761313334253E-4</v>
      </c>
      <c r="X7" s="485">
        <v>1.0137523915956668</v>
      </c>
      <c r="Y7" s="485">
        <v>1.8313302473982177E-4</v>
      </c>
      <c r="Z7" s="485">
        <v>1.4560043847367999E-4</v>
      </c>
      <c r="AA7" s="485">
        <v>6.3441735300258579E-5</v>
      </c>
      <c r="AB7" s="485">
        <v>1.3510208569903916E-4</v>
      </c>
      <c r="AC7" s="485">
        <v>8.715811791152578E-5</v>
      </c>
      <c r="AD7" s="485">
        <v>8.2905534458756826E-5</v>
      </c>
      <c r="AE7" s="485">
        <v>2.3506890345540829E-5</v>
      </c>
      <c r="AF7" s="485">
        <v>5.2637642939679616E-5</v>
      </c>
      <c r="AG7" s="485">
        <v>1.3500866374127854E-4</v>
      </c>
      <c r="AH7" s="485">
        <v>7.2089281670426912E-5</v>
      </c>
      <c r="AI7" s="485">
        <v>1.9835833875014693E-4</v>
      </c>
      <c r="AJ7" s="485">
        <v>2.5777567552090269E-4</v>
      </c>
      <c r="AK7" s="485">
        <v>9.8390413612961411E-5</v>
      </c>
      <c r="AL7" s="485">
        <v>7.0977661273008798E-5</v>
      </c>
      <c r="AM7" s="485">
        <v>7.6011946515944549E-5</v>
      </c>
      <c r="AN7" s="485">
        <v>2.315091432921908E-4</v>
      </c>
      <c r="AO7" s="485">
        <v>2.8804100764564123E-4</v>
      </c>
      <c r="AP7" s="485">
        <v>4.2705287437387184E-5</v>
      </c>
      <c r="AQ7" s="485">
        <v>1.1300865226059069E-4</v>
      </c>
      <c r="AR7" s="485">
        <v>1.9445392950455213E-4</v>
      </c>
      <c r="AS7" s="485">
        <v>2.8313922394391388E-4</v>
      </c>
      <c r="AT7" s="485">
        <v>1.2849144988821533E-4</v>
      </c>
      <c r="AU7" s="485">
        <v>2.3947932313339811E-5</v>
      </c>
      <c r="AV7" s="485">
        <v>1.5509238803237464E-4</v>
      </c>
      <c r="AW7" s="485">
        <v>9.0030612051033855E-5</v>
      </c>
      <c r="AX7" s="485">
        <v>2.822726491637762E-4</v>
      </c>
      <c r="AY7" s="485">
        <v>4.7459833044038069E-5</v>
      </c>
      <c r="AZ7" s="485">
        <v>2.3601848215986193E-4</v>
      </c>
      <c r="BA7" s="485">
        <v>1.3121476200567035E-3</v>
      </c>
      <c r="BB7" s="485">
        <v>1.5489661720254064E-4</v>
      </c>
      <c r="BC7" s="485">
        <v>2.7541593294196337E-4</v>
      </c>
      <c r="BD7" s="485">
        <v>1.2690595744094225E-3</v>
      </c>
      <c r="BE7" s="486">
        <v>6.1228040671595734E-5</v>
      </c>
      <c r="BF7" s="9"/>
      <c r="BG7" s="102">
        <v>4</v>
      </c>
      <c r="BH7" s="437" t="s">
        <v>34</v>
      </c>
      <c r="BI7" s="499">
        <f t="shared" si="35"/>
        <v>2.9072900820043115E-4</v>
      </c>
      <c r="BJ7" s="500">
        <f t="shared" ref="BJ7:BJ39" si="38">V7/$V$5</f>
        <v>2.1338004970644742E-4</v>
      </c>
      <c r="BK7" s="500">
        <f t="shared" si="0"/>
        <v>1.3375340003534897E-4</v>
      </c>
      <c r="BL7" s="500">
        <f t="shared" si="1"/>
        <v>1</v>
      </c>
      <c r="BM7" s="500">
        <f t="shared" si="2"/>
        <v>1.7878112982971648E-4</v>
      </c>
      <c r="BN7" s="500">
        <f t="shared" si="3"/>
        <v>1.3940642334936911E-4</v>
      </c>
      <c r="BO7" s="500">
        <f t="shared" si="4"/>
        <v>6.2905622545529662E-5</v>
      </c>
      <c r="BP7" s="500">
        <f t="shared" si="5"/>
        <v>1.2892856541383302E-4</v>
      </c>
      <c r="BQ7" s="500">
        <f t="shared" si="6"/>
        <v>8.0797197370956512E-5</v>
      </c>
      <c r="BR7" s="500">
        <f t="shared" si="7"/>
        <v>8.2599595335548098E-5</v>
      </c>
      <c r="BS7" s="500">
        <f t="shared" si="8"/>
        <v>2.3288792593887882E-5</v>
      </c>
      <c r="BT7" s="500">
        <f t="shared" si="9"/>
        <v>5.2049718248420777E-5</v>
      </c>
      <c r="BU7" s="500">
        <f t="shared" si="10"/>
        <v>1.349526110448799E-4</v>
      </c>
      <c r="BV7" s="500">
        <f t="shared" si="11"/>
        <v>7.0655544900328438E-5</v>
      </c>
      <c r="BW7" s="500">
        <f t="shared" si="12"/>
        <v>1.9781784843540833E-4</v>
      </c>
      <c r="BX7" s="500">
        <f t="shared" si="13"/>
        <v>2.4800140139650737E-4</v>
      </c>
      <c r="BY7" s="500">
        <f t="shared" si="14"/>
        <v>9.8128936643210372E-5</v>
      </c>
      <c r="BZ7" s="500">
        <f t="shared" si="15"/>
        <v>7.0917696164062255E-5</v>
      </c>
      <c r="CA7" s="500">
        <f t="shared" si="16"/>
        <v>7.4258703267746033E-5</v>
      </c>
      <c r="CB7" s="500">
        <f t="shared" si="17"/>
        <v>2.2964279288461092E-4</v>
      </c>
      <c r="CC7" s="500">
        <f t="shared" si="18"/>
        <v>2.7344840047399216E-4</v>
      </c>
      <c r="CD7" s="500">
        <f t="shared" si="19"/>
        <v>4.1783564733585026E-5</v>
      </c>
      <c r="CE7" s="500">
        <f t="shared" si="20"/>
        <v>1.03443722021234E-4</v>
      </c>
      <c r="CF7" s="500">
        <f t="shared" si="21"/>
        <v>1.9433743451571252E-4</v>
      </c>
      <c r="CG7" s="500">
        <f t="shared" si="22"/>
        <v>2.7992702978868808E-4</v>
      </c>
      <c r="CH7" s="500">
        <f t="shared" si="23"/>
        <v>1.1902647664361491E-4</v>
      </c>
      <c r="CI7" s="500">
        <f t="shared" si="24"/>
        <v>2.2710146261116921E-5</v>
      </c>
      <c r="CJ7" s="500">
        <f t="shared" si="25"/>
        <v>1.4750676089165352E-4</v>
      </c>
      <c r="CK7" s="500">
        <f t="shared" si="26"/>
        <v>7.6231393273896368E-5</v>
      </c>
      <c r="CL7" s="500">
        <f t="shared" si="27"/>
        <v>2.8224640128511494E-4</v>
      </c>
      <c r="CM7" s="500">
        <f t="shared" si="28"/>
        <v>4.7452580683215121E-5</v>
      </c>
      <c r="CN7" s="500">
        <f t="shared" si="29"/>
        <v>2.3281287834005864E-4</v>
      </c>
      <c r="CO7" s="500">
        <f t="shared" si="30"/>
        <v>1.3115776821725122E-3</v>
      </c>
      <c r="CP7" s="500">
        <f t="shared" si="31"/>
        <v>1.3519462334737317E-4</v>
      </c>
      <c r="CQ7" s="500">
        <f t="shared" si="32"/>
        <v>2.7085345234101099E-4</v>
      </c>
      <c r="CR7" s="500">
        <f t="shared" si="33"/>
        <v>1.2682186158906939E-3</v>
      </c>
      <c r="CS7" s="501">
        <f t="shared" si="34"/>
        <v>6.1193784787593738E-5</v>
      </c>
      <c r="CT7" s="11"/>
      <c r="CU7" s="102">
        <v>4</v>
      </c>
      <c r="CV7" s="471" t="s">
        <v>34</v>
      </c>
      <c r="CW7" s="472">
        <v>5.6297744871605625E-3</v>
      </c>
      <c r="CX7" s="438">
        <v>1.192656242663286E-3</v>
      </c>
      <c r="CY7" s="438">
        <v>1.0667582371186831E-3</v>
      </c>
      <c r="CZ7" s="438">
        <v>4.8622285628970984E-3</v>
      </c>
      <c r="DA7" s="438">
        <v>2.6581903586058455E-3</v>
      </c>
      <c r="DB7" s="438">
        <v>4.4368599336561262E-5</v>
      </c>
      <c r="DC7" s="438">
        <v>6.3286616922024767E-5</v>
      </c>
      <c r="DD7" s="438">
        <v>8.8704802063932151E-4</v>
      </c>
      <c r="DE7" s="438">
        <v>1.2745976794099024E-3</v>
      </c>
      <c r="DF7" s="438">
        <v>2.4575968542760266E-4</v>
      </c>
      <c r="DG7" s="438">
        <v>4.3394036158034852E-4</v>
      </c>
      <c r="DH7" s="438">
        <v>2.6965638042964141E-3</v>
      </c>
      <c r="DI7" s="438">
        <v>8.0056906363166059E-4</v>
      </c>
      <c r="DJ7" s="438">
        <v>6.1624928777292813E-4</v>
      </c>
      <c r="DK7" s="438">
        <v>4.2602998354178905E-4</v>
      </c>
      <c r="DL7" s="438">
        <v>1.6230253191949794E-4</v>
      </c>
      <c r="DM7" s="438">
        <v>2.8381631868291962E-4</v>
      </c>
      <c r="DN7" s="438">
        <v>2.2159846358398583E-4</v>
      </c>
      <c r="DO7" s="438">
        <v>1.218708565893627E-4</v>
      </c>
      <c r="DP7" s="438">
        <v>2.0135746260558848E-3</v>
      </c>
      <c r="DQ7" s="438">
        <v>1.4717542908507177E-3</v>
      </c>
      <c r="DR7" s="438">
        <v>1.4710305745999532E-5</v>
      </c>
      <c r="DS7" s="438">
        <v>0</v>
      </c>
      <c r="DT7" s="438">
        <v>4.4352405954962743E-4</v>
      </c>
      <c r="DU7" s="438">
        <v>4.5483543490058397E-4</v>
      </c>
      <c r="DV7" s="438">
        <v>6.4423503659960144E-4</v>
      </c>
      <c r="DW7" s="438">
        <v>8.1661961582707183E-4</v>
      </c>
      <c r="DX7" s="438">
        <v>5.955156506144934E-4</v>
      </c>
      <c r="DY7" s="438">
        <v>2.5288866731462212E-4</v>
      </c>
      <c r="DZ7" s="438">
        <v>0</v>
      </c>
      <c r="EA7" s="438">
        <v>2.936252363233726E-4</v>
      </c>
      <c r="EB7" s="438">
        <v>2.0852998975499628E-3</v>
      </c>
      <c r="EC7" s="438">
        <v>4.2531158696697361E-4</v>
      </c>
      <c r="ED7" s="438">
        <v>2.6069241225113622E-2</v>
      </c>
      <c r="EE7" s="438">
        <v>4.8916257016627489E-3</v>
      </c>
      <c r="EF7" s="438">
        <v>0</v>
      </c>
      <c r="EG7" s="440">
        <v>8.443093549476529E-3</v>
      </c>
      <c r="EI7" s="102">
        <v>4</v>
      </c>
      <c r="EJ7" s="437" t="s">
        <v>34</v>
      </c>
      <c r="EK7" s="472">
        <v>4.2256109692727049E-3</v>
      </c>
      <c r="EL7" s="438">
        <v>2.8484563668274726E-3</v>
      </c>
      <c r="EM7" s="438">
        <v>1.3126727495849254E-3</v>
      </c>
      <c r="EN7" s="438">
        <v>0.23062305849777143</v>
      </c>
      <c r="EO7" s="438">
        <v>2.449481236765914E-3</v>
      </c>
      <c r="EP7" s="438">
        <v>1.735432570068805E-3</v>
      </c>
      <c r="EQ7" s="438">
        <v>6.0735462622644944E-4</v>
      </c>
      <c r="ER7" s="438">
        <v>1.6807070571166842E-3</v>
      </c>
      <c r="ES7" s="438">
        <v>7.7595167934595176E-4</v>
      </c>
      <c r="ET7" s="438">
        <v>9.8952749195457433E-4</v>
      </c>
      <c r="EU7" s="438">
        <v>1.2663875773833585E-4</v>
      </c>
      <c r="EV7" s="438">
        <v>5.3747382453297392E-4</v>
      </c>
      <c r="EW7" s="438">
        <v>1.8385016664251557E-3</v>
      </c>
      <c r="EX7" s="438">
        <v>8.0929133799623697E-4</v>
      </c>
      <c r="EY7" s="438">
        <v>2.7843784504762454E-3</v>
      </c>
      <c r="EZ7" s="438">
        <v>3.7687964230487306E-3</v>
      </c>
      <c r="FA7" s="438">
        <v>1.0832661420725324E-3</v>
      </c>
      <c r="FB7" s="438">
        <v>6.6200351243330758E-4</v>
      </c>
      <c r="FC7" s="438">
        <v>8.4454738956611728E-4</v>
      </c>
      <c r="FD7" s="438">
        <v>3.1843459937267531E-3</v>
      </c>
      <c r="FE7" s="438">
        <v>4.0278086337125953E-3</v>
      </c>
      <c r="FF7" s="438">
        <v>2.1556300647962776E-4</v>
      </c>
      <c r="FG7" s="438">
        <v>8.0213472905659095E-4</v>
      </c>
      <c r="FH7" s="438">
        <v>2.7236543060055072E-3</v>
      </c>
      <c r="FI7" s="438">
        <v>4.3008629198883685E-3</v>
      </c>
      <c r="FJ7" s="438">
        <v>1.4118342574783087E-3</v>
      </c>
      <c r="FK7" s="438">
        <v>5.0555442256711307E-5</v>
      </c>
      <c r="FL7" s="438">
        <v>1.7504704994036437E-3</v>
      </c>
      <c r="FM7" s="438">
        <v>7.1648641743633768E-4</v>
      </c>
      <c r="FN7" s="438">
        <v>4.2408497126622856E-3</v>
      </c>
      <c r="FO7" s="438">
        <v>3.1542432942422951E-4</v>
      </c>
      <c r="FP7" s="438">
        <v>3.2917293310056801E-3</v>
      </c>
      <c r="FQ7" s="438">
        <v>2.1424262987257785E-2</v>
      </c>
      <c r="FR7" s="438">
        <v>1.993979759100757E-3</v>
      </c>
      <c r="FS7" s="438">
        <v>3.8274180216086784E-3</v>
      </c>
      <c r="FT7" s="438">
        <v>2.0060941215207764E-2</v>
      </c>
      <c r="FU7" s="440">
        <v>2.1227236794221847E-4</v>
      </c>
    </row>
    <row r="8" spans="2:177" ht="19.5" customHeight="1" x14ac:dyDescent="0.2">
      <c r="B8" s="103">
        <v>5</v>
      </c>
      <c r="C8" s="441" t="s">
        <v>35</v>
      </c>
      <c r="D8" s="442">
        <v>8.0961939683786843E-2</v>
      </c>
      <c r="E8" s="442">
        <v>0.43797018271522048</v>
      </c>
      <c r="F8" s="442">
        <v>0.2055908395272632</v>
      </c>
      <c r="G8" s="443">
        <v>2.1686555665481355E-3</v>
      </c>
      <c r="H8" s="442">
        <v>6.4822556116648486E-2</v>
      </c>
      <c r="I8" s="444">
        <v>5.6130893014006769E-2</v>
      </c>
      <c r="J8" s="3"/>
      <c r="K8" s="463" t="str">
        <f t="shared" si="36"/>
        <v>令和３年（2021年）</v>
      </c>
      <c r="L8" s="532">
        <f t="shared" si="37"/>
        <v>0.51510149141910211</v>
      </c>
      <c r="M8" s="464">
        <f t="shared" si="37"/>
        <v>0.55742170177227612</v>
      </c>
      <c r="S8" s="103">
        <v>5</v>
      </c>
      <c r="T8" s="441" t="s">
        <v>35</v>
      </c>
      <c r="U8" s="487">
        <v>3.0830346867504674E-3</v>
      </c>
      <c r="V8" s="488">
        <v>4.0661282943931952E-4</v>
      </c>
      <c r="W8" s="488">
        <v>1.9483785193664368E-3</v>
      </c>
      <c r="X8" s="488">
        <v>7.4537825169713003E-4</v>
      </c>
      <c r="Y8" s="488">
        <v>1.0243420259970968</v>
      </c>
      <c r="Z8" s="488">
        <v>2.9629207070251107E-3</v>
      </c>
      <c r="AA8" s="488">
        <v>3.6492798330888578E-4</v>
      </c>
      <c r="AB8" s="488">
        <v>7.4136759831124716E-4</v>
      </c>
      <c r="AC8" s="488">
        <v>7.4604491533030674E-4</v>
      </c>
      <c r="AD8" s="488">
        <v>3.4692347565582474E-4</v>
      </c>
      <c r="AE8" s="488">
        <v>1.457540829384648E-4</v>
      </c>
      <c r="AF8" s="488">
        <v>4.1532696360296743E-4</v>
      </c>
      <c r="AG8" s="488">
        <v>3.4098076115366424E-4</v>
      </c>
      <c r="AH8" s="488">
        <v>2.5268643903847638E-4</v>
      </c>
      <c r="AI8" s="488">
        <v>1.180482409874419E-3</v>
      </c>
      <c r="AJ8" s="488">
        <v>4.2461204292455279E-4</v>
      </c>
      <c r="AK8" s="488">
        <v>3.2116036623198622E-4</v>
      </c>
      <c r="AL8" s="488">
        <v>3.2438879464680983E-4</v>
      </c>
      <c r="AM8" s="488">
        <v>2.8318355726701888E-4</v>
      </c>
      <c r="AN8" s="488">
        <v>7.3197626685759199E-3</v>
      </c>
      <c r="AO8" s="488">
        <v>7.3833449638092928E-3</v>
      </c>
      <c r="AP8" s="488">
        <v>5.6530743809624019E-4</v>
      </c>
      <c r="AQ8" s="488">
        <v>9.112612021675156E-4</v>
      </c>
      <c r="AR8" s="488">
        <v>6.7274185630176672E-4</v>
      </c>
      <c r="AS8" s="488">
        <v>8.885444803894949E-4</v>
      </c>
      <c r="AT8" s="488">
        <v>7.9793444887363578E-4</v>
      </c>
      <c r="AU8" s="488">
        <v>2.6785384608155787E-4</v>
      </c>
      <c r="AV8" s="488">
        <v>1.2244461386782151E-3</v>
      </c>
      <c r="AW8" s="488">
        <v>1.2300231893802127E-3</v>
      </c>
      <c r="AX8" s="488">
        <v>3.9270639838223393E-4</v>
      </c>
      <c r="AY8" s="488">
        <v>8.477521034193973E-4</v>
      </c>
      <c r="AZ8" s="488">
        <v>8.2964667788679831E-4</v>
      </c>
      <c r="BA8" s="488">
        <v>1.9644909332708466E-3</v>
      </c>
      <c r="BB8" s="488">
        <v>5.445588788994015E-4</v>
      </c>
      <c r="BC8" s="488">
        <v>7.6130883492323616E-4</v>
      </c>
      <c r="BD8" s="488">
        <v>3.6313178870846508E-2</v>
      </c>
      <c r="BE8" s="489">
        <v>3.1406631493897247E-4</v>
      </c>
      <c r="BF8" s="9"/>
      <c r="BG8" s="103">
        <v>5</v>
      </c>
      <c r="BH8" s="441" t="s">
        <v>35</v>
      </c>
      <c r="BI8" s="502">
        <f t="shared" si="35"/>
        <v>2.9202674639353002E-3</v>
      </c>
      <c r="BJ8" s="503">
        <f t="shared" si="38"/>
        <v>4.0659094930193369E-4</v>
      </c>
      <c r="BK8" s="503">
        <f t="shared" si="0"/>
        <v>1.8211502331507317E-3</v>
      </c>
      <c r="BL8" s="503">
        <f t="shared" si="1"/>
        <v>7.3526657779212691E-4</v>
      </c>
      <c r="BM8" s="503">
        <f t="shared" si="2"/>
        <v>1</v>
      </c>
      <c r="BN8" s="503">
        <f t="shared" si="3"/>
        <v>2.8368745504074918E-3</v>
      </c>
      <c r="BO8" s="503">
        <f t="shared" si="4"/>
        <v>3.6184416875867761E-4</v>
      </c>
      <c r="BP8" s="503">
        <f t="shared" si="5"/>
        <v>7.0749063865301748E-4</v>
      </c>
      <c r="BQ8" s="503">
        <f t="shared" si="6"/>
        <v>6.9159752087269584E-4</v>
      </c>
      <c r="BR8" s="503">
        <f t="shared" si="7"/>
        <v>3.4564325395946177E-4</v>
      </c>
      <c r="BS8" s="503">
        <f t="shared" si="8"/>
        <v>1.4440177145379635E-4</v>
      </c>
      <c r="BT8" s="503">
        <f t="shared" si="9"/>
        <v>4.1068805951815563E-4</v>
      </c>
      <c r="BU8" s="503">
        <f t="shared" si="10"/>
        <v>3.4083919326792213E-4</v>
      </c>
      <c r="BV8" s="503">
        <f t="shared" si="11"/>
        <v>2.4766092303165878E-4</v>
      </c>
      <c r="BW8" s="503">
        <f t="shared" si="12"/>
        <v>1.1772658104953525E-3</v>
      </c>
      <c r="BX8" s="503">
        <f t="shared" si="13"/>
        <v>4.0851170880389776E-4</v>
      </c>
      <c r="BY8" s="503">
        <f t="shared" si="14"/>
        <v>3.2030686804773414E-4</v>
      </c>
      <c r="BZ8" s="503">
        <f t="shared" si="15"/>
        <v>3.241147364563432E-4</v>
      </c>
      <c r="CA8" s="503">
        <f t="shared" si="16"/>
        <v>2.7665182531518554E-4</v>
      </c>
      <c r="CB8" s="503">
        <f t="shared" si="17"/>
        <v>7.2607531545428499E-3</v>
      </c>
      <c r="CC8" s="503">
        <f t="shared" si="18"/>
        <v>7.0092931801750994E-3</v>
      </c>
      <c r="CD8" s="503">
        <f t="shared" si="19"/>
        <v>5.5310621591536885E-4</v>
      </c>
      <c r="CE8" s="503">
        <f t="shared" si="20"/>
        <v>8.3413303848969638E-4</v>
      </c>
      <c r="CF8" s="503">
        <f t="shared" si="21"/>
        <v>6.7233882482155185E-4</v>
      </c>
      <c r="CG8" s="503">
        <f t="shared" si="22"/>
        <v>8.7846400709155762E-4</v>
      </c>
      <c r="CH8" s="503">
        <f t="shared" si="23"/>
        <v>7.3915677754916723E-4</v>
      </c>
      <c r="CI8" s="503">
        <f t="shared" si="24"/>
        <v>2.5400940429944513E-4</v>
      </c>
      <c r="CJ8" s="503">
        <f t="shared" si="25"/>
        <v>1.1645580166385328E-3</v>
      </c>
      <c r="CK8" s="503">
        <f t="shared" si="26"/>
        <v>1.041494435609344E-3</v>
      </c>
      <c r="CL8" s="503">
        <f t="shared" si="27"/>
        <v>3.9266988152548293E-4</v>
      </c>
      <c r="CM8" s="503">
        <f t="shared" si="28"/>
        <v>8.4762255799649821E-4</v>
      </c>
      <c r="CN8" s="503">
        <f t="shared" si="29"/>
        <v>8.1837841391279459E-4</v>
      </c>
      <c r="CO8" s="503">
        <f t="shared" si="30"/>
        <v>1.9636376468045165E-3</v>
      </c>
      <c r="CP8" s="503">
        <f t="shared" si="31"/>
        <v>4.7529399836412196E-4</v>
      </c>
      <c r="CQ8" s="503">
        <f t="shared" si="32"/>
        <v>7.4869715790960877E-4</v>
      </c>
      <c r="CR8" s="503">
        <f t="shared" si="33"/>
        <v>3.6289115479553186E-2</v>
      </c>
      <c r="CS8" s="504">
        <f t="shared" si="34"/>
        <v>3.1389060101549111E-4</v>
      </c>
      <c r="CT8" s="11"/>
      <c r="CU8" s="103">
        <v>5</v>
      </c>
      <c r="CV8" s="473" t="s">
        <v>35</v>
      </c>
      <c r="CW8" s="449">
        <v>4.4893913850299605E-4</v>
      </c>
      <c r="CX8" s="442">
        <v>3.3619758651453257E-3</v>
      </c>
      <c r="CY8" s="442">
        <v>3.8462404512471784E-3</v>
      </c>
      <c r="CZ8" s="442">
        <v>1.2922811499477447E-2</v>
      </c>
      <c r="DA8" s="442">
        <v>7.7771263999375975E-3</v>
      </c>
      <c r="DB8" s="442">
        <v>9.7650357295400616E-4</v>
      </c>
      <c r="DC8" s="442">
        <v>8.7988812559331201E-4</v>
      </c>
      <c r="DD8" s="442">
        <v>3.1391723712576314E-3</v>
      </c>
      <c r="DE8" s="442">
        <v>3.6456234701401509E-3</v>
      </c>
      <c r="DF8" s="442">
        <v>1.4100461951408701E-3</v>
      </c>
      <c r="DG8" s="442">
        <v>1.6002695190768972E-3</v>
      </c>
      <c r="DH8" s="442">
        <v>7.3516188218906093E-3</v>
      </c>
      <c r="DI8" s="442">
        <v>2.2710812209001553E-3</v>
      </c>
      <c r="DJ8" s="442">
        <v>1.8465351190179841E-3</v>
      </c>
      <c r="DK8" s="442">
        <v>2.0146733695384079E-3</v>
      </c>
      <c r="DL8" s="442">
        <v>6.1016828151178948E-4</v>
      </c>
      <c r="DM8" s="442">
        <v>1.1554093987446615E-3</v>
      </c>
      <c r="DN8" s="442">
        <v>1.1465513797175619E-3</v>
      </c>
      <c r="DO8" s="442">
        <v>6.261594933559873E-4</v>
      </c>
      <c r="DP8" s="442">
        <v>1.237641542451655E-2</v>
      </c>
      <c r="DQ8" s="442">
        <v>1.5886610991712332E-3</v>
      </c>
      <c r="DR8" s="442">
        <v>9.0783601175311397E-5</v>
      </c>
      <c r="DS8" s="442">
        <v>0</v>
      </c>
      <c r="DT8" s="442">
        <v>1.3697066544914964E-3</v>
      </c>
      <c r="DU8" s="442">
        <v>7.4802250463405339E-3</v>
      </c>
      <c r="DV8" s="442">
        <v>3.4060054671302309E-3</v>
      </c>
      <c r="DW8" s="442">
        <v>2.3925404563539111E-3</v>
      </c>
      <c r="DX8" s="442">
        <v>1.9761029615139344E-3</v>
      </c>
      <c r="DY8" s="442">
        <v>1.1386880728539864E-3</v>
      </c>
      <c r="DZ8" s="442">
        <v>0</v>
      </c>
      <c r="EA8" s="442">
        <v>3.183603327619515E-3</v>
      </c>
      <c r="EB8" s="442">
        <v>4.7083458147681896E-3</v>
      </c>
      <c r="EC8" s="442">
        <v>2.1542956470283663E-3</v>
      </c>
      <c r="ED8" s="442">
        <v>6.0033544027433029E-3</v>
      </c>
      <c r="EE8" s="442">
        <v>5.5027321451500662E-3</v>
      </c>
      <c r="EF8" s="442">
        <v>0</v>
      </c>
      <c r="EG8" s="444">
        <v>2.3718598186683294E-2</v>
      </c>
      <c r="EI8" s="103">
        <v>5</v>
      </c>
      <c r="EJ8" s="441" t="s">
        <v>35</v>
      </c>
      <c r="EK8" s="449">
        <v>3.1563937365926303E-2</v>
      </c>
      <c r="EL8" s="442">
        <v>8.5837321491938963E-4</v>
      </c>
      <c r="EM8" s="442">
        <v>1.6598952579186897E-2</v>
      </c>
      <c r="EN8" s="442">
        <v>5.4955033644411922E-3</v>
      </c>
      <c r="EO8" s="442">
        <v>0.29061688041409156</v>
      </c>
      <c r="EP8" s="442">
        <v>3.1711707349394193E-2</v>
      </c>
      <c r="EQ8" s="442">
        <v>7.284081256117899E-4</v>
      </c>
      <c r="ER8" s="442">
        <v>5.5802425249901321E-3</v>
      </c>
      <c r="ES8" s="442">
        <v>4.8954257209439392E-3</v>
      </c>
      <c r="ET8" s="442">
        <v>1.7894448136919453E-3</v>
      </c>
      <c r="EU8" s="442">
        <v>1.6810832742990731E-4</v>
      </c>
      <c r="EV8" s="442">
        <v>3.2011291137730119E-3</v>
      </c>
      <c r="EW8" s="442">
        <v>2.0053348484964043E-3</v>
      </c>
      <c r="EX8" s="442">
        <v>5.2098477265329806E-4</v>
      </c>
      <c r="EY8" s="442">
        <v>1.1642819671470917E-2</v>
      </c>
      <c r="EZ8" s="442">
        <v>3.0532856542504917E-3</v>
      </c>
      <c r="FA8" s="442">
        <v>1.835036693769274E-3</v>
      </c>
      <c r="FB8" s="442">
        <v>1.8394513729754981E-3</v>
      </c>
      <c r="FC8" s="442">
        <v>1.2920561089433506E-3</v>
      </c>
      <c r="FD8" s="442">
        <v>8.4318577691043867E-2</v>
      </c>
      <c r="FE8" s="442">
        <v>8.2562241499586048E-2</v>
      </c>
      <c r="FF8" s="442">
        <v>3.3673759525010205E-3</v>
      </c>
      <c r="FG8" s="442">
        <v>3.2542301349700949E-3</v>
      </c>
      <c r="FH8" s="442">
        <v>4.5615076772473817E-3</v>
      </c>
      <c r="FI8" s="442">
        <v>7.5180292340028196E-3</v>
      </c>
      <c r="FJ8" s="442">
        <v>4.5339318979946523E-3</v>
      </c>
      <c r="FK8" s="442">
        <v>5.6901339181158247E-4</v>
      </c>
      <c r="FL8" s="442">
        <v>9.7631502867211433E-3</v>
      </c>
      <c r="FM8" s="442">
        <v>9.4696838755160846E-3</v>
      </c>
      <c r="FN8" s="442">
        <v>1.1936452234970621E-3</v>
      </c>
      <c r="FO8" s="442">
        <v>6.8276614036712445E-3</v>
      </c>
      <c r="FP8" s="442">
        <v>5.7438989314476793E-3</v>
      </c>
      <c r="FQ8" s="442">
        <v>1.8664706325868963E-2</v>
      </c>
      <c r="FR8" s="442">
        <v>3.7214144126551077E-3</v>
      </c>
      <c r="FS8" s="442">
        <v>5.0752533204993771E-3</v>
      </c>
      <c r="FT8" s="442">
        <v>0.43243028060487776</v>
      </c>
      <c r="FU8" s="444">
        <v>6.0359298777236175E-4</v>
      </c>
    </row>
    <row r="9" spans="2:177" ht="19.5" customHeight="1" x14ac:dyDescent="0.2">
      <c r="B9" s="236">
        <v>6</v>
      </c>
      <c r="C9" s="445" t="s">
        <v>36</v>
      </c>
      <c r="D9" s="446">
        <v>0.21773315616984357</v>
      </c>
      <c r="E9" s="446">
        <v>0.41367454045080171</v>
      </c>
      <c r="F9" s="446">
        <v>0.105041222457429</v>
      </c>
      <c r="G9" s="447">
        <v>1.0616050823911186E-2</v>
      </c>
      <c r="H9" s="446">
        <v>2.7797045558747121E-2</v>
      </c>
      <c r="I9" s="448">
        <v>2.6959244400894679E-2</v>
      </c>
      <c r="J9" s="3"/>
      <c r="K9" s="393" t="str">
        <f t="shared" si="36"/>
        <v>令和４年（2022年）</v>
      </c>
      <c r="L9" s="532">
        <f t="shared" si="37"/>
        <v>0.52065488066092258</v>
      </c>
      <c r="M9" s="464">
        <f t="shared" si="37"/>
        <v>0.53412627708601101</v>
      </c>
      <c r="S9" s="236">
        <v>6</v>
      </c>
      <c r="T9" s="445" t="s">
        <v>36</v>
      </c>
      <c r="U9" s="490">
        <v>1.4628906052951486E-2</v>
      </c>
      <c r="V9" s="491">
        <v>8.3288421337982834E-4</v>
      </c>
      <c r="W9" s="491">
        <v>4.5402563668648635E-3</v>
      </c>
      <c r="X9" s="491">
        <v>1.8219643773838008E-2</v>
      </c>
      <c r="Y9" s="491">
        <v>6.9476350041167865E-3</v>
      </c>
      <c r="Z9" s="491">
        <v>1.04443134667323</v>
      </c>
      <c r="AA9" s="491">
        <v>8.6246387183317313E-3</v>
      </c>
      <c r="AB9" s="491">
        <v>3.8930077751912852E-2</v>
      </c>
      <c r="AC9" s="491">
        <v>2.2342808763991936E-3</v>
      </c>
      <c r="AD9" s="491">
        <v>1.5634699538498832E-3</v>
      </c>
      <c r="AE9" s="491">
        <v>7.1982834815856377E-4</v>
      </c>
      <c r="AF9" s="491">
        <v>2.1922180130614075E-3</v>
      </c>
      <c r="AG9" s="491">
        <v>1.6277519290560983E-3</v>
      </c>
      <c r="AH9" s="491">
        <v>1.1261503915110365E-3</v>
      </c>
      <c r="AI9" s="491">
        <v>4.6358438655334554E-3</v>
      </c>
      <c r="AJ9" s="491">
        <v>4.0934188098499689E-3</v>
      </c>
      <c r="AK9" s="491">
        <v>2.1944736638578074E-3</v>
      </c>
      <c r="AL9" s="491">
        <v>1.0643122555340446E-3</v>
      </c>
      <c r="AM9" s="491">
        <v>3.1421436923037274E-3</v>
      </c>
      <c r="AN9" s="491">
        <v>7.7781576802932401E-3</v>
      </c>
      <c r="AO9" s="491">
        <v>1.8914676999926216E-3</v>
      </c>
      <c r="AP9" s="491">
        <v>6.659057484896605E-4</v>
      </c>
      <c r="AQ9" s="491">
        <v>2.7234470838649288E-3</v>
      </c>
      <c r="AR9" s="491">
        <v>3.8454736136563144E-3</v>
      </c>
      <c r="AS9" s="491">
        <v>2.0733665683008213E-4</v>
      </c>
      <c r="AT9" s="491">
        <v>2.7038788853925603E-4</v>
      </c>
      <c r="AU9" s="491">
        <v>1.0958845952437521E-4</v>
      </c>
      <c r="AV9" s="491">
        <v>5.4917643241472129E-4</v>
      </c>
      <c r="AW9" s="491">
        <v>5.3896398362418671E-4</v>
      </c>
      <c r="AX9" s="491">
        <v>4.791209363997309E-4</v>
      </c>
      <c r="AY9" s="491">
        <v>9.9991437474535949E-4</v>
      </c>
      <c r="AZ9" s="491">
        <v>3.7671712293024621E-2</v>
      </c>
      <c r="BA9" s="491">
        <v>8.4440449253555248E-4</v>
      </c>
      <c r="BB9" s="491">
        <v>1.1814500463761899E-3</v>
      </c>
      <c r="BC9" s="491">
        <v>2.194988559974716E-3</v>
      </c>
      <c r="BD9" s="491">
        <v>3.0748265029736923E-3</v>
      </c>
      <c r="BE9" s="492">
        <v>1.0228998614577158E-3</v>
      </c>
      <c r="BF9" s="9"/>
      <c r="BG9" s="236">
        <v>6</v>
      </c>
      <c r="BH9" s="445" t="s">
        <v>36</v>
      </c>
      <c r="BI9" s="505">
        <f t="shared" si="35"/>
        <v>1.3856580518861371E-2</v>
      </c>
      <c r="BJ9" s="506">
        <f t="shared" si="38"/>
        <v>8.3283939526368489E-4</v>
      </c>
      <c r="BK9" s="506">
        <f t="shared" si="0"/>
        <v>4.2437795627970395E-3</v>
      </c>
      <c r="BL9" s="506">
        <f t="shared" si="1"/>
        <v>1.7972479201908389E-2</v>
      </c>
      <c r="BM9" s="506">
        <f t="shared" si="2"/>
        <v>6.7825343760097544E-3</v>
      </c>
      <c r="BN9" s="506">
        <f t="shared" si="3"/>
        <v>1</v>
      </c>
      <c r="BO9" s="506">
        <f t="shared" si="4"/>
        <v>8.5517564303561125E-3</v>
      </c>
      <c r="BP9" s="506">
        <f t="shared" si="5"/>
        <v>3.7151159066368122E-2</v>
      </c>
      <c r="BQ9" s="506">
        <f t="shared" si="6"/>
        <v>2.0712199537836385E-3</v>
      </c>
      <c r="BR9" s="506">
        <f t="shared" si="7"/>
        <v>1.5577004159056827E-3</v>
      </c>
      <c r="BS9" s="506">
        <f t="shared" si="8"/>
        <v>7.1314975554160286E-4</v>
      </c>
      <c r="BT9" s="506">
        <f t="shared" si="9"/>
        <v>2.1677325113078779E-3</v>
      </c>
      <c r="BU9" s="506">
        <f t="shared" si="10"/>
        <v>1.6270761214289189E-3</v>
      </c>
      <c r="BV9" s="506">
        <f t="shared" si="11"/>
        <v>1.1037531198562611E-3</v>
      </c>
      <c r="BW9" s="506">
        <f t="shared" si="12"/>
        <v>4.6232120360588337E-3</v>
      </c>
      <c r="BX9" s="506">
        <f t="shared" si="13"/>
        <v>3.9382055707707633E-3</v>
      </c>
      <c r="BY9" s="506">
        <f t="shared" si="14"/>
        <v>2.1886417509431899E-3</v>
      </c>
      <c r="BZ9" s="506">
        <f t="shared" si="15"/>
        <v>1.0634130768458266E-3</v>
      </c>
      <c r="CA9" s="506">
        <f t="shared" si="16"/>
        <v>3.0696690029172963E-3</v>
      </c>
      <c r="CB9" s="506">
        <f t="shared" si="17"/>
        <v>7.7154527367631525E-3</v>
      </c>
      <c r="CC9" s="506">
        <f t="shared" si="18"/>
        <v>1.7956429931237608E-3</v>
      </c>
      <c r="CD9" s="506">
        <f t="shared" si="19"/>
        <v>6.5153327885401663E-4</v>
      </c>
      <c r="CE9" s="506">
        <f t="shared" si="20"/>
        <v>2.4929374649405407E-3</v>
      </c>
      <c r="CF9" s="506">
        <f t="shared" si="21"/>
        <v>3.843169837091617E-3</v>
      </c>
      <c r="CG9" s="506">
        <f t="shared" si="22"/>
        <v>2.0498443735318767E-4</v>
      </c>
      <c r="CH9" s="506">
        <f t="shared" si="23"/>
        <v>2.5047050000550909E-4</v>
      </c>
      <c r="CI9" s="506">
        <f t="shared" si="24"/>
        <v>1.0392420989693225E-4</v>
      </c>
      <c r="CJ9" s="506">
        <f t="shared" si="25"/>
        <v>5.2231600616414416E-4</v>
      </c>
      <c r="CK9" s="506">
        <f t="shared" si="26"/>
        <v>4.5635561571914709E-4</v>
      </c>
      <c r="CL9" s="506">
        <f t="shared" si="27"/>
        <v>4.7907638405560567E-4</v>
      </c>
      <c r="CM9" s="506">
        <f t="shared" si="28"/>
        <v>9.9976157732967999E-4</v>
      </c>
      <c r="CN9" s="506">
        <f t="shared" si="29"/>
        <v>3.7160054969750868E-2</v>
      </c>
      <c r="CO9" s="506">
        <f t="shared" si="30"/>
        <v>8.4403772121918448E-4</v>
      </c>
      <c r="CP9" s="506">
        <f t="shared" si="31"/>
        <v>1.0311761283638007E-3</v>
      </c>
      <c r="CQ9" s="506">
        <f t="shared" si="32"/>
        <v>2.1586268556345852E-3</v>
      </c>
      <c r="CR9" s="506">
        <f t="shared" si="33"/>
        <v>3.0727889299602333E-3</v>
      </c>
      <c r="CS9" s="507">
        <f t="shared" si="34"/>
        <v>1.022327569112323E-3</v>
      </c>
      <c r="CT9" s="11"/>
      <c r="CU9" s="236">
        <v>6</v>
      </c>
      <c r="CV9" s="474" t="s">
        <v>36</v>
      </c>
      <c r="CW9" s="450">
        <v>0</v>
      </c>
      <c r="CX9" s="446">
        <v>0</v>
      </c>
      <c r="CY9" s="446">
        <v>0</v>
      </c>
      <c r="CZ9" s="446">
        <v>0</v>
      </c>
      <c r="DA9" s="446">
        <v>0</v>
      </c>
      <c r="DB9" s="446">
        <v>0</v>
      </c>
      <c r="DC9" s="446">
        <v>0</v>
      </c>
      <c r="DD9" s="446">
        <v>0</v>
      </c>
      <c r="DE9" s="446">
        <v>0</v>
      </c>
      <c r="DF9" s="446">
        <v>0</v>
      </c>
      <c r="DG9" s="446">
        <v>0</v>
      </c>
      <c r="DH9" s="446">
        <v>0</v>
      </c>
      <c r="DI9" s="446">
        <v>0</v>
      </c>
      <c r="DJ9" s="446">
        <v>0</v>
      </c>
      <c r="DK9" s="446">
        <v>0</v>
      </c>
      <c r="DL9" s="446">
        <v>0</v>
      </c>
      <c r="DM9" s="446">
        <v>0</v>
      </c>
      <c r="DN9" s="446">
        <v>0</v>
      </c>
      <c r="DO9" s="446">
        <v>0</v>
      </c>
      <c r="DP9" s="446">
        <v>0</v>
      </c>
      <c r="DQ9" s="446">
        <v>0</v>
      </c>
      <c r="DR9" s="446">
        <v>0</v>
      </c>
      <c r="DS9" s="446">
        <v>0</v>
      </c>
      <c r="DT9" s="446">
        <v>0</v>
      </c>
      <c r="DU9" s="446">
        <v>0</v>
      </c>
      <c r="DV9" s="446">
        <v>0</v>
      </c>
      <c r="DW9" s="446">
        <v>0</v>
      </c>
      <c r="DX9" s="446">
        <v>0</v>
      </c>
      <c r="DY9" s="446">
        <v>0</v>
      </c>
      <c r="DZ9" s="446">
        <v>0</v>
      </c>
      <c r="EA9" s="446">
        <v>0</v>
      </c>
      <c r="EB9" s="446">
        <v>0</v>
      </c>
      <c r="EC9" s="446">
        <v>0</v>
      </c>
      <c r="ED9" s="446">
        <v>0</v>
      </c>
      <c r="EE9" s="446">
        <v>0</v>
      </c>
      <c r="EF9" s="446">
        <v>0</v>
      </c>
      <c r="EG9" s="448">
        <v>0</v>
      </c>
      <c r="EI9" s="236">
        <v>6</v>
      </c>
      <c r="EJ9" s="445" t="s">
        <v>36</v>
      </c>
      <c r="EK9" s="450">
        <v>5.9677957752939707E-2</v>
      </c>
      <c r="EL9" s="446">
        <v>2.7669348883155747E-3</v>
      </c>
      <c r="EM9" s="446">
        <v>1.2115603064616108E-2</v>
      </c>
      <c r="EN9" s="446">
        <v>7.7909194739867474E-2</v>
      </c>
      <c r="EO9" s="446">
        <v>2.781010755675517E-2</v>
      </c>
      <c r="EP9" s="446">
        <v>0.19215437716412523</v>
      </c>
      <c r="EQ9" s="446">
        <v>3.6975582674322265E-2</v>
      </c>
      <c r="ER9" s="446">
        <v>0.16305584292924277</v>
      </c>
      <c r="ES9" s="446">
        <v>8.3867768042843165E-3</v>
      </c>
      <c r="ET9" s="446">
        <v>6.1906741699145644E-3</v>
      </c>
      <c r="EU9" s="446">
        <v>2.7068719547078046E-3</v>
      </c>
      <c r="EV9" s="446">
        <v>9.0491286852518085E-3</v>
      </c>
      <c r="EW9" s="446">
        <v>6.310107612169099E-3</v>
      </c>
      <c r="EX9" s="446">
        <v>4.0572706305844978E-3</v>
      </c>
      <c r="EY9" s="446">
        <v>1.6867329031264793E-2</v>
      </c>
      <c r="EZ9" s="446">
        <v>1.5937711946295851E-2</v>
      </c>
      <c r="FA9" s="446">
        <v>7.8521295821899987E-3</v>
      </c>
      <c r="FB9" s="446">
        <v>2.8540973513297013E-3</v>
      </c>
      <c r="FC9" s="446">
        <v>1.1330102754393204E-2</v>
      </c>
      <c r="FD9" s="446">
        <v>3.1614451959676305E-2</v>
      </c>
      <c r="FE9" s="446">
        <v>6.1570466079146052E-3</v>
      </c>
      <c r="FF9" s="446">
        <v>1.9798230642930664E-3</v>
      </c>
      <c r="FG9" s="446">
        <v>8.3601686469505741E-3</v>
      </c>
      <c r="FH9" s="446">
        <v>1.544544455842373E-2</v>
      </c>
      <c r="FI9" s="446">
        <v>9.0876438272690396E-6</v>
      </c>
      <c r="FJ9" s="446">
        <v>2.7522745140618521E-5</v>
      </c>
      <c r="FK9" s="446">
        <v>3.3560412631666686E-5</v>
      </c>
      <c r="FL9" s="446">
        <v>7.5305534153332742E-4</v>
      </c>
      <c r="FM9" s="446">
        <v>7.3546866723397692E-4</v>
      </c>
      <c r="FN9" s="446">
        <v>9.3422794044553073E-4</v>
      </c>
      <c r="FO9" s="446">
        <v>3.4093203635770859E-3</v>
      </c>
      <c r="FP9" s="446">
        <v>0.1625220109952796</v>
      </c>
      <c r="FQ9" s="446">
        <v>2.243291697035194E-3</v>
      </c>
      <c r="FR9" s="446">
        <v>3.897844830598195E-3</v>
      </c>
      <c r="FS9" s="446">
        <v>7.503548064017442E-3</v>
      </c>
      <c r="FT9" s="446">
        <v>9.3294307205259563E-3</v>
      </c>
      <c r="FU9" s="448">
        <v>3.6746906569778081E-3</v>
      </c>
    </row>
    <row r="10" spans="2:177" ht="19.5" customHeight="1" x14ac:dyDescent="0.2">
      <c r="B10" s="102">
        <v>7</v>
      </c>
      <c r="C10" s="437" t="s">
        <v>37</v>
      </c>
      <c r="D10" s="438">
        <v>3.4692434349733681E-2</v>
      </c>
      <c r="E10" s="438">
        <v>0.46908648437679334</v>
      </c>
      <c r="F10" s="438">
        <v>5.7293110088114975E-2</v>
      </c>
      <c r="G10" s="439">
        <v>1.6227961740925959E-2</v>
      </c>
      <c r="H10" s="438">
        <v>1.1113393592315801E-2</v>
      </c>
      <c r="I10" s="440">
        <v>9.9311176782396517E-3</v>
      </c>
      <c r="J10" s="3"/>
      <c r="K10" s="465" t="str">
        <f t="shared" si="36"/>
        <v>令和５年（2023年）</v>
      </c>
      <c r="L10" s="532">
        <f t="shared" si="37"/>
        <v>0.54715948066986786</v>
      </c>
      <c r="M10" s="464">
        <f t="shared" si="37"/>
        <v>0.5960677179768451</v>
      </c>
      <c r="S10" s="102">
        <v>7</v>
      </c>
      <c r="T10" s="437" t="s">
        <v>37</v>
      </c>
      <c r="U10" s="484">
        <v>5.2292341431603071E-4</v>
      </c>
      <c r="V10" s="485">
        <v>1.334715355550486E-3</v>
      </c>
      <c r="W10" s="485">
        <v>2.7163294067302488E-4</v>
      </c>
      <c r="X10" s="485">
        <v>1.7114523411901821E-4</v>
      </c>
      <c r="Y10" s="485">
        <v>1.9010742618689953E-4</v>
      </c>
      <c r="Z10" s="485">
        <v>1.9000492896476958E-4</v>
      </c>
      <c r="AA10" s="485">
        <v>1.0085224934280062</v>
      </c>
      <c r="AB10" s="485">
        <v>1.117798184353365E-4</v>
      </c>
      <c r="AC10" s="485">
        <v>6.0173534417003822E-4</v>
      </c>
      <c r="AD10" s="485">
        <v>8.7070911390268416E-4</v>
      </c>
      <c r="AE10" s="485">
        <v>2.5244683815893085E-4</v>
      </c>
      <c r="AF10" s="485">
        <v>1.9364208285560646E-4</v>
      </c>
      <c r="AG10" s="485">
        <v>1.1940647386928102E-4</v>
      </c>
      <c r="AH10" s="485">
        <v>8.2734787360751858E-5</v>
      </c>
      <c r="AI10" s="485">
        <v>1.48041801918213E-4</v>
      </c>
      <c r="AJ10" s="485">
        <v>1.1948532512133545E-4</v>
      </c>
      <c r="AK10" s="485">
        <v>8.4293747992206193E-5</v>
      </c>
      <c r="AL10" s="485">
        <v>6.5146002259242302E-5</v>
      </c>
      <c r="AM10" s="485">
        <v>1.4029511998179414E-4</v>
      </c>
      <c r="AN10" s="485">
        <v>4.3713758176050445E-4</v>
      </c>
      <c r="AO10" s="485">
        <v>3.8369055097186661E-4</v>
      </c>
      <c r="AP10" s="485">
        <v>1.2368406911488245E-3</v>
      </c>
      <c r="AQ10" s="485">
        <v>5.2831505741994609E-4</v>
      </c>
      <c r="AR10" s="485">
        <v>6.3439742683811756E-4</v>
      </c>
      <c r="AS10" s="485">
        <v>1.8220075070476304E-4</v>
      </c>
      <c r="AT10" s="485">
        <v>1.2379283228656739E-4</v>
      </c>
      <c r="AU10" s="485">
        <v>4.3986998422380723E-5</v>
      </c>
      <c r="AV10" s="485">
        <v>3.5150859888060815E-3</v>
      </c>
      <c r="AW10" s="485">
        <v>1.2682781901641056E-4</v>
      </c>
      <c r="AX10" s="485">
        <v>4.1073593582387549E-4</v>
      </c>
      <c r="AY10" s="485">
        <v>1.6133161309425903E-4</v>
      </c>
      <c r="AZ10" s="485">
        <v>1.4428337205036544E-4</v>
      </c>
      <c r="BA10" s="485">
        <v>2.3603855456254545E-4</v>
      </c>
      <c r="BB10" s="485">
        <v>1.3220320971280187E-4</v>
      </c>
      <c r="BC10" s="485">
        <v>2.6736534117841764E-4</v>
      </c>
      <c r="BD10" s="485">
        <v>1.9700379710031591E-4</v>
      </c>
      <c r="BE10" s="486">
        <v>4.4264355844942911E-4</v>
      </c>
      <c r="BF10" s="9"/>
      <c r="BG10" s="102">
        <v>7</v>
      </c>
      <c r="BH10" s="437" t="s">
        <v>37</v>
      </c>
      <c r="BI10" s="499">
        <f t="shared" si="35"/>
        <v>4.953159429310893E-4</v>
      </c>
      <c r="BJ10" s="500">
        <f t="shared" si="38"/>
        <v>1.3346435335290542E-3</v>
      </c>
      <c r="BK10" s="500">
        <f t="shared" si="0"/>
        <v>2.5389542551462583E-4</v>
      </c>
      <c r="BL10" s="500">
        <f t="shared" si="1"/>
        <v>1.688235071382985E-4</v>
      </c>
      <c r="BM10" s="500">
        <f t="shared" si="2"/>
        <v>1.8558979458237941E-4</v>
      </c>
      <c r="BN10" s="500">
        <f t="shared" si="3"/>
        <v>1.8192189421543299E-4</v>
      </c>
      <c r="BO10" s="500">
        <f t="shared" si="4"/>
        <v>1</v>
      </c>
      <c r="BP10" s="500">
        <f t="shared" si="5"/>
        <v>1.0667201441427603E-4</v>
      </c>
      <c r="BQ10" s="500">
        <f t="shared" si="6"/>
        <v>5.5781986271594001E-4</v>
      </c>
      <c r="BR10" s="500">
        <f t="shared" si="7"/>
        <v>8.6749601136838046E-4</v>
      </c>
      <c r="BS10" s="500">
        <f t="shared" si="8"/>
        <v>2.5010462755578307E-4</v>
      </c>
      <c r="BT10" s="500">
        <f t="shared" si="9"/>
        <v>1.914792397756444E-4</v>
      </c>
      <c r="BU10" s="500">
        <f t="shared" si="10"/>
        <v>1.1935689886688967E-4</v>
      </c>
      <c r="BV10" s="500">
        <f t="shared" si="11"/>
        <v>8.1089329061587666E-5</v>
      </c>
      <c r="BW10" s="500">
        <f t="shared" si="12"/>
        <v>1.4763841499423785E-4</v>
      </c>
      <c r="BX10" s="500">
        <f t="shared" si="13"/>
        <v>1.1495471020114012E-4</v>
      </c>
      <c r="BY10" s="500">
        <f t="shared" si="14"/>
        <v>8.4069733548272036E-5</v>
      </c>
      <c r="BZ10" s="500">
        <f t="shared" si="15"/>
        <v>6.509096399716317E-5</v>
      </c>
      <c r="CA10" s="500">
        <f t="shared" si="16"/>
        <v>1.3705916191023381E-4</v>
      </c>
      <c r="CB10" s="500">
        <f t="shared" si="17"/>
        <v>4.3361352265732899E-4</v>
      </c>
      <c r="CC10" s="500">
        <f t="shared" si="18"/>
        <v>3.6425218859572126E-4</v>
      </c>
      <c r="CD10" s="500">
        <f t="shared" si="19"/>
        <v>1.2101455389925562E-3</v>
      </c>
      <c r="CE10" s="500">
        <f t="shared" si="20"/>
        <v>4.8359904172080365E-4</v>
      </c>
      <c r="CF10" s="500">
        <f t="shared" si="21"/>
        <v>6.3401736704016092E-4</v>
      </c>
      <c r="CG10" s="500">
        <f t="shared" si="22"/>
        <v>1.8013369627712384E-4</v>
      </c>
      <c r="CH10" s="500">
        <f t="shared" si="23"/>
        <v>1.1467396993047276E-4</v>
      </c>
      <c r="CI10" s="500">
        <f t="shared" si="24"/>
        <v>4.171346213482221E-5</v>
      </c>
      <c r="CJ10" s="500">
        <f t="shared" si="25"/>
        <v>3.3431618085356103E-3</v>
      </c>
      <c r="CK10" s="500">
        <f t="shared" si="26"/>
        <v>1.0738859960243401E-4</v>
      </c>
      <c r="CL10" s="500">
        <f t="shared" si="27"/>
        <v>4.1069774244227347E-4</v>
      </c>
      <c r="CM10" s="500">
        <f t="shared" si="28"/>
        <v>1.6130695992977735E-4</v>
      </c>
      <c r="CN10" s="500">
        <f t="shared" si="29"/>
        <v>1.4232371480511007E-4</v>
      </c>
      <c r="CO10" s="500">
        <f t="shared" si="30"/>
        <v>2.3593603003533629E-4</v>
      </c>
      <c r="CP10" s="500">
        <f t="shared" si="31"/>
        <v>1.1538769190204675E-4</v>
      </c>
      <c r="CQ10" s="500">
        <f t="shared" si="32"/>
        <v>2.6293622493425836E-4</v>
      </c>
      <c r="CR10" s="500">
        <f t="shared" si="33"/>
        <v>1.9687325002062464E-4</v>
      </c>
      <c r="CS10" s="501">
        <f t="shared" si="34"/>
        <v>4.4239590808815426E-4</v>
      </c>
      <c r="CT10" s="11"/>
      <c r="CU10" s="102">
        <v>7</v>
      </c>
      <c r="CV10" s="471" t="s">
        <v>37</v>
      </c>
      <c r="CW10" s="472">
        <v>0</v>
      </c>
      <c r="CX10" s="438">
        <v>0</v>
      </c>
      <c r="CY10" s="438">
        <v>0</v>
      </c>
      <c r="CZ10" s="438">
        <v>0</v>
      </c>
      <c r="DA10" s="438">
        <v>0</v>
      </c>
      <c r="DB10" s="438">
        <v>0</v>
      </c>
      <c r="DC10" s="438">
        <v>0</v>
      </c>
      <c r="DD10" s="438">
        <v>0</v>
      </c>
      <c r="DE10" s="438">
        <v>0</v>
      </c>
      <c r="DF10" s="438">
        <v>0</v>
      </c>
      <c r="DG10" s="438">
        <v>0</v>
      </c>
      <c r="DH10" s="438">
        <v>0</v>
      </c>
      <c r="DI10" s="438">
        <v>0</v>
      </c>
      <c r="DJ10" s="438">
        <v>0</v>
      </c>
      <c r="DK10" s="438">
        <v>0</v>
      </c>
      <c r="DL10" s="438">
        <v>0</v>
      </c>
      <c r="DM10" s="438">
        <v>0</v>
      </c>
      <c r="DN10" s="438">
        <v>0</v>
      </c>
      <c r="DO10" s="438">
        <v>0</v>
      </c>
      <c r="DP10" s="438">
        <v>0</v>
      </c>
      <c r="DQ10" s="438">
        <v>0</v>
      </c>
      <c r="DR10" s="438">
        <v>0</v>
      </c>
      <c r="DS10" s="438">
        <v>0</v>
      </c>
      <c r="DT10" s="438">
        <v>0</v>
      </c>
      <c r="DU10" s="438">
        <v>0</v>
      </c>
      <c r="DV10" s="438">
        <v>0</v>
      </c>
      <c r="DW10" s="438">
        <v>0</v>
      </c>
      <c r="DX10" s="438">
        <v>0</v>
      </c>
      <c r="DY10" s="438">
        <v>0</v>
      </c>
      <c r="DZ10" s="438">
        <v>0</v>
      </c>
      <c r="EA10" s="438">
        <v>0</v>
      </c>
      <c r="EB10" s="438">
        <v>0</v>
      </c>
      <c r="EC10" s="438">
        <v>0</v>
      </c>
      <c r="ED10" s="438">
        <v>0</v>
      </c>
      <c r="EE10" s="438">
        <v>0</v>
      </c>
      <c r="EF10" s="438">
        <v>0</v>
      </c>
      <c r="EG10" s="440">
        <v>0</v>
      </c>
      <c r="EI10" s="102">
        <v>7</v>
      </c>
      <c r="EJ10" s="437" t="s">
        <v>37</v>
      </c>
      <c r="EK10" s="472">
        <v>8.8499211255272311E-3</v>
      </c>
      <c r="EL10" s="438">
        <v>2.1368218132294971E-2</v>
      </c>
      <c r="EM10" s="438">
        <v>2.9162760671233019E-3</v>
      </c>
      <c r="EN10" s="438">
        <v>2.1404652782333251E-3</v>
      </c>
      <c r="EO10" s="438">
        <v>1.7070199311730047E-3</v>
      </c>
      <c r="EP10" s="438">
        <v>2.4382278856398482E-3</v>
      </c>
      <c r="EQ10" s="438">
        <v>0.23800787682597729</v>
      </c>
      <c r="ER10" s="438">
        <v>8.7803127244863867E-4</v>
      </c>
      <c r="ES10" s="438">
        <v>7.9021348557150196E-3</v>
      </c>
      <c r="ET10" s="438">
        <v>1.9827875339747378E-2</v>
      </c>
      <c r="EU10" s="438">
        <v>4.5484447100874112E-3</v>
      </c>
      <c r="EV10" s="438">
        <v>3.3199521254901774E-3</v>
      </c>
      <c r="EW10" s="438">
        <v>1.0148224132276789E-3</v>
      </c>
      <c r="EX10" s="438">
        <v>6.1099945210130202E-4</v>
      </c>
      <c r="EY10" s="438">
        <v>1.895102273847316E-3</v>
      </c>
      <c r="EZ10" s="438">
        <v>1.2614281315036628E-3</v>
      </c>
      <c r="FA10" s="438">
        <v>5.2951164148359897E-4</v>
      </c>
      <c r="FB10" s="438">
        <v>3.4376899515667055E-4</v>
      </c>
      <c r="FC10" s="438">
        <v>2.1437314559864433E-3</v>
      </c>
      <c r="FD10" s="438">
        <v>2.1705055735777323E-3</v>
      </c>
      <c r="FE10" s="438">
        <v>6.6215992255646127E-3</v>
      </c>
      <c r="FF10" s="438">
        <v>3.1239986026927381E-2</v>
      </c>
      <c r="FG10" s="438">
        <v>1.0572550702353497E-2</v>
      </c>
      <c r="FH10" s="438">
        <v>1.2137041481617213E-2</v>
      </c>
      <c r="FI10" s="438">
        <v>1.3539575768157432E-3</v>
      </c>
      <c r="FJ10" s="438">
        <v>3.7659372175908321E-4</v>
      </c>
      <c r="FK10" s="438">
        <v>4.0523562052674857E-4</v>
      </c>
      <c r="FL10" s="438">
        <v>9.4780520963242812E-2</v>
      </c>
      <c r="FM10" s="438">
        <v>7.7828011420301695E-4</v>
      </c>
      <c r="FN10" s="438">
        <v>8.8393974175983853E-3</v>
      </c>
      <c r="FO10" s="438">
        <v>2.1894714760691443E-3</v>
      </c>
      <c r="FP10" s="438">
        <v>1.9243268051659535E-3</v>
      </c>
      <c r="FQ10" s="438">
        <v>3.1662854892893352E-3</v>
      </c>
      <c r="FR10" s="438">
        <v>1.9091147067602373E-3</v>
      </c>
      <c r="FS10" s="438">
        <v>3.7085029207721736E-3</v>
      </c>
      <c r="FT10" s="438">
        <v>0</v>
      </c>
      <c r="FU10" s="440">
        <v>8.9211276290844157E-3</v>
      </c>
    </row>
    <row r="11" spans="2:177" ht="19.5" customHeight="1" x14ac:dyDescent="0.2">
      <c r="B11" s="102">
        <v>8</v>
      </c>
      <c r="C11" s="437" t="s">
        <v>218</v>
      </c>
      <c r="D11" s="438">
        <v>0.20723003792726624</v>
      </c>
      <c r="E11" s="438">
        <v>0.42276012265183599</v>
      </c>
      <c r="F11" s="438">
        <v>0.23321812021096022</v>
      </c>
      <c r="G11" s="439">
        <v>2.4244992422427936E-3</v>
      </c>
      <c r="H11" s="438">
        <v>2.9562918941565385E-2</v>
      </c>
      <c r="I11" s="440">
        <v>2.7167303096300603E-2</v>
      </c>
      <c r="J11" s="3"/>
      <c r="K11" s="465" t="str">
        <f t="shared" si="36"/>
        <v>令和６年（2024年）</v>
      </c>
      <c r="L11" s="532">
        <f t="shared" si="37"/>
        <v>0.54435289444561274</v>
      </c>
      <c r="M11" s="464">
        <f t="shared" si="37"/>
        <v>0.57137298099833567</v>
      </c>
      <c r="S11" s="102">
        <v>8</v>
      </c>
      <c r="T11" s="437" t="s">
        <v>91</v>
      </c>
      <c r="U11" s="484">
        <v>3.1400416449225842E-3</v>
      </c>
      <c r="V11" s="485">
        <v>1.2153765810970442E-3</v>
      </c>
      <c r="W11" s="485">
        <v>6.1963710643712124E-3</v>
      </c>
      <c r="X11" s="485">
        <v>3.4369321460134454E-3</v>
      </c>
      <c r="Y11" s="485">
        <v>3.1963411986196139E-3</v>
      </c>
      <c r="Z11" s="485">
        <v>1.4881504739980268E-2</v>
      </c>
      <c r="AA11" s="485">
        <v>5.645954250146374E-4</v>
      </c>
      <c r="AB11" s="485">
        <v>1.0478832620636898</v>
      </c>
      <c r="AC11" s="485">
        <v>6.4062723442116841E-4</v>
      </c>
      <c r="AD11" s="485">
        <v>4.2167032003313277E-4</v>
      </c>
      <c r="AE11" s="485">
        <v>2.4893194628849074E-4</v>
      </c>
      <c r="AF11" s="485">
        <v>9.72096868151858E-4</v>
      </c>
      <c r="AG11" s="485">
        <v>2.0767460688404693E-3</v>
      </c>
      <c r="AH11" s="485">
        <v>2.4276099258297426E-3</v>
      </c>
      <c r="AI11" s="485">
        <v>1.7144276339241763E-2</v>
      </c>
      <c r="AJ11" s="485">
        <v>5.8167773700958294E-3</v>
      </c>
      <c r="AK11" s="485">
        <v>4.4718766403685824E-3</v>
      </c>
      <c r="AL11" s="485">
        <v>5.0679423072475275E-3</v>
      </c>
      <c r="AM11" s="485">
        <v>1.1231609768075305E-2</v>
      </c>
      <c r="AN11" s="485">
        <v>9.1302112355713689E-3</v>
      </c>
      <c r="AO11" s="485">
        <v>4.2238606581610268E-3</v>
      </c>
      <c r="AP11" s="485">
        <v>3.8557075084920823E-4</v>
      </c>
      <c r="AQ11" s="485">
        <v>9.382955904929248E-3</v>
      </c>
      <c r="AR11" s="485">
        <v>4.8731415845631497E-3</v>
      </c>
      <c r="AS11" s="485">
        <v>1.4818684352064676E-3</v>
      </c>
      <c r="AT11" s="485">
        <v>1.0671827093627808E-3</v>
      </c>
      <c r="AU11" s="485">
        <v>4.0196276306286714E-4</v>
      </c>
      <c r="AV11" s="485">
        <v>1.5610141779125104E-3</v>
      </c>
      <c r="AW11" s="485">
        <v>1.0955128916541729E-3</v>
      </c>
      <c r="AX11" s="485">
        <v>8.4621168500671881E-4</v>
      </c>
      <c r="AY11" s="485">
        <v>7.4157468707070594E-4</v>
      </c>
      <c r="AZ11" s="485">
        <v>1.3862736918383244E-3</v>
      </c>
      <c r="BA11" s="485">
        <v>2.086838755501775E-3</v>
      </c>
      <c r="BB11" s="485">
        <v>2.2864286308756903E-3</v>
      </c>
      <c r="BC11" s="485">
        <v>1.2620449611729222E-3</v>
      </c>
      <c r="BD11" s="485">
        <v>1.0809923387697902E-2</v>
      </c>
      <c r="BE11" s="486">
        <v>7.8199136452829113E-4</v>
      </c>
      <c r="BF11" s="9"/>
      <c r="BG11" s="102">
        <v>8</v>
      </c>
      <c r="BH11" s="437" t="s">
        <v>91</v>
      </c>
      <c r="BI11" s="499">
        <f t="shared" si="35"/>
        <v>2.9742647692148653E-3</v>
      </c>
      <c r="BJ11" s="500">
        <f t="shared" si="38"/>
        <v>1.2153111807834177E-3</v>
      </c>
      <c r="BK11" s="500">
        <f t="shared" si="0"/>
        <v>5.7917506769873039E-3</v>
      </c>
      <c r="BL11" s="500">
        <f t="shared" si="1"/>
        <v>3.3903073122260601E-3</v>
      </c>
      <c r="BM11" s="500">
        <f t="shared" si="2"/>
        <v>3.120384712819225E-3</v>
      </c>
      <c r="BN11" s="500">
        <f t="shared" si="3"/>
        <v>1.4248427900389538E-2</v>
      </c>
      <c r="BO11" s="500">
        <f t="shared" si="4"/>
        <v>5.5982432587651685E-4</v>
      </c>
      <c r="BP11" s="500">
        <f t="shared" si="5"/>
        <v>1</v>
      </c>
      <c r="BQ11" s="500">
        <f t="shared" si="6"/>
        <v>5.9387336878108875E-4</v>
      </c>
      <c r="BR11" s="500">
        <f t="shared" si="7"/>
        <v>4.2011426652191323E-4</v>
      </c>
      <c r="BS11" s="500">
        <f t="shared" si="8"/>
        <v>2.4662234697518084E-4</v>
      </c>
      <c r="BT11" s="500">
        <f t="shared" si="9"/>
        <v>9.6123924385175781E-4</v>
      </c>
      <c r="BU11" s="500">
        <f t="shared" si="10"/>
        <v>2.0758838484935082E-3</v>
      </c>
      <c r="BV11" s="500">
        <f t="shared" si="11"/>
        <v>2.3793287731608851E-3</v>
      </c>
      <c r="BW11" s="500">
        <f t="shared" si="12"/>
        <v>1.70975613114141E-2</v>
      </c>
      <c r="BX11" s="500">
        <f t="shared" si="13"/>
        <v>5.5962182485999549E-3</v>
      </c>
      <c r="BY11" s="500">
        <f t="shared" si="14"/>
        <v>4.4599924261439763E-3</v>
      </c>
      <c r="BZ11" s="500">
        <f t="shared" si="15"/>
        <v>5.0636606824780101E-3</v>
      </c>
      <c r="CA11" s="500">
        <f t="shared" si="16"/>
        <v>1.0972548595524646E-2</v>
      </c>
      <c r="CB11" s="500">
        <f t="shared" si="17"/>
        <v>9.0566064819168138E-3</v>
      </c>
      <c r="CC11" s="500">
        <f t="shared" si="18"/>
        <v>4.0098732824184894E-3</v>
      </c>
      <c r="CD11" s="500">
        <f t="shared" si="19"/>
        <v>3.772488465533803E-4</v>
      </c>
      <c r="CE11" s="500">
        <f t="shared" si="20"/>
        <v>8.5887926539362485E-3</v>
      </c>
      <c r="CF11" s="500">
        <f t="shared" si="21"/>
        <v>4.8702221445911529E-3</v>
      </c>
      <c r="CG11" s="500">
        <f t="shared" si="22"/>
        <v>1.4650567442648877E-3</v>
      </c>
      <c r="CH11" s="500">
        <f t="shared" si="23"/>
        <v>9.8857159710584539E-4</v>
      </c>
      <c r="CI11" s="500">
        <f t="shared" si="24"/>
        <v>3.8118669375040119E-4</v>
      </c>
      <c r="CJ11" s="500">
        <f t="shared" si="25"/>
        <v>1.4846643862479977E-3</v>
      </c>
      <c r="CK11" s="500">
        <f t="shared" si="26"/>
        <v>9.2760087016817818E-4</v>
      </c>
      <c r="CL11" s="500">
        <f t="shared" si="27"/>
        <v>8.4613299774567675E-4</v>
      </c>
      <c r="CM11" s="500">
        <f t="shared" si="28"/>
        <v>7.4146136667190021E-4</v>
      </c>
      <c r="CN11" s="500">
        <f t="shared" si="29"/>
        <v>1.3674453178856448E-3</v>
      </c>
      <c r="CO11" s="500">
        <f t="shared" si="30"/>
        <v>2.0859323266466836E-3</v>
      </c>
      <c r="CP11" s="500">
        <f t="shared" si="31"/>
        <v>1.9956075422725172E-3</v>
      </c>
      <c r="CQ11" s="500">
        <f t="shared" si="32"/>
        <v>1.2411381981132321E-3</v>
      </c>
      <c r="CR11" s="500">
        <f t="shared" si="33"/>
        <v>1.0802760054042806E-2</v>
      </c>
      <c r="CS11" s="501">
        <f t="shared" si="34"/>
        <v>7.8155385574669349E-4</v>
      </c>
      <c r="CT11" s="11"/>
      <c r="CU11" s="102">
        <v>8</v>
      </c>
      <c r="CV11" s="471" t="s">
        <v>218</v>
      </c>
      <c r="CW11" s="472">
        <v>0</v>
      </c>
      <c r="CX11" s="438">
        <v>0</v>
      </c>
      <c r="CY11" s="438">
        <v>0</v>
      </c>
      <c r="CZ11" s="438">
        <v>0</v>
      </c>
      <c r="DA11" s="438">
        <v>0</v>
      </c>
      <c r="DB11" s="438">
        <v>0</v>
      </c>
      <c r="DC11" s="438">
        <v>0</v>
      </c>
      <c r="DD11" s="438">
        <v>0</v>
      </c>
      <c r="DE11" s="438">
        <v>0</v>
      </c>
      <c r="DF11" s="438">
        <v>0</v>
      </c>
      <c r="DG11" s="438">
        <v>0</v>
      </c>
      <c r="DH11" s="438">
        <v>0</v>
      </c>
      <c r="DI11" s="438">
        <v>0</v>
      </c>
      <c r="DJ11" s="438">
        <v>0</v>
      </c>
      <c r="DK11" s="438">
        <v>0</v>
      </c>
      <c r="DL11" s="438">
        <v>0</v>
      </c>
      <c r="DM11" s="438">
        <v>0</v>
      </c>
      <c r="DN11" s="438">
        <v>0</v>
      </c>
      <c r="DO11" s="438">
        <v>0</v>
      </c>
      <c r="DP11" s="438">
        <v>0</v>
      </c>
      <c r="DQ11" s="438">
        <v>0</v>
      </c>
      <c r="DR11" s="438">
        <v>0</v>
      </c>
      <c r="DS11" s="438">
        <v>0</v>
      </c>
      <c r="DT11" s="438">
        <v>0</v>
      </c>
      <c r="DU11" s="438">
        <v>0</v>
      </c>
      <c r="DV11" s="438">
        <v>0</v>
      </c>
      <c r="DW11" s="438">
        <v>0</v>
      </c>
      <c r="DX11" s="438">
        <v>0</v>
      </c>
      <c r="DY11" s="438">
        <v>0</v>
      </c>
      <c r="DZ11" s="438">
        <v>0</v>
      </c>
      <c r="EA11" s="438">
        <v>0</v>
      </c>
      <c r="EB11" s="438">
        <v>0</v>
      </c>
      <c r="EC11" s="438">
        <v>0</v>
      </c>
      <c r="ED11" s="438">
        <v>0</v>
      </c>
      <c r="EE11" s="438">
        <v>0</v>
      </c>
      <c r="EF11" s="438">
        <v>0</v>
      </c>
      <c r="EG11" s="440">
        <v>0</v>
      </c>
      <c r="EI11" s="102">
        <v>8</v>
      </c>
      <c r="EJ11" s="437" t="s">
        <v>91</v>
      </c>
      <c r="EK11" s="472">
        <v>1.0893899907949053E-2</v>
      </c>
      <c r="EL11" s="438">
        <v>3.5773542923456126E-3</v>
      </c>
      <c r="EM11" s="438">
        <v>2.4088348363985899E-2</v>
      </c>
      <c r="EN11" s="438">
        <v>1.2943931991530131E-2</v>
      </c>
      <c r="EO11" s="438">
        <v>1.2708269806735338E-2</v>
      </c>
      <c r="EP11" s="438">
        <v>6.3895943760655438E-2</v>
      </c>
      <c r="EQ11" s="438">
        <v>7.5554080650850415E-4</v>
      </c>
      <c r="ER11" s="438">
        <v>0.21706802940056422</v>
      </c>
      <c r="ES11" s="438">
        <v>9.7485807950543988E-4</v>
      </c>
      <c r="ET11" s="438">
        <v>6.9529820831789224E-4</v>
      </c>
      <c r="EU11" s="438">
        <v>3.2275403176837305E-4</v>
      </c>
      <c r="EV11" s="438">
        <v>3.4665740501056406E-3</v>
      </c>
      <c r="EW11" s="438">
        <v>8.4036257140460181E-3</v>
      </c>
      <c r="EX11" s="438">
        <v>9.8840225471835772E-3</v>
      </c>
      <c r="EY11" s="438">
        <v>7.7036871341443505E-2</v>
      </c>
      <c r="EZ11" s="438">
        <v>2.4534845897893367E-2</v>
      </c>
      <c r="FA11" s="438">
        <v>1.8439877756815298E-2</v>
      </c>
      <c r="FB11" s="438">
        <v>2.1361462228055871E-2</v>
      </c>
      <c r="FC11" s="438">
        <v>4.9349424683473232E-2</v>
      </c>
      <c r="FD11" s="438">
        <v>3.9582320834757656E-2</v>
      </c>
      <c r="FE11" s="438">
        <v>1.6832753909356457E-2</v>
      </c>
      <c r="FF11" s="438">
        <v>0</v>
      </c>
      <c r="FG11" s="438">
        <v>3.6743686168870776E-2</v>
      </c>
      <c r="FH11" s="438">
        <v>2.0451521506622564E-2</v>
      </c>
      <c r="FI11" s="438">
        <v>5.249752242690477E-3</v>
      </c>
      <c r="FJ11" s="438">
        <v>2.5373769200039025E-3</v>
      </c>
      <c r="FK11" s="438">
        <v>7.3561252162789514E-4</v>
      </c>
      <c r="FL11" s="438">
        <v>4.2178559026389683E-3</v>
      </c>
      <c r="FM11" s="438">
        <v>2.1756126959053676E-3</v>
      </c>
      <c r="FN11" s="438">
        <v>1.7501544959100013E-3</v>
      </c>
      <c r="FO11" s="438">
        <v>1.5596863620328961E-3</v>
      </c>
      <c r="FP11" s="438">
        <v>2.3645666122508869E-3</v>
      </c>
      <c r="FQ11" s="438">
        <v>7.4235341426022276E-3</v>
      </c>
      <c r="FR11" s="438">
        <v>8.3640462130699384E-3</v>
      </c>
      <c r="FS11" s="438">
        <v>2.7792467673229014E-3</v>
      </c>
      <c r="FT11" s="438">
        <v>4.6101975326634639E-2</v>
      </c>
      <c r="FU11" s="440">
        <v>2.0580853213399016E-3</v>
      </c>
    </row>
    <row r="12" spans="2:177" ht="19.5" customHeight="1" x14ac:dyDescent="0.2">
      <c r="B12" s="102">
        <v>9</v>
      </c>
      <c r="C12" s="437" t="s">
        <v>38</v>
      </c>
      <c r="D12" s="438">
        <v>0.4104198134417304</v>
      </c>
      <c r="E12" s="438">
        <v>0.47758252646201299</v>
      </c>
      <c r="F12" s="438">
        <v>0.19352996822404719</v>
      </c>
      <c r="G12" s="439">
        <v>3.2345832731230149E-4</v>
      </c>
      <c r="H12" s="438">
        <v>2.844436387861346E-2</v>
      </c>
      <c r="I12" s="440">
        <v>2.4605851106067007E-2</v>
      </c>
      <c r="J12" s="3"/>
      <c r="K12" s="465" t="str">
        <f t="shared" si="36"/>
        <v/>
      </c>
      <c r="L12" s="532" t="str">
        <f t="shared" si="37"/>
        <v/>
      </c>
      <c r="M12" s="464" t="str">
        <f t="shared" si="37"/>
        <v/>
      </c>
      <c r="S12" s="102">
        <v>9</v>
      </c>
      <c r="T12" s="437" t="s">
        <v>38</v>
      </c>
      <c r="U12" s="484">
        <v>1.9030525232295991E-3</v>
      </c>
      <c r="V12" s="485">
        <v>3.0445558669513667E-4</v>
      </c>
      <c r="W12" s="485">
        <v>1.0709470507044622E-3</v>
      </c>
      <c r="X12" s="485">
        <v>5.5941398708948104E-4</v>
      </c>
      <c r="Y12" s="485">
        <v>6.2241312289711278E-4</v>
      </c>
      <c r="Z12" s="485">
        <v>6.7987515863198143E-3</v>
      </c>
      <c r="AA12" s="485">
        <v>1.2293173846539851E-2</v>
      </c>
      <c r="AB12" s="485">
        <v>1.8595059853621341E-3</v>
      </c>
      <c r="AC12" s="485">
        <v>1.0787269948407365</v>
      </c>
      <c r="AD12" s="485">
        <v>4.7146250977929231E-3</v>
      </c>
      <c r="AE12" s="485">
        <v>2.8644325043842764E-4</v>
      </c>
      <c r="AF12" s="485">
        <v>2.0549125043104774E-3</v>
      </c>
      <c r="AG12" s="485">
        <v>9.0504142847041887E-3</v>
      </c>
      <c r="AH12" s="485">
        <v>1.5713398612775772E-3</v>
      </c>
      <c r="AI12" s="485">
        <v>1.9772944446660059E-3</v>
      </c>
      <c r="AJ12" s="485">
        <v>1.0055275981040524E-2</v>
      </c>
      <c r="AK12" s="485">
        <v>3.4219731565663719E-3</v>
      </c>
      <c r="AL12" s="485">
        <v>1.2379694208137324E-3</v>
      </c>
      <c r="AM12" s="485">
        <v>1.3468529582252649E-3</v>
      </c>
      <c r="AN12" s="485">
        <v>1.3794522066632358E-3</v>
      </c>
      <c r="AO12" s="485">
        <v>2.6639201899163346E-2</v>
      </c>
      <c r="AP12" s="485">
        <v>7.1157400152645678E-4</v>
      </c>
      <c r="AQ12" s="485">
        <v>3.8932028929591607E-3</v>
      </c>
      <c r="AR12" s="485">
        <v>4.7644969307202375E-4</v>
      </c>
      <c r="AS12" s="485">
        <v>3.698657754750327E-4</v>
      </c>
      <c r="AT12" s="485">
        <v>4.278302213683004E-4</v>
      </c>
      <c r="AU12" s="485">
        <v>5.2227646366557242E-4</v>
      </c>
      <c r="AV12" s="485">
        <v>6.9906646170013584E-4</v>
      </c>
      <c r="AW12" s="485">
        <v>3.2035219109033018E-4</v>
      </c>
      <c r="AX12" s="485">
        <v>4.2641949842629848E-4</v>
      </c>
      <c r="AY12" s="485">
        <v>1.1797786256061982E-3</v>
      </c>
      <c r="AZ12" s="485">
        <v>7.6218659925984312E-4</v>
      </c>
      <c r="BA12" s="485">
        <v>3.9269118910131308E-4</v>
      </c>
      <c r="BB12" s="485">
        <v>5.3102254412061545E-4</v>
      </c>
      <c r="BC12" s="485">
        <v>7.5399347829944975E-4</v>
      </c>
      <c r="BD12" s="485">
        <v>2.6256528654997986E-3</v>
      </c>
      <c r="BE12" s="486">
        <v>1.7218363448398895E-3</v>
      </c>
      <c r="BF12" s="9"/>
      <c r="BG12" s="102">
        <v>9</v>
      </c>
      <c r="BH12" s="437" t="s">
        <v>38</v>
      </c>
      <c r="BI12" s="499">
        <f t="shared" si="35"/>
        <v>1.8025818488616888E-3</v>
      </c>
      <c r="BJ12" s="500">
        <f t="shared" si="38"/>
        <v>3.044392037146145E-4</v>
      </c>
      <c r="BK12" s="500">
        <f t="shared" si="0"/>
        <v>1.0010146651158553E-3</v>
      </c>
      <c r="BL12" s="500">
        <f t="shared" si="1"/>
        <v>5.5182507259879518E-4</v>
      </c>
      <c r="BM12" s="500">
        <f t="shared" si="2"/>
        <v>6.0762236352770397E-4</v>
      </c>
      <c r="BN12" s="500">
        <f t="shared" si="3"/>
        <v>6.5095246403466395E-3</v>
      </c>
      <c r="BO12" s="500">
        <f t="shared" si="4"/>
        <v>1.2189290696685295E-2</v>
      </c>
      <c r="BP12" s="500">
        <f t="shared" si="5"/>
        <v>1.7745354398542863E-3</v>
      </c>
      <c r="BQ12" s="500">
        <f t="shared" si="6"/>
        <v>1</v>
      </c>
      <c r="BR12" s="500">
        <f t="shared" si="7"/>
        <v>4.6972271245684198E-3</v>
      </c>
      <c r="BS12" s="500">
        <f t="shared" si="8"/>
        <v>2.8378561993186284E-4</v>
      </c>
      <c r="BT12" s="500">
        <f t="shared" si="9"/>
        <v>2.0319606065394252E-3</v>
      </c>
      <c r="BU12" s="500">
        <f t="shared" si="10"/>
        <v>9.0466567471497502E-3</v>
      </c>
      <c r="BV12" s="500">
        <f t="shared" si="11"/>
        <v>1.540088506218517E-3</v>
      </c>
      <c r="BW12" s="500">
        <f t="shared" si="12"/>
        <v>1.9719066777414474E-3</v>
      </c>
      <c r="BX12" s="500">
        <f t="shared" si="13"/>
        <v>9.6740025205538736E-3</v>
      </c>
      <c r="BY12" s="500">
        <f t="shared" si="14"/>
        <v>3.4128791082877652E-3</v>
      </c>
      <c r="BZ12" s="500">
        <f t="shared" si="15"/>
        <v>1.2369235287702336E-3</v>
      </c>
      <c r="CA12" s="500">
        <f t="shared" si="16"/>
        <v>1.3157873038964507E-3</v>
      </c>
      <c r="CB12" s="500">
        <f t="shared" si="17"/>
        <v>1.3683315176419234E-3</v>
      </c>
      <c r="CC12" s="500">
        <f t="shared" si="18"/>
        <v>2.5289618338620555E-2</v>
      </c>
      <c r="CD12" s="500">
        <f t="shared" si="19"/>
        <v>6.9621585849548198E-4</v>
      </c>
      <c r="CE12" s="500">
        <f t="shared" si="20"/>
        <v>3.5636864060892256E-3</v>
      </c>
      <c r="CF12" s="500">
        <f t="shared" si="21"/>
        <v>4.7616425784416036E-4</v>
      </c>
      <c r="CG12" s="500">
        <f t="shared" si="22"/>
        <v>3.6566967482302867E-4</v>
      </c>
      <c r="CH12" s="500">
        <f t="shared" si="23"/>
        <v>3.9631527152529276E-4</v>
      </c>
      <c r="CI12" s="500">
        <f t="shared" si="24"/>
        <v>4.9528179399342556E-4</v>
      </c>
      <c r="CJ12" s="500">
        <f t="shared" si="25"/>
        <v>6.6487485763550903E-4</v>
      </c>
      <c r="CK12" s="500">
        <f t="shared" si="26"/>
        <v>2.7125100350665587E-4</v>
      </c>
      <c r="CL12" s="500">
        <f t="shared" si="27"/>
        <v>4.2637984666660218E-4</v>
      </c>
      <c r="CM12" s="500">
        <f t="shared" si="28"/>
        <v>1.1795983430443915E-3</v>
      </c>
      <c r="CN12" s="500">
        <f t="shared" si="29"/>
        <v>7.5183457830101271E-4</v>
      </c>
      <c r="CO12" s="500">
        <f t="shared" si="30"/>
        <v>3.9252062171846994E-4</v>
      </c>
      <c r="CP12" s="500">
        <f t="shared" si="31"/>
        <v>4.6347941057664954E-4</v>
      </c>
      <c r="CQ12" s="500">
        <f t="shared" si="32"/>
        <v>7.4150298589677991E-4</v>
      </c>
      <c r="CR12" s="500">
        <f t="shared" si="33"/>
        <v>2.6239129431281528E-3</v>
      </c>
      <c r="CS12" s="501">
        <f t="shared" si="34"/>
        <v>1.7208730112846706E-3</v>
      </c>
      <c r="CT12" s="11"/>
      <c r="CU12" s="102">
        <v>9</v>
      </c>
      <c r="CV12" s="471" t="s">
        <v>38</v>
      </c>
      <c r="CW12" s="472">
        <v>0</v>
      </c>
      <c r="CX12" s="438">
        <v>0</v>
      </c>
      <c r="CY12" s="438">
        <v>0</v>
      </c>
      <c r="CZ12" s="438">
        <v>0</v>
      </c>
      <c r="DA12" s="438">
        <v>0</v>
      </c>
      <c r="DB12" s="438">
        <v>0</v>
      </c>
      <c r="DC12" s="438">
        <v>0</v>
      </c>
      <c r="DD12" s="438">
        <v>0</v>
      </c>
      <c r="DE12" s="438">
        <v>0</v>
      </c>
      <c r="DF12" s="438">
        <v>0</v>
      </c>
      <c r="DG12" s="438">
        <v>0</v>
      </c>
      <c r="DH12" s="438">
        <v>0</v>
      </c>
      <c r="DI12" s="438">
        <v>0</v>
      </c>
      <c r="DJ12" s="438">
        <v>0</v>
      </c>
      <c r="DK12" s="438">
        <v>0</v>
      </c>
      <c r="DL12" s="438">
        <v>0</v>
      </c>
      <c r="DM12" s="438">
        <v>0</v>
      </c>
      <c r="DN12" s="438">
        <v>0</v>
      </c>
      <c r="DO12" s="438">
        <v>0</v>
      </c>
      <c r="DP12" s="438">
        <v>0</v>
      </c>
      <c r="DQ12" s="438">
        <v>0</v>
      </c>
      <c r="DR12" s="438">
        <v>0</v>
      </c>
      <c r="DS12" s="438">
        <v>0</v>
      </c>
      <c r="DT12" s="438">
        <v>0</v>
      </c>
      <c r="DU12" s="438">
        <v>0</v>
      </c>
      <c r="DV12" s="438">
        <v>0</v>
      </c>
      <c r="DW12" s="438">
        <v>0</v>
      </c>
      <c r="DX12" s="438">
        <v>0</v>
      </c>
      <c r="DY12" s="438">
        <v>0</v>
      </c>
      <c r="DZ12" s="438">
        <v>0</v>
      </c>
      <c r="EA12" s="438">
        <v>0</v>
      </c>
      <c r="EB12" s="438">
        <v>0</v>
      </c>
      <c r="EC12" s="438">
        <v>0</v>
      </c>
      <c r="ED12" s="438">
        <v>0</v>
      </c>
      <c r="EE12" s="438">
        <v>0</v>
      </c>
      <c r="EF12" s="438">
        <v>0</v>
      </c>
      <c r="EG12" s="440">
        <v>0</v>
      </c>
      <c r="EI12" s="102">
        <v>9</v>
      </c>
      <c r="EJ12" s="437" t="s">
        <v>38</v>
      </c>
      <c r="EK12" s="472">
        <v>2.996842297089053E-3</v>
      </c>
      <c r="EL12" s="438">
        <v>4.795381088935138E-5</v>
      </c>
      <c r="EM12" s="438">
        <v>1.4042767169699867E-3</v>
      </c>
      <c r="EN12" s="438">
        <v>6.3360891234616381E-4</v>
      </c>
      <c r="EO12" s="438">
        <v>8.0410352162791276E-4</v>
      </c>
      <c r="EP12" s="438">
        <v>1.4274420531840601E-2</v>
      </c>
      <c r="EQ12" s="438">
        <v>2.594510432515805E-2</v>
      </c>
      <c r="ER12" s="438">
        <v>3.019513956764956E-3</v>
      </c>
      <c r="ES12" s="438">
        <v>0.17671626404589164</v>
      </c>
      <c r="ET12" s="438">
        <v>9.9315554660251455E-3</v>
      </c>
      <c r="EU12" s="438">
        <v>2.8382685647263813E-4</v>
      </c>
      <c r="EV12" s="438">
        <v>4.090171811005355E-3</v>
      </c>
      <c r="EW12" s="438">
        <v>1.9781648731305151E-2</v>
      </c>
      <c r="EX12" s="438">
        <v>3.0422590477620121E-3</v>
      </c>
      <c r="EY12" s="438">
        <v>3.6838790297972651E-3</v>
      </c>
      <c r="EZ12" s="438">
        <v>2.1428822841949476E-2</v>
      </c>
      <c r="FA12" s="438">
        <v>6.5321343625867022E-3</v>
      </c>
      <c r="FB12" s="438">
        <v>1.5833190880905979E-3</v>
      </c>
      <c r="FC12" s="438">
        <v>2.1782919206846251E-3</v>
      </c>
      <c r="FD12" s="438">
        <v>2.5177220627088772E-3</v>
      </c>
      <c r="FE12" s="438">
        <v>5.6917013321959253E-2</v>
      </c>
      <c r="FF12" s="438">
        <v>6.7150169827306954E-5</v>
      </c>
      <c r="FG12" s="438">
        <v>4.8006681954462851E-3</v>
      </c>
      <c r="FH12" s="438">
        <v>4.9680282268110972E-4</v>
      </c>
      <c r="FI12" s="438">
        <v>2.0029970625900926E-4</v>
      </c>
      <c r="FJ12" s="438">
        <v>1.2137530607012767E-5</v>
      </c>
      <c r="FK12" s="438">
        <v>6.5640975217415735E-5</v>
      </c>
      <c r="FL12" s="438">
        <v>3.3002304590202005E-5</v>
      </c>
      <c r="FM12" s="438">
        <v>1.0566756989729012E-5</v>
      </c>
      <c r="FN12" s="438">
        <v>2.0458730834775106E-4</v>
      </c>
      <c r="FO12" s="438">
        <v>1.8260914338142109E-3</v>
      </c>
      <c r="FP12" s="438">
        <v>6.2827033855644753E-4</v>
      </c>
      <c r="FQ12" s="438">
        <v>4.4568431811137081E-4</v>
      </c>
      <c r="FR12" s="438">
        <v>7.6309048032878804E-4</v>
      </c>
      <c r="FS12" s="438">
        <v>1.0587864152530077E-3</v>
      </c>
      <c r="FT12" s="438">
        <v>5.3910574569322632E-3</v>
      </c>
      <c r="FU12" s="440">
        <v>2.7534647775891061E-3</v>
      </c>
    </row>
    <row r="13" spans="2:177" ht="19.5" customHeight="1" x14ac:dyDescent="0.2">
      <c r="B13" s="240">
        <v>10</v>
      </c>
      <c r="C13" s="441" t="s">
        <v>39</v>
      </c>
      <c r="D13" s="442">
        <v>1.4552365004982359E-2</v>
      </c>
      <c r="E13" s="442">
        <v>0.40849711044729575</v>
      </c>
      <c r="F13" s="442">
        <v>0.18427407818662903</v>
      </c>
      <c r="G13" s="443">
        <v>1.6522792173406277E-4</v>
      </c>
      <c r="H13" s="442">
        <v>0.1835416371191326</v>
      </c>
      <c r="I13" s="444">
        <v>0.1603922414464492</v>
      </c>
      <c r="J13" s="3"/>
      <c r="K13" s="465" t="str">
        <f t="shared" si="36"/>
        <v/>
      </c>
      <c r="L13" s="532" t="str">
        <f t="shared" si="37"/>
        <v/>
      </c>
      <c r="M13" s="464" t="str">
        <f t="shared" si="37"/>
        <v/>
      </c>
      <c r="S13" s="240">
        <v>10</v>
      </c>
      <c r="T13" s="441" t="s">
        <v>39</v>
      </c>
      <c r="U13" s="487">
        <v>1.0018187426983879E-5</v>
      </c>
      <c r="V13" s="488">
        <v>4.6226899254815198E-5</v>
      </c>
      <c r="W13" s="488">
        <v>1.2709599961641438E-5</v>
      </c>
      <c r="X13" s="488">
        <v>7.9331593566776967E-6</v>
      </c>
      <c r="Y13" s="488">
        <v>2.495193458619069E-5</v>
      </c>
      <c r="Z13" s="488">
        <v>1.7201615550627082E-5</v>
      </c>
      <c r="AA13" s="488">
        <v>1.0627911180066449E-5</v>
      </c>
      <c r="AB13" s="488">
        <v>3.2545993862881134E-5</v>
      </c>
      <c r="AC13" s="488">
        <v>8.2106161938911665E-5</v>
      </c>
      <c r="AD13" s="488">
        <v>1.0037038816227355</v>
      </c>
      <c r="AE13" s="488">
        <v>4.3717942902978147E-6</v>
      </c>
      <c r="AF13" s="488">
        <v>3.2774036495449117E-3</v>
      </c>
      <c r="AG13" s="488">
        <v>1.3280884144341808E-3</v>
      </c>
      <c r="AH13" s="488">
        <v>1.3339199829301629E-3</v>
      </c>
      <c r="AI13" s="488">
        <v>2.5347620923207045E-4</v>
      </c>
      <c r="AJ13" s="488">
        <v>1.7906261258094563E-5</v>
      </c>
      <c r="AK13" s="488">
        <v>2.8744999058067343E-4</v>
      </c>
      <c r="AL13" s="488">
        <v>1.5490274457083102E-4</v>
      </c>
      <c r="AM13" s="488">
        <v>7.5937569617635578E-4</v>
      </c>
      <c r="AN13" s="488">
        <v>3.3141515107370576E-5</v>
      </c>
      <c r="AO13" s="488">
        <v>3.6027301889172362E-4</v>
      </c>
      <c r="AP13" s="488">
        <v>1.0199338383438837E-5</v>
      </c>
      <c r="AQ13" s="488">
        <v>2.2938785100943708E-5</v>
      </c>
      <c r="AR13" s="488">
        <v>3.6894067325092854E-6</v>
      </c>
      <c r="AS13" s="488">
        <v>5.9210352111520116E-6</v>
      </c>
      <c r="AT13" s="488">
        <v>6.2129084758702321E-6</v>
      </c>
      <c r="AU13" s="488">
        <v>6.9618819339056559E-6</v>
      </c>
      <c r="AV13" s="488">
        <v>1.8214791474527257E-5</v>
      </c>
      <c r="AW13" s="488">
        <v>4.9594379919229311E-6</v>
      </c>
      <c r="AX13" s="488">
        <v>7.8206420519799548E-6</v>
      </c>
      <c r="AY13" s="488">
        <v>5.1599234005066203E-6</v>
      </c>
      <c r="AZ13" s="488">
        <v>4.1715544844643812E-6</v>
      </c>
      <c r="BA13" s="488">
        <v>4.6708646002105893E-6</v>
      </c>
      <c r="BB13" s="488">
        <v>9.7048745826186631E-6</v>
      </c>
      <c r="BC13" s="488">
        <v>5.7060747386293149E-6</v>
      </c>
      <c r="BD13" s="488">
        <v>5.1591595534010038E-6</v>
      </c>
      <c r="BE13" s="489">
        <v>4.5615451258268663E-5</v>
      </c>
      <c r="BF13" s="9"/>
      <c r="BG13" s="240">
        <v>10</v>
      </c>
      <c r="BH13" s="441" t="s">
        <v>39</v>
      </c>
      <c r="BI13" s="502">
        <f t="shared" si="35"/>
        <v>9.4892823996938074E-6</v>
      </c>
      <c r="BJ13" s="503">
        <f t="shared" si="38"/>
        <v>4.6224411751142456E-5</v>
      </c>
      <c r="BK13" s="503">
        <f t="shared" si="0"/>
        <v>1.1879668505543962E-5</v>
      </c>
      <c r="BL13" s="503">
        <f t="shared" si="1"/>
        <v>7.8255394733922586E-6</v>
      </c>
      <c r="BM13" s="503">
        <f t="shared" si="2"/>
        <v>2.4358987479696953E-5</v>
      </c>
      <c r="BN13" s="503">
        <f t="shared" si="3"/>
        <v>1.646983844885396E-5</v>
      </c>
      <c r="BO13" s="503">
        <f t="shared" si="4"/>
        <v>1.0538100289604624E-5</v>
      </c>
      <c r="BP13" s="503">
        <f t="shared" si="5"/>
        <v>3.1058797330902501E-5</v>
      </c>
      <c r="BQ13" s="503">
        <f t="shared" si="6"/>
        <v>7.6113940164289514E-5</v>
      </c>
      <c r="BR13" s="503">
        <f t="shared" si="7"/>
        <v>1</v>
      </c>
      <c r="BS13" s="503">
        <f t="shared" si="8"/>
        <v>4.3312326298064675E-6</v>
      </c>
      <c r="BT13" s="503">
        <f t="shared" si="9"/>
        <v>3.2407974031178561E-3</v>
      </c>
      <c r="BU13" s="503">
        <f t="shared" si="10"/>
        <v>1.327537020659723E-3</v>
      </c>
      <c r="BV13" s="503">
        <f t="shared" si="11"/>
        <v>1.3073905171957212E-3</v>
      </c>
      <c r="BW13" s="503">
        <f t="shared" si="12"/>
        <v>2.52785532767598E-4</v>
      </c>
      <c r="BX13" s="503">
        <f t="shared" si="13"/>
        <v>1.7227296085271402E-5</v>
      </c>
      <c r="BY13" s="503">
        <f t="shared" si="14"/>
        <v>2.8668607924285081E-4</v>
      </c>
      <c r="BZ13" s="503">
        <f t="shared" si="15"/>
        <v>1.5477187579060196E-4</v>
      </c>
      <c r="CA13" s="503">
        <f t="shared" si="16"/>
        <v>7.4186041899702479E-4</v>
      </c>
      <c r="CB13" s="503">
        <f t="shared" si="17"/>
        <v>3.2874339136050992E-5</v>
      </c>
      <c r="CC13" s="503">
        <f t="shared" si="18"/>
        <v>3.4202102525303043E-4</v>
      </c>
      <c r="CD13" s="503">
        <f t="shared" si="19"/>
        <v>9.9792026036349972E-6</v>
      </c>
      <c r="CE13" s="503">
        <f t="shared" si="20"/>
        <v>2.0997271111730029E-5</v>
      </c>
      <c r="CF13" s="503">
        <f t="shared" si="21"/>
        <v>3.6871964537187076E-6</v>
      </c>
      <c r="CG13" s="503">
        <f t="shared" si="22"/>
        <v>5.8538614920423047E-6</v>
      </c>
      <c r="CH13" s="503">
        <f t="shared" si="23"/>
        <v>5.7552514679804313E-6</v>
      </c>
      <c r="CI13" s="503">
        <f t="shared" si="24"/>
        <v>6.6020462603176358E-6</v>
      </c>
      <c r="CJ13" s="503">
        <f t="shared" si="25"/>
        <v>1.7323899159793493E-5</v>
      </c>
      <c r="CK13" s="503">
        <f t="shared" si="26"/>
        <v>4.1992924336166211E-6</v>
      </c>
      <c r="CL13" s="503">
        <f t="shared" si="27"/>
        <v>7.8199148286225314E-6</v>
      </c>
      <c r="CM13" s="503">
        <f t="shared" si="28"/>
        <v>5.1591349100312209E-6</v>
      </c>
      <c r="CN13" s="503">
        <f t="shared" si="29"/>
        <v>4.1148964174030947E-6</v>
      </c>
      <c r="CO13" s="503">
        <f t="shared" si="30"/>
        <v>4.6688357868004996E-6</v>
      </c>
      <c r="CP13" s="503">
        <f t="shared" si="31"/>
        <v>8.4704681582233104E-6</v>
      </c>
      <c r="CQ13" s="503">
        <f t="shared" si="32"/>
        <v>5.6115491422903893E-6</v>
      </c>
      <c r="CR13" s="503">
        <f t="shared" si="33"/>
        <v>5.1557407704979774E-6</v>
      </c>
      <c r="CS13" s="504">
        <f t="shared" si="34"/>
        <v>4.5589930310842251E-5</v>
      </c>
      <c r="CT13" s="11"/>
      <c r="CU13" s="240">
        <v>10</v>
      </c>
      <c r="CV13" s="473" t="s">
        <v>39</v>
      </c>
      <c r="CW13" s="449">
        <v>0</v>
      </c>
      <c r="CX13" s="442">
        <v>0</v>
      </c>
      <c r="CY13" s="442">
        <v>0</v>
      </c>
      <c r="CZ13" s="442">
        <v>0</v>
      </c>
      <c r="DA13" s="442">
        <v>0</v>
      </c>
      <c r="DB13" s="442">
        <v>0</v>
      </c>
      <c r="DC13" s="442">
        <v>0</v>
      </c>
      <c r="DD13" s="442">
        <v>0</v>
      </c>
      <c r="DE13" s="442">
        <v>0</v>
      </c>
      <c r="DF13" s="442">
        <v>0</v>
      </c>
      <c r="DG13" s="442">
        <v>0</v>
      </c>
      <c r="DH13" s="442">
        <v>0</v>
      </c>
      <c r="DI13" s="442">
        <v>0</v>
      </c>
      <c r="DJ13" s="442">
        <v>0</v>
      </c>
      <c r="DK13" s="442">
        <v>0</v>
      </c>
      <c r="DL13" s="442">
        <v>0</v>
      </c>
      <c r="DM13" s="442">
        <v>0</v>
      </c>
      <c r="DN13" s="442">
        <v>0</v>
      </c>
      <c r="DO13" s="442">
        <v>0</v>
      </c>
      <c r="DP13" s="442">
        <v>0</v>
      </c>
      <c r="DQ13" s="442">
        <v>0</v>
      </c>
      <c r="DR13" s="442">
        <v>0</v>
      </c>
      <c r="DS13" s="442">
        <v>0</v>
      </c>
      <c r="DT13" s="442">
        <v>0</v>
      </c>
      <c r="DU13" s="442">
        <v>0</v>
      </c>
      <c r="DV13" s="442">
        <v>0</v>
      </c>
      <c r="DW13" s="442">
        <v>0</v>
      </c>
      <c r="DX13" s="442">
        <v>0</v>
      </c>
      <c r="DY13" s="442">
        <v>0</v>
      </c>
      <c r="DZ13" s="442">
        <v>0</v>
      </c>
      <c r="EA13" s="442">
        <v>0</v>
      </c>
      <c r="EB13" s="442">
        <v>0</v>
      </c>
      <c r="EC13" s="442">
        <v>0</v>
      </c>
      <c r="ED13" s="442">
        <v>0</v>
      </c>
      <c r="EE13" s="442">
        <v>0</v>
      </c>
      <c r="EF13" s="442">
        <v>0</v>
      </c>
      <c r="EG13" s="444">
        <v>0</v>
      </c>
      <c r="EI13" s="240">
        <v>10</v>
      </c>
      <c r="EJ13" s="441" t="s">
        <v>39</v>
      </c>
      <c r="EK13" s="449">
        <v>9.451621099224924E-5</v>
      </c>
      <c r="EL13" s="442">
        <v>2.3976905444675688E-3</v>
      </c>
      <c r="EM13" s="442">
        <v>0</v>
      </c>
      <c r="EN13" s="442">
        <v>2.8074661868218519E-4</v>
      </c>
      <c r="EO13" s="442">
        <v>1.1565992117263362E-3</v>
      </c>
      <c r="EP13" s="442">
        <v>6.8976479350053606E-6</v>
      </c>
      <c r="EQ13" s="442">
        <v>0</v>
      </c>
      <c r="ER13" s="442">
        <v>1.6747656111012548E-3</v>
      </c>
      <c r="ES13" s="442">
        <v>4.5417187510153004E-3</v>
      </c>
      <c r="ET13" s="442">
        <v>0.2527074970931773</v>
      </c>
      <c r="EU13" s="442">
        <v>9.1001913303228338E-5</v>
      </c>
      <c r="EV13" s="442">
        <v>0.22170054991942245</v>
      </c>
      <c r="EW13" s="442">
        <v>8.9422585590189063E-2</v>
      </c>
      <c r="EX13" s="442">
        <v>8.8039990202973678E-2</v>
      </c>
      <c r="EY13" s="442">
        <v>1.6214181200958685E-2</v>
      </c>
      <c r="EZ13" s="442">
        <v>4.4349219319900164E-4</v>
      </c>
      <c r="FA13" s="442">
        <v>1.831144344015102E-2</v>
      </c>
      <c r="FB13" s="442">
        <v>9.5199734949932384E-3</v>
      </c>
      <c r="FC13" s="442">
        <v>4.9909414531873732E-2</v>
      </c>
      <c r="FD13" s="442">
        <v>1.6947764210366362E-3</v>
      </c>
      <c r="FE13" s="442">
        <v>1.9564651352060269E-2</v>
      </c>
      <c r="FF13" s="442">
        <v>0</v>
      </c>
      <c r="FG13" s="442">
        <v>2.9357159869159774E-5</v>
      </c>
      <c r="FH13" s="442">
        <v>0</v>
      </c>
      <c r="FI13" s="442">
        <v>0</v>
      </c>
      <c r="FJ13" s="442">
        <v>0</v>
      </c>
      <c r="FK13" s="442">
        <v>0</v>
      </c>
      <c r="FL13" s="442">
        <v>5.0582735172716056E-4</v>
      </c>
      <c r="FM13" s="442">
        <v>0</v>
      </c>
      <c r="FN13" s="442">
        <v>3.3283476383009856E-5</v>
      </c>
      <c r="FO13" s="442">
        <v>0</v>
      </c>
      <c r="FP13" s="442">
        <v>2.8517314926923673E-6</v>
      </c>
      <c r="FQ13" s="442">
        <v>4.8170767465044786E-6</v>
      </c>
      <c r="FR13" s="442">
        <v>1.6400426794912823E-4</v>
      </c>
      <c r="FS13" s="442">
        <v>4.0656016664217178E-5</v>
      </c>
      <c r="FT13" s="442">
        <v>2.4290121207704812E-5</v>
      </c>
      <c r="FU13" s="444">
        <v>2.5029265016621753E-3</v>
      </c>
    </row>
    <row r="14" spans="2:177" ht="19.5" customHeight="1" x14ac:dyDescent="0.2">
      <c r="B14" s="233">
        <v>11</v>
      </c>
      <c r="C14" s="445" t="s">
        <v>40</v>
      </c>
      <c r="D14" s="446">
        <v>2.3526445270572904E-2</v>
      </c>
      <c r="E14" s="446">
        <v>0.30450500289476334</v>
      </c>
      <c r="F14" s="446">
        <v>0.13640531882848078</v>
      </c>
      <c r="G14" s="447">
        <v>6.3419680299664342E-4</v>
      </c>
      <c r="H14" s="446">
        <v>0.12307467662930882</v>
      </c>
      <c r="I14" s="448">
        <v>0.10939971255938562</v>
      </c>
      <c r="J14" s="3"/>
      <c r="K14" s="465" t="str">
        <f t="shared" si="36"/>
        <v/>
      </c>
      <c r="L14" s="532" t="str">
        <f t="shared" si="37"/>
        <v/>
      </c>
      <c r="M14" s="464" t="str">
        <f t="shared" si="37"/>
        <v/>
      </c>
      <c r="N14" s="3"/>
      <c r="S14" s="233">
        <v>11</v>
      </c>
      <c r="T14" s="445" t="s">
        <v>40</v>
      </c>
      <c r="U14" s="490">
        <v>7.6549585853866201E-6</v>
      </c>
      <c r="V14" s="491">
        <v>7.809781495877569E-6</v>
      </c>
      <c r="W14" s="491">
        <v>3.9451117893977152E-5</v>
      </c>
      <c r="X14" s="491">
        <v>5.144972687186778E-6</v>
      </c>
      <c r="Y14" s="491">
        <v>2.3766702130443615E-5</v>
      </c>
      <c r="Z14" s="491">
        <v>7.6329101786679827E-5</v>
      </c>
      <c r="AA14" s="491">
        <v>7.8040910766420135E-6</v>
      </c>
      <c r="AB14" s="491">
        <v>7.1272956495836384E-5</v>
      </c>
      <c r="AC14" s="491">
        <v>6.9310160589823868E-5</v>
      </c>
      <c r="AD14" s="491">
        <v>6.9180056980819597E-5</v>
      </c>
      <c r="AE14" s="491">
        <v>1.0093649230965365</v>
      </c>
      <c r="AF14" s="491">
        <v>1.8502034389169752E-3</v>
      </c>
      <c r="AG14" s="491">
        <v>1.0819905965388059E-3</v>
      </c>
      <c r="AH14" s="491">
        <v>6.0855942340326877E-4</v>
      </c>
      <c r="AI14" s="491">
        <v>2.2138157020197371E-3</v>
      </c>
      <c r="AJ14" s="491">
        <v>1.4932348541010043E-3</v>
      </c>
      <c r="AK14" s="491">
        <v>1.2465793567944213E-3</v>
      </c>
      <c r="AL14" s="491">
        <v>2.6796331757776901E-4</v>
      </c>
      <c r="AM14" s="491">
        <v>1.1904854228225474E-3</v>
      </c>
      <c r="AN14" s="491">
        <v>1.7321766088997288E-4</v>
      </c>
      <c r="AO14" s="491">
        <v>2.2189718353213803E-4</v>
      </c>
      <c r="AP14" s="491">
        <v>1.9410422231544272E-5</v>
      </c>
      <c r="AQ14" s="491">
        <v>2.2668426114060097E-5</v>
      </c>
      <c r="AR14" s="491">
        <v>4.2860886832294731E-6</v>
      </c>
      <c r="AS14" s="491">
        <v>5.3796959279272144E-6</v>
      </c>
      <c r="AT14" s="491">
        <v>6.3273130677033953E-6</v>
      </c>
      <c r="AU14" s="491">
        <v>4.9867325012157809E-6</v>
      </c>
      <c r="AV14" s="491">
        <v>9.5885718298430292E-6</v>
      </c>
      <c r="AW14" s="491">
        <v>8.3039932663419273E-6</v>
      </c>
      <c r="AX14" s="491">
        <v>1.188416191890681E-5</v>
      </c>
      <c r="AY14" s="491">
        <v>5.516247968848645E-6</v>
      </c>
      <c r="AZ14" s="491">
        <v>4.8467181518628533E-5</v>
      </c>
      <c r="BA14" s="491">
        <v>1.0904554928066626E-5</v>
      </c>
      <c r="BB14" s="491">
        <v>2.043526324672645E-5</v>
      </c>
      <c r="BC14" s="491">
        <v>1.3203303436583974E-5</v>
      </c>
      <c r="BD14" s="491">
        <v>3.9703724874647221E-5</v>
      </c>
      <c r="BE14" s="492">
        <v>5.8676285860248401E-5</v>
      </c>
      <c r="BF14" s="9"/>
      <c r="BG14" s="233">
        <v>11</v>
      </c>
      <c r="BH14" s="445" t="s">
        <v>40</v>
      </c>
      <c r="BI14" s="505">
        <f t="shared" si="35"/>
        <v>7.2508190033497514E-6</v>
      </c>
      <c r="BJ14" s="506">
        <f t="shared" si="38"/>
        <v>7.8093612457533452E-6</v>
      </c>
      <c r="BK14" s="506">
        <f t="shared" si="0"/>
        <v>3.6874976723740583E-5</v>
      </c>
      <c r="BL14" s="506">
        <f t="shared" si="1"/>
        <v>5.0751768674878158E-6</v>
      </c>
      <c r="BM14" s="506">
        <f t="shared" si="2"/>
        <v>2.3201920381338502E-5</v>
      </c>
      <c r="BN14" s="506">
        <f t="shared" si="3"/>
        <v>7.3081971380700838E-5</v>
      </c>
      <c r="BO14" s="506">
        <f t="shared" si="4"/>
        <v>7.7381428054376982E-6</v>
      </c>
      <c r="BP14" s="506">
        <f t="shared" si="5"/>
        <v>6.8016122669496801E-5</v>
      </c>
      <c r="BQ14" s="506">
        <f t="shared" si="6"/>
        <v>6.4251808772113685E-5</v>
      </c>
      <c r="BR14" s="506">
        <f t="shared" si="7"/>
        <v>6.8924767800013814E-5</v>
      </c>
      <c r="BS14" s="506">
        <f t="shared" si="8"/>
        <v>1</v>
      </c>
      <c r="BT14" s="506">
        <f t="shared" si="9"/>
        <v>1.829537994477568E-3</v>
      </c>
      <c r="BU14" s="506">
        <f t="shared" si="10"/>
        <v>1.0815413772906975E-3</v>
      </c>
      <c r="BV14" s="506">
        <f t="shared" si="11"/>
        <v>5.9645618139688979E-4</v>
      </c>
      <c r="BW14" s="506">
        <f t="shared" si="12"/>
        <v>2.2077834577838894E-3</v>
      </c>
      <c r="BX14" s="506">
        <f t="shared" si="13"/>
        <v>1.4366147452928666E-3</v>
      </c>
      <c r="BY14" s="506">
        <f t="shared" si="14"/>
        <v>1.2432665158295382E-3</v>
      </c>
      <c r="BZ14" s="506">
        <f t="shared" si="15"/>
        <v>2.6773693015891021E-4</v>
      </c>
      <c r="CA14" s="506">
        <f t="shared" si="16"/>
        <v>1.1630264426844112E-3</v>
      </c>
      <c r="CB14" s="506">
        <f t="shared" si="17"/>
        <v>1.7182123720058966E-4</v>
      </c>
      <c r="CC14" s="506">
        <f t="shared" si="18"/>
        <v>2.1065552576178548E-4</v>
      </c>
      <c r="CD14" s="506">
        <f t="shared" si="19"/>
        <v>1.8991480504774921E-5</v>
      </c>
      <c r="CE14" s="506">
        <f t="shared" si="20"/>
        <v>2.0749795017416111E-5</v>
      </c>
      <c r="CF14" s="506">
        <f t="shared" si="21"/>
        <v>4.2835209395248813E-6</v>
      </c>
      <c r="CG14" s="506">
        <f t="shared" si="22"/>
        <v>5.31866366409646E-6</v>
      </c>
      <c r="CH14" s="506">
        <f t="shared" si="23"/>
        <v>5.8612287566607209E-6</v>
      </c>
      <c r="CI14" s="506">
        <f t="shared" si="24"/>
        <v>4.7289854917700774E-6</v>
      </c>
      <c r="CJ14" s="506">
        <f t="shared" si="25"/>
        <v>9.1195911684708674E-6</v>
      </c>
      <c r="CK14" s="506">
        <f t="shared" si="26"/>
        <v>7.0312192931829508E-6</v>
      </c>
      <c r="CL14" s="506">
        <f t="shared" si="27"/>
        <v>1.1883056838265939E-5</v>
      </c>
      <c r="CM14" s="506">
        <f t="shared" si="28"/>
        <v>5.5154050282377534E-6</v>
      </c>
      <c r="CN14" s="506">
        <f t="shared" si="29"/>
        <v>4.7808900095964437E-5</v>
      </c>
      <c r="CO14" s="506">
        <f t="shared" si="30"/>
        <v>1.089981848007194E-5</v>
      </c>
      <c r="CP14" s="506">
        <f t="shared" si="31"/>
        <v>1.7836010673061268E-5</v>
      </c>
      <c r="CQ14" s="506">
        <f t="shared" si="32"/>
        <v>1.298458037595917E-5</v>
      </c>
      <c r="CR14" s="506">
        <f t="shared" si="33"/>
        <v>3.9677414694784994E-5</v>
      </c>
      <c r="CS14" s="507">
        <f t="shared" si="34"/>
        <v>5.8643457632853745E-5</v>
      </c>
      <c r="CT14" s="11"/>
      <c r="CU14" s="233">
        <v>11</v>
      </c>
      <c r="CV14" s="474" t="s">
        <v>40</v>
      </c>
      <c r="CW14" s="450">
        <v>0</v>
      </c>
      <c r="CX14" s="446">
        <v>0</v>
      </c>
      <c r="CY14" s="446">
        <v>0</v>
      </c>
      <c r="CZ14" s="446">
        <v>0</v>
      </c>
      <c r="DA14" s="446">
        <v>0</v>
      </c>
      <c r="DB14" s="446">
        <v>0</v>
      </c>
      <c r="DC14" s="446">
        <v>0</v>
      </c>
      <c r="DD14" s="446">
        <v>0</v>
      </c>
      <c r="DE14" s="446">
        <v>0</v>
      </c>
      <c r="DF14" s="446">
        <v>0</v>
      </c>
      <c r="DG14" s="446">
        <v>0</v>
      </c>
      <c r="DH14" s="446">
        <v>0</v>
      </c>
      <c r="DI14" s="446">
        <v>0</v>
      </c>
      <c r="DJ14" s="446">
        <v>0</v>
      </c>
      <c r="DK14" s="446">
        <v>0</v>
      </c>
      <c r="DL14" s="446">
        <v>0</v>
      </c>
      <c r="DM14" s="446">
        <v>0</v>
      </c>
      <c r="DN14" s="446">
        <v>0</v>
      </c>
      <c r="DO14" s="446">
        <v>0</v>
      </c>
      <c r="DP14" s="446">
        <v>0</v>
      </c>
      <c r="DQ14" s="446">
        <v>0</v>
      </c>
      <c r="DR14" s="446">
        <v>2.7092460435932206E-2</v>
      </c>
      <c r="DS14" s="446">
        <v>0</v>
      </c>
      <c r="DT14" s="446">
        <v>0</v>
      </c>
      <c r="DU14" s="446">
        <v>0</v>
      </c>
      <c r="DV14" s="446">
        <v>0</v>
      </c>
      <c r="DW14" s="446">
        <v>0</v>
      </c>
      <c r="DX14" s="446">
        <v>0</v>
      </c>
      <c r="DY14" s="446">
        <v>0</v>
      </c>
      <c r="DZ14" s="446">
        <v>0</v>
      </c>
      <c r="EA14" s="446">
        <v>0</v>
      </c>
      <c r="EB14" s="446">
        <v>0</v>
      </c>
      <c r="EC14" s="446">
        <v>0</v>
      </c>
      <c r="ED14" s="446">
        <v>0</v>
      </c>
      <c r="EE14" s="446">
        <v>0</v>
      </c>
      <c r="EF14" s="446">
        <v>0</v>
      </c>
      <c r="EG14" s="448">
        <v>0</v>
      </c>
      <c r="EI14" s="233">
        <v>11</v>
      </c>
      <c r="EJ14" s="445" t="s">
        <v>40</v>
      </c>
      <c r="EK14" s="450">
        <v>0</v>
      </c>
      <c r="EL14" s="446">
        <v>2.397690544467569E-5</v>
      </c>
      <c r="EM14" s="446">
        <v>1.1998089419527904E-3</v>
      </c>
      <c r="EN14" s="446">
        <v>2.548458739761224E-6</v>
      </c>
      <c r="EO14" s="446">
        <v>7.4425070212735215E-4</v>
      </c>
      <c r="EP14" s="446">
        <v>2.5861609386098796E-3</v>
      </c>
      <c r="EQ14" s="446">
        <v>0</v>
      </c>
      <c r="ER14" s="446">
        <v>2.5677874287949294E-3</v>
      </c>
      <c r="ES14" s="446">
        <v>2.421138090073749E-3</v>
      </c>
      <c r="ET14" s="446">
        <v>2.5195975298422488E-3</v>
      </c>
      <c r="EU14" s="446">
        <v>0.39424038082165358</v>
      </c>
      <c r="EV14" s="446">
        <v>7.6930279392960405E-2</v>
      </c>
      <c r="EW14" s="446">
        <v>4.4939139255180408E-2</v>
      </c>
      <c r="EX14" s="446">
        <v>2.435223722359672E-2</v>
      </c>
      <c r="EY14" s="446">
        <v>9.1549834365367622E-2</v>
      </c>
      <c r="EZ14" s="446">
        <v>6.0167479177205427E-2</v>
      </c>
      <c r="FA14" s="446">
        <v>4.9508164860429645E-2</v>
      </c>
      <c r="FB14" s="446">
        <v>8.3492285853035957E-3</v>
      </c>
      <c r="FC14" s="446">
        <v>4.8282290947728998E-2</v>
      </c>
      <c r="FD14" s="446">
        <v>6.965999432758046E-3</v>
      </c>
      <c r="FE14" s="446">
        <v>7.4126643566130397E-3</v>
      </c>
      <c r="FF14" s="446">
        <v>4.9739529757428735E-4</v>
      </c>
      <c r="FG14" s="446">
        <v>2.2293783058534869E-4</v>
      </c>
      <c r="FH14" s="446">
        <v>3.6713678532026932E-6</v>
      </c>
      <c r="FI14" s="446">
        <v>1.3285889968632271E-5</v>
      </c>
      <c r="FJ14" s="446">
        <v>0</v>
      </c>
      <c r="FK14" s="446">
        <v>0</v>
      </c>
      <c r="FL14" s="446">
        <v>1.0249087325761922E-5</v>
      </c>
      <c r="FM14" s="446">
        <v>6.4485776440021927E-5</v>
      </c>
      <c r="FN14" s="446">
        <v>2.0324438637601592E-4</v>
      </c>
      <c r="FO14" s="446">
        <v>2.3625912805572599E-5</v>
      </c>
      <c r="FP14" s="446">
        <v>1.7212919910018598E-3</v>
      </c>
      <c r="FQ14" s="446">
        <v>2.1132306248795732E-4</v>
      </c>
      <c r="FR14" s="446">
        <v>3.8585857255919514E-4</v>
      </c>
      <c r="FS14" s="446">
        <v>3.2195263077348647E-4</v>
      </c>
      <c r="FT14" s="446">
        <v>9.6553231800626646E-4</v>
      </c>
      <c r="FU14" s="448">
        <v>2.1801225413992519E-3</v>
      </c>
    </row>
    <row r="15" spans="2:177" ht="19.5" customHeight="1" x14ac:dyDescent="0.2">
      <c r="B15" s="102">
        <v>12</v>
      </c>
      <c r="C15" s="437" t="s">
        <v>41</v>
      </c>
      <c r="D15" s="438">
        <v>0.1919401547737305</v>
      </c>
      <c r="E15" s="438">
        <v>0.47251741407590903</v>
      </c>
      <c r="F15" s="438">
        <v>0.28719314971549087</v>
      </c>
      <c r="G15" s="439">
        <v>6.1174523449305726E-4</v>
      </c>
      <c r="H15" s="438">
        <v>0.10587517453539745</v>
      </c>
      <c r="I15" s="440">
        <v>9.231645653165485E-2</v>
      </c>
      <c r="J15" s="3"/>
      <c r="K15" s="465" t="str">
        <f t="shared" si="36"/>
        <v/>
      </c>
      <c r="L15" s="532" t="str">
        <f t="shared" si="37"/>
        <v/>
      </c>
      <c r="M15" s="464" t="str">
        <f t="shared" si="37"/>
        <v/>
      </c>
      <c r="N15" s="3"/>
      <c r="S15" s="102">
        <v>12</v>
      </c>
      <c r="T15" s="437" t="s">
        <v>41</v>
      </c>
      <c r="U15" s="484">
        <v>1.0639854960286855E-3</v>
      </c>
      <c r="V15" s="485">
        <v>2.0654444191975881E-3</v>
      </c>
      <c r="W15" s="485">
        <v>2.8827058427402566E-3</v>
      </c>
      <c r="X15" s="485">
        <v>5.3914370786149713E-4</v>
      </c>
      <c r="Y15" s="485">
        <v>1.6019236106176939E-3</v>
      </c>
      <c r="Z15" s="485">
        <v>4.3726178020457489E-3</v>
      </c>
      <c r="AA15" s="485">
        <v>5.338906583927318E-4</v>
      </c>
      <c r="AB15" s="485">
        <v>1.1225300251896696E-3</v>
      </c>
      <c r="AC15" s="485">
        <v>1.23955549620887E-3</v>
      </c>
      <c r="AD15" s="485">
        <v>2.5990937816616475E-3</v>
      </c>
      <c r="AE15" s="485">
        <v>2.4648395075419307E-4</v>
      </c>
      <c r="AF15" s="485">
        <v>1.0112954442606743</v>
      </c>
      <c r="AG15" s="485">
        <v>4.9722844037798858E-3</v>
      </c>
      <c r="AH15" s="485">
        <v>5.8829572317201676E-3</v>
      </c>
      <c r="AI15" s="485">
        <v>4.1350737479380383E-3</v>
      </c>
      <c r="AJ15" s="485">
        <v>2.3461692729213881E-3</v>
      </c>
      <c r="AK15" s="485">
        <v>5.1278003240624506E-3</v>
      </c>
      <c r="AL15" s="485">
        <v>4.0633323328498365E-3</v>
      </c>
      <c r="AM15" s="485">
        <v>2.5029882829965397E-3</v>
      </c>
      <c r="AN15" s="485">
        <v>1.5040309913981903E-3</v>
      </c>
      <c r="AO15" s="485">
        <v>1.7332364322827962E-2</v>
      </c>
      <c r="AP15" s="485">
        <v>5.8304500495595505E-4</v>
      </c>
      <c r="AQ15" s="485">
        <v>1.2039338473528907E-3</v>
      </c>
      <c r="AR15" s="485">
        <v>2.113525891218373E-4</v>
      </c>
      <c r="AS15" s="485">
        <v>7.5095615303688297E-4</v>
      </c>
      <c r="AT15" s="485">
        <v>3.1792161776814386E-4</v>
      </c>
      <c r="AU15" s="485">
        <v>3.8389041766661387E-4</v>
      </c>
      <c r="AV15" s="485">
        <v>8.423510518873568E-4</v>
      </c>
      <c r="AW15" s="485">
        <v>3.2766039457007574E-4</v>
      </c>
      <c r="AX15" s="485">
        <v>9.4270516656914493E-4</v>
      </c>
      <c r="AY15" s="485">
        <v>2.8922305212827351E-4</v>
      </c>
      <c r="AZ15" s="485">
        <v>4.145739326519046E-4</v>
      </c>
      <c r="BA15" s="485">
        <v>5.9444735254480662E-4</v>
      </c>
      <c r="BB15" s="485">
        <v>4.0870276622318819E-4</v>
      </c>
      <c r="BC15" s="485">
        <v>7.4014973973656611E-4</v>
      </c>
      <c r="BD15" s="485">
        <v>3.8916685677824588E-4</v>
      </c>
      <c r="BE15" s="486">
        <v>9.969724178961626E-4</v>
      </c>
      <c r="BF15" s="9"/>
      <c r="BG15" s="102">
        <v>12</v>
      </c>
      <c r="BH15" s="437" t="s">
        <v>41</v>
      </c>
      <c r="BI15" s="499">
        <f t="shared" si="35"/>
        <v>1.0078129316885996E-3</v>
      </c>
      <c r="BJ15" s="500">
        <f t="shared" si="38"/>
        <v>2.0653332761042501E-3</v>
      </c>
      <c r="BK15" s="500">
        <f t="shared" si="0"/>
        <v>2.694466380854224E-3</v>
      </c>
      <c r="BL15" s="500">
        <f t="shared" si="1"/>
        <v>5.3182977651265912E-4</v>
      </c>
      <c r="BM15" s="500">
        <f t="shared" si="2"/>
        <v>1.5638561827612002E-3</v>
      </c>
      <c r="BN15" s="500">
        <f t="shared" si="3"/>
        <v>4.1866014611430507E-3</v>
      </c>
      <c r="BO15" s="500">
        <f t="shared" si="4"/>
        <v>5.2937902909633403E-4</v>
      </c>
      <c r="BP15" s="500">
        <f t="shared" si="5"/>
        <v>1.0712357624445411E-3</v>
      </c>
      <c r="BQ15" s="500">
        <f t="shared" si="6"/>
        <v>1.1490910138870476E-3</v>
      </c>
      <c r="BR15" s="500">
        <f t="shared" si="7"/>
        <v>2.5895025706780869E-3</v>
      </c>
      <c r="BS15" s="500">
        <f t="shared" si="8"/>
        <v>2.4419706402915999E-4</v>
      </c>
      <c r="BT15" s="500">
        <f t="shared" si="9"/>
        <v>1</v>
      </c>
      <c r="BU15" s="500">
        <f t="shared" si="10"/>
        <v>4.9702200181295925E-3</v>
      </c>
      <c r="BV15" s="500">
        <f t="shared" si="11"/>
        <v>5.7659549270142503E-3</v>
      </c>
      <c r="BW15" s="500">
        <f t="shared" si="12"/>
        <v>4.1238064257494537E-3</v>
      </c>
      <c r="BX15" s="500">
        <f t="shared" si="13"/>
        <v>2.2572078083866656E-3</v>
      </c>
      <c r="BY15" s="500">
        <f t="shared" si="14"/>
        <v>5.114172963011825E-3</v>
      </c>
      <c r="BZ15" s="500">
        <f t="shared" si="15"/>
        <v>4.0598994476060109E-3</v>
      </c>
      <c r="CA15" s="500">
        <f t="shared" si="16"/>
        <v>2.4452559460596979E-3</v>
      </c>
      <c r="CB15" s="500">
        <f t="shared" si="17"/>
        <v>1.4919059892756351E-3</v>
      </c>
      <c r="CC15" s="500">
        <f t="shared" si="18"/>
        <v>1.6454279684858322E-2</v>
      </c>
      <c r="CD15" s="500">
        <f t="shared" si="19"/>
        <v>5.7046094685321385E-4</v>
      </c>
      <c r="CE15" s="500">
        <f t="shared" si="20"/>
        <v>1.1020341871730967E-3</v>
      </c>
      <c r="CF15" s="500">
        <f t="shared" si="21"/>
        <v>2.112259703511408E-4</v>
      </c>
      <c r="CG15" s="500">
        <f t="shared" si="22"/>
        <v>7.4243660942856335E-4</v>
      </c>
      <c r="CH15" s="500">
        <f t="shared" si="23"/>
        <v>2.9450278633092819E-4</v>
      </c>
      <c r="CI15" s="500">
        <f t="shared" si="24"/>
        <v>3.6404844557681195E-4</v>
      </c>
      <c r="CJ15" s="500">
        <f t="shared" si="25"/>
        <v>8.0115134452404075E-4</v>
      </c>
      <c r="CK15" s="500">
        <f t="shared" si="26"/>
        <v>2.7743906022312405E-4</v>
      </c>
      <c r="CL15" s="500">
        <f t="shared" si="27"/>
        <v>9.4261750660315545E-4</v>
      </c>
      <c r="CM15" s="500">
        <f t="shared" si="28"/>
        <v>2.8917885580903233E-4</v>
      </c>
      <c r="CN15" s="500">
        <f t="shared" si="29"/>
        <v>4.0894318810199404E-4</v>
      </c>
      <c r="CO15" s="500">
        <f t="shared" si="30"/>
        <v>5.9418915136287109E-4</v>
      </c>
      <c r="CP15" s="500">
        <f t="shared" si="31"/>
        <v>3.5671803257216091E-4</v>
      </c>
      <c r="CQ15" s="500">
        <f t="shared" si="32"/>
        <v>7.2788857970389794E-4</v>
      </c>
      <c r="CR15" s="500">
        <f t="shared" si="33"/>
        <v>3.8890897039527855E-4</v>
      </c>
      <c r="CS15" s="501">
        <f t="shared" si="34"/>
        <v>9.9641463144528098E-4</v>
      </c>
      <c r="CT15" s="11"/>
      <c r="CU15" s="102">
        <v>12</v>
      </c>
      <c r="CV15" s="471" t="s">
        <v>41</v>
      </c>
      <c r="CW15" s="472">
        <v>5.6658449989067862E-4</v>
      </c>
      <c r="CX15" s="438">
        <v>5.8881532610226793E-3</v>
      </c>
      <c r="CY15" s="438">
        <v>1.3390302163727217E-2</v>
      </c>
      <c r="CZ15" s="438">
        <v>2.117416764818102E-2</v>
      </c>
      <c r="DA15" s="438">
        <v>1.3254387964162572E-2</v>
      </c>
      <c r="DB15" s="438">
        <v>2.3130829787460606E-4</v>
      </c>
      <c r="DC15" s="438">
        <v>3.3072361101187136E-4</v>
      </c>
      <c r="DD15" s="438">
        <v>4.3310083665736724E-3</v>
      </c>
      <c r="DE15" s="438">
        <v>6.0015733743397446E-3</v>
      </c>
      <c r="DF15" s="438">
        <v>1.3032943317832554E-3</v>
      </c>
      <c r="DG15" s="438">
        <v>1.9902665529022735E-3</v>
      </c>
      <c r="DH15" s="438">
        <v>2.4186950668683371E-2</v>
      </c>
      <c r="DI15" s="438">
        <v>3.9064924987066733E-3</v>
      </c>
      <c r="DJ15" s="438">
        <v>3.0137577376902268E-3</v>
      </c>
      <c r="DK15" s="438">
        <v>2.1267865231020364E-3</v>
      </c>
      <c r="DL15" s="438">
        <v>8.0035784640714622E-4</v>
      </c>
      <c r="DM15" s="438">
        <v>1.4176427274136707E-3</v>
      </c>
      <c r="DN15" s="438">
        <v>1.1033466478238287E-3</v>
      </c>
      <c r="DO15" s="438">
        <v>6.6321035095101609E-4</v>
      </c>
      <c r="DP15" s="438">
        <v>1.0083920594092393E-2</v>
      </c>
      <c r="DQ15" s="438">
        <v>2.8114144840824845E-3</v>
      </c>
      <c r="DR15" s="438">
        <v>8.0696534378054571E-5</v>
      </c>
      <c r="DS15" s="438">
        <v>0</v>
      </c>
      <c r="DT15" s="438">
        <v>1.4316695745756355E-3</v>
      </c>
      <c r="DU15" s="438">
        <v>5.7116349278592419E-3</v>
      </c>
      <c r="DV15" s="438">
        <v>2.7260864334785122E-3</v>
      </c>
      <c r="DW15" s="438">
        <v>2.7508043234334232E-3</v>
      </c>
      <c r="DX15" s="438">
        <v>2.9452725985060625E-3</v>
      </c>
      <c r="DY15" s="438">
        <v>1.1409849726479429E-3</v>
      </c>
      <c r="DZ15" s="438">
        <v>0</v>
      </c>
      <c r="EA15" s="438">
        <v>2.6536131051401396E-3</v>
      </c>
      <c r="EB15" s="438">
        <v>3.9434708109006011E-3</v>
      </c>
      <c r="EC15" s="438">
        <v>2.2328858315766114E-3</v>
      </c>
      <c r="ED15" s="438">
        <v>7.5471721661014377E-3</v>
      </c>
      <c r="EE15" s="438">
        <v>1.6254559519865319E-2</v>
      </c>
      <c r="EF15" s="438">
        <v>0</v>
      </c>
      <c r="EG15" s="440">
        <v>3.1174499259605644E-2</v>
      </c>
      <c r="EI15" s="102">
        <v>12</v>
      </c>
      <c r="EJ15" s="437" t="s">
        <v>41</v>
      </c>
      <c r="EK15" s="472">
        <v>3.091160740788166E-3</v>
      </c>
      <c r="EL15" s="438">
        <v>9.3653792666903244E-3</v>
      </c>
      <c r="EM15" s="438">
        <v>1.2527397358670669E-2</v>
      </c>
      <c r="EN15" s="438">
        <v>1.5649954562041212E-3</v>
      </c>
      <c r="EO15" s="438">
        <v>7.0513362579191991E-3</v>
      </c>
      <c r="EP15" s="438">
        <v>2.0720707779324304E-2</v>
      </c>
      <c r="EQ15" s="438">
        <v>1.3357627518382391E-4</v>
      </c>
      <c r="ER15" s="438">
        <v>3.8850929453186148E-3</v>
      </c>
      <c r="ES15" s="438">
        <v>4.0578251615344414E-3</v>
      </c>
      <c r="ET15" s="438">
        <v>1.218852945957092E-2</v>
      </c>
      <c r="EU15" s="438">
        <v>5.8330216346847645E-4</v>
      </c>
      <c r="EV15" s="438">
        <v>5.7334036008751428E-2</v>
      </c>
      <c r="EW15" s="438">
        <v>2.4479194472197013E-2</v>
      </c>
      <c r="EX15" s="438">
        <v>2.8972156444623434E-2</v>
      </c>
      <c r="EY15" s="438">
        <v>2.0289675617095437E-2</v>
      </c>
      <c r="EZ15" s="438">
        <v>1.0812153099577485E-2</v>
      </c>
      <c r="FA15" s="438">
        <v>2.5279805005174426E-2</v>
      </c>
      <c r="FB15" s="438">
        <v>1.9845201094344102E-2</v>
      </c>
      <c r="FC15" s="438">
        <v>1.1273154442100431E-2</v>
      </c>
      <c r="FD15" s="438">
        <v>6.5061801283506021E-3</v>
      </c>
      <c r="FE15" s="438">
        <v>8.420098599619151E-2</v>
      </c>
      <c r="FF15" s="438">
        <v>5.6939515556575981E-4</v>
      </c>
      <c r="FG15" s="438">
        <v>7.2532050624104518E-4</v>
      </c>
      <c r="FH15" s="438">
        <v>1.5252864626487555E-4</v>
      </c>
      <c r="FI15" s="438">
        <v>2.8234700939873359E-3</v>
      </c>
      <c r="FJ15" s="438">
        <v>1.144120515495512E-4</v>
      </c>
      <c r="FK15" s="438">
        <v>2.8711593370172537E-4</v>
      </c>
      <c r="FL15" s="438">
        <v>2.0073903795024741E-3</v>
      </c>
      <c r="FM15" s="438">
        <v>4.7225252656807126E-4</v>
      </c>
      <c r="FN15" s="438">
        <v>3.6985298559917804E-3</v>
      </c>
      <c r="FO15" s="438">
        <v>1.9433727002278491E-4</v>
      </c>
      <c r="FP15" s="438">
        <v>3.8381172777243077E-4</v>
      </c>
      <c r="FQ15" s="438">
        <v>2.2435011351546073E-3</v>
      </c>
      <c r="FR15" s="438">
        <v>1.3136844039985218E-3</v>
      </c>
      <c r="FS15" s="438">
        <v>2.3758178241823601E-3</v>
      </c>
      <c r="FT15" s="438">
        <v>3.8931666491237994E-4</v>
      </c>
      <c r="FU15" s="440">
        <v>3.0328317612207342E-3</v>
      </c>
    </row>
    <row r="16" spans="2:177" ht="19.5" customHeight="1" thickBot="1" x14ac:dyDescent="0.25">
      <c r="B16" s="102">
        <v>13</v>
      </c>
      <c r="C16" s="437" t="s">
        <v>219</v>
      </c>
      <c r="D16" s="438">
        <v>3.095543783865784E-3</v>
      </c>
      <c r="E16" s="438">
        <v>0.49240946964208371</v>
      </c>
      <c r="F16" s="438">
        <v>0.32013361259750828</v>
      </c>
      <c r="G16" s="439">
        <v>3.1296318950883825E-5</v>
      </c>
      <c r="H16" s="438">
        <v>2.5864292964477538</v>
      </c>
      <c r="I16" s="440">
        <v>2.3108261746951242</v>
      </c>
      <c r="J16" s="3"/>
      <c r="K16" s="466" t="s">
        <v>101</v>
      </c>
      <c r="L16" s="533">
        <f>AVERAGE(L7:L15)</f>
        <v>0.53248721523908671</v>
      </c>
      <c r="M16" s="467">
        <f>AVERAGE(M7:M15)</f>
        <v>0.56531451884814099</v>
      </c>
      <c r="N16" s="3"/>
      <c r="S16" s="102">
        <v>13</v>
      </c>
      <c r="T16" s="437" t="s">
        <v>102</v>
      </c>
      <c r="U16" s="484">
        <v>1.5377334437806109E-6</v>
      </c>
      <c r="V16" s="485">
        <v>1.6242284387979069E-5</v>
      </c>
      <c r="W16" s="485">
        <v>1.9032288692867154E-6</v>
      </c>
      <c r="X16" s="485">
        <v>1.5122761020528337E-6</v>
      </c>
      <c r="Y16" s="485">
        <v>1.2518789835688395E-6</v>
      </c>
      <c r="Z16" s="485">
        <v>2.8478014989044641E-6</v>
      </c>
      <c r="AA16" s="485">
        <v>1.7745389589264499E-6</v>
      </c>
      <c r="AB16" s="485">
        <v>2.9810346515032675E-6</v>
      </c>
      <c r="AC16" s="485">
        <v>3.3888097532392383E-6</v>
      </c>
      <c r="AD16" s="485">
        <v>6.4445532984048918E-6</v>
      </c>
      <c r="AE16" s="485">
        <v>7.5086917187464681E-7</v>
      </c>
      <c r="AF16" s="485">
        <v>3.7264620036422921E-6</v>
      </c>
      <c r="AG16" s="485">
        <v>1.0004153509588636</v>
      </c>
      <c r="AH16" s="485">
        <v>1.9109167996734299E-4</v>
      </c>
      <c r="AI16" s="485">
        <v>1.9428906251853652E-5</v>
      </c>
      <c r="AJ16" s="485">
        <v>6.3654578890678494E-6</v>
      </c>
      <c r="AK16" s="485">
        <v>1.5731089863466585E-5</v>
      </c>
      <c r="AL16" s="485">
        <v>9.3667449903902869E-6</v>
      </c>
      <c r="AM16" s="485">
        <v>2.9662939971237647E-5</v>
      </c>
      <c r="AN16" s="485">
        <v>2.1318617910771921E-6</v>
      </c>
      <c r="AO16" s="485">
        <v>2.2975922655653501E-5</v>
      </c>
      <c r="AP16" s="485">
        <v>2.8323900519135019E-6</v>
      </c>
      <c r="AQ16" s="485">
        <v>4.0296774777521553E-5</v>
      </c>
      <c r="AR16" s="485">
        <v>2.4167413838299872E-6</v>
      </c>
      <c r="AS16" s="485">
        <v>2.5410145984747583E-6</v>
      </c>
      <c r="AT16" s="485">
        <v>4.0033175997727188E-6</v>
      </c>
      <c r="AU16" s="485">
        <v>1.6639343880981674E-6</v>
      </c>
      <c r="AV16" s="485">
        <v>5.9825457874932968E-6</v>
      </c>
      <c r="AW16" s="485">
        <v>4.8322901412991907E-6</v>
      </c>
      <c r="AX16" s="485">
        <v>3.7486126989766066E-6</v>
      </c>
      <c r="AY16" s="485">
        <v>2.4789775058034619E-6</v>
      </c>
      <c r="AZ16" s="485">
        <v>1.8040325603131836E-6</v>
      </c>
      <c r="BA16" s="485">
        <v>2.5133534821771395E-6</v>
      </c>
      <c r="BB16" s="485">
        <v>3.2480454323914265E-5</v>
      </c>
      <c r="BC16" s="485">
        <v>1.9461516251329603E-6</v>
      </c>
      <c r="BD16" s="485">
        <v>9.1467223263172402E-7</v>
      </c>
      <c r="BE16" s="486">
        <v>1.7533225184130297E-6</v>
      </c>
      <c r="BF16" s="9"/>
      <c r="BG16" s="102">
        <v>13</v>
      </c>
      <c r="BH16" s="437" t="s">
        <v>102</v>
      </c>
      <c r="BI16" s="499">
        <f t="shared" si="35"/>
        <v>1.4565496013964103E-6</v>
      </c>
      <c r="BJ16" s="500">
        <f t="shared" si="38"/>
        <v>1.6241410378631263E-5</v>
      </c>
      <c r="BK16" s="500">
        <f t="shared" si="0"/>
        <v>1.7789488359622142E-6</v>
      </c>
      <c r="BL16" s="500">
        <f t="shared" si="1"/>
        <v>1.4917608230472142E-6</v>
      </c>
      <c r="BM16" s="500">
        <f t="shared" si="2"/>
        <v>1.2221298665846086E-6</v>
      </c>
      <c r="BN16" s="500">
        <f t="shared" si="3"/>
        <v>2.7266526497652627E-6</v>
      </c>
      <c r="BO16" s="500">
        <f t="shared" si="4"/>
        <v>1.759543263030976E-6</v>
      </c>
      <c r="BP16" s="500">
        <f t="shared" si="5"/>
        <v>2.8448156005779218E-6</v>
      </c>
      <c r="BQ16" s="500">
        <f t="shared" si="6"/>
        <v>3.1414897091173312E-6</v>
      </c>
      <c r="BR16" s="500">
        <f t="shared" si="7"/>
        <v>6.4207715207653455E-6</v>
      </c>
      <c r="BS16" s="500">
        <f t="shared" si="8"/>
        <v>7.4390258140844175E-7</v>
      </c>
      <c r="BT16" s="500">
        <f t="shared" si="9"/>
        <v>3.6848400977091211E-6</v>
      </c>
      <c r="BU16" s="500">
        <f t="shared" si="10"/>
        <v>1</v>
      </c>
      <c r="BV16" s="500">
        <f t="shared" si="11"/>
        <v>1.8729118200591771E-4</v>
      </c>
      <c r="BW16" s="500">
        <f t="shared" si="12"/>
        <v>1.9375966023974864E-5</v>
      </c>
      <c r="BX16" s="500">
        <f t="shared" si="13"/>
        <v>6.1240940357511353E-6</v>
      </c>
      <c r="BY16" s="500">
        <f t="shared" si="14"/>
        <v>1.5689283781376502E-5</v>
      </c>
      <c r="BZ16" s="500">
        <f t="shared" si="15"/>
        <v>9.3588315444729452E-6</v>
      </c>
      <c r="CA16" s="500">
        <f t="shared" si="16"/>
        <v>2.897875345043356E-5</v>
      </c>
      <c r="CB16" s="500">
        <f t="shared" si="17"/>
        <v>2.1146754239812751E-6</v>
      </c>
      <c r="CC16" s="500">
        <f t="shared" si="18"/>
        <v>2.181192654113978E-5</v>
      </c>
      <c r="CD16" s="500">
        <f t="shared" si="19"/>
        <v>2.7712576167156421E-6</v>
      </c>
      <c r="CE16" s="500">
        <f t="shared" si="20"/>
        <v>3.6886099294645503E-5</v>
      </c>
      <c r="CF16" s="500">
        <f t="shared" si="21"/>
        <v>2.415293543401898E-6</v>
      </c>
      <c r="CG16" s="500">
        <f t="shared" si="22"/>
        <v>2.5121869703988232E-6</v>
      </c>
      <c r="CH16" s="500">
        <f t="shared" si="23"/>
        <v>3.7084240951508055E-6</v>
      </c>
      <c r="CI16" s="500">
        <f t="shared" si="24"/>
        <v>1.5779313565857275E-6</v>
      </c>
      <c r="CJ16" s="500">
        <f t="shared" si="25"/>
        <v>5.6899372186785416E-6</v>
      </c>
      <c r="CK16" s="500">
        <f t="shared" si="26"/>
        <v>4.0916328544577602E-6</v>
      </c>
      <c r="CL16" s="500">
        <f t="shared" si="27"/>
        <v>3.7482641241799967E-6</v>
      </c>
      <c r="CM16" s="500">
        <f t="shared" si="28"/>
        <v>2.4785986920110201E-6</v>
      </c>
      <c r="CN16" s="500">
        <f t="shared" si="29"/>
        <v>1.7795301840015165E-6</v>
      </c>
      <c r="CO16" s="500">
        <f t="shared" si="30"/>
        <v>2.5122617945164213E-6</v>
      </c>
      <c r="CP16" s="500">
        <f t="shared" si="31"/>
        <v>2.8349119998736306E-5</v>
      </c>
      <c r="CQ16" s="500">
        <f t="shared" si="32"/>
        <v>1.9139120994768609E-6</v>
      </c>
      <c r="CR16" s="500">
        <f t="shared" si="33"/>
        <v>9.1406611340660087E-7</v>
      </c>
      <c r="CS16" s="501">
        <f t="shared" si="34"/>
        <v>1.7523415689632346E-6</v>
      </c>
      <c r="CT16" s="11"/>
      <c r="CU16" s="102">
        <v>13</v>
      </c>
      <c r="CV16" s="471" t="s">
        <v>219</v>
      </c>
      <c r="CW16" s="472">
        <v>3.2816396655764121E-2</v>
      </c>
      <c r="CX16" s="438">
        <v>0.10268112879748321</v>
      </c>
      <c r="CY16" s="438">
        <v>9.4598093908500852E-2</v>
      </c>
      <c r="CZ16" s="438">
        <v>3.2958975464906025E-2</v>
      </c>
      <c r="DA16" s="438">
        <v>6.4425466463046768E-2</v>
      </c>
      <c r="DB16" s="438">
        <v>3.7131587800331052E-2</v>
      </c>
      <c r="DC16" s="438">
        <v>8.8295038125082936E-2</v>
      </c>
      <c r="DD16" s="438">
        <v>2.0591159279751511E-2</v>
      </c>
      <c r="DE16" s="438">
        <v>4.3711847728063899E-2</v>
      </c>
      <c r="DF16" s="438">
        <v>9.8039682509206388E-2</v>
      </c>
      <c r="DG16" s="438">
        <v>9.0726493066109068E-2</v>
      </c>
      <c r="DH16" s="438">
        <v>1.9690945096755081E-2</v>
      </c>
      <c r="DI16" s="438">
        <v>0.18665545783755819</v>
      </c>
      <c r="DJ16" s="438">
        <v>0.13964684600959223</v>
      </c>
      <c r="DK16" s="438">
        <v>2.6219903223925842E-2</v>
      </c>
      <c r="DL16" s="438">
        <v>1.6200135196335869E-2</v>
      </c>
      <c r="DM16" s="438">
        <v>2.9715100934651382E-2</v>
      </c>
      <c r="DN16" s="438">
        <v>2.6594603032135958E-2</v>
      </c>
      <c r="DO16" s="438">
        <v>6.0327661905631463E-2</v>
      </c>
      <c r="DP16" s="438">
        <v>3.9407221970047791E-2</v>
      </c>
      <c r="DQ16" s="438">
        <v>2.9188557260495566E-2</v>
      </c>
      <c r="DR16" s="438">
        <v>0.11444225595567743</v>
      </c>
      <c r="DS16" s="438">
        <v>0.1137390567636261</v>
      </c>
      <c r="DT16" s="438">
        <v>4.3946385768095619E-2</v>
      </c>
      <c r="DU16" s="438">
        <v>9.0394276285592726E-2</v>
      </c>
      <c r="DV16" s="438">
        <v>1.3084702056787129E-2</v>
      </c>
      <c r="DW16" s="438">
        <v>3.2054281568989046E-3</v>
      </c>
      <c r="DX16" s="438">
        <v>2.4704532335821261E-2</v>
      </c>
      <c r="DY16" s="438">
        <v>3.9235642280366712E-3</v>
      </c>
      <c r="DZ16" s="438">
        <v>0</v>
      </c>
      <c r="EA16" s="438">
        <v>1.9277062708962459E-2</v>
      </c>
      <c r="EB16" s="438">
        <v>8.3555463981819997E-3</v>
      </c>
      <c r="EC16" s="438">
        <v>6.7194607788749583E-2</v>
      </c>
      <c r="ED16" s="438">
        <v>3.0105850423465655E-2</v>
      </c>
      <c r="EE16" s="438">
        <v>6.6304454656853029E-2</v>
      </c>
      <c r="EF16" s="438">
        <v>0</v>
      </c>
      <c r="EG16" s="440">
        <v>0.18798223053542201</v>
      </c>
      <c r="EI16" s="102">
        <v>13</v>
      </c>
      <c r="EJ16" s="437" t="s">
        <v>102</v>
      </c>
      <c r="EK16" s="472">
        <v>3.4963335572236371E-7</v>
      </c>
      <c r="EL16" s="438">
        <v>4.5747935588441218E-3</v>
      </c>
      <c r="EM16" s="438">
        <v>0</v>
      </c>
      <c r="EN16" s="438">
        <v>0</v>
      </c>
      <c r="EO16" s="438">
        <v>6.1098137607559574E-5</v>
      </c>
      <c r="EP16" s="438">
        <v>1.2429579501610914E-6</v>
      </c>
      <c r="EQ16" s="438">
        <v>0</v>
      </c>
      <c r="ER16" s="438">
        <v>4.0540070082444447E-4</v>
      </c>
      <c r="ES16" s="438">
        <v>3.0588000497043359E-4</v>
      </c>
      <c r="ET16" s="438">
        <v>1.6244026867507744E-3</v>
      </c>
      <c r="EU16" s="438">
        <v>0</v>
      </c>
      <c r="EV16" s="438">
        <v>8.1692804453682873E-4</v>
      </c>
      <c r="EW16" s="438">
        <v>0.13357918188820861</v>
      </c>
      <c r="EX16" s="438">
        <v>6.0119177289393221E-2</v>
      </c>
      <c r="EY16" s="438">
        <v>5.7805145696159807E-3</v>
      </c>
      <c r="EZ16" s="438">
        <v>1.4441520960987932E-3</v>
      </c>
      <c r="FA16" s="438">
        <v>4.5180508403551813E-3</v>
      </c>
      <c r="FB16" s="438">
        <v>2.5997921201831378E-3</v>
      </c>
      <c r="FC16" s="438">
        <v>8.9364782418731772E-3</v>
      </c>
      <c r="FD16" s="438">
        <v>4.0548703406797753E-5</v>
      </c>
      <c r="FE16" s="438">
        <v>6.2939468929035028E-3</v>
      </c>
      <c r="FF16" s="438">
        <v>0</v>
      </c>
      <c r="FG16" s="438">
        <v>1.0322904478202971E-2</v>
      </c>
      <c r="FH16" s="438">
        <v>0</v>
      </c>
      <c r="FI16" s="438">
        <v>3.8972395825687296E-6</v>
      </c>
      <c r="FJ16" s="438">
        <v>2.7522745140618526E-8</v>
      </c>
      <c r="FK16" s="438">
        <v>0</v>
      </c>
      <c r="FL16" s="438">
        <v>1.1038458011856539E-4</v>
      </c>
      <c r="FM16" s="438">
        <v>4.8079763517272394E-6</v>
      </c>
      <c r="FN16" s="438">
        <v>3.0054628892184739E-4</v>
      </c>
      <c r="FO16" s="438">
        <v>0</v>
      </c>
      <c r="FP16" s="438">
        <v>5.7842310770899703E-8</v>
      </c>
      <c r="FQ16" s="438">
        <v>0</v>
      </c>
      <c r="FR16" s="438">
        <v>8.9859909050276614E-3</v>
      </c>
      <c r="FS16" s="438">
        <v>2.0191974778303032E-5</v>
      </c>
      <c r="FT16" s="438">
        <v>0</v>
      </c>
      <c r="FU16" s="440">
        <v>0</v>
      </c>
    </row>
    <row r="17" spans="2:177" ht="19.5" customHeight="1" x14ac:dyDescent="0.2">
      <c r="B17" s="102">
        <v>14</v>
      </c>
      <c r="C17" s="437" t="s">
        <v>220</v>
      </c>
      <c r="D17" s="438">
        <v>0.13378559609038843</v>
      </c>
      <c r="E17" s="438">
        <v>0.44453174359111047</v>
      </c>
      <c r="F17" s="438">
        <v>0.23161413839294384</v>
      </c>
      <c r="G17" s="439">
        <v>1.572151022298305E-4</v>
      </c>
      <c r="H17" s="438">
        <v>3.7481619592052685E-2</v>
      </c>
      <c r="I17" s="440">
        <v>3.4974366318323513E-2</v>
      </c>
      <c r="J17" s="3"/>
      <c r="K17" s="61"/>
      <c r="L17" s="92"/>
      <c r="M17" s="92"/>
      <c r="N17" s="3"/>
      <c r="S17" s="102">
        <v>14</v>
      </c>
      <c r="T17" s="437" t="s">
        <v>103</v>
      </c>
      <c r="U17" s="484">
        <v>8.3784960421364694E-5</v>
      </c>
      <c r="V17" s="485">
        <v>2.0726915811325071E-4</v>
      </c>
      <c r="W17" s="485">
        <v>1.145827441734448E-4</v>
      </c>
      <c r="X17" s="485">
        <v>9.3888625916291514E-5</v>
      </c>
      <c r="Y17" s="485">
        <v>7.6161060027753254E-5</v>
      </c>
      <c r="Z17" s="485">
        <v>1.8213574362423084E-4</v>
      </c>
      <c r="AA17" s="485">
        <v>9.504487471396663E-5</v>
      </c>
      <c r="AB17" s="485">
        <v>5.4878376166924185E-4</v>
      </c>
      <c r="AC17" s="485">
        <v>1.8094337020475236E-4</v>
      </c>
      <c r="AD17" s="485">
        <v>3.0412313698181982E-4</v>
      </c>
      <c r="AE17" s="485">
        <v>4.2014889998009909E-5</v>
      </c>
      <c r="AF17" s="485">
        <v>1.394169029401428E-4</v>
      </c>
      <c r="AG17" s="485">
        <v>1.1515869359656065E-3</v>
      </c>
      <c r="AH17" s="485">
        <v>1.0202919214920925</v>
      </c>
      <c r="AI17" s="485">
        <v>1.4089332169104474E-4</v>
      </c>
      <c r="AJ17" s="485">
        <v>6.5416582866325028E-4</v>
      </c>
      <c r="AK17" s="485">
        <v>5.1358990817116311E-4</v>
      </c>
      <c r="AL17" s="485">
        <v>1.2960210504322511E-4</v>
      </c>
      <c r="AM17" s="485">
        <v>2.0540374867741417E-4</v>
      </c>
      <c r="AN17" s="485">
        <v>1.2999869718934769E-4</v>
      </c>
      <c r="AO17" s="485">
        <v>1.6940508769400125E-4</v>
      </c>
      <c r="AP17" s="485">
        <v>1.4936996546481459E-4</v>
      </c>
      <c r="AQ17" s="485">
        <v>3.3345555302642817E-4</v>
      </c>
      <c r="AR17" s="485">
        <v>1.3710651077845288E-4</v>
      </c>
      <c r="AS17" s="485">
        <v>1.5411957359635195E-4</v>
      </c>
      <c r="AT17" s="485">
        <v>2.5075230615740713E-4</v>
      </c>
      <c r="AU17" s="485">
        <v>8.7266173174037137E-5</v>
      </c>
      <c r="AV17" s="485">
        <v>3.5109740377932468E-4</v>
      </c>
      <c r="AW17" s="485">
        <v>3.0938277368950978E-4</v>
      </c>
      <c r="AX17" s="485">
        <v>1.6958112189817686E-4</v>
      </c>
      <c r="AY17" s="485">
        <v>1.3489714167854523E-4</v>
      </c>
      <c r="AZ17" s="485">
        <v>1.0150566691590129E-4</v>
      </c>
      <c r="BA17" s="485">
        <v>1.5972017474070004E-4</v>
      </c>
      <c r="BB17" s="485">
        <v>2.2081609103828084E-3</v>
      </c>
      <c r="BC17" s="485">
        <v>1.0068919776694965E-4</v>
      </c>
      <c r="BD17" s="485">
        <v>5.8769286550103117E-5</v>
      </c>
      <c r="BE17" s="486">
        <v>8.5621650380802679E-5</v>
      </c>
      <c r="BF17" s="9"/>
      <c r="BG17" s="102">
        <v>14</v>
      </c>
      <c r="BH17" s="437" t="s">
        <v>103</v>
      </c>
      <c r="BI17" s="499">
        <f t="shared" si="35"/>
        <v>7.9361576740320813E-5</v>
      </c>
      <c r="BJ17" s="500">
        <f t="shared" si="38"/>
        <v>2.0725800480640201E-4</v>
      </c>
      <c r="BK17" s="500">
        <f t="shared" si="0"/>
        <v>1.0710053985525082E-4</v>
      </c>
      <c r="BL17" s="500">
        <f t="shared" si="1"/>
        <v>9.2614948871793941E-5</v>
      </c>
      <c r="BM17" s="500">
        <f t="shared" si="2"/>
        <v>7.4351201156291433E-5</v>
      </c>
      <c r="BN17" s="500">
        <f t="shared" si="3"/>
        <v>1.7438747334075892E-4</v>
      </c>
      <c r="BO17" s="500">
        <f t="shared" si="4"/>
        <v>9.4241700441311432E-5</v>
      </c>
      <c r="BP17" s="500">
        <f t="shared" si="5"/>
        <v>5.2370696387350735E-4</v>
      </c>
      <c r="BQ17" s="500">
        <f t="shared" si="6"/>
        <v>1.6773787164885669E-4</v>
      </c>
      <c r="BR17" s="500">
        <f t="shared" si="7"/>
        <v>3.030008576734102E-4</v>
      </c>
      <c r="BS17" s="500">
        <f t="shared" si="8"/>
        <v>4.1625074377576298E-5</v>
      </c>
      <c r="BT17" s="500">
        <f t="shared" si="9"/>
        <v>1.3785971620001316E-4</v>
      </c>
      <c r="BU17" s="500">
        <f t="shared" si="10"/>
        <v>1.1511088218127102E-3</v>
      </c>
      <c r="BV17" s="500">
        <f>AH17/$AH$17</f>
        <v>1</v>
      </c>
      <c r="BW17" s="500">
        <f t="shared" si="12"/>
        <v>1.4050941307260607E-4</v>
      </c>
      <c r="BX17" s="500">
        <f t="shared" si="13"/>
        <v>6.2936133103465861E-4</v>
      </c>
      <c r="BY17" s="500">
        <f t="shared" si="14"/>
        <v>5.1222501978466267E-4</v>
      </c>
      <c r="BZ17" s="500">
        <f t="shared" si="15"/>
        <v>1.2949261137705983E-4</v>
      </c>
      <c r="CA17" s="500">
        <f t="shared" si="16"/>
        <v>2.0066603635678833E-4</v>
      </c>
      <c r="CB17" s="500">
        <f t="shared" si="17"/>
        <v>1.2895069054030586E-4</v>
      </c>
      <c r="CC17" s="500">
        <f t="shared" si="18"/>
        <v>1.6082276145579235E-4</v>
      </c>
      <c r="CD17" s="500">
        <f t="shared" si="19"/>
        <v>1.4614606283596749E-4</v>
      </c>
      <c r="CE17" s="500">
        <f t="shared" si="20"/>
        <v>3.0523223526426999E-4</v>
      </c>
      <c r="CF17" s="500">
        <f t="shared" si="21"/>
        <v>1.370243719320759E-4</v>
      </c>
      <c r="CG17" s="500">
        <f t="shared" si="22"/>
        <v>1.5237109810568606E-4</v>
      </c>
      <c r="CH17" s="500">
        <f t="shared" si="23"/>
        <v>2.3228131940407465E-4</v>
      </c>
      <c r="CI17" s="500">
        <f t="shared" si="24"/>
        <v>8.275568556398483E-5</v>
      </c>
      <c r="CJ17" s="500">
        <f t="shared" si="25"/>
        <v>3.3392509745962826E-4</v>
      </c>
      <c r="CK17" s="500">
        <f t="shared" si="26"/>
        <v>2.6196289635268638E-4</v>
      </c>
      <c r="CL17" s="500">
        <f t="shared" si="27"/>
        <v>1.6956535294314701E-4</v>
      </c>
      <c r="CM17" s="500">
        <f t="shared" si="28"/>
        <v>1.3487652797886094E-4</v>
      </c>
      <c r="CN17" s="500">
        <f t="shared" si="29"/>
        <v>1.0012701660589336E-4</v>
      </c>
      <c r="CO17" s="500">
        <f t="shared" si="30"/>
        <v>1.5965079948363067E-4</v>
      </c>
      <c r="CP17" s="500">
        <f t="shared" si="31"/>
        <v>1.9272950433723212E-3</v>
      </c>
      <c r="CQ17" s="500">
        <f t="shared" si="32"/>
        <v>9.9021202358586809E-5</v>
      </c>
      <c r="CR17" s="500">
        <f t="shared" si="33"/>
        <v>5.8730342332541927E-5</v>
      </c>
      <c r="CS17" s="501">
        <f t="shared" si="34"/>
        <v>8.5573746752149336E-5</v>
      </c>
      <c r="CT17" s="11"/>
      <c r="CU17" s="102">
        <v>14</v>
      </c>
      <c r="CV17" s="471" t="s">
        <v>220</v>
      </c>
      <c r="CW17" s="472">
        <v>0.29275604236564845</v>
      </c>
      <c r="CX17" s="438">
        <v>0.24245668404000564</v>
      </c>
      <c r="CY17" s="438">
        <v>0.14765688476571662</v>
      </c>
      <c r="CZ17" s="438">
        <v>0.1401950863456147</v>
      </c>
      <c r="DA17" s="438">
        <v>0.12071791859185382</v>
      </c>
      <c r="DB17" s="438">
        <v>0.14977419340844314</v>
      </c>
      <c r="DC17" s="438">
        <v>0.31543274776200148</v>
      </c>
      <c r="DD17" s="438">
        <v>0.3489879817213476</v>
      </c>
      <c r="DE17" s="438">
        <v>0.23902955147867036</v>
      </c>
      <c r="DF17" s="438">
        <v>0.17810050803134972</v>
      </c>
      <c r="DG17" s="438">
        <v>9.5977720732828231E-2</v>
      </c>
      <c r="DH17" s="438">
        <v>0.18286320188364441</v>
      </c>
      <c r="DI17" s="438">
        <v>0.18635346611484738</v>
      </c>
      <c r="DJ17" s="438">
        <v>0.12601302200021022</v>
      </c>
      <c r="DK17" s="438">
        <v>0.11545076214521792</v>
      </c>
      <c r="DL17" s="438">
        <v>0.39559987238893712</v>
      </c>
      <c r="DM17" s="438">
        <v>0.10714119987755251</v>
      </c>
      <c r="DN17" s="438">
        <v>6.9727327039379491E-2</v>
      </c>
      <c r="DO17" s="438">
        <v>0.1825671745280647</v>
      </c>
      <c r="DP17" s="438">
        <v>0.15587895015963404</v>
      </c>
      <c r="DQ17" s="438">
        <v>0.12121152185468589</v>
      </c>
      <c r="DR17" s="438">
        <v>7.1867548967455624E-3</v>
      </c>
      <c r="DS17" s="438">
        <v>0</v>
      </c>
      <c r="DT17" s="438">
        <v>0.22730444991602394</v>
      </c>
      <c r="DU17" s="438">
        <v>6.4374424685113641E-3</v>
      </c>
      <c r="DV17" s="438">
        <v>8.5855269554135937E-4</v>
      </c>
      <c r="DW17" s="438">
        <v>3.8591831622106644E-4</v>
      </c>
      <c r="DX17" s="438">
        <v>1.5033192953708948E-3</v>
      </c>
      <c r="DY17" s="438">
        <v>5.4247030883770092E-3</v>
      </c>
      <c r="DZ17" s="438">
        <v>0</v>
      </c>
      <c r="EA17" s="438">
        <v>1.4392963114744547E-2</v>
      </c>
      <c r="EB17" s="438">
        <v>5.4950003102713298E-4</v>
      </c>
      <c r="EC17" s="438">
        <v>7.1193461296645581E-4</v>
      </c>
      <c r="ED17" s="438">
        <v>0.10629924760724627</v>
      </c>
      <c r="EE17" s="438">
        <v>1.493881802026876E-3</v>
      </c>
      <c r="EF17" s="438">
        <v>0</v>
      </c>
      <c r="EG17" s="440">
        <v>2.3354895695321228E-2</v>
      </c>
      <c r="EI17" s="102">
        <v>14</v>
      </c>
      <c r="EJ17" s="437" t="s">
        <v>103</v>
      </c>
      <c r="EK17" s="472">
        <v>1.6585439744347716E-6</v>
      </c>
      <c r="EL17" s="438">
        <v>6.1860416047263272E-4</v>
      </c>
      <c r="EM17" s="438">
        <v>0</v>
      </c>
      <c r="EN17" s="438">
        <v>0</v>
      </c>
      <c r="EO17" s="438">
        <v>1.0224492402194971E-4</v>
      </c>
      <c r="EP17" s="438">
        <v>0</v>
      </c>
      <c r="EQ17" s="438">
        <v>8.7659430589384469E-5</v>
      </c>
      <c r="ER17" s="438">
        <v>3.170961888186487E-3</v>
      </c>
      <c r="ES17" s="438">
        <v>3.4905743721973064E-4</v>
      </c>
      <c r="ET17" s="438">
        <v>1.6718227113473004E-3</v>
      </c>
      <c r="EU17" s="438">
        <v>4.5475919868974185E-5</v>
      </c>
      <c r="EV17" s="438">
        <v>5.2135803981221329E-4</v>
      </c>
      <c r="EW17" s="438">
        <v>7.8073162546999286E-3</v>
      </c>
      <c r="EX17" s="438">
        <v>0.14816904899593092</v>
      </c>
      <c r="EY17" s="438">
        <v>2.8926142474885568E-4</v>
      </c>
      <c r="EZ17" s="438">
        <v>3.8920074255107771E-3</v>
      </c>
      <c r="FA17" s="438">
        <v>2.9230919014894955E-3</v>
      </c>
      <c r="FB17" s="438">
        <v>2.8256669908166505E-4</v>
      </c>
      <c r="FC17" s="438">
        <v>9.2988418889055941E-4</v>
      </c>
      <c r="FD17" s="438">
        <v>1.7356913115842396E-5</v>
      </c>
      <c r="FE17" s="438">
        <v>5.9029053523151243E-5</v>
      </c>
      <c r="FF17" s="438">
        <v>1.2747886604475095E-5</v>
      </c>
      <c r="FG17" s="438">
        <v>2.792241145450159E-4</v>
      </c>
      <c r="FH17" s="438">
        <v>0</v>
      </c>
      <c r="FI17" s="438">
        <v>3.011152816414579E-6</v>
      </c>
      <c r="FJ17" s="438">
        <v>0</v>
      </c>
      <c r="FK17" s="438">
        <v>0</v>
      </c>
      <c r="FL17" s="438">
        <v>6.5020916418440046E-5</v>
      </c>
      <c r="FM17" s="438">
        <v>2.4663087660566824E-6</v>
      </c>
      <c r="FN17" s="438">
        <v>1.9236420756436274E-5</v>
      </c>
      <c r="FO17" s="438">
        <v>0</v>
      </c>
      <c r="FP17" s="438">
        <v>0</v>
      </c>
      <c r="FQ17" s="438">
        <v>0</v>
      </c>
      <c r="FR17" s="438">
        <v>1.4101032222990291E-2</v>
      </c>
      <c r="FS17" s="438">
        <v>8.479146100198147E-6</v>
      </c>
      <c r="FT17" s="438">
        <v>0</v>
      </c>
      <c r="FU17" s="440">
        <v>0</v>
      </c>
    </row>
    <row r="18" spans="2:177" ht="19.5" customHeight="1" thickBot="1" x14ac:dyDescent="0.25">
      <c r="B18" s="103">
        <v>15</v>
      </c>
      <c r="C18" s="441" t="s">
        <v>221</v>
      </c>
      <c r="D18" s="442">
        <v>3.6128957626381686E-2</v>
      </c>
      <c r="E18" s="442">
        <v>0.39274708353942728</v>
      </c>
      <c r="F18" s="442">
        <v>0.25299204302805672</v>
      </c>
      <c r="G18" s="443">
        <v>3.2029826426295176E-5</v>
      </c>
      <c r="H18" s="442">
        <v>0.18470945958781923</v>
      </c>
      <c r="I18" s="444">
        <v>0.15502401072549113</v>
      </c>
      <c r="J18" s="3"/>
      <c r="K18" s="61" t="s">
        <v>120</v>
      </c>
      <c r="M18" s="5" t="s">
        <v>121</v>
      </c>
      <c r="N18" s="3"/>
      <c r="S18" s="103">
        <v>15</v>
      </c>
      <c r="T18" s="441" t="s">
        <v>104</v>
      </c>
      <c r="U18" s="487">
        <v>1.0852897906646202E-5</v>
      </c>
      <c r="V18" s="488">
        <v>1.2681893891395783E-5</v>
      </c>
      <c r="W18" s="488">
        <v>1.3252548692711476E-5</v>
      </c>
      <c r="X18" s="488">
        <v>1.2229388568642915E-5</v>
      </c>
      <c r="Y18" s="488">
        <v>8.2719180189818953E-6</v>
      </c>
      <c r="Z18" s="488">
        <v>1.8032853387628239E-5</v>
      </c>
      <c r="AA18" s="488">
        <v>8.5707435054826763E-6</v>
      </c>
      <c r="AB18" s="488">
        <v>1.0613914901706497E-5</v>
      </c>
      <c r="AC18" s="488">
        <v>1.3398296995292118E-5</v>
      </c>
      <c r="AD18" s="488">
        <v>8.3784638305289507E-6</v>
      </c>
      <c r="AE18" s="488">
        <v>4.066943409640873E-6</v>
      </c>
      <c r="AF18" s="488">
        <v>8.1308261102079375E-6</v>
      </c>
      <c r="AG18" s="488">
        <v>6.6286556063977669E-5</v>
      </c>
      <c r="AH18" s="488">
        <v>2.7185429515890451E-4</v>
      </c>
      <c r="AI18" s="488">
        <v>1.0027322626295527</v>
      </c>
      <c r="AJ18" s="488">
        <v>1.0940080629667655E-5</v>
      </c>
      <c r="AK18" s="488">
        <v>2.8409736550487084E-5</v>
      </c>
      <c r="AL18" s="488">
        <v>1.2947251609248324E-5</v>
      </c>
      <c r="AM18" s="488">
        <v>1.5503362349374207E-5</v>
      </c>
      <c r="AN18" s="488">
        <v>1.5687745191404417E-5</v>
      </c>
      <c r="AO18" s="488">
        <v>2.2676373992646671E-5</v>
      </c>
      <c r="AP18" s="488">
        <v>1.3446734546421887E-5</v>
      </c>
      <c r="AQ18" s="488">
        <v>3.1284809556511767E-5</v>
      </c>
      <c r="AR18" s="488">
        <v>1.6072914846605234E-5</v>
      </c>
      <c r="AS18" s="488">
        <v>5.1579494959448856E-5</v>
      </c>
      <c r="AT18" s="488">
        <v>2.624483302871813E-5</v>
      </c>
      <c r="AU18" s="488">
        <v>8.4581474125007506E-6</v>
      </c>
      <c r="AV18" s="488">
        <v>3.4654201515649711E-5</v>
      </c>
      <c r="AW18" s="488">
        <v>3.7869695307146534E-5</v>
      </c>
      <c r="AX18" s="488">
        <v>1.4409159091168845E-4</v>
      </c>
      <c r="AY18" s="488">
        <v>1.4933448697118507E-5</v>
      </c>
      <c r="AZ18" s="488">
        <v>4.6217843422496387E-4</v>
      </c>
      <c r="BA18" s="488">
        <v>1.9693271959146317E-5</v>
      </c>
      <c r="BB18" s="488">
        <v>1.9053180179463375E-4</v>
      </c>
      <c r="BC18" s="488">
        <v>4.968375220412364E-5</v>
      </c>
      <c r="BD18" s="488">
        <v>8.6158834397079048E-4</v>
      </c>
      <c r="BE18" s="489">
        <v>2.1606362819822488E-5</v>
      </c>
      <c r="BF18" s="9"/>
      <c r="BG18" s="103">
        <v>15</v>
      </c>
      <c r="BH18" s="441" t="s">
        <v>104</v>
      </c>
      <c r="BI18" s="502">
        <f t="shared" si="35"/>
        <v>1.0279924771003917E-5</v>
      </c>
      <c r="BJ18" s="503">
        <f t="shared" si="38"/>
        <v>1.2681211469296514E-5</v>
      </c>
      <c r="BK18" s="503">
        <f t="shared" si="0"/>
        <v>1.2387162916074942E-5</v>
      </c>
      <c r="BL18" s="503">
        <f t="shared" si="1"/>
        <v>1.2063486774510697E-5</v>
      </c>
      <c r="BM18" s="503">
        <f t="shared" si="2"/>
        <v>8.0753476954438066E-6</v>
      </c>
      <c r="BN18" s="503">
        <f t="shared" si="3"/>
        <v>1.7265714443622649E-5</v>
      </c>
      <c r="BO18" s="503">
        <f t="shared" si="4"/>
        <v>8.4983166576190026E-6</v>
      </c>
      <c r="BP18" s="503">
        <f t="shared" si="5"/>
        <v>1.0128909665761403E-5</v>
      </c>
      <c r="BQ18" s="503">
        <f t="shared" si="6"/>
        <v>1.2420470665305122E-5</v>
      </c>
      <c r="BR18" s="503">
        <f t="shared" si="7"/>
        <v>8.3475455101190728E-6</v>
      </c>
      <c r="BS18" s="503">
        <f t="shared" si="8"/>
        <v>4.0292101662937495E-6</v>
      </c>
      <c r="BT18" s="503">
        <f t="shared" si="9"/>
        <v>8.0400106184124308E-6</v>
      </c>
      <c r="BU18" s="503">
        <f t="shared" si="10"/>
        <v>6.6259035310128225E-5</v>
      </c>
      <c r="BV18" s="503">
        <f t="shared" ref="BV18:BV40" si="39">AH18/$AH$17</f>
        <v>2.6644756214607687E-4</v>
      </c>
      <c r="BW18" s="503">
        <f>AI18/$AI$18</f>
        <v>1</v>
      </c>
      <c r="BX18" s="503">
        <f t="shared" si="13"/>
        <v>1.0525257365985863E-5</v>
      </c>
      <c r="BY18" s="503">
        <f t="shared" si="14"/>
        <v>2.8334236391966884E-5</v>
      </c>
      <c r="BZ18" s="503">
        <f t="shared" si="15"/>
        <v>1.2936313190887078E-5</v>
      </c>
      <c r="CA18" s="503">
        <f t="shared" si="16"/>
        <v>1.5145771646737564E-5</v>
      </c>
      <c r="CB18" s="503">
        <f t="shared" si="17"/>
        <v>1.556127576036759E-5</v>
      </c>
      <c r="CC18" s="503">
        <f t="shared" si="18"/>
        <v>2.1527553481092334E-5</v>
      </c>
      <c r="CD18" s="503">
        <f t="shared" si="19"/>
        <v>1.3156509113760658E-5</v>
      </c>
      <c r="CE18" s="503">
        <f t="shared" si="20"/>
        <v>2.8636897073938548E-5</v>
      </c>
      <c r="CF18" s="503">
        <f t="shared" si="21"/>
        <v>1.6063285758417375E-5</v>
      </c>
      <c r="CG18" s="503">
        <f t="shared" si="22"/>
        <v>5.0994329294549453E-5</v>
      </c>
      <c r="CH18" s="503">
        <f t="shared" si="23"/>
        <v>2.4311578772174753E-5</v>
      </c>
      <c r="CI18" s="503">
        <f t="shared" si="24"/>
        <v>8.0209749352340278E-6</v>
      </c>
      <c r="CJ18" s="503">
        <f t="shared" si="25"/>
        <v>3.2959251461090896E-5</v>
      </c>
      <c r="CK18" s="503">
        <f t="shared" si="26"/>
        <v>3.2065311679601804E-5</v>
      </c>
      <c r="CL18" s="503">
        <f t="shared" si="27"/>
        <v>1.440781921689992E-4</v>
      </c>
      <c r="CM18" s="503">
        <f t="shared" si="28"/>
        <v>1.4931166709354622E-5</v>
      </c>
      <c r="CN18" s="503">
        <f t="shared" si="29"/>
        <v>4.5590112517431615E-4</v>
      </c>
      <c r="CO18" s="503">
        <f t="shared" si="30"/>
        <v>1.9684718087934238E-5</v>
      </c>
      <c r="CP18" s="503">
        <f t="shared" si="31"/>
        <v>1.6629720935506243E-4</v>
      </c>
      <c r="CQ18" s="503">
        <f t="shared" si="32"/>
        <v>4.8860701942679231E-5</v>
      </c>
      <c r="CR18" s="503">
        <f t="shared" si="33"/>
        <v>8.6101740146177815E-4</v>
      </c>
      <c r="CS18" s="504">
        <f t="shared" si="34"/>
        <v>2.1594274484962473E-5</v>
      </c>
      <c r="CT18" s="11"/>
      <c r="CU18" s="103">
        <v>15</v>
      </c>
      <c r="CV18" s="473" t="s">
        <v>221</v>
      </c>
      <c r="CW18" s="449">
        <v>3.8673137901450924E-3</v>
      </c>
      <c r="CX18" s="442">
        <v>5.0805277738648633E-3</v>
      </c>
      <c r="CY18" s="442">
        <v>2.6441437130692427E-2</v>
      </c>
      <c r="CZ18" s="442">
        <v>1.1856140409084122E-2</v>
      </c>
      <c r="DA18" s="442">
        <v>5.0774970352828758E-3</v>
      </c>
      <c r="DB18" s="442">
        <v>1.2560060293968592E-2</v>
      </c>
      <c r="DC18" s="442">
        <v>1.3688282789102453E-2</v>
      </c>
      <c r="DD18" s="442">
        <v>1.1683299416086623E-2</v>
      </c>
      <c r="DE18" s="442">
        <v>1.8499483308252539E-2</v>
      </c>
      <c r="DF18" s="442">
        <v>1.4080493976967709E-2</v>
      </c>
      <c r="DG18" s="442">
        <v>2.8284855298283645E-2</v>
      </c>
      <c r="DH18" s="442">
        <v>9.8693819421704528E-3</v>
      </c>
      <c r="DI18" s="442">
        <v>1.2492886704604243E-2</v>
      </c>
      <c r="DJ18" s="442">
        <v>1.0013221147197283E-2</v>
      </c>
      <c r="DK18" s="442">
        <v>1.9176394351290871E-2</v>
      </c>
      <c r="DL18" s="442">
        <v>1.6415980831569015E-2</v>
      </c>
      <c r="DM18" s="442">
        <v>1.6321057048518921E-2</v>
      </c>
      <c r="DN18" s="442">
        <v>2.0566381515436168E-2</v>
      </c>
      <c r="DO18" s="442">
        <v>6.7220841636695169E-3</v>
      </c>
      <c r="DP18" s="442">
        <v>2.9545673374506542E-2</v>
      </c>
      <c r="DQ18" s="442">
        <v>1.8467037401348842E-2</v>
      </c>
      <c r="DR18" s="442">
        <v>1.7095616847250847E-2</v>
      </c>
      <c r="DS18" s="442">
        <v>0</v>
      </c>
      <c r="DT18" s="442">
        <v>1.6452785885499047E-2</v>
      </c>
      <c r="DU18" s="442">
        <v>3.0045850082975934E-2</v>
      </c>
      <c r="DV18" s="442">
        <v>2.8827114025755298E-3</v>
      </c>
      <c r="DW18" s="442">
        <v>5.0725340795632859E-4</v>
      </c>
      <c r="DX18" s="442">
        <v>3.130801464936047E-2</v>
      </c>
      <c r="DY18" s="442">
        <v>3.6475917177927848E-3</v>
      </c>
      <c r="DZ18" s="442">
        <v>0</v>
      </c>
      <c r="EA18" s="442">
        <v>4.0027578134441077E-2</v>
      </c>
      <c r="EB18" s="442">
        <v>0.19562529525471548</v>
      </c>
      <c r="EC18" s="442">
        <v>4.7204963201301825E-2</v>
      </c>
      <c r="ED18" s="442">
        <v>2.3738070162274031E-2</v>
      </c>
      <c r="EE18" s="442">
        <v>0.10416551076926492</v>
      </c>
      <c r="EF18" s="442">
        <v>0</v>
      </c>
      <c r="EG18" s="444">
        <v>1.5821058374249863E-2</v>
      </c>
      <c r="EI18" s="103">
        <v>15</v>
      </c>
      <c r="EJ18" s="441" t="s">
        <v>104</v>
      </c>
      <c r="EK18" s="449">
        <v>1.9519545529078698E-5</v>
      </c>
      <c r="EL18" s="442">
        <v>0</v>
      </c>
      <c r="EM18" s="442">
        <v>0</v>
      </c>
      <c r="EN18" s="442">
        <v>0</v>
      </c>
      <c r="EO18" s="442">
        <v>0</v>
      </c>
      <c r="EP18" s="442">
        <v>0</v>
      </c>
      <c r="EQ18" s="442">
        <v>0</v>
      </c>
      <c r="ER18" s="442">
        <v>0</v>
      </c>
      <c r="ES18" s="442">
        <v>0</v>
      </c>
      <c r="ET18" s="442">
        <v>0</v>
      </c>
      <c r="EU18" s="442">
        <v>0</v>
      </c>
      <c r="EV18" s="442">
        <v>1.3259701127725906E-5</v>
      </c>
      <c r="EW18" s="442">
        <v>1.5639419153593303E-3</v>
      </c>
      <c r="EX18" s="442">
        <v>7.1017835955225241E-3</v>
      </c>
      <c r="EY18" s="442">
        <v>7.5122221407241424E-2</v>
      </c>
      <c r="EZ18" s="442">
        <v>0</v>
      </c>
      <c r="FA18" s="442">
        <v>4.9494701221838801E-4</v>
      </c>
      <c r="FB18" s="442">
        <v>1.2160137022723612E-4</v>
      </c>
      <c r="FC18" s="442">
        <v>1.9813969233386676E-4</v>
      </c>
      <c r="FD18" s="442">
        <v>6.0863001203978638E-5</v>
      </c>
      <c r="FE18" s="442">
        <v>1.7163635189601216E-4</v>
      </c>
      <c r="FF18" s="442">
        <v>0</v>
      </c>
      <c r="FG18" s="442">
        <v>9.8225083772752626E-5</v>
      </c>
      <c r="FH18" s="442">
        <v>2.3029489260998712E-5</v>
      </c>
      <c r="FI18" s="442">
        <v>9.8619966226787432E-4</v>
      </c>
      <c r="FJ18" s="442">
        <v>1.3128349432075037E-5</v>
      </c>
      <c r="FK18" s="442">
        <v>0</v>
      </c>
      <c r="FL18" s="442">
        <v>3.9459860466040857E-5</v>
      </c>
      <c r="FM18" s="442">
        <v>1.8301712540822612E-4</v>
      </c>
      <c r="FN18" s="442">
        <v>3.4934254766115485E-3</v>
      </c>
      <c r="FO18" s="442">
        <v>0</v>
      </c>
      <c r="FP18" s="442">
        <v>1.222415431052129E-2</v>
      </c>
      <c r="FQ18" s="442">
        <v>0</v>
      </c>
      <c r="FR18" s="442">
        <v>4.5050006317078842E-3</v>
      </c>
      <c r="FS18" s="442">
        <v>1.0042548072590734E-3</v>
      </c>
      <c r="FT18" s="442">
        <v>2.3446714221326177E-2</v>
      </c>
      <c r="FU18" s="444">
        <v>0</v>
      </c>
    </row>
    <row r="19" spans="2:177" ht="19.5" customHeight="1" x14ac:dyDescent="0.2">
      <c r="B19" s="236">
        <v>16</v>
      </c>
      <c r="C19" s="445" t="s">
        <v>92</v>
      </c>
      <c r="D19" s="446">
        <v>0.13374642319089058</v>
      </c>
      <c r="E19" s="446">
        <v>0.39953308492367323</v>
      </c>
      <c r="F19" s="446">
        <v>0.15659401557071317</v>
      </c>
      <c r="G19" s="447">
        <v>9.4694908973124551E-5</v>
      </c>
      <c r="H19" s="446">
        <v>2.1759421643241988E-2</v>
      </c>
      <c r="I19" s="448">
        <v>2.1397167120879471E-2</v>
      </c>
      <c r="J19" s="3"/>
      <c r="K19" s="62"/>
      <c r="L19" s="526" t="s">
        <v>69</v>
      </c>
      <c r="M19" s="232" t="s">
        <v>68</v>
      </c>
      <c r="N19" s="3"/>
      <c r="S19" s="236">
        <v>16</v>
      </c>
      <c r="T19" s="445" t="s">
        <v>92</v>
      </c>
      <c r="U19" s="490">
        <v>9.2752188457896487E-5</v>
      </c>
      <c r="V19" s="491">
        <v>1.3851488054515614E-4</v>
      </c>
      <c r="W19" s="491">
        <v>1.2600011123361553E-4</v>
      </c>
      <c r="X19" s="491">
        <v>1.067385081970421E-4</v>
      </c>
      <c r="Y19" s="491">
        <v>7.2339904183114923E-5</v>
      </c>
      <c r="Z19" s="491">
        <v>1.9484188280865437E-4</v>
      </c>
      <c r="AA19" s="491">
        <v>9.1634288052030671E-5</v>
      </c>
      <c r="AB19" s="491">
        <v>1.0469710137861285E-4</v>
      </c>
      <c r="AC19" s="491">
        <v>1.4307523501572348E-4</v>
      </c>
      <c r="AD19" s="491">
        <v>8.382102073041723E-5</v>
      </c>
      <c r="AE19" s="491">
        <v>3.9620235732012181E-5</v>
      </c>
      <c r="AF19" s="491">
        <v>8.7137340171967854E-5</v>
      </c>
      <c r="AG19" s="491">
        <v>4.8345416447940088E-4</v>
      </c>
      <c r="AH19" s="491">
        <v>1.3432024437319582E-3</v>
      </c>
      <c r="AI19" s="491">
        <v>1.5549592267900522E-2</v>
      </c>
      <c r="AJ19" s="491">
        <v>1.0394121729528782</v>
      </c>
      <c r="AK19" s="491">
        <v>3.9100768773301084E-2</v>
      </c>
      <c r="AL19" s="491">
        <v>4.0569658095207538E-2</v>
      </c>
      <c r="AM19" s="491">
        <v>2.3589449472176801E-3</v>
      </c>
      <c r="AN19" s="491">
        <v>1.9076708002938443E-4</v>
      </c>
      <c r="AO19" s="491">
        <v>2.6141553614580975E-4</v>
      </c>
      <c r="AP19" s="491">
        <v>1.6030016383851816E-4</v>
      </c>
      <c r="AQ19" s="491">
        <v>3.2323634392173746E-4</v>
      </c>
      <c r="AR19" s="491">
        <v>1.5890264376685931E-4</v>
      </c>
      <c r="AS19" s="491">
        <v>1.8174998595262302E-4</v>
      </c>
      <c r="AT19" s="491">
        <v>2.9684134986160502E-4</v>
      </c>
      <c r="AU19" s="491">
        <v>9.8312359370363806E-5</v>
      </c>
      <c r="AV19" s="491">
        <v>3.7890097961265141E-4</v>
      </c>
      <c r="AW19" s="491">
        <v>4.8073111815369725E-4</v>
      </c>
      <c r="AX19" s="491">
        <v>4.4401104970757959E-4</v>
      </c>
      <c r="AY19" s="491">
        <v>1.9735728398701378E-4</v>
      </c>
      <c r="AZ19" s="491">
        <v>1.2797198613737339E-4</v>
      </c>
      <c r="BA19" s="491">
        <v>1.9777225912837593E-4</v>
      </c>
      <c r="BB19" s="491">
        <v>2.3407440399234973E-3</v>
      </c>
      <c r="BC19" s="491">
        <v>1.2172748722278673E-4</v>
      </c>
      <c r="BD19" s="491">
        <v>4.529327231710554E-3</v>
      </c>
      <c r="BE19" s="492">
        <v>1.254958902566749E-4</v>
      </c>
      <c r="BF19" s="9"/>
      <c r="BG19" s="236">
        <v>16</v>
      </c>
      <c r="BH19" s="445" t="s">
        <v>92</v>
      </c>
      <c r="BI19" s="505">
        <f t="shared" si="35"/>
        <v>8.7855384607391269E-5</v>
      </c>
      <c r="BJ19" s="506">
        <f t="shared" si="38"/>
        <v>1.3850742695688525E-4</v>
      </c>
      <c r="BK19" s="506">
        <f t="shared" si="0"/>
        <v>1.1777235771657618E-4</v>
      </c>
      <c r="BL19" s="506">
        <f t="shared" si="1"/>
        <v>1.0529051184681649E-4</v>
      </c>
      <c r="BM19" s="506">
        <f t="shared" si="2"/>
        <v>7.0620849625591708E-5</v>
      </c>
      <c r="BN19" s="506">
        <f t="shared" si="3"/>
        <v>1.8655307831316395E-4</v>
      </c>
      <c r="BO19" s="506">
        <f t="shared" si="4"/>
        <v>9.0859934854365271E-5</v>
      </c>
      <c r="BP19" s="506">
        <f t="shared" si="5"/>
        <v>9.9912943711328621E-5</v>
      </c>
      <c r="BQ19" s="506">
        <f t="shared" si="6"/>
        <v>1.326334055789965E-4</v>
      </c>
      <c r="BR19" s="506">
        <f t="shared" si="7"/>
        <v>8.3511703267401759E-5</v>
      </c>
      <c r="BS19" s="506">
        <f t="shared" si="8"/>
        <v>3.9252637797700514E-5</v>
      </c>
      <c r="BT19" s="506">
        <f t="shared" si="9"/>
        <v>8.6164078624591426E-5</v>
      </c>
      <c r="BU19" s="506">
        <f t="shared" si="10"/>
        <v>4.8325344469777156E-4</v>
      </c>
      <c r="BV19" s="506">
        <f t="shared" si="39"/>
        <v>1.3164883651804631E-3</v>
      </c>
      <c r="BW19" s="506">
        <f t="shared" ref="BW19:BW40" si="40">AI19/$AI$18</f>
        <v>1.5507222463475408E-2</v>
      </c>
      <c r="BX19" s="506">
        <f t="shared" si="13"/>
        <v>1</v>
      </c>
      <c r="BY19" s="506">
        <f t="shared" si="14"/>
        <v>3.899685671359579E-2</v>
      </c>
      <c r="BZ19" s="506">
        <f t="shared" si="15"/>
        <v>4.0535383030011377E-2</v>
      </c>
      <c r="CA19" s="506">
        <f t="shared" si="16"/>
        <v>2.3045350223157585E-3</v>
      </c>
      <c r="CB19" s="506">
        <f t="shared" si="17"/>
        <v>1.8922917870720511E-4</v>
      </c>
      <c r="CC19" s="506">
        <f t="shared" si="18"/>
        <v>2.4817181693123576E-4</v>
      </c>
      <c r="CD19" s="506">
        <f t="shared" si="19"/>
        <v>1.5684035103079977E-4</v>
      </c>
      <c r="CE19" s="506">
        <f t="shared" si="20"/>
        <v>2.9587796897796069E-4</v>
      </c>
      <c r="CF19" s="506">
        <f t="shared" si="21"/>
        <v>1.5880744712177546E-4</v>
      </c>
      <c r="CG19" s="506">
        <f t="shared" si="22"/>
        <v>1.7968804541871439E-4</v>
      </c>
      <c r="CH19" s="506">
        <f t="shared" si="23"/>
        <v>2.7497533903539481E-4</v>
      </c>
      <c r="CI19" s="506">
        <f t="shared" si="24"/>
        <v>9.3230932481497264E-5</v>
      </c>
      <c r="CJ19" s="506">
        <f t="shared" si="25"/>
        <v>3.6036878992197767E-4</v>
      </c>
      <c r="CK19" s="506">
        <f t="shared" si="26"/>
        <v>4.0704824828027597E-4</v>
      </c>
      <c r="CL19" s="506">
        <f t="shared" si="27"/>
        <v>4.4396976215034897E-4</v>
      </c>
      <c r="CM19" s="506">
        <f t="shared" si="28"/>
        <v>1.9732712572174591E-4</v>
      </c>
      <c r="CN19" s="506">
        <f t="shared" si="29"/>
        <v>1.262338701905387E-4</v>
      </c>
      <c r="CO19" s="506">
        <f t="shared" si="30"/>
        <v>1.9768635575805659E-4</v>
      </c>
      <c r="CP19" s="506">
        <f t="shared" si="31"/>
        <v>2.0430143313993256E-3</v>
      </c>
      <c r="CQ19" s="506">
        <f t="shared" si="32"/>
        <v>1.1971097607499605E-4</v>
      </c>
      <c r="CR19" s="506">
        <f t="shared" si="33"/>
        <v>4.5263258152314348E-3</v>
      </c>
      <c r="CS19" s="507">
        <f t="shared" si="34"/>
        <v>1.2542567777539662E-4</v>
      </c>
      <c r="CT19" s="11"/>
      <c r="CU19" s="236">
        <v>16</v>
      </c>
      <c r="CV19" s="474" t="s">
        <v>92</v>
      </c>
      <c r="CW19" s="450">
        <v>0</v>
      </c>
      <c r="CX19" s="446">
        <v>0</v>
      </c>
      <c r="CY19" s="446">
        <v>0</v>
      </c>
      <c r="CZ19" s="446">
        <v>0</v>
      </c>
      <c r="DA19" s="446">
        <v>0</v>
      </c>
      <c r="DB19" s="446">
        <v>0</v>
      </c>
      <c r="DC19" s="446">
        <v>0</v>
      </c>
      <c r="DD19" s="446">
        <v>0</v>
      </c>
      <c r="DE19" s="446">
        <v>0</v>
      </c>
      <c r="DF19" s="446">
        <v>0</v>
      </c>
      <c r="DG19" s="446">
        <v>0</v>
      </c>
      <c r="DH19" s="446">
        <v>0</v>
      </c>
      <c r="DI19" s="446">
        <v>0</v>
      </c>
      <c r="DJ19" s="446">
        <v>0</v>
      </c>
      <c r="DK19" s="446">
        <v>0</v>
      </c>
      <c r="DL19" s="446">
        <v>0</v>
      </c>
      <c r="DM19" s="446">
        <v>0</v>
      </c>
      <c r="DN19" s="446">
        <v>0</v>
      </c>
      <c r="DO19" s="446">
        <v>0</v>
      </c>
      <c r="DP19" s="446">
        <v>0</v>
      </c>
      <c r="DQ19" s="446">
        <v>0</v>
      </c>
      <c r="DR19" s="446">
        <v>0</v>
      </c>
      <c r="DS19" s="446">
        <v>0</v>
      </c>
      <c r="DT19" s="446">
        <v>0</v>
      </c>
      <c r="DU19" s="446">
        <v>0</v>
      </c>
      <c r="DV19" s="446">
        <v>0</v>
      </c>
      <c r="DW19" s="446">
        <v>0</v>
      </c>
      <c r="DX19" s="446">
        <v>0</v>
      </c>
      <c r="DY19" s="446">
        <v>0</v>
      </c>
      <c r="DZ19" s="446">
        <v>0</v>
      </c>
      <c r="EA19" s="446">
        <v>0</v>
      </c>
      <c r="EB19" s="446">
        <v>0</v>
      </c>
      <c r="EC19" s="446">
        <v>0</v>
      </c>
      <c r="ED19" s="446">
        <v>0</v>
      </c>
      <c r="EE19" s="446">
        <v>0</v>
      </c>
      <c r="EF19" s="446">
        <v>0</v>
      </c>
      <c r="EG19" s="448">
        <v>0</v>
      </c>
      <c r="EI19" s="236">
        <v>16</v>
      </c>
      <c r="EJ19" s="445" t="s">
        <v>92</v>
      </c>
      <c r="EK19" s="450">
        <v>0</v>
      </c>
      <c r="EL19" s="446">
        <v>9.5907621778702773E-6</v>
      </c>
      <c r="EM19" s="446">
        <v>1.1948981187142999E-6</v>
      </c>
      <c r="EN19" s="446">
        <v>0</v>
      </c>
      <c r="EO19" s="446">
        <v>1.5587021430169303E-5</v>
      </c>
      <c r="EP19" s="446">
        <v>9.4832064844816639E-6</v>
      </c>
      <c r="EQ19" s="446">
        <v>0</v>
      </c>
      <c r="ER19" s="446">
        <v>0</v>
      </c>
      <c r="ES19" s="446">
        <v>1.0874230317309401E-7</v>
      </c>
      <c r="ET19" s="446">
        <v>7.0934615141955188E-7</v>
      </c>
      <c r="EU19" s="446">
        <v>0</v>
      </c>
      <c r="EV19" s="446">
        <v>7.7760329369688032E-5</v>
      </c>
      <c r="EW19" s="446">
        <v>2.7022208833197329E-3</v>
      </c>
      <c r="EX19" s="446">
        <v>8.1542754061251291E-3</v>
      </c>
      <c r="EY19" s="446">
        <v>0.11063701150867356</v>
      </c>
      <c r="EZ19" s="446">
        <v>0.2826378343915581</v>
      </c>
      <c r="FA19" s="446">
        <v>0.27981701456214936</v>
      </c>
      <c r="FB19" s="446">
        <v>0.29057107070136357</v>
      </c>
      <c r="FC19" s="446">
        <v>1.4794718735432139E-2</v>
      </c>
      <c r="FD19" s="446">
        <v>3.7183744912694416E-4</v>
      </c>
      <c r="FE19" s="446">
        <v>4.270864464280708E-4</v>
      </c>
      <c r="FF19" s="446">
        <v>3.4334727255252946E-6</v>
      </c>
      <c r="FG19" s="446">
        <v>2.0969399906542701E-5</v>
      </c>
      <c r="FH19" s="446">
        <v>0</v>
      </c>
      <c r="FI19" s="446">
        <v>2.5597007099371989E-5</v>
      </c>
      <c r="FJ19" s="446">
        <v>4.6238211836239116E-5</v>
      </c>
      <c r="FK19" s="446">
        <v>0</v>
      </c>
      <c r="FL19" s="446">
        <v>5.8892515367741814E-6</v>
      </c>
      <c r="FM19" s="446">
        <v>8.5470986476721361E-4</v>
      </c>
      <c r="FN19" s="446">
        <v>1.7353757455974548E-3</v>
      </c>
      <c r="FO19" s="446">
        <v>2.7309935592378568E-4</v>
      </c>
      <c r="FP19" s="446">
        <v>1.4073664532829749E-6</v>
      </c>
      <c r="FQ19" s="446">
        <v>0</v>
      </c>
      <c r="FR19" s="446">
        <v>1.4404276366608619E-2</v>
      </c>
      <c r="FS19" s="446">
        <v>2.156135710054077E-5</v>
      </c>
      <c r="FT19" s="446">
        <v>3.2057562189457531E-2</v>
      </c>
      <c r="FU19" s="448">
        <v>0</v>
      </c>
    </row>
    <row r="20" spans="2:177" ht="19.5" customHeight="1" x14ac:dyDescent="0.2">
      <c r="B20" s="102">
        <v>17</v>
      </c>
      <c r="C20" s="437" t="s">
        <v>222</v>
      </c>
      <c r="D20" s="438">
        <v>6.9752300915133958E-2</v>
      </c>
      <c r="E20" s="438">
        <v>0.38863569485991117</v>
      </c>
      <c r="F20" s="438">
        <v>0.20777276604131462</v>
      </c>
      <c r="G20" s="439">
        <v>9.8444829921133358E-3</v>
      </c>
      <c r="H20" s="438">
        <v>4.427981592719403E-2</v>
      </c>
      <c r="I20" s="440">
        <v>4.1431406715503188E-2</v>
      </c>
      <c r="J20" s="3"/>
      <c r="K20" s="455" t="s">
        <v>268</v>
      </c>
      <c r="L20" s="527">
        <v>260581</v>
      </c>
      <c r="M20" s="456">
        <v>294626</v>
      </c>
      <c r="N20" s="3"/>
      <c r="S20" s="102">
        <v>17</v>
      </c>
      <c r="T20" s="437" t="s">
        <v>105</v>
      </c>
      <c r="U20" s="484">
        <v>3.290944677883558E-5</v>
      </c>
      <c r="V20" s="485">
        <v>4.3632116765536671E-5</v>
      </c>
      <c r="W20" s="485">
        <v>3.3934914143025156E-5</v>
      </c>
      <c r="X20" s="485">
        <v>2.680366949435386E-5</v>
      </c>
      <c r="Y20" s="485">
        <v>2.7322560513114987E-5</v>
      </c>
      <c r="Z20" s="485">
        <v>4.7139498884134711E-5</v>
      </c>
      <c r="AA20" s="485">
        <v>3.7459143424227195E-5</v>
      </c>
      <c r="AB20" s="485">
        <v>3.2293270931467166E-5</v>
      </c>
      <c r="AC20" s="485">
        <v>4.5453904174520147E-5</v>
      </c>
      <c r="AD20" s="485">
        <v>2.6251677175513899E-5</v>
      </c>
      <c r="AE20" s="485">
        <v>1.2682669082773989E-5</v>
      </c>
      <c r="AF20" s="485">
        <v>4.3841263813075351E-5</v>
      </c>
      <c r="AG20" s="485">
        <v>3.3349476269043906E-4</v>
      </c>
      <c r="AH20" s="485">
        <v>2.5888450111855618E-3</v>
      </c>
      <c r="AI20" s="485">
        <v>7.5726103067825905E-4</v>
      </c>
      <c r="AJ20" s="485">
        <v>4.0729328312274007E-4</v>
      </c>
      <c r="AK20" s="485">
        <v>1.0026646265484538</v>
      </c>
      <c r="AL20" s="485">
        <v>1.7395079490672694E-3</v>
      </c>
      <c r="AM20" s="485">
        <v>4.6108269958959388E-3</v>
      </c>
      <c r="AN20" s="485">
        <v>6.8216961504752226E-5</v>
      </c>
      <c r="AO20" s="485">
        <v>7.3298876765881061E-4</v>
      </c>
      <c r="AP20" s="485">
        <v>5.252867221212995E-5</v>
      </c>
      <c r="AQ20" s="485">
        <v>1.2554607449148926E-4</v>
      </c>
      <c r="AR20" s="485">
        <v>3.7888503401327751E-5</v>
      </c>
      <c r="AS20" s="485">
        <v>5.8143282695332864E-5</v>
      </c>
      <c r="AT20" s="485">
        <v>7.0902492907638553E-5</v>
      </c>
      <c r="AU20" s="485">
        <v>3.4995997182172182E-5</v>
      </c>
      <c r="AV20" s="485">
        <v>1.1407299071439334E-4</v>
      </c>
      <c r="AW20" s="485">
        <v>9.8620612760847896E-5</v>
      </c>
      <c r="AX20" s="485">
        <v>1.6467797425646715E-4</v>
      </c>
      <c r="AY20" s="485">
        <v>1.0000701977359587E-4</v>
      </c>
      <c r="AZ20" s="485">
        <v>3.5225220978655082E-5</v>
      </c>
      <c r="BA20" s="485">
        <v>4.3296543791034317E-5</v>
      </c>
      <c r="BB20" s="485">
        <v>5.3351463029323819E-4</v>
      </c>
      <c r="BC20" s="485">
        <v>4.0769537858019471E-5</v>
      </c>
      <c r="BD20" s="485">
        <v>2.1494140464857405E-5</v>
      </c>
      <c r="BE20" s="486">
        <v>6.1416226138253139E-5</v>
      </c>
      <c r="BF20" s="9"/>
      <c r="BG20" s="102">
        <v>17</v>
      </c>
      <c r="BH20" s="437" t="s">
        <v>105</v>
      </c>
      <c r="BI20" s="499">
        <f t="shared" si="35"/>
        <v>3.1172009545451586E-5</v>
      </c>
      <c r="BJ20" s="500">
        <f t="shared" si="38"/>
        <v>4.362976888903071E-5</v>
      </c>
      <c r="BK20" s="500">
        <f t="shared" si="0"/>
        <v>3.1718978724737896E-5</v>
      </c>
      <c r="BL20" s="500">
        <f t="shared" si="1"/>
        <v>2.6440055497343233E-5</v>
      </c>
      <c r="BM20" s="500">
        <f t="shared" si="2"/>
        <v>2.6673278865542149E-5</v>
      </c>
      <c r="BN20" s="500">
        <f t="shared" si="3"/>
        <v>4.5134128762302638E-5</v>
      </c>
      <c r="BO20" s="500">
        <f t="shared" si="4"/>
        <v>3.7142595894814549E-5</v>
      </c>
      <c r="BP20" s="500">
        <f t="shared" si="5"/>
        <v>3.0817622630854081E-5</v>
      </c>
      <c r="BQ20" s="500">
        <f t="shared" si="6"/>
        <v>4.2136615095305898E-5</v>
      </c>
      <c r="BR20" s="500">
        <f t="shared" si="7"/>
        <v>2.6154802881773829E-5</v>
      </c>
      <c r="BS20" s="500">
        <f t="shared" si="8"/>
        <v>1.2564998834976365E-5</v>
      </c>
      <c r="BT20" s="500">
        <f t="shared" si="9"/>
        <v>4.3351588363108165E-5</v>
      </c>
      <c r="BU20" s="500">
        <f t="shared" si="10"/>
        <v>3.3335630283041524E-4</v>
      </c>
      <c r="BV20" s="500">
        <f t="shared" si="39"/>
        <v>2.5373571589193712E-3</v>
      </c>
      <c r="BW20" s="500">
        <f t="shared" si="40"/>
        <v>7.5519763240930037E-4</v>
      </c>
      <c r="BX20" s="500">
        <f t="shared" si="13"/>
        <v>3.9184963744041577E-4</v>
      </c>
      <c r="BY20" s="500">
        <f t="shared" si="14"/>
        <v>1</v>
      </c>
      <c r="BZ20" s="500">
        <f t="shared" si="15"/>
        <v>1.7380383347997889E-3</v>
      </c>
      <c r="CA20" s="500">
        <f t="shared" si="16"/>
        <v>4.5044765908649311E-3</v>
      </c>
      <c r="CB20" s="500">
        <f t="shared" si="17"/>
        <v>6.7667018845478659E-5</v>
      </c>
      <c r="CC20" s="500">
        <f t="shared" si="18"/>
        <v>6.9585441225884954E-4</v>
      </c>
      <c r="CD20" s="500">
        <f t="shared" si="19"/>
        <v>5.1394928062778689E-5</v>
      </c>
      <c r="CE20" s="500">
        <f t="shared" si="20"/>
        <v>1.1491999037921161E-4</v>
      </c>
      <c r="CF20" s="500">
        <f t="shared" si="21"/>
        <v>3.7865804858839391E-5</v>
      </c>
      <c r="CG20" s="500">
        <f t="shared" si="22"/>
        <v>5.748365133010532E-5</v>
      </c>
      <c r="CH20" s="500">
        <f t="shared" si="23"/>
        <v>6.5679653575293067E-5</v>
      </c>
      <c r="CI20" s="500">
        <f t="shared" si="24"/>
        <v>3.3187174749030641E-5</v>
      </c>
      <c r="CJ20" s="500">
        <f t="shared" si="25"/>
        <v>1.0849363775346208E-4</v>
      </c>
      <c r="CK20" s="500">
        <f t="shared" si="26"/>
        <v>8.350478292898051E-5</v>
      </c>
      <c r="CL20" s="500">
        <f t="shared" si="27"/>
        <v>1.6466266123375925E-4</v>
      </c>
      <c r="CM20" s="500">
        <f t="shared" si="28"/>
        <v>9.9991737650889005E-5</v>
      </c>
      <c r="CN20" s="500">
        <f t="shared" si="29"/>
        <v>3.4746791908654926E-5</v>
      </c>
      <c r="CO20" s="500">
        <f t="shared" si="30"/>
        <v>4.3277737720601484E-5</v>
      </c>
      <c r="CP20" s="500">
        <f t="shared" si="31"/>
        <v>4.656545171576821E-4</v>
      </c>
      <c r="CQ20" s="500">
        <f t="shared" si="32"/>
        <v>4.0094158537730821E-5</v>
      </c>
      <c r="CR20" s="500">
        <f t="shared" si="33"/>
        <v>2.147989709843776E-5</v>
      </c>
      <c r="CS20" s="501">
        <f t="shared" si="34"/>
        <v>6.1381864968185388E-5</v>
      </c>
      <c r="CT20" s="11"/>
      <c r="CU20" s="102">
        <v>17</v>
      </c>
      <c r="CV20" s="471" t="s">
        <v>222</v>
      </c>
      <c r="CW20" s="472">
        <v>3.073207600778235E-3</v>
      </c>
      <c r="CX20" s="438">
        <v>2.8755223740432923E-2</v>
      </c>
      <c r="CY20" s="438">
        <v>5.6022633663775065E-2</v>
      </c>
      <c r="CZ20" s="438">
        <v>7.2153746619996351E-2</v>
      </c>
      <c r="DA20" s="438">
        <v>9.5785043687681523E-2</v>
      </c>
      <c r="DB20" s="438">
        <v>5.0938898720094085E-2</v>
      </c>
      <c r="DC20" s="438">
        <v>8.3511794788040869E-2</v>
      </c>
      <c r="DD20" s="438">
        <v>4.0071711434796577E-2</v>
      </c>
      <c r="DE20" s="438">
        <v>4.8963738381288355E-2</v>
      </c>
      <c r="DF20" s="438">
        <v>0.15483244181447448</v>
      </c>
      <c r="DG20" s="438">
        <v>4.9776804514444536E-2</v>
      </c>
      <c r="DH20" s="438">
        <v>3.5436840217679434E-2</v>
      </c>
      <c r="DI20" s="438">
        <v>7.6735644076564927E-2</v>
      </c>
      <c r="DJ20" s="438">
        <v>7.3324261081700051E-2</v>
      </c>
      <c r="DK20" s="438">
        <v>4.1692639547242241E-2</v>
      </c>
      <c r="DL20" s="438">
        <v>2.7764051160435215E-2</v>
      </c>
      <c r="DM20" s="438">
        <v>0.11609490328482316</v>
      </c>
      <c r="DN20" s="438">
        <v>4.8658284019545264E-2</v>
      </c>
      <c r="DO20" s="438">
        <v>3.8054803511362707E-2</v>
      </c>
      <c r="DP20" s="438">
        <v>8.4275930791109399E-2</v>
      </c>
      <c r="DQ20" s="438">
        <v>2.5482858671677294E-2</v>
      </c>
      <c r="DR20" s="438">
        <v>0.13456959676810379</v>
      </c>
      <c r="DS20" s="438">
        <v>0.49505789325049421</v>
      </c>
      <c r="DT20" s="438">
        <v>3.245715590196814E-2</v>
      </c>
      <c r="DU20" s="438">
        <v>3.7458999887367013E-2</v>
      </c>
      <c r="DV20" s="438">
        <v>1.1087893958271946E-2</v>
      </c>
      <c r="DW20" s="438">
        <v>9.1278820194216521E-3</v>
      </c>
      <c r="DX20" s="438">
        <v>4.0299755170342996E-2</v>
      </c>
      <c r="DY20" s="438">
        <v>1.5546336565415878E-2</v>
      </c>
      <c r="DZ20" s="438">
        <v>0</v>
      </c>
      <c r="EA20" s="438">
        <v>3.646179592779749E-2</v>
      </c>
      <c r="EB20" s="438">
        <v>5.1561045062978164E-2</v>
      </c>
      <c r="EC20" s="438">
        <v>8.71426458079071E-3</v>
      </c>
      <c r="ED20" s="438">
        <v>3.4075533811340666E-2</v>
      </c>
      <c r="EE20" s="438">
        <v>2.2433788875801927E-2</v>
      </c>
      <c r="EF20" s="438">
        <v>0</v>
      </c>
      <c r="EG20" s="440">
        <v>0.20676486633933441</v>
      </c>
      <c r="EI20" s="102">
        <v>17</v>
      </c>
      <c r="EJ20" s="437" t="s">
        <v>105</v>
      </c>
      <c r="EK20" s="472">
        <v>1.7299074650912796E-5</v>
      </c>
      <c r="EL20" s="438">
        <v>7.6726097422962218E-5</v>
      </c>
      <c r="EM20" s="438">
        <v>0</v>
      </c>
      <c r="EN20" s="438">
        <v>0</v>
      </c>
      <c r="EO20" s="438">
        <v>1.0204938899987753E-4</v>
      </c>
      <c r="EP20" s="438">
        <v>7.6684473021316696E-6</v>
      </c>
      <c r="EQ20" s="438">
        <v>0</v>
      </c>
      <c r="ER20" s="438">
        <v>3.3179228407470843E-5</v>
      </c>
      <c r="ES20" s="438">
        <v>4.6299850218160226E-6</v>
      </c>
      <c r="ET20" s="438">
        <v>0</v>
      </c>
      <c r="EU20" s="438">
        <v>0</v>
      </c>
      <c r="EV20" s="438">
        <v>3.1695229016064606E-4</v>
      </c>
      <c r="EW20" s="438">
        <v>4.3386160663214327E-3</v>
      </c>
      <c r="EX20" s="438">
        <v>3.5996919883566132E-2</v>
      </c>
      <c r="EY20" s="438">
        <v>1.0370140326859735E-2</v>
      </c>
      <c r="EZ20" s="438">
        <v>5.1966478153007908E-3</v>
      </c>
      <c r="FA20" s="438">
        <v>3.7519363770955313E-2</v>
      </c>
      <c r="FB20" s="438">
        <v>2.4358845615861477E-2</v>
      </c>
      <c r="FC20" s="438">
        <v>6.4061725654229892E-2</v>
      </c>
      <c r="FD20" s="438">
        <v>4.6001438752691379E-4</v>
      </c>
      <c r="FE20" s="438">
        <v>9.411831315334478E-3</v>
      </c>
      <c r="FF20" s="438">
        <v>3.3853749029865872E-6</v>
      </c>
      <c r="FG20" s="438">
        <v>2.2028906428136431E-4</v>
      </c>
      <c r="FH20" s="438">
        <v>0</v>
      </c>
      <c r="FI20" s="438">
        <v>2.0143299882887302E-4</v>
      </c>
      <c r="FJ20" s="438">
        <v>3.1100702008898928E-6</v>
      </c>
      <c r="FK20" s="438">
        <v>2.1988595653475481E-5</v>
      </c>
      <c r="FL20" s="438">
        <v>2.1346993176812805E-4</v>
      </c>
      <c r="FM20" s="438">
        <v>2.1610182546252994E-4</v>
      </c>
      <c r="FN20" s="438">
        <v>1.6330432699395727E-3</v>
      </c>
      <c r="FO20" s="438">
        <v>8.4295206977648396E-4</v>
      </c>
      <c r="FP20" s="438">
        <v>6.5181992511468775E-5</v>
      </c>
      <c r="FQ20" s="438">
        <v>0</v>
      </c>
      <c r="FR20" s="438">
        <v>6.4345519273388829E-3</v>
      </c>
      <c r="FS20" s="438">
        <v>1.5191899388266396E-4</v>
      </c>
      <c r="FT20" s="438">
        <v>0</v>
      </c>
      <c r="FU20" s="440">
        <v>2.3037110820525779E-4</v>
      </c>
    </row>
    <row r="21" spans="2:177" ht="19.5" customHeight="1" x14ac:dyDescent="0.2">
      <c r="B21" s="102">
        <v>18</v>
      </c>
      <c r="C21" s="437" t="s">
        <v>223</v>
      </c>
      <c r="D21" s="438">
        <v>2.7203692039611815E-2</v>
      </c>
      <c r="E21" s="438">
        <v>0.45054111093986587</v>
      </c>
      <c r="F21" s="438">
        <v>0.23373519532778661</v>
      </c>
      <c r="G21" s="439">
        <v>6.2378972052765857E-3</v>
      </c>
      <c r="H21" s="438">
        <v>6.6096784304904163E-2</v>
      </c>
      <c r="I21" s="440">
        <v>5.7834686266791141E-2</v>
      </c>
      <c r="J21" s="3"/>
      <c r="K21" s="457" t="s">
        <v>269</v>
      </c>
      <c r="L21" s="528">
        <v>243387</v>
      </c>
      <c r="M21" s="458">
        <v>247624</v>
      </c>
      <c r="N21" s="3"/>
      <c r="S21" s="102">
        <v>18</v>
      </c>
      <c r="T21" s="437" t="s">
        <v>93</v>
      </c>
      <c r="U21" s="484">
        <v>2.8219967864855106E-6</v>
      </c>
      <c r="V21" s="485">
        <v>3.89137154016239E-6</v>
      </c>
      <c r="W21" s="485">
        <v>3.494759120436061E-6</v>
      </c>
      <c r="X21" s="485">
        <v>2.8768929669834129E-6</v>
      </c>
      <c r="Y21" s="485">
        <v>2.1132902238010771E-6</v>
      </c>
      <c r="Z21" s="485">
        <v>6.9957940571484238E-6</v>
      </c>
      <c r="AA21" s="485">
        <v>4.5112403301383354E-6</v>
      </c>
      <c r="AB21" s="485">
        <v>2.7525246454588211E-6</v>
      </c>
      <c r="AC21" s="485">
        <v>4.2928430180810142E-6</v>
      </c>
      <c r="AD21" s="485">
        <v>2.3053764665405116E-6</v>
      </c>
      <c r="AE21" s="485">
        <v>1.1483278698129757E-6</v>
      </c>
      <c r="AF21" s="485">
        <v>2.9935729005999343E-6</v>
      </c>
      <c r="AG21" s="485">
        <v>3.5428472811088239E-6</v>
      </c>
      <c r="AH21" s="485">
        <v>1.4248029099106652E-5</v>
      </c>
      <c r="AI21" s="485">
        <v>3.1112725048276439E-6</v>
      </c>
      <c r="AJ21" s="485">
        <v>5.0698846984973825E-6</v>
      </c>
      <c r="AK21" s="485">
        <v>4.2660367162686137E-6</v>
      </c>
      <c r="AL21" s="485">
        <v>1.0008455591790211</v>
      </c>
      <c r="AM21" s="485">
        <v>2.5592910038558496E-6</v>
      </c>
      <c r="AN21" s="485">
        <v>3.8618888444272951E-6</v>
      </c>
      <c r="AO21" s="485">
        <v>3.4207951243151481E-5</v>
      </c>
      <c r="AP21" s="485">
        <v>4.3434305626359264E-6</v>
      </c>
      <c r="AQ21" s="485">
        <v>8.3290540822071907E-6</v>
      </c>
      <c r="AR21" s="485">
        <v>4.1395849047484921E-6</v>
      </c>
      <c r="AS21" s="485">
        <v>9.9476391199544354E-6</v>
      </c>
      <c r="AT21" s="485">
        <v>9.2275786978605665E-6</v>
      </c>
      <c r="AU21" s="485">
        <v>4.4082952289132894E-6</v>
      </c>
      <c r="AV21" s="485">
        <v>1.1102082049435285E-5</v>
      </c>
      <c r="AW21" s="485">
        <v>1.094723485651541E-5</v>
      </c>
      <c r="AX21" s="485">
        <v>5.398592078680041E-5</v>
      </c>
      <c r="AY21" s="485">
        <v>4.8240388034467889E-6</v>
      </c>
      <c r="AZ21" s="485">
        <v>3.3148269451038274E-6</v>
      </c>
      <c r="BA21" s="485">
        <v>5.4897345169445523E-6</v>
      </c>
      <c r="BB21" s="485">
        <v>4.6217373893076244E-5</v>
      </c>
      <c r="BC21" s="485">
        <v>5.6219845212687582E-6</v>
      </c>
      <c r="BD21" s="485">
        <v>2.6009712051945717E-6</v>
      </c>
      <c r="BE21" s="486">
        <v>7.730461622910772E-6</v>
      </c>
      <c r="BF21" s="9"/>
      <c r="BG21" s="102">
        <v>18</v>
      </c>
      <c r="BH21" s="437" t="s">
        <v>93</v>
      </c>
      <c r="BI21" s="499">
        <f t="shared" si="35"/>
        <v>2.6730109246969403E-6</v>
      </c>
      <c r="BJ21" s="500">
        <f t="shared" si="38"/>
        <v>3.8911621425788575E-6</v>
      </c>
      <c r="BK21" s="500">
        <f t="shared" si="0"/>
        <v>3.2665528405934933E-6</v>
      </c>
      <c r="BL21" s="500">
        <f t="shared" si="1"/>
        <v>2.8378655289336728E-6</v>
      </c>
      <c r="BM21" s="500">
        <f t="shared" si="2"/>
        <v>2.06307089835936E-6</v>
      </c>
      <c r="BN21" s="500">
        <f t="shared" si="3"/>
        <v>6.6981846910586741E-6</v>
      </c>
      <c r="BO21" s="500">
        <f t="shared" si="4"/>
        <v>4.4731182095943731E-6</v>
      </c>
      <c r="BP21" s="500">
        <f t="shared" si="5"/>
        <v>2.626747410811801E-6</v>
      </c>
      <c r="BQ21" s="500">
        <f t="shared" si="6"/>
        <v>3.9795453702489487E-6</v>
      </c>
      <c r="BR21" s="500">
        <f t="shared" si="7"/>
        <v>2.2968691351609603E-6</v>
      </c>
      <c r="BS21" s="500">
        <f t="shared" si="8"/>
        <v>1.1376736436314111E-6</v>
      </c>
      <c r="BT21" s="500">
        <f t="shared" si="9"/>
        <v>2.960136839920642E-6</v>
      </c>
      <c r="BU21" s="500">
        <f t="shared" si="10"/>
        <v>3.5413763670390775E-6</v>
      </c>
      <c r="BV21" s="500">
        <f t="shared" si="39"/>
        <v>1.3964659328351919E-5</v>
      </c>
      <c r="BW21" s="500">
        <f t="shared" si="40"/>
        <v>3.1027948543997986E-6</v>
      </c>
      <c r="BX21" s="500">
        <f t="shared" si="13"/>
        <v>4.8776460680600728E-6</v>
      </c>
      <c r="BY21" s="500">
        <f t="shared" si="14"/>
        <v>4.2546995309427696E-6</v>
      </c>
      <c r="BZ21" s="500">
        <f t="shared" si="15"/>
        <v>1</v>
      </c>
      <c r="CA21" s="500">
        <f t="shared" si="16"/>
        <v>2.5002600241434135E-6</v>
      </c>
      <c r="CB21" s="500">
        <f t="shared" si="17"/>
        <v>3.8307555694458916E-6</v>
      </c>
      <c r="CC21" s="500">
        <f t="shared" si="18"/>
        <v>3.2474923023598981E-5</v>
      </c>
      <c r="CD21" s="500">
        <f t="shared" si="19"/>
        <v>4.2496848275711665E-6</v>
      </c>
      <c r="CE21" s="500">
        <f t="shared" si="20"/>
        <v>7.6240919429151109E-6</v>
      </c>
      <c r="CF21" s="500">
        <f t="shared" si="21"/>
        <v>4.1371049296792918E-6</v>
      </c>
      <c r="CG21" s="500">
        <f t="shared" si="22"/>
        <v>9.8347838687662673E-6</v>
      </c>
      <c r="CH21" s="500">
        <f t="shared" si="23"/>
        <v>8.5478542059688657E-6</v>
      </c>
      <c r="CI21" s="500">
        <f t="shared" si="24"/>
        <v>4.18044564770372E-6</v>
      </c>
      <c r="CJ21" s="500">
        <f t="shared" si="25"/>
        <v>1.0559075032900539E-5</v>
      </c>
      <c r="CK21" s="500">
        <f t="shared" si="26"/>
        <v>9.2693245841279339E-6</v>
      </c>
      <c r="CL21" s="500">
        <f t="shared" si="27"/>
        <v>5.3980900761295192E-5</v>
      </c>
      <c r="CM21" s="500">
        <f t="shared" si="28"/>
        <v>4.8233016396646487E-6</v>
      </c>
      <c r="CN21" s="500">
        <f t="shared" si="29"/>
        <v>3.2698049543683124E-6</v>
      </c>
      <c r="CO21" s="500">
        <f t="shared" si="30"/>
        <v>5.4873500232888584E-6</v>
      </c>
      <c r="CP21" s="500">
        <f t="shared" si="31"/>
        <v>4.0338779299543502E-5</v>
      </c>
      <c r="CQ21" s="500">
        <f t="shared" si="32"/>
        <v>5.5288519452294911E-6</v>
      </c>
      <c r="CR21" s="500">
        <f t="shared" si="33"/>
        <v>2.5992476384400368E-6</v>
      </c>
      <c r="CS21" s="501">
        <f t="shared" si="34"/>
        <v>7.7261365817412089E-6</v>
      </c>
      <c r="CT21" s="11"/>
      <c r="CU21" s="102">
        <v>18</v>
      </c>
      <c r="CV21" s="471" t="s">
        <v>223</v>
      </c>
      <c r="CW21" s="472">
        <v>5.9893697427229131E-3</v>
      </c>
      <c r="CX21" s="438">
        <v>1.9336056721603982E-2</v>
      </c>
      <c r="CY21" s="438">
        <v>4.1104437226391052E-2</v>
      </c>
      <c r="CZ21" s="438">
        <v>3.362585225858894E-2</v>
      </c>
      <c r="DA21" s="438">
        <v>2.9693485422610827E-2</v>
      </c>
      <c r="DB21" s="438">
        <v>1.8404292198580443E-2</v>
      </c>
      <c r="DC21" s="438">
        <v>1.7463023262935477E-2</v>
      </c>
      <c r="DD21" s="438">
        <v>7.5442212128117338E-3</v>
      </c>
      <c r="DE21" s="438">
        <v>2.6262194336400591E-2</v>
      </c>
      <c r="DF21" s="438">
        <v>2.5567455273657249E-2</v>
      </c>
      <c r="DG21" s="438">
        <v>4.4289381461042408E-2</v>
      </c>
      <c r="DH21" s="438">
        <v>2.2582942206837046E-2</v>
      </c>
      <c r="DI21" s="438">
        <v>1.9690248318675635E-2</v>
      </c>
      <c r="DJ21" s="438">
        <v>1.9368704050981629E-2</v>
      </c>
      <c r="DK21" s="438">
        <v>3.0653417881599542E-2</v>
      </c>
      <c r="DL21" s="438">
        <v>2.4281239612080216E-2</v>
      </c>
      <c r="DM21" s="438">
        <v>5.1478668631678E-2</v>
      </c>
      <c r="DN21" s="438">
        <v>8.339953413220276E-2</v>
      </c>
      <c r="DO21" s="438">
        <v>1.8968715843740654E-2</v>
      </c>
      <c r="DP21" s="438">
        <v>6.7319874860348863E-2</v>
      </c>
      <c r="DQ21" s="438">
        <v>3.0696337214333271E-2</v>
      </c>
      <c r="DR21" s="438">
        <v>1.0738242998279735E-2</v>
      </c>
      <c r="DS21" s="438">
        <v>0</v>
      </c>
      <c r="DT21" s="438">
        <v>2.6089650561742788E-3</v>
      </c>
      <c r="DU21" s="438">
        <v>6.6844633706110421E-2</v>
      </c>
      <c r="DV21" s="438">
        <v>9.7328636151222364E-2</v>
      </c>
      <c r="DW21" s="438">
        <v>3.2815975047074761E-3</v>
      </c>
      <c r="DX21" s="438">
        <v>3.8069189861216976E-2</v>
      </c>
      <c r="DY21" s="438">
        <v>0.19516700126754416</v>
      </c>
      <c r="DZ21" s="438">
        <v>0</v>
      </c>
      <c r="EA21" s="438">
        <v>4.5993963038508515E-2</v>
      </c>
      <c r="EB21" s="438">
        <v>1.7411493590866026E-2</v>
      </c>
      <c r="EC21" s="438">
        <v>5.1277783941713818E-2</v>
      </c>
      <c r="ED21" s="438">
        <v>5.6835145504356185E-2</v>
      </c>
      <c r="EE21" s="438">
        <v>3.0758826168354673E-2</v>
      </c>
      <c r="EF21" s="438">
        <v>0</v>
      </c>
      <c r="EG21" s="440">
        <v>0.12108695087418492</v>
      </c>
      <c r="EH21" s="92"/>
      <c r="EI21" s="102">
        <v>18</v>
      </c>
      <c r="EJ21" s="437" t="s">
        <v>93</v>
      </c>
      <c r="EK21" s="472">
        <v>2.693990724208945E-6</v>
      </c>
      <c r="EL21" s="438">
        <v>9.5907621778702773E-6</v>
      </c>
      <c r="EM21" s="438">
        <v>1.2237557756975551E-5</v>
      </c>
      <c r="EN21" s="438">
        <v>4.2190973984570108E-6</v>
      </c>
      <c r="EO21" s="438">
        <v>5.0018180443777309E-6</v>
      </c>
      <c r="EP21" s="438">
        <v>9.5688763007519901E-5</v>
      </c>
      <c r="EQ21" s="438">
        <v>6.2613878992417472E-5</v>
      </c>
      <c r="ER21" s="438">
        <v>1.0603376306433253E-6</v>
      </c>
      <c r="ES21" s="438">
        <v>1.8547519568291999E-5</v>
      </c>
      <c r="ET21" s="438">
        <v>1.3125247542557997E-6</v>
      </c>
      <c r="EU21" s="438">
        <v>1.5156973181322152E-6</v>
      </c>
      <c r="EV21" s="438">
        <v>3.9299108499845824E-5</v>
      </c>
      <c r="EW21" s="438">
        <v>4.2423294869545986E-5</v>
      </c>
      <c r="EX21" s="438">
        <v>4.4673975660723285E-4</v>
      </c>
      <c r="EY21" s="438">
        <v>2.7265756620451023E-5</v>
      </c>
      <c r="EZ21" s="438">
        <v>8.7782429611451198E-5</v>
      </c>
      <c r="FA21" s="438">
        <v>6.4535669249631602E-5</v>
      </c>
      <c r="FB21" s="438">
        <v>3.0983517954678706E-2</v>
      </c>
      <c r="FC21" s="438">
        <v>1.7165306768442767E-5</v>
      </c>
      <c r="FD21" s="438">
        <v>1.6489576334964136E-5</v>
      </c>
      <c r="FE21" s="438">
        <v>1.0599785839787638E-3</v>
      </c>
      <c r="FF21" s="438">
        <v>1.1416523508163493E-5</v>
      </c>
      <c r="FG21" s="438">
        <v>7.7255683866209925E-6</v>
      </c>
      <c r="FH21" s="438">
        <v>2.6533976757237641E-5</v>
      </c>
      <c r="FI21" s="438">
        <v>2.2351209572482093E-4</v>
      </c>
      <c r="FJ21" s="438">
        <v>1.1143959507436439E-4</v>
      </c>
      <c r="FK21" s="438">
        <v>6.1044357580949504E-5</v>
      </c>
      <c r="FL21" s="438">
        <v>1.0536066693207445E-4</v>
      </c>
      <c r="FM21" s="438">
        <v>1.2534849287040658E-4</v>
      </c>
      <c r="FN21" s="438">
        <v>1.8335874106873678E-3</v>
      </c>
      <c r="FO21" s="438">
        <v>5.1908559308613697E-5</v>
      </c>
      <c r="FP21" s="438">
        <v>1.5880281250627053E-5</v>
      </c>
      <c r="FQ21" s="438">
        <v>5.1731215495069824E-5</v>
      </c>
      <c r="FR21" s="438">
        <v>1.4631062358804162E-3</v>
      </c>
      <c r="FS21" s="438">
        <v>9.8268891297885596E-5</v>
      </c>
      <c r="FT21" s="438">
        <v>0</v>
      </c>
      <c r="FU21" s="440">
        <v>0</v>
      </c>
    </row>
    <row r="22" spans="2:177" ht="19.5" customHeight="1" x14ac:dyDescent="0.2">
      <c r="B22" s="102">
        <v>19</v>
      </c>
      <c r="C22" s="437" t="s">
        <v>43</v>
      </c>
      <c r="D22" s="438">
        <v>6.7763427988792757E-2</v>
      </c>
      <c r="E22" s="438">
        <v>0.26012646311121634</v>
      </c>
      <c r="F22" s="438">
        <v>0.13545332211892291</v>
      </c>
      <c r="G22" s="439">
        <v>5.981771545530528E-2</v>
      </c>
      <c r="H22" s="438">
        <v>2.3188717308596309E-2</v>
      </c>
      <c r="I22" s="440">
        <v>2.264164711334023E-2</v>
      </c>
      <c r="J22" s="3"/>
      <c r="K22" s="457" t="s">
        <v>271</v>
      </c>
      <c r="L22" s="528">
        <v>248179</v>
      </c>
      <c r="M22" s="458">
        <v>235625</v>
      </c>
      <c r="N22" s="3"/>
      <c r="S22" s="102">
        <v>19</v>
      </c>
      <c r="T22" s="437" t="s">
        <v>43</v>
      </c>
      <c r="U22" s="484">
        <v>2.8601560961984118E-4</v>
      </c>
      <c r="V22" s="485">
        <v>1.6042614645372875E-4</v>
      </c>
      <c r="W22" s="485">
        <v>1.1370119410864751E-4</v>
      </c>
      <c r="X22" s="485">
        <v>7.7898507639252633E-5</v>
      </c>
      <c r="Y22" s="485">
        <v>6.0151789627348405E-5</v>
      </c>
      <c r="Z22" s="485">
        <v>1.4118219367802132E-4</v>
      </c>
      <c r="AA22" s="485">
        <v>7.8461468849963214E-5</v>
      </c>
      <c r="AB22" s="485">
        <v>7.8104771887922811E-5</v>
      </c>
      <c r="AC22" s="485">
        <v>1.2370944622662903E-4</v>
      </c>
      <c r="AD22" s="485">
        <v>6.9375708144981258E-5</v>
      </c>
      <c r="AE22" s="485">
        <v>3.3011786086005885E-5</v>
      </c>
      <c r="AF22" s="485">
        <v>5.606556533738283E-5</v>
      </c>
      <c r="AG22" s="485">
        <v>6.9769855795943648E-5</v>
      </c>
      <c r="AH22" s="485">
        <v>5.3614740683614362E-5</v>
      </c>
      <c r="AI22" s="485">
        <v>7.1034451694111569E-5</v>
      </c>
      <c r="AJ22" s="485">
        <v>8.0329850478536835E-5</v>
      </c>
      <c r="AK22" s="485">
        <v>7.3714799083704811E-5</v>
      </c>
      <c r="AL22" s="485">
        <v>5.4413438566891701E-5</v>
      </c>
      <c r="AM22" s="485">
        <v>1.0236099362235973</v>
      </c>
      <c r="AN22" s="485">
        <v>1.2572625078056799E-4</v>
      </c>
      <c r="AO22" s="485">
        <v>1.3010922291366184E-4</v>
      </c>
      <c r="AP22" s="485">
        <v>1.2075002516091604E-4</v>
      </c>
      <c r="AQ22" s="485">
        <v>2.2696020875628419E-4</v>
      </c>
      <c r="AR22" s="485">
        <v>1.1927719007571831E-4</v>
      </c>
      <c r="AS22" s="485">
        <v>1.2750684769158172E-4</v>
      </c>
      <c r="AT22" s="485">
        <v>1.9975513238916474E-4</v>
      </c>
      <c r="AU22" s="485">
        <v>6.8165391341331718E-5</v>
      </c>
      <c r="AV22" s="485">
        <v>5.8314436416234347E-4</v>
      </c>
      <c r="AW22" s="485">
        <v>2.4267287715114565E-4</v>
      </c>
      <c r="AX22" s="485">
        <v>6.641082137397098E-4</v>
      </c>
      <c r="AY22" s="485">
        <v>1.1765852441288722E-4</v>
      </c>
      <c r="AZ22" s="485">
        <v>8.2159369653134773E-5</v>
      </c>
      <c r="BA22" s="485">
        <v>1.3180224911929885E-4</v>
      </c>
      <c r="BB22" s="485">
        <v>1.694840212186851E-3</v>
      </c>
      <c r="BC22" s="485">
        <v>9.174870035824311E-5</v>
      </c>
      <c r="BD22" s="485">
        <v>5.497938036009319E-5</v>
      </c>
      <c r="BE22" s="486">
        <v>1.262727633315418E-4</v>
      </c>
      <c r="BF22" s="9"/>
      <c r="BG22" s="102">
        <v>19</v>
      </c>
      <c r="BH22" s="437" t="s">
        <v>43</v>
      </c>
      <c r="BI22" s="499">
        <f t="shared" si="35"/>
        <v>2.7091556333762545E-4</v>
      </c>
      <c r="BJ22" s="500">
        <f t="shared" si="38"/>
        <v>1.6041751380401742E-4</v>
      </c>
      <c r="BK22" s="500">
        <f t="shared" si="0"/>
        <v>1.0627655463365144E-4</v>
      </c>
      <c r="BL22" s="500">
        <f t="shared" si="1"/>
        <v>7.6841749805037508E-5</v>
      </c>
      <c r="BM22" s="500">
        <f t="shared" si="2"/>
        <v>5.8722368213679922E-5</v>
      </c>
      <c r="BN22" s="500">
        <f t="shared" si="3"/>
        <v>1.351761359209691E-4</v>
      </c>
      <c r="BO22" s="500">
        <f t="shared" si="4"/>
        <v>7.7798432222636618E-5</v>
      </c>
      <c r="BP22" s="500">
        <f t="shared" si="5"/>
        <v>7.4535756715976288E-5</v>
      </c>
      <c r="BQ22" s="500">
        <f t="shared" si="6"/>
        <v>1.1468095896208986E-4</v>
      </c>
      <c r="BR22" s="500">
        <f t="shared" si="7"/>
        <v>6.9119696969606486E-5</v>
      </c>
      <c r="BS22" s="500">
        <f t="shared" si="8"/>
        <v>3.2705501578885969E-5</v>
      </c>
      <c r="BT22" s="500">
        <f t="shared" si="9"/>
        <v>5.5439353213314007E-5</v>
      </c>
      <c r="BU22" s="500">
        <f t="shared" si="10"/>
        <v>6.9740888850887431E-5</v>
      </c>
      <c r="BV22" s="500">
        <f t="shared" si="39"/>
        <v>5.2548432026402052E-5</v>
      </c>
      <c r="BW22" s="500">
        <f t="shared" si="40"/>
        <v>7.0840895761977078E-5</v>
      </c>
      <c r="BX22" s="500">
        <f t="shared" si="13"/>
        <v>7.7283923133521541E-5</v>
      </c>
      <c r="BY22" s="500">
        <f t="shared" si="14"/>
        <v>7.3518898674483703E-5</v>
      </c>
      <c r="BZ22" s="500">
        <f t="shared" si="15"/>
        <v>5.4367467655575401E-5</v>
      </c>
      <c r="CA22" s="500">
        <f t="shared" si="16"/>
        <v>1</v>
      </c>
      <c r="CB22" s="500">
        <f t="shared" si="17"/>
        <v>1.2471268718627121E-4</v>
      </c>
      <c r="CC22" s="500">
        <f t="shared" si="18"/>
        <v>1.235176865386629E-4</v>
      </c>
      <c r="CD22" s="500">
        <f t="shared" si="19"/>
        <v>1.1814383641113467E-4</v>
      </c>
      <c r="CE22" s="500">
        <f t="shared" si="20"/>
        <v>2.0775054188177066E-4</v>
      </c>
      <c r="CF22" s="500">
        <f t="shared" si="21"/>
        <v>1.1920573255895795E-4</v>
      </c>
      <c r="CG22" s="500">
        <f t="shared" si="22"/>
        <v>1.2606029166447577E-4</v>
      </c>
      <c r="CH22" s="500">
        <f t="shared" si="23"/>
        <v>1.8504071376302343E-4</v>
      </c>
      <c r="CI22" s="500">
        <f t="shared" si="24"/>
        <v>6.4642157287441557E-5</v>
      </c>
      <c r="CJ22" s="500">
        <f t="shared" si="25"/>
        <v>5.5462255357016253E-4</v>
      </c>
      <c r="CK22" s="500">
        <f t="shared" si="26"/>
        <v>2.0547779375897833E-4</v>
      </c>
      <c r="CL22" s="500">
        <f t="shared" si="27"/>
        <v>6.6404645985790854E-4</v>
      </c>
      <c r="CM22" s="500">
        <f t="shared" si="28"/>
        <v>1.1764054495492861E-4</v>
      </c>
      <c r="CN22" s="500">
        <f t="shared" si="29"/>
        <v>8.1043480817724289E-5</v>
      </c>
      <c r="CO22" s="500">
        <f t="shared" si="30"/>
        <v>1.3174500015291238E-4</v>
      </c>
      <c r="CP22" s="500">
        <f t="shared" si="31"/>
        <v>1.4792659017270329E-3</v>
      </c>
      <c r="CQ22" s="500">
        <f t="shared" si="32"/>
        <v>9.0228811290549691E-5</v>
      </c>
      <c r="CR22" s="500">
        <f t="shared" si="33"/>
        <v>5.4942947572223672E-5</v>
      </c>
      <c r="CS22" s="501">
        <f t="shared" si="34"/>
        <v>1.262021162050643E-4</v>
      </c>
      <c r="CT22" s="11"/>
      <c r="CU22" s="102">
        <v>19</v>
      </c>
      <c r="CV22" s="471" t="s">
        <v>43</v>
      </c>
      <c r="CW22" s="472">
        <v>5.2452073388508269E-2</v>
      </c>
      <c r="CX22" s="438">
        <v>3.0464384655115744E-2</v>
      </c>
      <c r="CY22" s="438">
        <v>3.3942051666000526E-2</v>
      </c>
      <c r="CZ22" s="438">
        <v>2.3367230138849719E-2</v>
      </c>
      <c r="DA22" s="438">
        <v>4.6120394938103534E-2</v>
      </c>
      <c r="DB22" s="438">
        <v>5.598725654949544E-3</v>
      </c>
      <c r="DC22" s="438">
        <v>7.3943266610185061E-3</v>
      </c>
      <c r="DD22" s="438">
        <v>1.9106755582328334E-2</v>
      </c>
      <c r="DE22" s="438">
        <v>4.9647635415724423E-2</v>
      </c>
      <c r="DF22" s="438">
        <v>1.7139434061524402E-2</v>
      </c>
      <c r="DG22" s="438">
        <v>2.0713786120499927E-2</v>
      </c>
      <c r="DH22" s="438">
        <v>5.7527041004610355E-2</v>
      </c>
      <c r="DI22" s="438">
        <v>1.5783755819968961E-2</v>
      </c>
      <c r="DJ22" s="438">
        <v>2.6374252507315885E-2</v>
      </c>
      <c r="DK22" s="438">
        <v>7.6259367053980245E-3</v>
      </c>
      <c r="DL22" s="438">
        <v>1.8391498247578848E-3</v>
      </c>
      <c r="DM22" s="438">
        <v>8.8749254937198901E-3</v>
      </c>
      <c r="DN22" s="438">
        <v>1.9725515228042009E-3</v>
      </c>
      <c r="DO22" s="438">
        <v>5.7770226460134603E-3</v>
      </c>
      <c r="DP22" s="438">
        <v>4.3966994187761441E-2</v>
      </c>
      <c r="DQ22" s="438">
        <v>0.31521218938902951</v>
      </c>
      <c r="DR22" s="438">
        <v>2.5800475296983562E-3</v>
      </c>
      <c r="DS22" s="438">
        <v>2.9864445072013555E-2</v>
      </c>
      <c r="DT22" s="438">
        <v>0.12356710747305429</v>
      </c>
      <c r="DU22" s="438">
        <v>0.12637049781552853</v>
      </c>
      <c r="DV22" s="438">
        <v>1.9801413214489243E-2</v>
      </c>
      <c r="DW22" s="438">
        <v>1.0414244510113396E-2</v>
      </c>
      <c r="DX22" s="438">
        <v>0.28563199375010973</v>
      </c>
      <c r="DY22" s="438">
        <v>1.0350978921465435E-2</v>
      </c>
      <c r="DZ22" s="438">
        <v>0</v>
      </c>
      <c r="EA22" s="438">
        <v>2.7808174167038138E-2</v>
      </c>
      <c r="EB22" s="438">
        <v>4.965879660703177E-2</v>
      </c>
      <c r="EC22" s="438">
        <v>2.8639187839786976E-2</v>
      </c>
      <c r="ED22" s="438">
        <v>0.21143033561343902</v>
      </c>
      <c r="EE22" s="438">
        <v>9.177059175077637E-2</v>
      </c>
      <c r="EF22" s="438">
        <v>0</v>
      </c>
      <c r="EG22" s="440">
        <v>8.0715974332995613E-2</v>
      </c>
      <c r="EH22" s="92"/>
      <c r="EI22" s="102">
        <v>19</v>
      </c>
      <c r="EJ22" s="437" t="s">
        <v>43</v>
      </c>
      <c r="EK22" s="472">
        <v>2.8327632543073342E-3</v>
      </c>
      <c r="EL22" s="438">
        <v>2.2058753009101634E-4</v>
      </c>
      <c r="EM22" s="438">
        <v>0</v>
      </c>
      <c r="EN22" s="438">
        <v>0</v>
      </c>
      <c r="EO22" s="438">
        <v>0</v>
      </c>
      <c r="EP22" s="438">
        <v>0</v>
      </c>
      <c r="EQ22" s="438">
        <v>0</v>
      </c>
      <c r="ER22" s="438">
        <v>0</v>
      </c>
      <c r="ES22" s="438">
        <v>0</v>
      </c>
      <c r="ET22" s="438">
        <v>0</v>
      </c>
      <c r="EU22" s="438">
        <v>0</v>
      </c>
      <c r="EV22" s="438">
        <v>0</v>
      </c>
      <c r="EW22" s="438">
        <v>0</v>
      </c>
      <c r="EX22" s="438">
        <v>0</v>
      </c>
      <c r="EY22" s="438">
        <v>0</v>
      </c>
      <c r="EZ22" s="438">
        <v>0</v>
      </c>
      <c r="FA22" s="438">
        <v>0</v>
      </c>
      <c r="FB22" s="438">
        <v>0</v>
      </c>
      <c r="FC22" s="438">
        <v>0.33959559469092587</v>
      </c>
      <c r="FD22" s="438">
        <v>0</v>
      </c>
      <c r="FE22" s="438">
        <v>0</v>
      </c>
      <c r="FF22" s="438">
        <v>0</v>
      </c>
      <c r="FG22" s="438">
        <v>0</v>
      </c>
      <c r="FH22" s="438">
        <v>0</v>
      </c>
      <c r="FI22" s="438">
        <v>0</v>
      </c>
      <c r="FJ22" s="438">
        <v>0</v>
      </c>
      <c r="FK22" s="438">
        <v>0</v>
      </c>
      <c r="FL22" s="438">
        <v>4.418190359669583E-3</v>
      </c>
      <c r="FM22" s="438">
        <v>0</v>
      </c>
      <c r="FN22" s="438">
        <v>7.643184229071104E-3</v>
      </c>
      <c r="FO22" s="438">
        <v>1.3088420020933674E-4</v>
      </c>
      <c r="FP22" s="438">
        <v>0</v>
      </c>
      <c r="FQ22" s="438">
        <v>0</v>
      </c>
      <c r="FR22" s="438">
        <v>2.1271033311704584E-2</v>
      </c>
      <c r="FS22" s="438">
        <v>7.4091220733088728E-5</v>
      </c>
      <c r="FT22" s="438">
        <v>0</v>
      </c>
      <c r="FU22" s="440">
        <v>0</v>
      </c>
    </row>
    <row r="23" spans="2:177" ht="19.5" customHeight="1" x14ac:dyDescent="0.2">
      <c r="B23" s="240">
        <v>20</v>
      </c>
      <c r="C23" s="441" t="s">
        <v>44</v>
      </c>
      <c r="D23" s="442">
        <v>0.22738888335836704</v>
      </c>
      <c r="E23" s="442">
        <v>0.4874885499018089</v>
      </c>
      <c r="F23" s="442">
        <v>0.24841067479083254</v>
      </c>
      <c r="G23" s="443">
        <v>9.5693405370631431E-3</v>
      </c>
      <c r="H23" s="442">
        <v>7.6145221606691238E-2</v>
      </c>
      <c r="I23" s="444">
        <v>6.0607930764625687E-2</v>
      </c>
      <c r="J23" s="3"/>
      <c r="K23" s="457" t="s">
        <v>270</v>
      </c>
      <c r="L23" s="528">
        <v>260826</v>
      </c>
      <c r="M23" s="458">
        <v>255933</v>
      </c>
      <c r="N23" s="3"/>
      <c r="S23" s="240">
        <v>20</v>
      </c>
      <c r="T23" s="441" t="s">
        <v>44</v>
      </c>
      <c r="U23" s="487">
        <v>5.9793783944232836E-4</v>
      </c>
      <c r="V23" s="488">
        <v>1.3736109573533059E-3</v>
      </c>
      <c r="W23" s="488">
        <v>2.0493297411760358E-3</v>
      </c>
      <c r="X23" s="488">
        <v>4.7854514327452516E-3</v>
      </c>
      <c r="Y23" s="488">
        <v>9.4018733889428144E-4</v>
      </c>
      <c r="Z23" s="488">
        <v>1.537149906583262E-3</v>
      </c>
      <c r="AA23" s="488">
        <v>4.9003098524314176E-4</v>
      </c>
      <c r="AB23" s="488">
        <v>1.597094380749594E-3</v>
      </c>
      <c r="AC23" s="488">
        <v>8.4865659971906091E-4</v>
      </c>
      <c r="AD23" s="488">
        <v>2.8255960770892765E-3</v>
      </c>
      <c r="AE23" s="488">
        <v>5.2297829435094829E-3</v>
      </c>
      <c r="AF23" s="488">
        <v>5.0911283341168226E-4</v>
      </c>
      <c r="AG23" s="488">
        <v>4.3143457427424276E-4</v>
      </c>
      <c r="AH23" s="488">
        <v>1.2201255856996546E-3</v>
      </c>
      <c r="AI23" s="488">
        <v>1.245858083610244E-3</v>
      </c>
      <c r="AJ23" s="488">
        <v>8.0711154667521378E-4</v>
      </c>
      <c r="AK23" s="488">
        <v>1.4127688037388053E-3</v>
      </c>
      <c r="AL23" s="488">
        <v>1.1806376836564739E-3</v>
      </c>
      <c r="AM23" s="488">
        <v>4.0550232247890753E-4</v>
      </c>
      <c r="AN23" s="488">
        <v>1.008127189118962</v>
      </c>
      <c r="AO23" s="488">
        <v>1.1986722945961968E-3</v>
      </c>
      <c r="AP23" s="488">
        <v>2.2129035247746322E-3</v>
      </c>
      <c r="AQ23" s="488">
        <v>1.547959479479938E-3</v>
      </c>
      <c r="AR23" s="488">
        <v>1.7426693287465108E-3</v>
      </c>
      <c r="AS23" s="488">
        <v>1.6941741172266484E-3</v>
      </c>
      <c r="AT23" s="488">
        <v>4.1398940239240171E-3</v>
      </c>
      <c r="AU23" s="488">
        <v>4.4226607769771954E-4</v>
      </c>
      <c r="AV23" s="488">
        <v>1.2369338617693457E-3</v>
      </c>
      <c r="AW23" s="488">
        <v>5.7491665833906197E-3</v>
      </c>
      <c r="AX23" s="488">
        <v>2.0314661562116513E-3</v>
      </c>
      <c r="AY23" s="488">
        <v>2.3911892054677372E-3</v>
      </c>
      <c r="AZ23" s="488">
        <v>1.1601494629013571E-3</v>
      </c>
      <c r="BA23" s="488">
        <v>9.6296158358432776E-3</v>
      </c>
      <c r="BB23" s="488">
        <v>2.184274162843146E-3</v>
      </c>
      <c r="BC23" s="488">
        <v>1.8327714486901933E-3</v>
      </c>
      <c r="BD23" s="488">
        <v>2.9989085297135443E-2</v>
      </c>
      <c r="BE23" s="489">
        <v>7.9294067111667591E-4</v>
      </c>
      <c r="BF23" s="9"/>
      <c r="BG23" s="240">
        <v>20</v>
      </c>
      <c r="BH23" s="441" t="s">
        <v>44</v>
      </c>
      <c r="BI23" s="502">
        <f t="shared" si="35"/>
        <v>5.6637002025417969E-4</v>
      </c>
      <c r="BJ23" s="503">
        <f t="shared" si="38"/>
        <v>1.373537042330745E-3</v>
      </c>
      <c r="BK23" s="503">
        <f t="shared" si="0"/>
        <v>1.9155093832378435E-3</v>
      </c>
      <c r="BL23" s="503">
        <f t="shared" si="1"/>
        <v>4.7205328169069513E-3</v>
      </c>
      <c r="BM23" s="503">
        <f t="shared" si="2"/>
        <v>9.1784512890516327E-4</v>
      </c>
      <c r="BN23" s="503">
        <f t="shared" si="3"/>
        <v>1.4717577287195194E-3</v>
      </c>
      <c r="BO23" s="503">
        <f t="shared" si="4"/>
        <v>4.8588999098821074E-4</v>
      </c>
      <c r="BP23" s="503">
        <f t="shared" si="5"/>
        <v>1.5241147927148812E-3</v>
      </c>
      <c r="BQ23" s="503">
        <f t="shared" si="6"/>
        <v>7.8672046196856017E-4</v>
      </c>
      <c r="BR23" s="503">
        <f t="shared" si="7"/>
        <v>2.8151690242753688E-3</v>
      </c>
      <c r="BS23" s="503">
        <f t="shared" si="8"/>
        <v>5.1812608342536011E-3</v>
      </c>
      <c r="BT23" s="503">
        <f t="shared" si="9"/>
        <v>5.0342640847539691E-4</v>
      </c>
      <c r="BU23" s="503">
        <f t="shared" si="10"/>
        <v>4.3125545190877729E-4</v>
      </c>
      <c r="BV23" s="503">
        <f t="shared" si="39"/>
        <v>1.1958593026153946E-3</v>
      </c>
      <c r="BW23" s="503">
        <f t="shared" si="40"/>
        <v>1.2424633474374517E-3</v>
      </c>
      <c r="BX23" s="503">
        <f t="shared" si="13"/>
        <v>7.765076912484882E-4</v>
      </c>
      <c r="BY23" s="503">
        <f t="shared" si="14"/>
        <v>1.409014306809729E-3</v>
      </c>
      <c r="BZ23" s="503">
        <f t="shared" si="15"/>
        <v>1.1796402280337174E-3</v>
      </c>
      <c r="CA23" s="503">
        <f t="shared" si="16"/>
        <v>3.9614926362958793E-4</v>
      </c>
      <c r="CB23" s="503">
        <f t="shared" si="17"/>
        <v>1</v>
      </c>
      <c r="CC23" s="503">
        <f t="shared" si="18"/>
        <v>1.1379456846403655E-3</v>
      </c>
      <c r="CD23" s="503">
        <f t="shared" si="19"/>
        <v>2.1651416774132464E-3</v>
      </c>
      <c r="CE23" s="503">
        <f t="shared" si="20"/>
        <v>1.4169418614622085E-3</v>
      </c>
      <c r="CF23" s="503">
        <f t="shared" si="21"/>
        <v>1.7416253167045802E-3</v>
      </c>
      <c r="CG23" s="503">
        <f t="shared" si="22"/>
        <v>1.674953833574362E-3</v>
      </c>
      <c r="CH23" s="503">
        <f t="shared" si="23"/>
        <v>3.8349399884141746E-3</v>
      </c>
      <c r="CI23" s="503">
        <f t="shared" si="24"/>
        <v>4.1940686901185628E-4</v>
      </c>
      <c r="CJ23" s="503">
        <f t="shared" si="25"/>
        <v>1.1764349604876409E-3</v>
      </c>
      <c r="CK23" s="503">
        <f t="shared" si="26"/>
        <v>4.8679773338335388E-3</v>
      </c>
      <c r="CL23" s="503">
        <f t="shared" si="27"/>
        <v>2.0312772548875921E-3</v>
      </c>
      <c r="CM23" s="503">
        <f t="shared" si="28"/>
        <v>2.3908238066493743E-3</v>
      </c>
      <c r="CN23" s="503">
        <f t="shared" si="29"/>
        <v>1.1443923089878752E-3</v>
      </c>
      <c r="CO23" s="503">
        <f t="shared" si="30"/>
        <v>9.625433164022543E-3</v>
      </c>
      <c r="CP23" s="503">
        <f t="shared" si="31"/>
        <v>1.9064465581378387E-3</v>
      </c>
      <c r="CQ23" s="503">
        <f t="shared" si="32"/>
        <v>1.8024101544422296E-3</v>
      </c>
      <c r="CR23" s="503">
        <f t="shared" si="33"/>
        <v>2.9969212647136926E-2</v>
      </c>
      <c r="CS23" s="504">
        <f t="shared" si="34"/>
        <v>7.9249703641348613E-4</v>
      </c>
      <c r="CT23" s="11"/>
      <c r="CU23" s="240">
        <v>20</v>
      </c>
      <c r="CV23" s="473" t="s">
        <v>44</v>
      </c>
      <c r="CW23" s="449">
        <v>1.4644627768966708E-3</v>
      </c>
      <c r="CX23" s="442">
        <v>1.670657839132272E-2</v>
      </c>
      <c r="CY23" s="442">
        <v>1.4729144735731054E-2</v>
      </c>
      <c r="CZ23" s="442">
        <v>6.6267978301620747E-2</v>
      </c>
      <c r="DA23" s="442">
        <v>3.7677806852792803E-2</v>
      </c>
      <c r="DB23" s="442">
        <v>6.3673869892336143E-4</v>
      </c>
      <c r="DC23" s="442">
        <v>9.4929925383037145E-4</v>
      </c>
      <c r="DD23" s="442">
        <v>1.2279936253307561E-2</v>
      </c>
      <c r="DE23" s="442">
        <v>1.6727381373331032E-2</v>
      </c>
      <c r="DF23" s="442">
        <v>3.915258988468495E-3</v>
      </c>
      <c r="DG23" s="442">
        <v>5.4141841738105092E-3</v>
      </c>
      <c r="DH23" s="442">
        <v>3.7861044840508749E-2</v>
      </c>
      <c r="DI23" s="442">
        <v>1.107604759441283E-2</v>
      </c>
      <c r="DJ23" s="442">
        <v>8.5439589314657768E-3</v>
      </c>
      <c r="DK23" s="442">
        <v>5.9520873226930476E-3</v>
      </c>
      <c r="DL23" s="442">
        <v>2.2739086688515226E-3</v>
      </c>
      <c r="DM23" s="442">
        <v>4.8932235526536827E-3</v>
      </c>
      <c r="DN23" s="442">
        <v>4.2480007358741429E-3</v>
      </c>
      <c r="DO23" s="442">
        <v>1.6461166731505667E-3</v>
      </c>
      <c r="DP23" s="442">
        <v>2.8731073544762491E-2</v>
      </c>
      <c r="DQ23" s="442">
        <v>1.330300584710638E-2</v>
      </c>
      <c r="DR23" s="442">
        <v>2.0930663604307905E-4</v>
      </c>
      <c r="DS23" s="442">
        <v>0</v>
      </c>
      <c r="DT23" s="442">
        <v>6.5158902277952617E-3</v>
      </c>
      <c r="DU23" s="442">
        <v>1.0558117951812968E-2</v>
      </c>
      <c r="DV23" s="442">
        <v>7.8979155631159099E-3</v>
      </c>
      <c r="DW23" s="442">
        <v>1.0702176127646047E-2</v>
      </c>
      <c r="DX23" s="442">
        <v>8.4249901792285264E-3</v>
      </c>
      <c r="DY23" s="442">
        <v>3.4312237572020729E-3</v>
      </c>
      <c r="DZ23" s="442">
        <v>0</v>
      </c>
      <c r="EA23" s="442">
        <v>2.1461274926102652E-2</v>
      </c>
      <c r="EB23" s="442">
        <v>1.0598661183535604E-2</v>
      </c>
      <c r="EC23" s="442">
        <v>4.5027552794112205E-3</v>
      </c>
      <c r="ED23" s="442">
        <v>3.1241873155152592E-2</v>
      </c>
      <c r="EE23" s="442">
        <v>2.501414818419747E-2</v>
      </c>
      <c r="EF23" s="442">
        <v>0</v>
      </c>
      <c r="EG23" s="444">
        <v>8.6353362949107629E-2</v>
      </c>
      <c r="EH23" s="92"/>
      <c r="EI23" s="240">
        <v>20</v>
      </c>
      <c r="EJ23" s="441" t="s">
        <v>44</v>
      </c>
      <c r="EK23" s="449">
        <v>8.754325298924873E-4</v>
      </c>
      <c r="EL23" s="442">
        <v>3.5054235760115858E-3</v>
      </c>
      <c r="EM23" s="442">
        <v>6.8353007825409078E-3</v>
      </c>
      <c r="EN23" s="442">
        <v>1.8840707725905313E-2</v>
      </c>
      <c r="EO23" s="442">
        <v>2.8048691118975071E-3</v>
      </c>
      <c r="EP23" s="442">
        <v>4.4608158176994732E-3</v>
      </c>
      <c r="EQ23" s="442">
        <v>1.0769587186695805E-3</v>
      </c>
      <c r="ER23" s="442">
        <v>5.4188704104480298E-3</v>
      </c>
      <c r="ES23" s="442">
        <v>1.9006084736888865E-3</v>
      </c>
      <c r="ET23" s="442">
        <v>1.1023443797742866E-2</v>
      </c>
      <c r="EU23" s="442">
        <v>2.1905503508576816E-2</v>
      </c>
      <c r="EV23" s="442">
        <v>1.0810849266540581E-3</v>
      </c>
      <c r="EW23" s="442">
        <v>6.5541607242276107E-4</v>
      </c>
      <c r="EX23" s="442">
        <v>3.9294539692031347E-3</v>
      </c>
      <c r="EY23" s="442">
        <v>3.8171329571089589E-3</v>
      </c>
      <c r="EZ23" s="442">
        <v>2.1763852927761786E-3</v>
      </c>
      <c r="FA23" s="442">
        <v>4.6915760426479913E-3</v>
      </c>
      <c r="FB23" s="442">
        <v>3.7508904244282328E-3</v>
      </c>
      <c r="FC23" s="442">
        <v>7.2192107433450311E-4</v>
      </c>
      <c r="FD23" s="442">
        <v>3.3624496296362077E-2</v>
      </c>
      <c r="FE23" s="442">
        <v>3.3278066640308004E-3</v>
      </c>
      <c r="FF23" s="442">
        <v>7.9645402609990514E-3</v>
      </c>
      <c r="FG23" s="442">
        <v>3.1847000194905051E-3</v>
      </c>
      <c r="FH23" s="442">
        <v>5.4406333977324636E-3</v>
      </c>
      <c r="FI23" s="442">
        <v>5.187574098302168E-3</v>
      </c>
      <c r="FJ23" s="442">
        <v>1.4109645387318648E-2</v>
      </c>
      <c r="FK23" s="442">
        <v>6.2510257179279822E-5</v>
      </c>
      <c r="FL23" s="442">
        <v>2.4804617315778562E-3</v>
      </c>
      <c r="FM23" s="442">
        <v>1.9472379311357528E-2</v>
      </c>
      <c r="FN23" s="442">
        <v>6.6918525501871535E-3</v>
      </c>
      <c r="FO23" s="442">
        <v>8.6752587513156242E-3</v>
      </c>
      <c r="FP23" s="442">
        <v>3.1320673030170239E-3</v>
      </c>
      <c r="FQ23" s="442">
        <v>3.8890773831963606E-2</v>
      </c>
      <c r="FR23" s="442">
        <v>6.7516757099441247E-3</v>
      </c>
      <c r="FS23" s="442">
        <v>5.5487771385690733E-3</v>
      </c>
      <c r="FT23" s="442">
        <v>0.12892386666342792</v>
      </c>
      <c r="FU23" s="444">
        <v>7.5303687165860099E-4</v>
      </c>
    </row>
    <row r="24" spans="2:177" ht="19.5" customHeight="1" x14ac:dyDescent="0.2">
      <c r="B24" s="233">
        <v>21</v>
      </c>
      <c r="C24" s="445" t="s">
        <v>45</v>
      </c>
      <c r="D24" s="446">
        <v>1</v>
      </c>
      <c r="E24" s="446">
        <v>0.43280713142806959</v>
      </c>
      <c r="F24" s="446">
        <v>0.30187478230623443</v>
      </c>
      <c r="G24" s="447">
        <v>0</v>
      </c>
      <c r="H24" s="446">
        <v>5.2393186055409532E-2</v>
      </c>
      <c r="I24" s="448">
        <v>4.1972758402800521E-2</v>
      </c>
      <c r="J24" s="3"/>
      <c r="K24" s="457" t="s">
        <v>276</v>
      </c>
      <c r="L24" s="528">
        <v>256271</v>
      </c>
      <c r="M24" s="458">
        <v>286323</v>
      </c>
      <c r="N24" s="3"/>
      <c r="S24" s="233">
        <v>21</v>
      </c>
      <c r="T24" s="445" t="s">
        <v>45</v>
      </c>
      <c r="U24" s="490">
        <v>1.3922534931393487E-2</v>
      </c>
      <c r="V24" s="491">
        <v>8.4429635466398544E-3</v>
      </c>
      <c r="W24" s="491">
        <v>7.7999012543706458E-3</v>
      </c>
      <c r="X24" s="491">
        <v>4.1666183397105205E-3</v>
      </c>
      <c r="Y24" s="491">
        <v>5.8700046220118464E-3</v>
      </c>
      <c r="Z24" s="491">
        <v>4.3444530680890447E-3</v>
      </c>
      <c r="AA24" s="491">
        <v>2.4985390957557085E-2</v>
      </c>
      <c r="AB24" s="491">
        <v>7.0089823180581037E-3</v>
      </c>
      <c r="AC24" s="491">
        <v>1.8310751871539722E-2</v>
      </c>
      <c r="AD24" s="491">
        <v>9.2599074093119623E-3</v>
      </c>
      <c r="AE24" s="491">
        <v>5.038758423962294E-3</v>
      </c>
      <c r="AF24" s="491">
        <v>6.6061133666355937E-3</v>
      </c>
      <c r="AG24" s="491">
        <v>8.819020949550305E-3</v>
      </c>
      <c r="AH24" s="491">
        <v>4.7294840759240066E-3</v>
      </c>
      <c r="AI24" s="491">
        <v>3.8912458021106641E-3</v>
      </c>
      <c r="AJ24" s="491">
        <v>5.0660319238790743E-3</v>
      </c>
      <c r="AK24" s="491">
        <v>3.6207930880244295E-3</v>
      </c>
      <c r="AL24" s="491">
        <v>3.8570513822818132E-3</v>
      </c>
      <c r="AM24" s="491">
        <v>1.0250100230696798E-2</v>
      </c>
      <c r="AN24" s="491">
        <v>5.6352878830333566E-3</v>
      </c>
      <c r="AO24" s="491">
        <v>1.0533651217061588</v>
      </c>
      <c r="AP24" s="491">
        <v>2.4525795289669125E-2</v>
      </c>
      <c r="AQ24" s="491">
        <v>5.788668031475025E-2</v>
      </c>
      <c r="AR24" s="491">
        <v>5.9268905081045443E-3</v>
      </c>
      <c r="AS24" s="491">
        <v>8.9078525144810437E-3</v>
      </c>
      <c r="AT24" s="491">
        <v>1.3587929810815975E-2</v>
      </c>
      <c r="AU24" s="491">
        <v>1.8453464726600251E-2</v>
      </c>
      <c r="AV24" s="491">
        <v>2.1417480141693042E-2</v>
      </c>
      <c r="AW24" s="491">
        <v>8.0948203419241669E-3</v>
      </c>
      <c r="AX24" s="491">
        <v>1.0380014396776155E-2</v>
      </c>
      <c r="AY24" s="491">
        <v>1.1638278759907073E-2</v>
      </c>
      <c r="AZ24" s="491">
        <v>7.0168225688411502E-3</v>
      </c>
      <c r="BA24" s="491">
        <v>4.0196142476397155E-3</v>
      </c>
      <c r="BB24" s="491">
        <v>3.292109268529173E-3</v>
      </c>
      <c r="BC24" s="491">
        <v>6.4110833987109364E-3</v>
      </c>
      <c r="BD24" s="491">
        <v>3.0723095607717659E-3</v>
      </c>
      <c r="BE24" s="492">
        <v>1.7764192604751008E-2</v>
      </c>
      <c r="BF24" s="9"/>
      <c r="BG24" s="233">
        <v>21</v>
      </c>
      <c r="BH24" s="445" t="s">
        <v>45</v>
      </c>
      <c r="BI24" s="505">
        <f t="shared" si="35"/>
        <v>1.3187501895576888E-2</v>
      </c>
      <c r="BJ24" s="506">
        <f t="shared" si="38"/>
        <v>8.4425092245207067E-3</v>
      </c>
      <c r="BK24" s="506">
        <f t="shared" si="0"/>
        <v>7.2905710295804449E-3</v>
      </c>
      <c r="BL24" s="506">
        <f t="shared" si="1"/>
        <v>4.1100947077936647E-3</v>
      </c>
      <c r="BM24" s="506">
        <f t="shared" si="2"/>
        <v>5.7305123416155563E-3</v>
      </c>
      <c r="BN24" s="506">
        <f t="shared" si="3"/>
        <v>4.1596348883315244E-3</v>
      </c>
      <c r="BO24" s="506">
        <f t="shared" si="4"/>
        <v>2.4774252552990459E-2</v>
      </c>
      <c r="BP24" s="506">
        <f t="shared" si="5"/>
        <v>6.6887052897998305E-3</v>
      </c>
      <c r="BQ24" s="506">
        <f t="shared" si="6"/>
        <v>1.6974407759437898E-2</v>
      </c>
      <c r="BR24" s="506">
        <f t="shared" si="7"/>
        <v>9.2257363739004696E-3</v>
      </c>
      <c r="BS24" s="506">
        <f t="shared" si="8"/>
        <v>4.9920086468869529E-3</v>
      </c>
      <c r="BT24" s="506">
        <f t="shared" si="9"/>
        <v>6.5323278218316428E-3</v>
      </c>
      <c r="BU24" s="506">
        <f t="shared" si="10"/>
        <v>8.8153594815369215E-3</v>
      </c>
      <c r="BV24" s="506">
        <f t="shared" si="39"/>
        <v>4.6354224475359243E-3</v>
      </c>
      <c r="BW24" s="506">
        <f t="shared" si="40"/>
        <v>3.8806428666275372E-3</v>
      </c>
      <c r="BX24" s="506">
        <f t="shared" si="13"/>
        <v>4.8739393819940795E-3</v>
      </c>
      <c r="BY24" s="506">
        <f t="shared" si="14"/>
        <v>3.611170666794691E-3</v>
      </c>
      <c r="BZ24" s="506">
        <f t="shared" si="15"/>
        <v>3.8537927724290408E-3</v>
      </c>
      <c r="CA24" s="506">
        <f t="shared" si="16"/>
        <v>1.0013677933327298E-2</v>
      </c>
      <c r="CB24" s="506">
        <f t="shared" si="17"/>
        <v>5.5898580495167818E-3</v>
      </c>
      <c r="CC24" s="506">
        <f t="shared" si="18"/>
        <v>1</v>
      </c>
      <c r="CD24" s="506">
        <f t="shared" si="19"/>
        <v>2.3996446731122691E-2</v>
      </c>
      <c r="CE24" s="506">
        <f t="shared" si="20"/>
        <v>5.2987214230314765E-2</v>
      </c>
      <c r="CF24" s="506">
        <f t="shared" si="21"/>
        <v>5.9233397799431002E-3</v>
      </c>
      <c r="CG24" s="506">
        <f t="shared" si="22"/>
        <v>8.8067935676348179E-3</v>
      </c>
      <c r="CH24" s="506">
        <f t="shared" si="23"/>
        <v>1.2587011911447817E-2</v>
      </c>
      <c r="CI24" s="506">
        <f t="shared" si="24"/>
        <v>1.749966875979566E-2</v>
      </c>
      <c r="CJ24" s="506">
        <f t="shared" si="25"/>
        <v>2.0369943117408081E-2</v>
      </c>
      <c r="CK24" s="506">
        <f t="shared" si="26"/>
        <v>6.8541068299854046E-3</v>
      </c>
      <c r="CL24" s="506">
        <f t="shared" si="27"/>
        <v>1.0379049183323148E-2</v>
      </c>
      <c r="CM24" s="506">
        <f t="shared" si="28"/>
        <v>1.1636500308709266E-2</v>
      </c>
      <c r="CN24" s="506">
        <f t="shared" si="29"/>
        <v>6.921520061072611E-3</v>
      </c>
      <c r="CO24" s="506">
        <f t="shared" si="30"/>
        <v>4.0178683080788402E-3</v>
      </c>
      <c r="CP24" s="506">
        <f t="shared" si="31"/>
        <v>2.8733711595213423E-3</v>
      </c>
      <c r="CQ24" s="506">
        <f t="shared" si="32"/>
        <v>6.3048787818419834E-3</v>
      </c>
      <c r="CR24" s="506">
        <f t="shared" si="33"/>
        <v>3.0702736556421704E-3</v>
      </c>
      <c r="CS24" s="507">
        <f t="shared" si="34"/>
        <v>1.7754253888525851E-2</v>
      </c>
      <c r="CT24" s="11"/>
      <c r="CU24" s="233">
        <v>21</v>
      </c>
      <c r="CV24" s="474" t="s">
        <v>45</v>
      </c>
      <c r="CW24" s="450">
        <v>0.21196863974215688</v>
      </c>
      <c r="CX24" s="446">
        <v>0.38769779781189839</v>
      </c>
      <c r="CY24" s="446">
        <v>0.19939794304242828</v>
      </c>
      <c r="CZ24" s="446">
        <v>0.15351271544931239</v>
      </c>
      <c r="DA24" s="446">
        <v>0.24569186686378633</v>
      </c>
      <c r="DB24" s="446">
        <v>7.6086429242732526E-2</v>
      </c>
      <c r="DC24" s="446">
        <v>0.10950013780150458</v>
      </c>
      <c r="DD24" s="446">
        <v>8.9854945364599023E-2</v>
      </c>
      <c r="DE24" s="446">
        <v>8.8825752903478689E-2</v>
      </c>
      <c r="DF24" s="446">
        <v>9.9920512101744505E-2</v>
      </c>
      <c r="DG24" s="446">
        <v>0.22169591949582354</v>
      </c>
      <c r="DH24" s="446">
        <v>0.30316695513870046</v>
      </c>
      <c r="DI24" s="446">
        <v>6.9199430936368336E-2</v>
      </c>
      <c r="DJ24" s="446">
        <v>4.5910018753007951E-2</v>
      </c>
      <c r="DK24" s="446">
        <v>4.7533174282139476E-2</v>
      </c>
      <c r="DL24" s="446">
        <v>2.9352217688410374E-2</v>
      </c>
      <c r="DM24" s="446">
        <v>0.11797406228203429</v>
      </c>
      <c r="DN24" s="446">
        <v>2.4599287725860865E-2</v>
      </c>
      <c r="DO24" s="446">
        <v>4.0790215397807118E-2</v>
      </c>
      <c r="DP24" s="446">
        <v>0.19331615490540402</v>
      </c>
      <c r="DQ24" s="446">
        <v>0.11577023397255339</v>
      </c>
      <c r="DR24" s="446">
        <v>0.38502782279209169</v>
      </c>
      <c r="DS24" s="446">
        <v>0</v>
      </c>
      <c r="DT24" s="446">
        <v>0.29531527712100708</v>
      </c>
      <c r="DU24" s="446">
        <v>0.22231376640690839</v>
      </c>
      <c r="DV24" s="446">
        <v>4.3022079847110095E-2</v>
      </c>
      <c r="DW24" s="446">
        <v>0.66413862897853271</v>
      </c>
      <c r="DX24" s="446">
        <v>0.38545425364423275</v>
      </c>
      <c r="DY24" s="446">
        <v>0.1512387927081241</v>
      </c>
      <c r="DZ24" s="446">
        <v>0</v>
      </c>
      <c r="EA24" s="446">
        <v>0.25225270812686074</v>
      </c>
      <c r="EB24" s="446">
        <v>0.44459703532719969</v>
      </c>
      <c r="EC24" s="446">
        <v>0.61389104626650393</v>
      </c>
      <c r="ED24" s="446">
        <v>0.11075285608626284</v>
      </c>
      <c r="EE24" s="446">
        <v>0.43430189609446707</v>
      </c>
      <c r="EF24" s="446">
        <v>0</v>
      </c>
      <c r="EG24" s="448">
        <v>0</v>
      </c>
      <c r="EH24" s="92"/>
      <c r="EI24" s="233">
        <v>21</v>
      </c>
      <c r="EJ24" s="445" t="s">
        <v>45</v>
      </c>
      <c r="EK24" s="450">
        <v>1.0646237325829276E-2</v>
      </c>
      <c r="EL24" s="446">
        <v>3.5102189571005206E-3</v>
      </c>
      <c r="EM24" s="446">
        <v>4.3705175374415097E-3</v>
      </c>
      <c r="EN24" s="446">
        <v>2.1459167865528804E-3</v>
      </c>
      <c r="EO24" s="446">
        <v>3.7514842196679867E-3</v>
      </c>
      <c r="EP24" s="446">
        <v>2.1149498302050519E-3</v>
      </c>
      <c r="EQ24" s="446">
        <v>2.1856219749669715E-2</v>
      </c>
      <c r="ER24" s="446">
        <v>5.0724821769957207E-3</v>
      </c>
      <c r="ES24" s="446">
        <v>1.3768984665886528E-2</v>
      </c>
      <c r="ET24" s="446">
        <v>6.5718769610439804E-3</v>
      </c>
      <c r="EU24" s="446">
        <v>3.6494842221389328E-3</v>
      </c>
      <c r="EV24" s="446">
        <v>5.0742054346584863E-3</v>
      </c>
      <c r="EW24" s="446">
        <v>7.0069936469924193E-3</v>
      </c>
      <c r="EX24" s="446">
        <v>3.3840086627225496E-3</v>
      </c>
      <c r="EY24" s="446">
        <v>2.2825784152610334E-3</v>
      </c>
      <c r="EZ24" s="446">
        <v>3.4009060705751399E-3</v>
      </c>
      <c r="FA24" s="446">
        <v>2.1372775162032337E-3</v>
      </c>
      <c r="FB24" s="446">
        <v>2.4793213309861873E-3</v>
      </c>
      <c r="FC24" s="446">
        <v>8.5178899101031585E-3</v>
      </c>
      <c r="FD24" s="446">
        <v>2.3470260711635116E-3</v>
      </c>
      <c r="FE24" s="446">
        <v>4.8578285677726506E-2</v>
      </c>
      <c r="FF24" s="446">
        <v>2.147235732183804E-2</v>
      </c>
      <c r="FG24" s="446">
        <v>4.865562969893901E-2</v>
      </c>
      <c r="FH24" s="446">
        <v>2.9965036896412527E-3</v>
      </c>
      <c r="FI24" s="446">
        <v>6.2737382317662287E-3</v>
      </c>
      <c r="FJ24" s="446">
        <v>1.0482975874800132E-2</v>
      </c>
      <c r="FK24" s="446">
        <v>1.5512389521138807E-2</v>
      </c>
      <c r="FL24" s="446">
        <v>1.7563029881087648E-2</v>
      </c>
      <c r="FM24" s="446">
        <v>5.0187284396548074E-3</v>
      </c>
      <c r="FN24" s="446">
        <v>8.3809847259302683E-3</v>
      </c>
      <c r="FO24" s="446">
        <v>9.5484899365544749E-3</v>
      </c>
      <c r="FP24" s="446">
        <v>4.8150066867791493E-3</v>
      </c>
      <c r="FQ24" s="446">
        <v>1.543140063836739E-3</v>
      </c>
      <c r="FR24" s="446">
        <v>1.6082541696201909E-3</v>
      </c>
      <c r="FS24" s="446">
        <v>3.2047717269495994E-3</v>
      </c>
      <c r="FT24" s="446">
        <v>0</v>
      </c>
      <c r="FU24" s="448">
        <v>1.4592109337075462E-2</v>
      </c>
    </row>
    <row r="25" spans="2:177" ht="19.5" customHeight="1" x14ac:dyDescent="0.2">
      <c r="B25" s="102">
        <v>22</v>
      </c>
      <c r="C25" s="437" t="s">
        <v>46</v>
      </c>
      <c r="D25" s="438">
        <v>0.23237951353752195</v>
      </c>
      <c r="E25" s="438">
        <v>0.42781529791243272</v>
      </c>
      <c r="F25" s="438">
        <v>8.4954279439496641E-2</v>
      </c>
      <c r="G25" s="439">
        <v>2.3536029723429906E-2</v>
      </c>
      <c r="H25" s="438">
        <v>4.042357655352357E-2</v>
      </c>
      <c r="I25" s="440">
        <v>3.7656765629326482E-2</v>
      </c>
      <c r="J25" s="3"/>
      <c r="K25" s="457"/>
      <c r="L25" s="528"/>
      <c r="M25" s="458"/>
      <c r="N25" s="3"/>
      <c r="S25" s="102">
        <v>22</v>
      </c>
      <c r="T25" s="437" t="s">
        <v>46</v>
      </c>
      <c r="U25" s="484">
        <v>3.5819574650365021E-3</v>
      </c>
      <c r="V25" s="485">
        <v>4.7452664800878373E-3</v>
      </c>
      <c r="W25" s="485">
        <v>4.9929387582196023E-3</v>
      </c>
      <c r="X25" s="485">
        <v>4.9057819951204952E-3</v>
      </c>
      <c r="Y25" s="485">
        <v>3.8378519780574005E-3</v>
      </c>
      <c r="Z25" s="485">
        <v>5.4511933911429011E-3</v>
      </c>
      <c r="AA25" s="485">
        <v>5.1065303494809301E-3</v>
      </c>
      <c r="AB25" s="485">
        <v>7.40722817788852E-3</v>
      </c>
      <c r="AC25" s="485">
        <v>1.0135114562002121E-2</v>
      </c>
      <c r="AD25" s="485">
        <v>2.7115940386668515E-2</v>
      </c>
      <c r="AE25" s="485">
        <v>1.41382267057861E-2</v>
      </c>
      <c r="AF25" s="485">
        <v>5.7517264950348312E-3</v>
      </c>
      <c r="AG25" s="485">
        <v>4.1636093506368108E-3</v>
      </c>
      <c r="AH25" s="485">
        <v>3.6074438919085549E-3</v>
      </c>
      <c r="AI25" s="485">
        <v>3.7176838684004703E-3</v>
      </c>
      <c r="AJ25" s="485">
        <v>7.7437281003810343E-3</v>
      </c>
      <c r="AK25" s="485">
        <v>2.7591071802467479E-3</v>
      </c>
      <c r="AL25" s="485">
        <v>2.4762956048717936E-3</v>
      </c>
      <c r="AM25" s="485">
        <v>4.3068513440535699E-3</v>
      </c>
      <c r="AN25" s="485">
        <v>6.2486771507495641E-3</v>
      </c>
      <c r="AO25" s="485">
        <v>1.9526585170388255E-3</v>
      </c>
      <c r="AP25" s="485">
        <v>1.0220594559051897</v>
      </c>
      <c r="AQ25" s="485">
        <v>1.4322589461030067E-2</v>
      </c>
      <c r="AR25" s="485">
        <v>1.6998002563640507E-2</v>
      </c>
      <c r="AS25" s="485">
        <v>6.0313784541834847E-3</v>
      </c>
      <c r="AT25" s="485">
        <v>1.816031703239823E-3</v>
      </c>
      <c r="AU25" s="485">
        <v>1.4165035351550034E-3</v>
      </c>
      <c r="AV25" s="485">
        <v>3.0999397267772915E-3</v>
      </c>
      <c r="AW25" s="485">
        <v>2.7264608010405598E-3</v>
      </c>
      <c r="AX25" s="485">
        <v>3.3410456366977396E-3</v>
      </c>
      <c r="AY25" s="485">
        <v>4.3210334609014682E-3</v>
      </c>
      <c r="AZ25" s="485">
        <v>3.5972330609466878E-3</v>
      </c>
      <c r="BA25" s="485">
        <v>1.6367282583312623E-3</v>
      </c>
      <c r="BB25" s="485">
        <v>1.7499982412590366E-3</v>
      </c>
      <c r="BC25" s="485">
        <v>8.0795994572256807E-3</v>
      </c>
      <c r="BD25" s="485">
        <v>1.7344494341897511E-3</v>
      </c>
      <c r="BE25" s="486">
        <v>1.3814539862714841E-3</v>
      </c>
      <c r="BF25" s="9"/>
      <c r="BG25" s="102">
        <v>22</v>
      </c>
      <c r="BH25" s="437" t="s">
        <v>46</v>
      </c>
      <c r="BI25" s="499">
        <f t="shared" si="35"/>
        <v>3.3928498720108267E-3</v>
      </c>
      <c r="BJ25" s="500">
        <f t="shared" si="38"/>
        <v>4.7450111337854102E-3</v>
      </c>
      <c r="BK25" s="500">
        <f t="shared" si="0"/>
        <v>4.6669019870921851E-3</v>
      </c>
      <c r="BL25" s="500">
        <f t="shared" si="1"/>
        <v>4.83923099544919E-3</v>
      </c>
      <c r="BM25" s="500">
        <f t="shared" si="2"/>
        <v>3.7466509043418647E-3</v>
      </c>
      <c r="BN25" s="500">
        <f t="shared" si="3"/>
        <v>5.2192931670485467E-3</v>
      </c>
      <c r="BO25" s="500">
        <f t="shared" si="4"/>
        <v>5.0633777459178327E-3</v>
      </c>
      <c r="BP25" s="500">
        <f t="shared" si="5"/>
        <v>7.0687532152205641E-3</v>
      </c>
      <c r="BQ25" s="500">
        <f t="shared" si="6"/>
        <v>9.3954398197835694E-3</v>
      </c>
      <c r="BR25" s="500">
        <f t="shared" si="7"/>
        <v>2.7015876777151535E-2</v>
      </c>
      <c r="BS25" s="500">
        <f t="shared" si="8"/>
        <v>1.4007051743399952E-2</v>
      </c>
      <c r="BT25" s="500">
        <f t="shared" si="9"/>
        <v>5.687483838355204E-3</v>
      </c>
      <c r="BU25" s="500">
        <f t="shared" si="10"/>
        <v>4.1618807094934472E-3</v>
      </c>
      <c r="BV25" s="500">
        <f t="shared" si="39"/>
        <v>3.5356977899354204E-3</v>
      </c>
      <c r="BW25" s="500">
        <f t="shared" si="40"/>
        <v>3.7075538575484365E-3</v>
      </c>
      <c r="BX25" s="500">
        <f t="shared" si="13"/>
        <v>7.4501033390649892E-3</v>
      </c>
      <c r="BY25" s="500">
        <f t="shared" si="14"/>
        <v>2.7517747282504875E-3</v>
      </c>
      <c r="BZ25" s="500">
        <f t="shared" si="15"/>
        <v>2.4742035193752198E-3</v>
      </c>
      <c r="CA25" s="500">
        <f t="shared" si="16"/>
        <v>4.2075122482132504E-3</v>
      </c>
      <c r="CB25" s="500">
        <f t="shared" si="17"/>
        <v>6.1983023751303679E-3</v>
      </c>
      <c r="CC25" s="500">
        <f t="shared" si="18"/>
        <v>1.8537337878399289E-3</v>
      </c>
      <c r="CD25" s="500">
        <f t="shared" si="19"/>
        <v>1</v>
      </c>
      <c r="CE25" s="500">
        <f t="shared" si="20"/>
        <v>1.3110340962341691E-2</v>
      </c>
      <c r="CF25" s="500">
        <f t="shared" si="21"/>
        <v>1.6987819266630299E-2</v>
      </c>
      <c r="CG25" s="500">
        <f t="shared" si="22"/>
        <v>5.9629528989085263E-3</v>
      </c>
      <c r="CH25" s="500">
        <f t="shared" si="23"/>
        <v>1.6822586662209021E-3</v>
      </c>
      <c r="CI25" s="500">
        <f t="shared" si="24"/>
        <v>1.3432893513249189E-3</v>
      </c>
      <c r="CJ25" s="500">
        <f t="shared" si="25"/>
        <v>2.9483205066184481E-3</v>
      </c>
      <c r="CK25" s="500">
        <f t="shared" si="26"/>
        <v>2.3085692836584321E-3</v>
      </c>
      <c r="CL25" s="500">
        <f t="shared" si="27"/>
        <v>3.340734960616534E-3</v>
      </c>
      <c r="CM25" s="500">
        <f t="shared" si="28"/>
        <v>4.3203731616172835E-3</v>
      </c>
      <c r="CN25" s="500">
        <f t="shared" si="29"/>
        <v>3.5483754293944144E-3</v>
      </c>
      <c r="CO25" s="500">
        <f t="shared" si="30"/>
        <v>1.6360173372227751E-3</v>
      </c>
      <c r="CP25" s="500">
        <f t="shared" si="31"/>
        <v>1.527408134266862E-3</v>
      </c>
      <c r="CQ25" s="500">
        <f t="shared" si="32"/>
        <v>7.9457545652715719E-3</v>
      </c>
      <c r="CR25" s="500">
        <f t="shared" si="33"/>
        <v>1.7333000791425978E-3</v>
      </c>
      <c r="CS25" s="501">
        <f t="shared" si="34"/>
        <v>1.3806810899483495E-3</v>
      </c>
      <c r="CT25" s="11"/>
      <c r="CU25" s="102">
        <v>22</v>
      </c>
      <c r="CV25" s="471" t="s">
        <v>46</v>
      </c>
      <c r="CW25" s="472">
        <v>0</v>
      </c>
      <c r="CX25" s="438">
        <v>0</v>
      </c>
      <c r="CY25" s="438">
        <v>0</v>
      </c>
      <c r="CZ25" s="438">
        <v>0</v>
      </c>
      <c r="DA25" s="438">
        <v>0</v>
      </c>
      <c r="DB25" s="438">
        <v>0</v>
      </c>
      <c r="DC25" s="438">
        <v>0</v>
      </c>
      <c r="DD25" s="438">
        <v>0</v>
      </c>
      <c r="DE25" s="438">
        <v>0</v>
      </c>
      <c r="DF25" s="438">
        <v>0</v>
      </c>
      <c r="DG25" s="438">
        <v>0</v>
      </c>
      <c r="DH25" s="438">
        <v>0</v>
      </c>
      <c r="DI25" s="438">
        <v>0</v>
      </c>
      <c r="DJ25" s="438">
        <v>0</v>
      </c>
      <c r="DK25" s="438">
        <v>0</v>
      </c>
      <c r="DL25" s="438">
        <v>0</v>
      </c>
      <c r="DM25" s="438">
        <v>0</v>
      </c>
      <c r="DN25" s="438">
        <v>0</v>
      </c>
      <c r="DO25" s="438">
        <v>0</v>
      </c>
      <c r="DP25" s="438">
        <v>0</v>
      </c>
      <c r="DQ25" s="438">
        <v>0</v>
      </c>
      <c r="DR25" s="438">
        <v>0</v>
      </c>
      <c r="DS25" s="438">
        <v>0</v>
      </c>
      <c r="DT25" s="438">
        <v>0</v>
      </c>
      <c r="DU25" s="438">
        <v>0</v>
      </c>
      <c r="DV25" s="438">
        <v>0</v>
      </c>
      <c r="DW25" s="438">
        <v>0</v>
      </c>
      <c r="DX25" s="438">
        <v>0</v>
      </c>
      <c r="DY25" s="438">
        <v>0</v>
      </c>
      <c r="DZ25" s="438">
        <v>0</v>
      </c>
      <c r="EA25" s="438">
        <v>0</v>
      </c>
      <c r="EB25" s="438">
        <v>0</v>
      </c>
      <c r="EC25" s="438">
        <v>0</v>
      </c>
      <c r="ED25" s="438">
        <v>0</v>
      </c>
      <c r="EE25" s="438">
        <v>0</v>
      </c>
      <c r="EF25" s="438">
        <v>0</v>
      </c>
      <c r="EG25" s="440">
        <v>0</v>
      </c>
      <c r="EH25" s="92"/>
      <c r="EI25" s="102">
        <v>22</v>
      </c>
      <c r="EJ25" s="437" t="s">
        <v>46</v>
      </c>
      <c r="EK25" s="472">
        <v>1.1027471056112511E-2</v>
      </c>
      <c r="EL25" s="438">
        <v>1.6683130808405344E-2</v>
      </c>
      <c r="EM25" s="438">
        <v>1.5853732459100399E-2</v>
      </c>
      <c r="EN25" s="438">
        <v>1.7043968488588138E-2</v>
      </c>
      <c r="EO25" s="438">
        <v>1.317830640076504E-2</v>
      </c>
      <c r="EP25" s="438">
        <v>1.8585802662428322E-2</v>
      </c>
      <c r="EQ25" s="438">
        <v>1.9103494480586573E-2</v>
      </c>
      <c r="ER25" s="438">
        <v>2.7090874427691689E-2</v>
      </c>
      <c r="ES25" s="438">
        <v>3.7001170070954277E-2</v>
      </c>
      <c r="ET25" s="438">
        <v>0.11175187747440811</v>
      </c>
      <c r="EU25" s="438">
        <v>5.7827962851718179E-2</v>
      </c>
      <c r="EV25" s="438">
        <v>2.1954267665785041E-2</v>
      </c>
      <c r="EW25" s="438">
        <v>1.5143686269724451E-2</v>
      </c>
      <c r="EX25" s="438">
        <v>1.2928030606607991E-2</v>
      </c>
      <c r="EY25" s="438">
        <v>1.2465348330706826E-2</v>
      </c>
      <c r="EZ25" s="438">
        <v>2.8968715469081391E-2</v>
      </c>
      <c r="FA25" s="438">
        <v>8.1490319065589834E-3</v>
      </c>
      <c r="FB25" s="438">
        <v>7.3464094619106919E-3</v>
      </c>
      <c r="FC25" s="438">
        <v>1.5437158782610153E-2</v>
      </c>
      <c r="FD25" s="438">
        <v>2.275146211853708E-2</v>
      </c>
      <c r="FE25" s="438">
        <v>3.8214246075543865E-3</v>
      </c>
      <c r="FF25" s="438">
        <v>9.0664949199336778E-2</v>
      </c>
      <c r="FG25" s="438">
        <v>5.245727153673254E-2</v>
      </c>
      <c r="FH25" s="438">
        <v>6.9120341931176221E-2</v>
      </c>
      <c r="FI25" s="438">
        <v>2.3339970822062586E-2</v>
      </c>
      <c r="FJ25" s="438">
        <v>5.0549649862517013E-3</v>
      </c>
      <c r="FK25" s="438">
        <v>4.6460708044226357E-3</v>
      </c>
      <c r="FL25" s="438">
        <v>9.5915703576381923E-3</v>
      </c>
      <c r="FM25" s="438">
        <v>7.3143260501531016E-3</v>
      </c>
      <c r="FN25" s="438">
        <v>1.0760503788247796E-2</v>
      </c>
      <c r="FO25" s="438">
        <v>1.5705421773862336E-2</v>
      </c>
      <c r="FP25" s="438">
        <v>1.1250210631685359E-2</v>
      </c>
      <c r="FQ25" s="438">
        <v>3.9818375262844841E-3</v>
      </c>
      <c r="FR25" s="438">
        <v>4.9066725776461158E-3</v>
      </c>
      <c r="FS25" s="438">
        <v>2.8891049238764881E-2</v>
      </c>
      <c r="FT25" s="438">
        <v>0</v>
      </c>
      <c r="FU25" s="440">
        <v>2.7494571993880038E-3</v>
      </c>
    </row>
    <row r="26" spans="2:177" ht="19.5" customHeight="1" x14ac:dyDescent="0.2">
      <c r="B26" s="102">
        <v>23</v>
      </c>
      <c r="C26" s="437" t="s">
        <v>224</v>
      </c>
      <c r="D26" s="438">
        <v>1</v>
      </c>
      <c r="E26" s="438">
        <v>0.4767814664055865</v>
      </c>
      <c r="F26" s="438">
        <v>0.11585591647541826</v>
      </c>
      <c r="G26" s="439">
        <v>6.2244180767826399E-3</v>
      </c>
      <c r="H26" s="438">
        <v>2.7529667618402785E-2</v>
      </c>
      <c r="I26" s="440">
        <v>2.7040975293815751E-2</v>
      </c>
      <c r="J26" s="3"/>
      <c r="K26" s="457"/>
      <c r="L26" s="528"/>
      <c r="M26" s="458"/>
      <c r="N26" s="3"/>
      <c r="S26" s="102">
        <v>23</v>
      </c>
      <c r="T26" s="437" t="s">
        <v>106</v>
      </c>
      <c r="U26" s="484">
        <v>1.1750207946371787E-3</v>
      </c>
      <c r="V26" s="485">
        <v>1.8365643007864252E-3</v>
      </c>
      <c r="W26" s="485">
        <v>2.8197765566494813E-3</v>
      </c>
      <c r="X26" s="485">
        <v>2.0323156157914992E-3</v>
      </c>
      <c r="Y26" s="485">
        <v>1.244644209979673E-3</v>
      </c>
      <c r="Z26" s="485">
        <v>4.7082290488416915E-3</v>
      </c>
      <c r="AA26" s="485">
        <v>1.0150626088246421E-3</v>
      </c>
      <c r="AB26" s="485">
        <v>1.2892128244960449E-3</v>
      </c>
      <c r="AC26" s="485">
        <v>2.0054948034815014E-3</v>
      </c>
      <c r="AD26" s="485">
        <v>1.7696408019794187E-3</v>
      </c>
      <c r="AE26" s="485">
        <v>1.4503719268346453E-3</v>
      </c>
      <c r="AF26" s="485">
        <v>9.745356326424237E-4</v>
      </c>
      <c r="AG26" s="485">
        <v>1.4757505175914288E-3</v>
      </c>
      <c r="AH26" s="485">
        <v>1.1009807384438899E-3</v>
      </c>
      <c r="AI26" s="485">
        <v>8.7876786266162337E-4</v>
      </c>
      <c r="AJ26" s="485">
        <v>1.1002105137255952E-3</v>
      </c>
      <c r="AK26" s="485">
        <v>8.5633490191005818E-4</v>
      </c>
      <c r="AL26" s="485">
        <v>7.5238125989207703E-4</v>
      </c>
      <c r="AM26" s="485">
        <v>7.3326067050162396E-4</v>
      </c>
      <c r="AN26" s="485">
        <v>1.3727986686644042E-3</v>
      </c>
      <c r="AO26" s="485">
        <v>1.7369348112382815E-3</v>
      </c>
      <c r="AP26" s="485">
        <v>1.5337402248305858E-3</v>
      </c>
      <c r="AQ26" s="485">
        <v>1.0924650626685037</v>
      </c>
      <c r="AR26" s="485">
        <v>9.5676184295303297E-3</v>
      </c>
      <c r="AS26" s="485">
        <v>3.1342215913444894E-3</v>
      </c>
      <c r="AT26" s="485">
        <v>1.9081194925606496E-3</v>
      </c>
      <c r="AU26" s="485">
        <v>8.3275962646164794E-4</v>
      </c>
      <c r="AV26" s="485">
        <v>6.099201839379874E-3</v>
      </c>
      <c r="AW26" s="485">
        <v>3.9796939596508938E-3</v>
      </c>
      <c r="AX26" s="485">
        <v>4.7155752574755839E-3</v>
      </c>
      <c r="AY26" s="485">
        <v>8.6478057168049381E-3</v>
      </c>
      <c r="AZ26" s="485">
        <v>5.4717921940881376E-3</v>
      </c>
      <c r="BA26" s="485">
        <v>2.9470856250348272E-3</v>
      </c>
      <c r="BB26" s="485">
        <v>1.3068544850715115E-3</v>
      </c>
      <c r="BC26" s="485">
        <v>9.3658437109788405E-3</v>
      </c>
      <c r="BD26" s="485">
        <v>9.5621510986930241E-4</v>
      </c>
      <c r="BE26" s="486">
        <v>1.7941022122147576E-3</v>
      </c>
      <c r="BF26" s="9"/>
      <c r="BG26" s="102">
        <v>23</v>
      </c>
      <c r="BH26" s="437" t="s">
        <v>106</v>
      </c>
      <c r="BI26" s="499">
        <f t="shared" si="35"/>
        <v>1.1129861790958439E-3</v>
      </c>
      <c r="BJ26" s="500">
        <f t="shared" si="38"/>
        <v>1.8364654739017091E-3</v>
      </c>
      <c r="BK26" s="500">
        <f t="shared" si="0"/>
        <v>2.6356463503021061E-3</v>
      </c>
      <c r="BL26" s="500">
        <f t="shared" si="1"/>
        <v>2.0047455696677501E-3</v>
      </c>
      <c r="BM26" s="500">
        <f t="shared" si="2"/>
        <v>1.2150670170621317E-3</v>
      </c>
      <c r="BN26" s="500">
        <f t="shared" si="3"/>
        <v>4.5079354079505139E-3</v>
      </c>
      <c r="BO26" s="500">
        <f t="shared" si="4"/>
        <v>1.0064848483194518E-3</v>
      </c>
      <c r="BP26" s="500">
        <f t="shared" si="5"/>
        <v>1.2303019536327772E-3</v>
      </c>
      <c r="BQ26" s="500">
        <f t="shared" si="6"/>
        <v>1.8591310063373291E-3</v>
      </c>
      <c r="BR26" s="500">
        <f t="shared" si="7"/>
        <v>1.763110449586343E-3</v>
      </c>
      <c r="BS26" s="500">
        <f t="shared" si="8"/>
        <v>1.4369153253168186E-3</v>
      </c>
      <c r="BT26" s="500">
        <f t="shared" si="9"/>
        <v>9.6365076909337355E-4</v>
      </c>
      <c r="BU26" s="500">
        <f t="shared" si="10"/>
        <v>1.4751378176843977E-3</v>
      </c>
      <c r="BV26" s="500">
        <f t="shared" si="39"/>
        <v>1.0790840496255197E-3</v>
      </c>
      <c r="BW26" s="500">
        <f t="shared" si="40"/>
        <v>8.7637338042475404E-4</v>
      </c>
      <c r="BX26" s="500">
        <f t="shared" si="13"/>
        <v>1.0584930043680307E-3</v>
      </c>
      <c r="BY26" s="500">
        <f t="shared" si="14"/>
        <v>8.5405915321644767E-4</v>
      </c>
      <c r="BZ26" s="500">
        <f t="shared" si="15"/>
        <v>7.5174561448745837E-4</v>
      </c>
      <c r="CA26" s="500">
        <f t="shared" si="16"/>
        <v>7.1634774590684561E-4</v>
      </c>
      <c r="CB26" s="500">
        <f t="shared" si="17"/>
        <v>1.3617316182734259E-3</v>
      </c>
      <c r="CC26" s="500">
        <f t="shared" si="18"/>
        <v>1.6489389817890777E-3</v>
      </c>
      <c r="CD26" s="500">
        <f t="shared" si="19"/>
        <v>1.5006369893346614E-3</v>
      </c>
      <c r="CE26" s="500">
        <f t="shared" si="20"/>
        <v>1</v>
      </c>
      <c r="CF26" s="500">
        <f t="shared" si="21"/>
        <v>9.561886585463154E-3</v>
      </c>
      <c r="CG26" s="500">
        <f t="shared" si="22"/>
        <v>3.0986640725498005E-3</v>
      </c>
      <c r="CH26" s="500">
        <f t="shared" si="23"/>
        <v>1.7675630589590431E-3</v>
      </c>
      <c r="CI26" s="500">
        <f t="shared" si="24"/>
        <v>7.897171526062164E-4</v>
      </c>
      <c r="CJ26" s="500">
        <f t="shared" si="25"/>
        <v>5.8008875791089043E-3</v>
      </c>
      <c r="CK26" s="500">
        <f t="shared" si="26"/>
        <v>3.3697162380272117E-3</v>
      </c>
      <c r="CL26" s="500">
        <f t="shared" si="27"/>
        <v>4.7151367670743962E-3</v>
      </c>
      <c r="CM26" s="500">
        <f t="shared" si="28"/>
        <v>8.6464842412884348E-3</v>
      </c>
      <c r="CN26" s="500">
        <f t="shared" si="29"/>
        <v>5.3974742940744507E-3</v>
      </c>
      <c r="CO26" s="500">
        <f t="shared" si="30"/>
        <v>2.9458055436476505E-3</v>
      </c>
      <c r="CP26" s="500">
        <f t="shared" si="31"/>
        <v>1.1406298153564219E-3</v>
      </c>
      <c r="CQ26" s="500">
        <f t="shared" si="32"/>
        <v>9.2106911757335493E-3</v>
      </c>
      <c r="CR26" s="500">
        <f t="shared" si="33"/>
        <v>9.5558146172653824E-4</v>
      </c>
      <c r="CS26" s="501">
        <f t="shared" si="34"/>
        <v>1.793098447328682E-3</v>
      </c>
      <c r="CT26" s="11"/>
      <c r="CU26" s="102">
        <v>23</v>
      </c>
      <c r="CV26" s="471" t="s">
        <v>224</v>
      </c>
      <c r="CW26" s="472">
        <v>0</v>
      </c>
      <c r="CX26" s="438">
        <v>0</v>
      </c>
      <c r="CY26" s="438">
        <v>0</v>
      </c>
      <c r="CZ26" s="438">
        <v>0</v>
      </c>
      <c r="DA26" s="438">
        <v>0</v>
      </c>
      <c r="DB26" s="438">
        <v>0</v>
      </c>
      <c r="DC26" s="438">
        <v>0</v>
      </c>
      <c r="DD26" s="438">
        <v>0</v>
      </c>
      <c r="DE26" s="438">
        <v>0</v>
      </c>
      <c r="DF26" s="438">
        <v>0</v>
      </c>
      <c r="DG26" s="438">
        <v>0</v>
      </c>
      <c r="DH26" s="438">
        <v>0</v>
      </c>
      <c r="DI26" s="438">
        <v>0</v>
      </c>
      <c r="DJ26" s="438">
        <v>0</v>
      </c>
      <c r="DK26" s="438">
        <v>0</v>
      </c>
      <c r="DL26" s="438">
        <v>0</v>
      </c>
      <c r="DM26" s="438">
        <v>0</v>
      </c>
      <c r="DN26" s="438">
        <v>0</v>
      </c>
      <c r="DO26" s="438">
        <v>0</v>
      </c>
      <c r="DP26" s="438">
        <v>0</v>
      </c>
      <c r="DQ26" s="438">
        <v>0</v>
      </c>
      <c r="DR26" s="438">
        <v>0</v>
      </c>
      <c r="DS26" s="438">
        <v>0</v>
      </c>
      <c r="DT26" s="438">
        <v>0</v>
      </c>
      <c r="DU26" s="438">
        <v>0</v>
      </c>
      <c r="DV26" s="438">
        <v>0</v>
      </c>
      <c r="DW26" s="438">
        <v>0</v>
      </c>
      <c r="DX26" s="438">
        <v>0</v>
      </c>
      <c r="DY26" s="438">
        <v>0</v>
      </c>
      <c r="DZ26" s="438">
        <v>0</v>
      </c>
      <c r="EA26" s="438">
        <v>0</v>
      </c>
      <c r="EB26" s="438">
        <v>0</v>
      </c>
      <c r="EC26" s="438">
        <v>0</v>
      </c>
      <c r="ED26" s="438">
        <v>0</v>
      </c>
      <c r="EE26" s="438">
        <v>0</v>
      </c>
      <c r="EF26" s="438">
        <v>0</v>
      </c>
      <c r="EG26" s="440">
        <v>0</v>
      </c>
      <c r="EH26" s="92"/>
      <c r="EI26" s="102">
        <v>23</v>
      </c>
      <c r="EJ26" s="437" t="s">
        <v>106</v>
      </c>
      <c r="EK26" s="472">
        <v>4.1621703744190025E-4</v>
      </c>
      <c r="EL26" s="438">
        <v>5.8024111176115155E-4</v>
      </c>
      <c r="EM26" s="438">
        <v>1.9292848053134332E-3</v>
      </c>
      <c r="EN26" s="438">
        <v>1.3385181437551045E-3</v>
      </c>
      <c r="EO26" s="438">
        <v>6.9613994501703459E-4</v>
      </c>
      <c r="EP26" s="438">
        <v>3.6846303283030548E-3</v>
      </c>
      <c r="EQ26" s="438">
        <v>4.6334270454388932E-4</v>
      </c>
      <c r="ER26" s="438">
        <v>6.8793313626450939E-4</v>
      </c>
      <c r="ES26" s="438">
        <v>1.0730714660145604E-3</v>
      </c>
      <c r="ET26" s="438">
        <v>1.1972369395994872E-3</v>
      </c>
      <c r="EU26" s="438">
        <v>1.1024198384200451E-3</v>
      </c>
      <c r="EV26" s="438">
        <v>6.060964607739744E-4</v>
      </c>
      <c r="EW26" s="438">
        <v>1.0315057314348034E-3</v>
      </c>
      <c r="EX26" s="438">
        <v>7.2680291627946997E-4</v>
      </c>
      <c r="EY26" s="438">
        <v>4.4178647590042801E-4</v>
      </c>
      <c r="EZ26" s="438">
        <v>6.5421368748671573E-4</v>
      </c>
      <c r="FA26" s="438">
        <v>4.2928828022272182E-4</v>
      </c>
      <c r="FB26" s="438">
        <v>3.8521611489888459E-4</v>
      </c>
      <c r="FC26" s="438">
        <v>3.7631135698918653E-4</v>
      </c>
      <c r="FD26" s="438">
        <v>4.5945153973438803E-4</v>
      </c>
      <c r="FE26" s="438">
        <v>1.0271791028937476E-3</v>
      </c>
      <c r="FF26" s="438">
        <v>9.7286893900796047E-4</v>
      </c>
      <c r="FG26" s="438">
        <v>8.4108925216718741E-2</v>
      </c>
      <c r="FH26" s="438">
        <v>8.2615789518478405E-3</v>
      </c>
      <c r="FI26" s="438">
        <v>2.4171979771087093E-3</v>
      </c>
      <c r="FJ26" s="438">
        <v>1.1786890833921288E-3</v>
      </c>
      <c r="FK26" s="438">
        <v>5.1160774761536195E-4</v>
      </c>
      <c r="FL26" s="438">
        <v>4.9358642703342063E-3</v>
      </c>
      <c r="FM26" s="438">
        <v>2.6599847694153225E-3</v>
      </c>
      <c r="FN26" s="438">
        <v>3.792567015625292E-3</v>
      </c>
      <c r="FO26" s="438">
        <v>7.5100063660192527E-3</v>
      </c>
      <c r="FP26" s="438">
        <v>4.3089513962485913E-3</v>
      </c>
      <c r="FQ26" s="438">
        <v>2.1356405036567897E-3</v>
      </c>
      <c r="FR26" s="438">
        <v>7.4334997388438874E-4</v>
      </c>
      <c r="FS26" s="438">
        <v>7.787063639588144E-3</v>
      </c>
      <c r="FT26" s="438">
        <v>0</v>
      </c>
      <c r="FU26" s="440">
        <v>8.0190347036880713E-4</v>
      </c>
    </row>
    <row r="27" spans="2:177" ht="19.5" customHeight="1" x14ac:dyDescent="0.2">
      <c r="B27" s="102">
        <v>24</v>
      </c>
      <c r="C27" s="437" t="s">
        <v>94</v>
      </c>
      <c r="D27" s="438">
        <v>0.72151385456691286</v>
      </c>
      <c r="E27" s="438">
        <v>0.65330257219369403</v>
      </c>
      <c r="F27" s="438">
        <v>0.42020491212176314</v>
      </c>
      <c r="G27" s="439">
        <v>2.0170089483487075E-3</v>
      </c>
      <c r="H27" s="438">
        <v>4.4026058722888645E-2</v>
      </c>
      <c r="I27" s="440">
        <v>3.8290007078789788E-2</v>
      </c>
      <c r="J27" s="3"/>
      <c r="K27" s="457"/>
      <c r="L27" s="528"/>
      <c r="M27" s="458"/>
      <c r="N27" s="3"/>
      <c r="S27" s="102">
        <v>24</v>
      </c>
      <c r="T27" s="437" t="s">
        <v>94</v>
      </c>
      <c r="U27" s="484">
        <v>6.0927253429929437E-4</v>
      </c>
      <c r="V27" s="485">
        <v>1.7870578461786388E-3</v>
      </c>
      <c r="W27" s="485">
        <v>1.5511015711209592E-3</v>
      </c>
      <c r="X27" s="485">
        <v>6.6827120135483516E-4</v>
      </c>
      <c r="Y27" s="485">
        <v>6.5722790489220557E-4</v>
      </c>
      <c r="Z27" s="485">
        <v>2.7341842708191446E-3</v>
      </c>
      <c r="AA27" s="485">
        <v>4.5912603872232105E-4</v>
      </c>
      <c r="AB27" s="485">
        <v>4.5269643422509787E-4</v>
      </c>
      <c r="AC27" s="485">
        <v>4.0256640808294707E-3</v>
      </c>
      <c r="AD27" s="485">
        <v>6.3320116171514476E-4</v>
      </c>
      <c r="AE27" s="485">
        <v>2.9168402014771662E-4</v>
      </c>
      <c r="AF27" s="485">
        <v>3.6091273165711918E-4</v>
      </c>
      <c r="AG27" s="485">
        <v>5.7622812075307467E-4</v>
      </c>
      <c r="AH27" s="485">
        <v>2.7565137722560261E-4</v>
      </c>
      <c r="AI27" s="485">
        <v>5.1274231688665695E-4</v>
      </c>
      <c r="AJ27" s="485">
        <v>1.385730465113282E-3</v>
      </c>
      <c r="AK27" s="485">
        <v>8.0632501770722044E-4</v>
      </c>
      <c r="AL27" s="485">
        <v>6.3929052466627054E-4</v>
      </c>
      <c r="AM27" s="485">
        <v>3.0092001785511467E-4</v>
      </c>
      <c r="AN27" s="485">
        <v>1.0501017576269407E-3</v>
      </c>
      <c r="AO27" s="485">
        <v>2.3941231302189577E-3</v>
      </c>
      <c r="AP27" s="485">
        <v>8.8508035129120314E-3</v>
      </c>
      <c r="AQ27" s="485">
        <v>3.067673183094242E-3</v>
      </c>
      <c r="AR27" s="485">
        <v>1.0005994469831812</v>
      </c>
      <c r="AS27" s="485">
        <v>1.610490966052357E-3</v>
      </c>
      <c r="AT27" s="485">
        <v>2.3484016215835073E-3</v>
      </c>
      <c r="AU27" s="485">
        <v>3.2765807712837025E-4</v>
      </c>
      <c r="AV27" s="485">
        <v>3.9715571843648495E-3</v>
      </c>
      <c r="AW27" s="485">
        <v>5.6218590845676245E-3</v>
      </c>
      <c r="AX27" s="485">
        <v>2.2870644496892027E-2</v>
      </c>
      <c r="AY27" s="485">
        <v>5.7565113360199139E-3</v>
      </c>
      <c r="AZ27" s="485">
        <v>4.0619428805115619E-3</v>
      </c>
      <c r="BA27" s="485">
        <v>6.8628073619409228E-4</v>
      </c>
      <c r="BB27" s="485">
        <v>1.5818651675064035E-3</v>
      </c>
      <c r="BC27" s="485">
        <v>1.4630394606789339E-2</v>
      </c>
      <c r="BD27" s="485">
        <v>5.4684189424262196E-4</v>
      </c>
      <c r="BE27" s="486">
        <v>4.5983401747866385E-3</v>
      </c>
      <c r="BF27" s="9"/>
      <c r="BG27" s="102">
        <v>24</v>
      </c>
      <c r="BH27" s="437" t="s">
        <v>94</v>
      </c>
      <c r="BI27" s="499">
        <f t="shared" si="35"/>
        <v>5.7710630575452887E-4</v>
      </c>
      <c r="BJ27" s="500">
        <f t="shared" si="38"/>
        <v>1.7869616832728969E-3</v>
      </c>
      <c r="BK27" s="500">
        <f t="shared" si="0"/>
        <v>1.4498153001635179E-3</v>
      </c>
      <c r="BL27" s="500">
        <f t="shared" si="1"/>
        <v>6.5920554850969356E-4</v>
      </c>
      <c r="BM27" s="500">
        <f t="shared" si="2"/>
        <v>6.4160982192686914E-4</v>
      </c>
      <c r="BN27" s="500">
        <f t="shared" si="3"/>
        <v>2.6178688331484805E-3</v>
      </c>
      <c r="BO27" s="500">
        <f t="shared" si="4"/>
        <v>4.5524620592420724E-4</v>
      </c>
      <c r="BP27" s="500">
        <f t="shared" si="5"/>
        <v>4.3201036853433703E-4</v>
      </c>
      <c r="BQ27" s="500">
        <f t="shared" si="6"/>
        <v>3.7318655230499913E-3</v>
      </c>
      <c r="BR27" s="500">
        <f t="shared" si="7"/>
        <v>6.3086451423443593E-4</v>
      </c>
      <c r="BS27" s="500">
        <f t="shared" si="8"/>
        <v>2.8897776559629832E-4</v>
      </c>
      <c r="BT27" s="500">
        <f t="shared" si="9"/>
        <v>3.5688159548762815E-4</v>
      </c>
      <c r="BU27" s="500">
        <f t="shared" si="10"/>
        <v>5.7598888321813528E-4</v>
      </c>
      <c r="BV27" s="500">
        <f t="shared" si="39"/>
        <v>2.7016912652065822E-4</v>
      </c>
      <c r="BW27" s="500">
        <f t="shared" si="40"/>
        <v>5.1134518753993992E-4</v>
      </c>
      <c r="BX27" s="500">
        <f t="shared" si="13"/>
        <v>1.3331866810608385E-3</v>
      </c>
      <c r="BY27" s="500">
        <f t="shared" si="14"/>
        <v>8.041821725404758E-4</v>
      </c>
      <c r="BZ27" s="500">
        <f t="shared" si="15"/>
        <v>6.387504233826757E-4</v>
      </c>
      <c r="CA27" s="500">
        <f t="shared" si="16"/>
        <v>2.9397918797593786E-4</v>
      </c>
      <c r="CB27" s="500">
        <f t="shared" si="17"/>
        <v>1.0416361833715264E-3</v>
      </c>
      <c r="CC27" s="500">
        <f t="shared" si="18"/>
        <v>2.2728331144486191E-3</v>
      </c>
      <c r="CD27" s="500">
        <f t="shared" si="19"/>
        <v>8.6597736186230911E-3</v>
      </c>
      <c r="CE27" s="500">
        <f t="shared" si="20"/>
        <v>2.8080286390129556E-3</v>
      </c>
      <c r="CF27" s="500">
        <f t="shared" si="21"/>
        <v>1</v>
      </c>
      <c r="CG27" s="500">
        <f t="shared" si="22"/>
        <v>1.592220061738435E-3</v>
      </c>
      <c r="CH27" s="500">
        <f t="shared" si="23"/>
        <v>2.1754130022224399E-3</v>
      </c>
      <c r="CI27" s="500">
        <f t="shared" si="24"/>
        <v>3.1072256083990337E-4</v>
      </c>
      <c r="CJ27" s="500">
        <f t="shared" si="25"/>
        <v>3.7773068259116991E-3</v>
      </c>
      <c r="CK27" s="500">
        <f t="shared" si="26"/>
        <v>4.76018257615722E-3</v>
      </c>
      <c r="CL27" s="500">
        <f t="shared" si="27"/>
        <v>2.2868517808729224E-2</v>
      </c>
      <c r="CM27" s="500">
        <f t="shared" si="28"/>
        <v>5.7556316806437252E-3</v>
      </c>
      <c r="CN27" s="500">
        <f t="shared" si="29"/>
        <v>4.0067735586244262E-3</v>
      </c>
      <c r="CO27" s="500">
        <f t="shared" si="30"/>
        <v>6.859826467224741E-4</v>
      </c>
      <c r="CP27" s="500">
        <f t="shared" si="31"/>
        <v>1.3806606585069427E-3</v>
      </c>
      <c r="CQ27" s="500">
        <f t="shared" si="32"/>
        <v>1.4388030663408401E-2</v>
      </c>
      <c r="CR27" s="500">
        <f t="shared" si="33"/>
        <v>5.4647952248432609E-4</v>
      </c>
      <c r="CS27" s="501">
        <f t="shared" si="34"/>
        <v>4.5957674939381028E-3</v>
      </c>
      <c r="CT27" s="11"/>
      <c r="CU27" s="102">
        <v>24</v>
      </c>
      <c r="CV27" s="471" t="s">
        <v>94</v>
      </c>
      <c r="CW27" s="472">
        <v>0</v>
      </c>
      <c r="CX27" s="438">
        <v>0</v>
      </c>
      <c r="CY27" s="438">
        <v>0</v>
      </c>
      <c r="CZ27" s="438">
        <v>0</v>
      </c>
      <c r="DA27" s="438">
        <v>0</v>
      </c>
      <c r="DB27" s="438">
        <v>0</v>
      </c>
      <c r="DC27" s="438">
        <v>0</v>
      </c>
      <c r="DD27" s="438">
        <v>0</v>
      </c>
      <c r="DE27" s="438">
        <v>0</v>
      </c>
      <c r="DF27" s="438">
        <v>0</v>
      </c>
      <c r="DG27" s="438">
        <v>0</v>
      </c>
      <c r="DH27" s="438">
        <v>0</v>
      </c>
      <c r="DI27" s="438">
        <v>0</v>
      </c>
      <c r="DJ27" s="438">
        <v>0</v>
      </c>
      <c r="DK27" s="438">
        <v>0</v>
      </c>
      <c r="DL27" s="438">
        <v>0</v>
      </c>
      <c r="DM27" s="438">
        <v>0</v>
      </c>
      <c r="DN27" s="438">
        <v>0</v>
      </c>
      <c r="DO27" s="438">
        <v>0</v>
      </c>
      <c r="DP27" s="438">
        <v>0</v>
      </c>
      <c r="DQ27" s="438">
        <v>0</v>
      </c>
      <c r="DR27" s="438">
        <v>0</v>
      </c>
      <c r="DS27" s="438">
        <v>0</v>
      </c>
      <c r="DT27" s="438">
        <v>0</v>
      </c>
      <c r="DU27" s="438">
        <v>0</v>
      </c>
      <c r="DV27" s="438">
        <v>0</v>
      </c>
      <c r="DW27" s="438">
        <v>0</v>
      </c>
      <c r="DX27" s="438">
        <v>0</v>
      </c>
      <c r="DY27" s="438">
        <v>0</v>
      </c>
      <c r="DZ27" s="438">
        <v>0</v>
      </c>
      <c r="EA27" s="438">
        <v>0</v>
      </c>
      <c r="EB27" s="438">
        <v>0</v>
      </c>
      <c r="EC27" s="438">
        <v>0</v>
      </c>
      <c r="ED27" s="438">
        <v>0</v>
      </c>
      <c r="EE27" s="438">
        <v>0</v>
      </c>
      <c r="EF27" s="438">
        <v>0</v>
      </c>
      <c r="EG27" s="440">
        <v>0</v>
      </c>
      <c r="EH27" s="92"/>
      <c r="EI27" s="102">
        <v>24</v>
      </c>
      <c r="EJ27" s="437" t="s">
        <v>94</v>
      </c>
      <c r="EK27" s="472">
        <v>1.5101273527829816E-4</v>
      </c>
      <c r="EL27" s="438">
        <v>1.2228221776784602E-3</v>
      </c>
      <c r="EM27" s="438">
        <v>1.4752765200738197E-3</v>
      </c>
      <c r="EN27" s="438">
        <v>3.4737973186099529E-4</v>
      </c>
      <c r="EO27" s="438">
        <v>4.2278893630568029E-4</v>
      </c>
      <c r="EP27" s="438">
        <v>3.0258668213394985E-3</v>
      </c>
      <c r="EQ27" s="438">
        <v>8.3485171989889945E-6</v>
      </c>
      <c r="ER27" s="438">
        <v>7.2476824837171535E-5</v>
      </c>
      <c r="ES27" s="438">
        <v>4.4072427093921505E-3</v>
      </c>
      <c r="ET27" s="438">
        <v>5.5932178413561302E-5</v>
      </c>
      <c r="EU27" s="438">
        <v>0</v>
      </c>
      <c r="EV27" s="438">
        <v>9.9707809629674473E-5</v>
      </c>
      <c r="EW27" s="438">
        <v>3.403396914253465E-4</v>
      </c>
      <c r="EX27" s="438">
        <v>2.7557827731976928E-5</v>
      </c>
      <c r="EY27" s="438">
        <v>2.6133134387860399E-4</v>
      </c>
      <c r="EZ27" s="438">
        <v>1.3947630783293404E-3</v>
      </c>
      <c r="FA27" s="438">
        <v>6.3827737377950022E-4</v>
      </c>
      <c r="FB27" s="438">
        <v>4.610575771165129E-4</v>
      </c>
      <c r="FC27" s="438">
        <v>6.7351930619447212E-5</v>
      </c>
      <c r="FD27" s="438">
        <v>5.6222891537907897E-4</v>
      </c>
      <c r="FE27" s="438">
        <v>2.5247532810994166E-3</v>
      </c>
      <c r="FF27" s="438">
        <v>1.1513611801926763E-2</v>
      </c>
      <c r="FG27" s="438">
        <v>2.9326257595613291E-3</v>
      </c>
      <c r="FH27" s="438">
        <v>0</v>
      </c>
      <c r="FI27" s="438">
        <v>1.5276349880335664E-3</v>
      </c>
      <c r="FJ27" s="438">
        <v>2.3104106022017903E-3</v>
      </c>
      <c r="FK27" s="438">
        <v>2.2906426817612199E-5</v>
      </c>
      <c r="FL27" s="438">
        <v>4.6215878382885262E-3</v>
      </c>
      <c r="FM27" s="438">
        <v>5.9433508983293606E-3</v>
      </c>
      <c r="FN27" s="438">
        <v>3.1128733386027015E-2</v>
      </c>
      <c r="FO27" s="438">
        <v>7.2887511893857592E-3</v>
      </c>
      <c r="FP27" s="438">
        <v>4.6296288540771287E-3</v>
      </c>
      <c r="FQ27" s="438">
        <v>5.2987844211549258E-5</v>
      </c>
      <c r="FR27" s="438">
        <v>1.4345094100656642E-3</v>
      </c>
      <c r="FS27" s="438">
        <v>1.9234571047047871E-2</v>
      </c>
      <c r="FT27" s="438">
        <v>0</v>
      </c>
      <c r="FU27" s="440">
        <v>2.5121568591963202E-3</v>
      </c>
    </row>
    <row r="28" spans="2:177" ht="19.5" customHeight="1" thickBot="1" x14ac:dyDescent="0.25">
      <c r="B28" s="103">
        <v>25</v>
      </c>
      <c r="C28" s="441" t="s">
        <v>47</v>
      </c>
      <c r="D28" s="442">
        <v>0.79555434819026527</v>
      </c>
      <c r="E28" s="442">
        <v>0.70675226814933123</v>
      </c>
      <c r="F28" s="442">
        <v>0.43848271668992578</v>
      </c>
      <c r="G28" s="443">
        <v>0.16589185122214981</v>
      </c>
      <c r="H28" s="442">
        <v>0.13784097757388467</v>
      </c>
      <c r="I28" s="444">
        <v>0.12280897354367991</v>
      </c>
      <c r="J28" s="3"/>
      <c r="K28" s="459"/>
      <c r="L28" s="529"/>
      <c r="M28" s="460"/>
      <c r="N28" s="3"/>
      <c r="S28" s="103">
        <v>25</v>
      </c>
      <c r="T28" s="441" t="s">
        <v>47</v>
      </c>
      <c r="U28" s="487">
        <v>6.0774788149856672E-2</v>
      </c>
      <c r="V28" s="488">
        <v>1.642609489856851E-2</v>
      </c>
      <c r="W28" s="488">
        <v>6.504657783065966E-2</v>
      </c>
      <c r="X28" s="488">
        <v>7.8540833851019384E-2</v>
      </c>
      <c r="Y28" s="488">
        <v>5.7451865912746272E-2</v>
      </c>
      <c r="Z28" s="488">
        <v>5.0520144988507903E-2</v>
      </c>
      <c r="AA28" s="488">
        <v>2.2568374788072589E-2</v>
      </c>
      <c r="AB28" s="488">
        <v>5.2433438770358623E-2</v>
      </c>
      <c r="AC28" s="488">
        <v>3.3728866867108812E-2</v>
      </c>
      <c r="AD28" s="488">
        <v>3.0958366623579942E-2</v>
      </c>
      <c r="AE28" s="488">
        <v>1.8370720207121587E-2</v>
      </c>
      <c r="AF28" s="488">
        <v>3.1821818309901946E-2</v>
      </c>
      <c r="AG28" s="488">
        <v>3.5500039845805902E-2</v>
      </c>
      <c r="AH28" s="488">
        <v>3.698448048892608E-2</v>
      </c>
      <c r="AI28" s="488">
        <v>4.5384622009153795E-2</v>
      </c>
      <c r="AJ28" s="488">
        <v>4.1685199124768722E-2</v>
      </c>
      <c r="AK28" s="488">
        <v>4.382375984414448E-2</v>
      </c>
      <c r="AL28" s="488">
        <v>3.8516968263828021E-2</v>
      </c>
      <c r="AM28" s="488">
        <v>4.5983290681391537E-2</v>
      </c>
      <c r="AN28" s="488">
        <v>4.3930353101661372E-2</v>
      </c>
      <c r="AO28" s="488">
        <v>5.1821401650180586E-2</v>
      </c>
      <c r="AP28" s="488">
        <v>8.5098100811858198E-3</v>
      </c>
      <c r="AQ28" s="488">
        <v>2.3152550804653425E-2</v>
      </c>
      <c r="AR28" s="488">
        <v>1.8545646301363246E-2</v>
      </c>
      <c r="AS28" s="488">
        <v>1.0114751124878889</v>
      </c>
      <c r="AT28" s="488">
        <v>9.6016022215477011E-3</v>
      </c>
      <c r="AU28" s="488">
        <v>3.6822686952490699E-3</v>
      </c>
      <c r="AV28" s="488">
        <v>2.9059197775056684E-2</v>
      </c>
      <c r="AW28" s="488">
        <v>1.2792356020604981E-2</v>
      </c>
      <c r="AX28" s="488">
        <v>1.1292625515186863E-2</v>
      </c>
      <c r="AY28" s="488">
        <v>1.3179199217176148E-2</v>
      </c>
      <c r="AZ28" s="488">
        <v>4.0964035303414435E-2</v>
      </c>
      <c r="BA28" s="488">
        <v>3.3191765148249917E-2</v>
      </c>
      <c r="BB28" s="488">
        <v>2.0673295257446839E-2</v>
      </c>
      <c r="BC28" s="488">
        <v>5.5722039152652607E-2</v>
      </c>
      <c r="BD28" s="488">
        <v>0.19763724254717377</v>
      </c>
      <c r="BE28" s="489">
        <v>7.2894583734263779E-3</v>
      </c>
      <c r="BF28" s="9"/>
      <c r="BG28" s="103">
        <v>25</v>
      </c>
      <c r="BH28" s="441" t="s">
        <v>47</v>
      </c>
      <c r="BI28" s="502">
        <f t="shared" si="35"/>
        <v>5.7566214621039627E-2</v>
      </c>
      <c r="BJ28" s="503">
        <f t="shared" si="38"/>
        <v>1.6425210998241044E-2</v>
      </c>
      <c r="BK28" s="503">
        <f t="shared" si="0"/>
        <v>6.0799064044538484E-2</v>
      </c>
      <c r="BL28" s="503">
        <f t="shared" si="1"/>
        <v>7.7475362329251354E-2</v>
      </c>
      <c r="BM28" s="503">
        <f t="shared" si="2"/>
        <v>5.6086604332007663E-2</v>
      </c>
      <c r="BN28" s="503">
        <f t="shared" si="3"/>
        <v>4.8370958176836565E-2</v>
      </c>
      <c r="BO28" s="503">
        <f t="shared" si="4"/>
        <v>2.2377661316567991E-2</v>
      </c>
      <c r="BP28" s="503">
        <f t="shared" si="5"/>
        <v>5.0037480956701977E-2</v>
      </c>
      <c r="BQ28" s="503">
        <f t="shared" si="6"/>
        <v>3.1267287301073379E-2</v>
      </c>
      <c r="BR28" s="503">
        <f t="shared" si="7"/>
        <v>3.0844123640857191E-2</v>
      </c>
      <c r="BS28" s="503">
        <f t="shared" si="8"/>
        <v>1.8200276021841308E-2</v>
      </c>
      <c r="BT28" s="503">
        <f t="shared" si="9"/>
        <v>3.1466391439314609E-2</v>
      </c>
      <c r="BU28" s="503">
        <f t="shared" si="10"/>
        <v>3.5485300992013309E-2</v>
      </c>
      <c r="BV28" s="503">
        <f t="shared" si="39"/>
        <v>3.6248920245138608E-2</v>
      </c>
      <c r="BW28" s="503">
        <f t="shared" si="40"/>
        <v>4.526095718725328E-2</v>
      </c>
      <c r="BX28" s="503">
        <f t="shared" si="13"/>
        <v>4.0104590084167238E-2</v>
      </c>
      <c r="BY28" s="503">
        <f t="shared" si="14"/>
        <v>4.3707296222269487E-2</v>
      </c>
      <c r="BZ28" s="503">
        <f t="shared" si="15"/>
        <v>3.8484427402988054E-2</v>
      </c>
      <c r="CA28" s="503">
        <f t="shared" si="16"/>
        <v>4.492266932366603E-2</v>
      </c>
      <c r="CB28" s="503">
        <f t="shared" si="17"/>
        <v>4.3576201074443453E-2</v>
      </c>
      <c r="CC28" s="503">
        <f t="shared" si="18"/>
        <v>4.9196048532767357E-2</v>
      </c>
      <c r="CD28" s="503">
        <f t="shared" si="19"/>
        <v>8.3261399637940669E-3</v>
      </c>
      <c r="CE28" s="503">
        <f t="shared" si="20"/>
        <v>2.1192943917217797E-2</v>
      </c>
      <c r="CF28" s="503">
        <f t="shared" si="21"/>
        <v>1.8534535829775423E-2</v>
      </c>
      <c r="CG28" s="503">
        <f t="shared" si="22"/>
        <v>1</v>
      </c>
      <c r="CH28" s="503">
        <f t="shared" si="23"/>
        <v>8.8943263038791902E-3</v>
      </c>
      <c r="CI28" s="503">
        <f t="shared" si="24"/>
        <v>3.4919449223287081E-3</v>
      </c>
      <c r="CJ28" s="503">
        <f t="shared" si="25"/>
        <v>2.7637901461764775E-2</v>
      </c>
      <c r="CK28" s="503">
        <f t="shared" si="26"/>
        <v>1.0831639377877981E-2</v>
      </c>
      <c r="CL28" s="503">
        <f t="shared" si="27"/>
        <v>1.1291575440143574E-2</v>
      </c>
      <c r="CM28" s="503">
        <f t="shared" si="28"/>
        <v>1.3177185297152625E-2</v>
      </c>
      <c r="CN28" s="503">
        <f t="shared" si="29"/>
        <v>4.0407661637922261E-2</v>
      </c>
      <c r="CO28" s="503">
        <f t="shared" si="30"/>
        <v>3.3177348138980524E-2</v>
      </c>
      <c r="CP28" s="503">
        <f t="shared" si="31"/>
        <v>1.8043766327220465E-2</v>
      </c>
      <c r="CQ28" s="503">
        <f t="shared" si="32"/>
        <v>5.4798959939464681E-2</v>
      </c>
      <c r="CR28" s="503">
        <f t="shared" si="33"/>
        <v>0.19750627570677509</v>
      </c>
      <c r="CS28" s="504">
        <f t="shared" si="34"/>
        <v>7.2853800648974999E-3</v>
      </c>
      <c r="CT28" s="11"/>
      <c r="CU28" s="103">
        <v>25</v>
      </c>
      <c r="CV28" s="473" t="s">
        <v>47</v>
      </c>
      <c r="CW28" s="449">
        <v>0.23399939845485027</v>
      </c>
      <c r="CX28" s="442">
        <v>9.2294689392872234E-2</v>
      </c>
      <c r="CY28" s="442">
        <v>7.8451295965833709E-2</v>
      </c>
      <c r="CZ28" s="442">
        <v>0.14664985650536652</v>
      </c>
      <c r="DA28" s="442">
        <v>9.4380992659201954E-2</v>
      </c>
      <c r="DB28" s="442">
        <v>5.1667924105637496E-2</v>
      </c>
      <c r="DC28" s="442">
        <v>8.0751681688731924E-2</v>
      </c>
      <c r="DD28" s="442">
        <v>8.1116012798219575E-2</v>
      </c>
      <c r="DE28" s="442">
        <v>9.4836920023792487E-2</v>
      </c>
      <c r="DF28" s="442">
        <v>8.287400592127242E-2</v>
      </c>
      <c r="DG28" s="442">
        <v>6.1196576814767888E-2</v>
      </c>
      <c r="DH28" s="442">
        <v>9.8898608577235134E-2</v>
      </c>
      <c r="DI28" s="442">
        <v>0.10344930160372479</v>
      </c>
      <c r="DJ28" s="442">
        <v>8.4879211820480055E-2</v>
      </c>
      <c r="DK28" s="442">
        <v>4.588623205628977E-2</v>
      </c>
      <c r="DL28" s="442">
        <v>0.10522865136077567</v>
      </c>
      <c r="DM28" s="442">
        <v>5.9634520841434446E-2</v>
      </c>
      <c r="DN28" s="442">
        <v>4.7778394103343863E-2</v>
      </c>
      <c r="DO28" s="442">
        <v>5.1615020417669022E-2</v>
      </c>
      <c r="DP28" s="442">
        <v>0.1044254320206508</v>
      </c>
      <c r="DQ28" s="442">
        <v>0.11165977646429309</v>
      </c>
      <c r="DR28" s="442">
        <v>4.0254121232252894E-2</v>
      </c>
      <c r="DS28" s="442">
        <v>9.31940129906806E-2</v>
      </c>
      <c r="DT28" s="442">
        <v>8.6399139041531459E-2</v>
      </c>
      <c r="DU28" s="442">
        <v>7.6129806026413699E-2</v>
      </c>
      <c r="DV28" s="442">
        <v>3.4169670782007319E-2</v>
      </c>
      <c r="DW28" s="442">
        <v>1.5326306232547316E-2</v>
      </c>
      <c r="DX28" s="442">
        <v>6.5522653123270852E-2</v>
      </c>
      <c r="DY28" s="442">
        <v>5.9977795869691819E-2</v>
      </c>
      <c r="DZ28" s="442">
        <v>0</v>
      </c>
      <c r="EA28" s="442">
        <v>4.7323932221175043E-2</v>
      </c>
      <c r="EB28" s="442">
        <v>0.11224890709301001</v>
      </c>
      <c r="EC28" s="442">
        <v>4.0201190872443504E-2</v>
      </c>
      <c r="ED28" s="442">
        <v>0.12630725686391267</v>
      </c>
      <c r="EE28" s="442">
        <v>8.2749440017247308E-2</v>
      </c>
      <c r="EF28" s="442">
        <v>0</v>
      </c>
      <c r="EG28" s="444">
        <v>0.1922167666848518</v>
      </c>
      <c r="EH28" s="92"/>
      <c r="EI28" s="103">
        <v>25</v>
      </c>
      <c r="EJ28" s="441" t="s">
        <v>47</v>
      </c>
      <c r="EK28" s="449">
        <v>6.5298930931593668E-2</v>
      </c>
      <c r="EL28" s="442">
        <v>1.2487172355587097E-2</v>
      </c>
      <c r="EM28" s="442">
        <v>6.6275587504204869E-2</v>
      </c>
      <c r="EN28" s="442">
        <v>9.2226117323329318E-2</v>
      </c>
      <c r="EO28" s="442">
        <v>6.556165388654428E-2</v>
      </c>
      <c r="EP28" s="442">
        <v>5.5046088109284866E-2</v>
      </c>
      <c r="EQ28" s="442">
        <v>2.2851978702932634E-2</v>
      </c>
      <c r="ER28" s="442">
        <v>5.7928400509014183E-2</v>
      </c>
      <c r="ES28" s="442">
        <v>3.3626682694645062E-2</v>
      </c>
      <c r="ET28" s="442">
        <v>3.4907313635124088E-2</v>
      </c>
      <c r="EU28" s="442">
        <v>2.0749706093109312E-2</v>
      </c>
      <c r="EV28" s="442">
        <v>3.676440586646932E-2</v>
      </c>
      <c r="EW28" s="442">
        <v>4.0871700516324862E-2</v>
      </c>
      <c r="EX28" s="442">
        <v>4.2194930370051759E-2</v>
      </c>
      <c r="EY28" s="442">
        <v>5.1548563064218358E-2</v>
      </c>
      <c r="EZ28" s="442">
        <v>4.6727039375611512E-2</v>
      </c>
      <c r="FA28" s="442">
        <v>4.9700581807407607E-2</v>
      </c>
      <c r="FB28" s="442">
        <v>4.3447637339964026E-2</v>
      </c>
      <c r="FC28" s="442">
        <v>5.2695836547682999E-2</v>
      </c>
      <c r="FD28" s="442">
        <v>4.743789439772593E-2</v>
      </c>
      <c r="FE28" s="442">
        <v>5.5855681053217927E-2</v>
      </c>
      <c r="FF28" s="442">
        <v>5.7158766391985057E-3</v>
      </c>
      <c r="FG28" s="442">
        <v>1.7854671463582446E-2</v>
      </c>
      <c r="FH28" s="442">
        <v>1.7708175318495337E-2</v>
      </c>
      <c r="FI28" s="442">
        <v>9.6140101983375487E-3</v>
      </c>
      <c r="FJ28" s="442">
        <v>5.2516425230265604E-3</v>
      </c>
      <c r="FK28" s="442">
        <v>1.5040172167181656E-3</v>
      </c>
      <c r="FL28" s="442">
        <v>2.8085461118602415E-2</v>
      </c>
      <c r="FM28" s="442">
        <v>7.7215670007211397E-3</v>
      </c>
      <c r="FN28" s="442">
        <v>9.0810018454825815E-3</v>
      </c>
      <c r="FO28" s="442">
        <v>1.1413309111703419E-2</v>
      </c>
      <c r="FP28" s="442">
        <v>4.359165978735241E-2</v>
      </c>
      <c r="FQ28" s="442">
        <v>3.539462330459843E-2</v>
      </c>
      <c r="FR28" s="442">
        <v>2.0234293427299797E-2</v>
      </c>
      <c r="FS28" s="442">
        <v>6.149960760186482E-2</v>
      </c>
      <c r="FT28" s="442">
        <v>0.23884273765859415</v>
      </c>
      <c r="FU28" s="444">
        <v>4.0669162138211035E-3</v>
      </c>
    </row>
    <row r="29" spans="2:177" ht="19.5" customHeight="1" x14ac:dyDescent="0.2">
      <c r="B29" s="236">
        <v>26</v>
      </c>
      <c r="C29" s="445" t="s">
        <v>48</v>
      </c>
      <c r="D29" s="446">
        <v>0.89588738088179531</v>
      </c>
      <c r="E29" s="446">
        <v>0.6288468382627258</v>
      </c>
      <c r="F29" s="446">
        <v>0.32280322473758283</v>
      </c>
      <c r="G29" s="447">
        <v>5.6168535885890776E-2</v>
      </c>
      <c r="H29" s="446">
        <v>6.9215303190340777E-2</v>
      </c>
      <c r="I29" s="448">
        <v>6.5635092048480254E-2</v>
      </c>
      <c r="J29" s="3"/>
      <c r="N29" s="3"/>
      <c r="S29" s="236">
        <v>26</v>
      </c>
      <c r="T29" s="445" t="s">
        <v>48</v>
      </c>
      <c r="U29" s="490">
        <v>1.0703585871614405E-2</v>
      </c>
      <c r="V29" s="491">
        <v>6.6227193521979061E-2</v>
      </c>
      <c r="W29" s="491">
        <v>9.4955144392589643E-3</v>
      </c>
      <c r="X29" s="491">
        <v>2.2584158680687121E-2</v>
      </c>
      <c r="Y29" s="491">
        <v>1.3293893811460017E-2</v>
      </c>
      <c r="Z29" s="491">
        <v>1.3928957794604941E-2</v>
      </c>
      <c r="AA29" s="491">
        <v>5.0446528078865504E-3</v>
      </c>
      <c r="AB29" s="491">
        <v>7.9884311266184439E-3</v>
      </c>
      <c r="AC29" s="491">
        <v>1.4837890186955992E-2</v>
      </c>
      <c r="AD29" s="491">
        <v>1.1880321295729078E-2</v>
      </c>
      <c r="AE29" s="491">
        <v>6.9659608504034128E-3</v>
      </c>
      <c r="AF29" s="491">
        <v>1.229336389906013E-2</v>
      </c>
      <c r="AG29" s="491">
        <v>1.0141166076705481E-2</v>
      </c>
      <c r="AH29" s="491">
        <v>8.7817110160289223E-3</v>
      </c>
      <c r="AI29" s="491">
        <v>1.8602010619298066E-2</v>
      </c>
      <c r="AJ29" s="491">
        <v>8.8286460741767263E-3</v>
      </c>
      <c r="AK29" s="491">
        <v>1.0979322501902167E-2</v>
      </c>
      <c r="AL29" s="491">
        <v>1.7670915541841536E-2</v>
      </c>
      <c r="AM29" s="491">
        <v>6.9720688023046156E-3</v>
      </c>
      <c r="AN29" s="491">
        <v>2.0192518658905027E-2</v>
      </c>
      <c r="AO29" s="491">
        <v>1.4673585711991767E-2</v>
      </c>
      <c r="AP29" s="491">
        <v>2.2175784308882205E-2</v>
      </c>
      <c r="AQ29" s="491">
        <v>2.3746491280403834E-2</v>
      </c>
      <c r="AR29" s="491">
        <v>3.0010312989046724E-2</v>
      </c>
      <c r="AS29" s="491">
        <v>2.4108731946436819E-2</v>
      </c>
      <c r="AT29" s="491">
        <v>1.0795198976857907</v>
      </c>
      <c r="AU29" s="491">
        <v>8.1136614644710212E-2</v>
      </c>
      <c r="AV29" s="491">
        <v>2.9600008671998582E-2</v>
      </c>
      <c r="AW29" s="491">
        <v>1.3737816132196021E-2</v>
      </c>
      <c r="AX29" s="491">
        <v>1.9933672231569784E-2</v>
      </c>
      <c r="AY29" s="491">
        <v>1.374660112230444E-2</v>
      </c>
      <c r="AZ29" s="491">
        <v>1.184974323319418E-2</v>
      </c>
      <c r="BA29" s="491">
        <v>2.9693979493297006E-2</v>
      </c>
      <c r="BB29" s="491">
        <v>1.8079173331541156E-2</v>
      </c>
      <c r="BC29" s="491">
        <v>1.8370847353037709E-2</v>
      </c>
      <c r="BD29" s="491">
        <v>7.0601399025697559E-3</v>
      </c>
      <c r="BE29" s="492">
        <v>3.7335486341985767E-2</v>
      </c>
      <c r="BF29" s="9"/>
      <c r="BG29" s="236">
        <v>26</v>
      </c>
      <c r="BH29" s="445" t="s">
        <v>48</v>
      </c>
      <c r="BI29" s="505">
        <f t="shared" si="35"/>
        <v>1.013849558768944E-2</v>
      </c>
      <c r="BJ29" s="506">
        <f t="shared" si="38"/>
        <v>6.622362978766469E-2</v>
      </c>
      <c r="BK29" s="506">
        <f t="shared" si="0"/>
        <v>8.8754613967750827E-3</v>
      </c>
      <c r="BL29" s="506">
        <f t="shared" si="1"/>
        <v>2.2277785845850582E-2</v>
      </c>
      <c r="BM29" s="506">
        <f t="shared" si="2"/>
        <v>1.2977983402096297E-2</v>
      </c>
      <c r="BN29" s="506">
        <f t="shared" si="3"/>
        <v>1.3336403430414156E-2</v>
      </c>
      <c r="BO29" s="506">
        <f t="shared" si="4"/>
        <v>5.0020230988994446E-3</v>
      </c>
      <c r="BP29" s="506">
        <f t="shared" si="5"/>
        <v>7.6233979640882091E-3</v>
      </c>
      <c r="BQ29" s="506">
        <f t="shared" si="6"/>
        <v>1.375500034570532E-2</v>
      </c>
      <c r="BR29" s="506">
        <f t="shared" si="7"/>
        <v>1.1836480373595448E-2</v>
      </c>
      <c r="BS29" s="506">
        <f t="shared" si="8"/>
        <v>6.9013304217400298E-3</v>
      </c>
      <c r="BT29" s="506">
        <f t="shared" si="9"/>
        <v>1.2156055847801642E-2</v>
      </c>
      <c r="BU29" s="506">
        <f t="shared" si="10"/>
        <v>1.0136955682442821E-2</v>
      </c>
      <c r="BV29" s="506">
        <f t="shared" si="39"/>
        <v>8.6070572853173214E-3</v>
      </c>
      <c r="BW29" s="506">
        <f t="shared" si="40"/>
        <v>1.8551323531284795E-2</v>
      </c>
      <c r="BX29" s="506">
        <f t="shared" si="13"/>
        <v>8.493883662238938E-3</v>
      </c>
      <c r="BY29" s="506">
        <f t="shared" si="14"/>
        <v>1.0950144456274574E-2</v>
      </c>
      <c r="BZ29" s="506">
        <f t="shared" si="15"/>
        <v>1.7655986360509735E-2</v>
      </c>
      <c r="CA29" s="506">
        <f t="shared" si="16"/>
        <v>6.8112554944773779E-3</v>
      </c>
      <c r="CB29" s="506">
        <f t="shared" si="17"/>
        <v>2.0029733228950984E-2</v>
      </c>
      <c r="CC29" s="506">
        <f t="shared" si="18"/>
        <v>1.3930198949652552E-2</v>
      </c>
      <c r="CD29" s="506">
        <f t="shared" si="19"/>
        <v>2.1697156834425219E-2</v>
      </c>
      <c r="CE29" s="506">
        <f t="shared" si="20"/>
        <v>2.173661391275946E-2</v>
      </c>
      <c r="CF29" s="506">
        <f t="shared" si="21"/>
        <v>2.9992334174807074E-2</v>
      </c>
      <c r="CG29" s="506">
        <f t="shared" si="22"/>
        <v>2.3835220114449916E-2</v>
      </c>
      <c r="CH29" s="506">
        <f>AT29/$AT$29</f>
        <v>1</v>
      </c>
      <c r="CI29" s="506">
        <f t="shared" si="24"/>
        <v>7.6942942781195595E-2</v>
      </c>
      <c r="CJ29" s="506">
        <f t="shared" si="25"/>
        <v>2.8152261093948382E-2</v>
      </c>
      <c r="CK29" s="506">
        <f t="shared" si="26"/>
        <v>1.1632186435701198E-2</v>
      </c>
      <c r="CL29" s="506">
        <f t="shared" si="27"/>
        <v>1.9931818645642994E-2</v>
      </c>
      <c r="CM29" s="506">
        <f t="shared" si="28"/>
        <v>1.3744500497312026E-2</v>
      </c>
      <c r="CN29" s="506">
        <f t="shared" si="29"/>
        <v>1.1688799980681073E-2</v>
      </c>
      <c r="CO29" s="506">
        <f t="shared" si="30"/>
        <v>2.9681081764728251E-2</v>
      </c>
      <c r="CP29" s="506">
        <f t="shared" si="31"/>
        <v>1.5779602376942613E-2</v>
      </c>
      <c r="CQ29" s="506">
        <f t="shared" si="32"/>
        <v>1.8066519880854198E-2</v>
      </c>
      <c r="CR29" s="506">
        <f t="shared" si="33"/>
        <v>7.0554614107840221E-3</v>
      </c>
      <c r="CS29" s="507">
        <f t="shared" si="34"/>
        <v>3.7314597872009261E-2</v>
      </c>
      <c r="CT29" s="11"/>
      <c r="CU29" s="236">
        <v>26</v>
      </c>
      <c r="CV29" s="474" t="s">
        <v>48</v>
      </c>
      <c r="CW29" s="450">
        <v>0</v>
      </c>
      <c r="CX29" s="446">
        <v>0</v>
      </c>
      <c r="CY29" s="446">
        <v>0</v>
      </c>
      <c r="CZ29" s="446">
        <v>0</v>
      </c>
      <c r="DA29" s="446">
        <v>0</v>
      </c>
      <c r="DB29" s="446">
        <v>0</v>
      </c>
      <c r="DC29" s="446">
        <v>0</v>
      </c>
      <c r="DD29" s="446">
        <v>0</v>
      </c>
      <c r="DE29" s="446">
        <v>0</v>
      </c>
      <c r="DF29" s="446">
        <v>0</v>
      </c>
      <c r="DG29" s="446">
        <v>0</v>
      </c>
      <c r="DH29" s="446">
        <v>0</v>
      </c>
      <c r="DI29" s="446">
        <v>0</v>
      </c>
      <c r="DJ29" s="446">
        <v>0</v>
      </c>
      <c r="DK29" s="446">
        <v>0</v>
      </c>
      <c r="DL29" s="446">
        <v>0</v>
      </c>
      <c r="DM29" s="446">
        <v>0</v>
      </c>
      <c r="DN29" s="446">
        <v>0</v>
      </c>
      <c r="DO29" s="446">
        <v>0</v>
      </c>
      <c r="DP29" s="446">
        <v>0</v>
      </c>
      <c r="DQ29" s="446">
        <v>0</v>
      </c>
      <c r="DR29" s="446">
        <v>0</v>
      </c>
      <c r="DS29" s="446">
        <v>0</v>
      </c>
      <c r="DT29" s="446">
        <v>0</v>
      </c>
      <c r="DU29" s="446">
        <v>0</v>
      </c>
      <c r="DV29" s="446">
        <v>0</v>
      </c>
      <c r="DW29" s="446">
        <v>0</v>
      </c>
      <c r="DX29" s="446">
        <v>0</v>
      </c>
      <c r="DY29" s="446">
        <v>0</v>
      </c>
      <c r="DZ29" s="446">
        <v>0</v>
      </c>
      <c r="EA29" s="446">
        <v>0</v>
      </c>
      <c r="EB29" s="446">
        <v>0</v>
      </c>
      <c r="EC29" s="446">
        <v>0</v>
      </c>
      <c r="ED29" s="446">
        <v>0</v>
      </c>
      <c r="EE29" s="446">
        <v>0</v>
      </c>
      <c r="EF29" s="446">
        <v>0</v>
      </c>
      <c r="EG29" s="448">
        <v>0</v>
      </c>
      <c r="EH29" s="92"/>
      <c r="EI29" s="236">
        <v>26</v>
      </c>
      <c r="EJ29" s="445" t="s">
        <v>48</v>
      </c>
      <c r="EK29" s="450">
        <v>6.537618177988311E-3</v>
      </c>
      <c r="EL29" s="446">
        <v>6.189877909597475E-2</v>
      </c>
      <c r="EM29" s="446">
        <v>4.7528507932636027E-3</v>
      </c>
      <c r="EN29" s="446">
        <v>1.8984935994113165E-2</v>
      </c>
      <c r="EO29" s="446">
        <v>1.0137945643282673E-2</v>
      </c>
      <c r="EP29" s="446">
        <v>9.5924926788747387E-3</v>
      </c>
      <c r="EQ29" s="446">
        <v>1.6404836296013375E-3</v>
      </c>
      <c r="ER29" s="446">
        <v>4.5065456002691979E-3</v>
      </c>
      <c r="ES29" s="446">
        <v>9.3923815993994866E-3</v>
      </c>
      <c r="ET29" s="446">
        <v>8.4078594003950905E-3</v>
      </c>
      <c r="EU29" s="446">
        <v>4.9132072777489308E-3</v>
      </c>
      <c r="EV29" s="446">
        <v>1.0120945259864227E-2</v>
      </c>
      <c r="EW29" s="446">
        <v>7.3625866579214308E-3</v>
      </c>
      <c r="EX29" s="446">
        <v>6.5136204224422308E-3</v>
      </c>
      <c r="EY29" s="446">
        <v>1.6282088937480073E-2</v>
      </c>
      <c r="EZ29" s="446">
        <v>6.0941708560411333E-3</v>
      </c>
      <c r="FA29" s="446">
        <v>8.3044788335492406E-3</v>
      </c>
      <c r="FB29" s="446">
        <v>1.5813878210806733E-2</v>
      </c>
      <c r="FC29" s="446">
        <v>4.6536973452683261E-3</v>
      </c>
      <c r="FD29" s="446">
        <v>1.5304632810988603E-2</v>
      </c>
      <c r="FE29" s="446">
        <v>9.8627861977635747E-3</v>
      </c>
      <c r="FF29" s="446">
        <v>1.8404682017436121E-2</v>
      </c>
      <c r="FG29" s="446">
        <v>1.7593547252114653E-2</v>
      </c>
      <c r="FH29" s="446">
        <v>2.7099200526273896E-2</v>
      </c>
      <c r="FI29" s="446">
        <v>1.9126758399648482E-2</v>
      </c>
      <c r="FJ29" s="446">
        <v>7.7207245032385338E-2</v>
      </c>
      <c r="FK29" s="446">
        <v>7.8780858459110148E-2</v>
      </c>
      <c r="FL29" s="446">
        <v>2.3198882796709404E-2</v>
      </c>
      <c r="FM29" s="446">
        <v>6.9102334802158072E-3</v>
      </c>
      <c r="FN29" s="446">
        <v>1.7043629951253615E-2</v>
      </c>
      <c r="FO29" s="446">
        <v>1.1125425304766826E-2</v>
      </c>
      <c r="FP29" s="446">
        <v>7.1433123682340368E-3</v>
      </c>
      <c r="FQ29" s="446">
        <v>2.5375103671869109E-2</v>
      </c>
      <c r="FR29" s="446">
        <v>1.4009526746831062E-2</v>
      </c>
      <c r="FS29" s="446">
        <v>1.2234261384668141E-2</v>
      </c>
      <c r="FT29" s="446">
        <v>0</v>
      </c>
      <c r="FU29" s="448">
        <v>3.4609186791280805E-2</v>
      </c>
    </row>
    <row r="30" spans="2:177" ht="19.5" customHeight="1" thickBot="1" x14ac:dyDescent="0.25">
      <c r="B30" s="102">
        <v>27</v>
      </c>
      <c r="C30" s="437" t="s">
        <v>49</v>
      </c>
      <c r="D30" s="438">
        <v>0.94882128526375609</v>
      </c>
      <c r="E30" s="438">
        <v>0.7978136313281603</v>
      </c>
      <c r="F30" s="438">
        <v>5.9023740385791341E-2</v>
      </c>
      <c r="G30" s="439">
        <v>0.21298970232122597</v>
      </c>
      <c r="H30" s="438">
        <v>2.2836955521466296E-2</v>
      </c>
      <c r="I30" s="440">
        <v>1.3358958952441557E-2</v>
      </c>
      <c r="J30" s="3"/>
      <c r="K30" s="61" t="s">
        <v>122</v>
      </c>
      <c r="M30" s="5" t="s">
        <v>121</v>
      </c>
      <c r="N30" s="3"/>
      <c r="S30" s="102">
        <v>27</v>
      </c>
      <c r="T30" s="437" t="s">
        <v>49</v>
      </c>
      <c r="U30" s="484">
        <v>5.3243981373343472E-3</v>
      </c>
      <c r="V30" s="485">
        <v>1.3851345740762178E-2</v>
      </c>
      <c r="W30" s="485">
        <v>8.9131930859693634E-3</v>
      </c>
      <c r="X30" s="485">
        <v>1.0040809328140056E-2</v>
      </c>
      <c r="Y30" s="485">
        <v>6.213431732733238E-3</v>
      </c>
      <c r="Z30" s="485">
        <v>1.0839593938048809E-2</v>
      </c>
      <c r="AA30" s="485">
        <v>5.210363834193721E-3</v>
      </c>
      <c r="AB30" s="485">
        <v>8.1572653993895912E-3</v>
      </c>
      <c r="AC30" s="485">
        <v>1.1323432206162481E-2</v>
      </c>
      <c r="AD30" s="485">
        <v>6.158831863607498E-3</v>
      </c>
      <c r="AE30" s="485">
        <v>2.355055913613058E-3</v>
      </c>
      <c r="AF30" s="485">
        <v>6.5439417266955303E-3</v>
      </c>
      <c r="AG30" s="485">
        <v>8.1120057318688193E-3</v>
      </c>
      <c r="AH30" s="485">
        <v>6.2966032600175826E-3</v>
      </c>
      <c r="AI30" s="485">
        <v>5.136425666150404E-3</v>
      </c>
      <c r="AJ30" s="485">
        <v>4.5810334812785014E-3</v>
      </c>
      <c r="AK30" s="485">
        <v>6.4252032863955305E-3</v>
      </c>
      <c r="AL30" s="485">
        <v>3.9320872014096805E-3</v>
      </c>
      <c r="AM30" s="485">
        <v>3.8444998906874148E-3</v>
      </c>
      <c r="AN30" s="485">
        <v>9.953512221176972E-3</v>
      </c>
      <c r="AO30" s="485">
        <v>1.2299716558677251E-2</v>
      </c>
      <c r="AP30" s="485">
        <v>1.0791061389044978E-2</v>
      </c>
      <c r="AQ30" s="485">
        <v>6.4840583367416988E-3</v>
      </c>
      <c r="AR30" s="485">
        <v>5.4906552020150918E-3</v>
      </c>
      <c r="AS30" s="485">
        <v>3.9051011344827705E-2</v>
      </c>
      <c r="AT30" s="485">
        <v>2.3180160268876492E-2</v>
      </c>
      <c r="AU30" s="485">
        <v>1.0545036583204292</v>
      </c>
      <c r="AV30" s="485">
        <v>3.1038630569611404E-2</v>
      </c>
      <c r="AW30" s="485">
        <v>2.778071641275566E-2</v>
      </c>
      <c r="AX30" s="485">
        <v>6.6010505044145516E-3</v>
      </c>
      <c r="AY30" s="485">
        <v>6.2973440902292961E-3</v>
      </c>
      <c r="AZ30" s="485">
        <v>2.452069650418005E-2</v>
      </c>
      <c r="BA30" s="485">
        <v>2.1865411416728656E-2</v>
      </c>
      <c r="BB30" s="485">
        <v>1.5486113487061227E-2</v>
      </c>
      <c r="BC30" s="485">
        <v>3.3877619405647375E-2</v>
      </c>
      <c r="BD30" s="485">
        <v>9.3203164770182343E-3</v>
      </c>
      <c r="BE30" s="486">
        <v>3.57943199398786E-3</v>
      </c>
      <c r="BF30" s="9"/>
      <c r="BG30" s="102">
        <v>27</v>
      </c>
      <c r="BH30" s="437" t="s">
        <v>49</v>
      </c>
      <c r="BI30" s="499">
        <f t="shared" si="35"/>
        <v>5.0432992895981894E-3</v>
      </c>
      <c r="BJ30" s="500">
        <f t="shared" si="38"/>
        <v>1.3850600389593097E-2</v>
      </c>
      <c r="BK30" s="500">
        <f t="shared" si="0"/>
        <v>8.3311653794607195E-3</v>
      </c>
      <c r="BL30" s="500">
        <f t="shared" si="1"/>
        <v>9.9045974257437955E-3</v>
      </c>
      <c r="BM30" s="500">
        <f t="shared" si="2"/>
        <v>6.0657783972936866E-3</v>
      </c>
      <c r="BN30" s="500">
        <f t="shared" si="3"/>
        <v>1.0378464771835481E-2</v>
      </c>
      <c r="BO30" s="500">
        <f t="shared" si="4"/>
        <v>5.1663337884348985E-3</v>
      </c>
      <c r="BP30" s="500">
        <f t="shared" si="5"/>
        <v>7.7845173166758699E-3</v>
      </c>
      <c r="BQ30" s="500">
        <f t="shared" si="6"/>
        <v>1.0497032391253243E-2</v>
      </c>
      <c r="BR30" s="500">
        <f t="shared" si="7"/>
        <v>6.1361044590663768E-3</v>
      </c>
      <c r="BS30" s="500">
        <f t="shared" si="8"/>
        <v>2.33320562239096E-3</v>
      </c>
      <c r="BT30" s="500">
        <f t="shared" si="9"/>
        <v>6.4708505944863588E-3</v>
      </c>
      <c r="BU30" s="500">
        <f t="shared" si="10"/>
        <v>8.1086378013829376E-3</v>
      </c>
      <c r="BV30" s="500">
        <f t="shared" si="39"/>
        <v>6.1713742188699502E-3</v>
      </c>
      <c r="BW30" s="500">
        <f t="shared" si="40"/>
        <v>5.1224298425191833E-3</v>
      </c>
      <c r="BX30" s="500">
        <f t="shared" si="13"/>
        <v>4.4073309900385226E-3</v>
      </c>
      <c r="BY30" s="500">
        <f t="shared" si="14"/>
        <v>6.4081280183519397E-3</v>
      </c>
      <c r="BZ30" s="500">
        <f t="shared" si="15"/>
        <v>3.9287651979343485E-3</v>
      </c>
      <c r="CA30" s="500">
        <f t="shared" si="16"/>
        <v>3.7558250996184376E-3</v>
      </c>
      <c r="CB30" s="500">
        <f t="shared" si="17"/>
        <v>9.8732702863372802E-3</v>
      </c>
      <c r="CC30" s="500">
        <f t="shared" si="18"/>
        <v>1.1676593714015448E-2</v>
      </c>
      <c r="CD30" s="500">
        <f t="shared" si="19"/>
        <v>1.0558154250906907E-2</v>
      </c>
      <c r="CE30" s="500">
        <f t="shared" si="20"/>
        <v>5.9352546441196474E-3</v>
      </c>
      <c r="CF30" s="500">
        <f t="shared" si="21"/>
        <v>5.4873658171304017E-3</v>
      </c>
      <c r="CG30" s="500">
        <f t="shared" si="22"/>
        <v>3.8607980426503367E-2</v>
      </c>
      <c r="CH30" s="500">
        <f t="shared" ref="CH30:CH40" si="41">AT30/$AT$29</f>
        <v>2.1472656797312133E-2</v>
      </c>
      <c r="CI30" s="500">
        <f>AU30/$AU$30</f>
        <v>1</v>
      </c>
      <c r="CJ30" s="500">
        <f t="shared" si="25"/>
        <v>2.9520519452446121E-2</v>
      </c>
      <c r="CK30" s="500">
        <f t="shared" si="26"/>
        <v>2.3522696003564991E-2</v>
      </c>
      <c r="CL30" s="500">
        <f t="shared" si="27"/>
        <v>6.600436688045201E-3</v>
      </c>
      <c r="CM30" s="500">
        <f t="shared" si="28"/>
        <v>6.2963817899294571E-3</v>
      </c>
      <c r="CN30" s="500">
        <f t="shared" si="29"/>
        <v>2.4187656321654021E-2</v>
      </c>
      <c r="CO30" s="500">
        <f t="shared" si="30"/>
        <v>2.185591406587473E-2</v>
      </c>
      <c r="CP30" s="500">
        <f t="shared" si="31"/>
        <v>1.3516365417201493E-2</v>
      </c>
      <c r="CQ30" s="500">
        <f t="shared" si="32"/>
        <v>3.3316410111422251E-2</v>
      </c>
      <c r="CR30" s="500">
        <f t="shared" si="33"/>
        <v>9.3141402503881775E-3</v>
      </c>
      <c r="CS30" s="501">
        <f t="shared" si="34"/>
        <v>3.5774293722179305E-3</v>
      </c>
      <c r="CT30" s="11"/>
      <c r="CU30" s="102">
        <v>27</v>
      </c>
      <c r="CV30" s="471" t="s">
        <v>49</v>
      </c>
      <c r="CW30" s="472">
        <v>0</v>
      </c>
      <c r="CX30" s="438">
        <v>0</v>
      </c>
      <c r="CY30" s="438">
        <v>0</v>
      </c>
      <c r="CZ30" s="438">
        <v>0</v>
      </c>
      <c r="DA30" s="438">
        <v>0</v>
      </c>
      <c r="DB30" s="438">
        <v>0</v>
      </c>
      <c r="DC30" s="438">
        <v>0</v>
      </c>
      <c r="DD30" s="438">
        <v>0</v>
      </c>
      <c r="DE30" s="438">
        <v>0</v>
      </c>
      <c r="DF30" s="438">
        <v>0</v>
      </c>
      <c r="DG30" s="438">
        <v>0</v>
      </c>
      <c r="DH30" s="438">
        <v>0</v>
      </c>
      <c r="DI30" s="438">
        <v>0</v>
      </c>
      <c r="DJ30" s="438">
        <v>0</v>
      </c>
      <c r="DK30" s="438">
        <v>0</v>
      </c>
      <c r="DL30" s="438">
        <v>0</v>
      </c>
      <c r="DM30" s="438">
        <v>0</v>
      </c>
      <c r="DN30" s="438">
        <v>0</v>
      </c>
      <c r="DO30" s="438">
        <v>0</v>
      </c>
      <c r="DP30" s="438">
        <v>0</v>
      </c>
      <c r="DQ30" s="438">
        <v>0</v>
      </c>
      <c r="DR30" s="438">
        <v>0</v>
      </c>
      <c r="DS30" s="438">
        <v>0</v>
      </c>
      <c r="DT30" s="438">
        <v>0</v>
      </c>
      <c r="DU30" s="438">
        <v>0</v>
      </c>
      <c r="DV30" s="438">
        <v>0</v>
      </c>
      <c r="DW30" s="438">
        <v>0.24446542610147479</v>
      </c>
      <c r="DX30" s="438">
        <v>0</v>
      </c>
      <c r="DY30" s="438">
        <v>0</v>
      </c>
      <c r="DZ30" s="438">
        <v>0</v>
      </c>
      <c r="EA30" s="438">
        <v>0</v>
      </c>
      <c r="EB30" s="438">
        <v>0</v>
      </c>
      <c r="EC30" s="438">
        <v>0</v>
      </c>
      <c r="ED30" s="438">
        <v>0</v>
      </c>
      <c r="EE30" s="438">
        <v>0</v>
      </c>
      <c r="EF30" s="438">
        <v>0</v>
      </c>
      <c r="EG30" s="440">
        <v>0</v>
      </c>
      <c r="EH30" s="92"/>
      <c r="EI30" s="102">
        <v>27</v>
      </c>
      <c r="EJ30" s="437" t="s">
        <v>49</v>
      </c>
      <c r="EK30" s="472">
        <v>4.6119922882725237E-4</v>
      </c>
      <c r="EL30" s="438">
        <v>6.5936489972858144E-3</v>
      </c>
      <c r="EM30" s="438">
        <v>4.131714755695317E-3</v>
      </c>
      <c r="EN30" s="438">
        <v>5.1701250082654537E-3</v>
      </c>
      <c r="EO30" s="438">
        <v>2.3683331945256025E-3</v>
      </c>
      <c r="EP30" s="438">
        <v>6.1717242806618713E-3</v>
      </c>
      <c r="EQ30" s="438">
        <v>1.9660758003619085E-3</v>
      </c>
      <c r="ER30" s="438">
        <v>4.3858313661289941E-3</v>
      </c>
      <c r="ES30" s="438">
        <v>6.0227588749465185E-3</v>
      </c>
      <c r="ET30" s="438">
        <v>2.8569518629256987E-3</v>
      </c>
      <c r="EU30" s="438">
        <v>5.3806967882281303E-4</v>
      </c>
      <c r="EV30" s="438">
        <v>3.9497846215432661E-3</v>
      </c>
      <c r="EW30" s="438">
        <v>5.2528619040718748E-3</v>
      </c>
      <c r="EX30" s="438">
        <v>3.6207334944161102E-3</v>
      </c>
      <c r="EY30" s="438">
        <v>1.7413314413941277E-3</v>
      </c>
      <c r="EZ30" s="438">
        <v>1.4620330305561762E-3</v>
      </c>
      <c r="FA30" s="438">
        <v>3.1821274607258163E-3</v>
      </c>
      <c r="FB30" s="438">
        <v>1.0811077865331574E-3</v>
      </c>
      <c r="FC30" s="438">
        <v>9.569917872387884E-4</v>
      </c>
      <c r="FD30" s="438">
        <v>4.2006682465196938E-3</v>
      </c>
      <c r="FE30" s="438">
        <v>7.3966500055200717E-3</v>
      </c>
      <c r="FF30" s="438">
        <v>7.7576742615245147E-3</v>
      </c>
      <c r="FG30" s="438">
        <v>1.2294690260993982E-3</v>
      </c>
      <c r="FH30" s="438">
        <v>1.574516167953064E-3</v>
      </c>
      <c r="FI30" s="438">
        <v>3.5562360283001693E-2</v>
      </c>
      <c r="FJ30" s="438">
        <v>1.794086655638303E-2</v>
      </c>
      <c r="FK30" s="438">
        <v>5.200797129850053E-2</v>
      </c>
      <c r="FL30" s="438">
        <v>2.551336931133466E-2</v>
      </c>
      <c r="FM30" s="438">
        <v>2.051535869437927E-2</v>
      </c>
      <c r="FN30" s="438">
        <v>3.5195484017667617E-3</v>
      </c>
      <c r="FO30" s="438">
        <v>3.4580766720151432E-3</v>
      </c>
      <c r="FP30" s="438">
        <v>2.033765471203703E-2</v>
      </c>
      <c r="FQ30" s="438">
        <v>1.7063551902954752E-2</v>
      </c>
      <c r="FR30" s="438">
        <v>1.1242900649089548E-2</v>
      </c>
      <c r="FS30" s="438">
        <v>2.8890796444416101E-2</v>
      </c>
      <c r="FT30" s="438">
        <v>0</v>
      </c>
      <c r="FU30" s="440">
        <v>0</v>
      </c>
    </row>
    <row r="31" spans="2:177" ht="19.5" customHeight="1" x14ac:dyDescent="0.2">
      <c r="B31" s="102">
        <v>28</v>
      </c>
      <c r="C31" s="437" t="s">
        <v>225</v>
      </c>
      <c r="D31" s="438">
        <v>0.64821373835947105</v>
      </c>
      <c r="E31" s="438">
        <v>0.48474999575814665</v>
      </c>
      <c r="F31" s="438">
        <v>0.30130457616330397</v>
      </c>
      <c r="G31" s="439">
        <v>5.1230884289963918E-2</v>
      </c>
      <c r="H31" s="438">
        <v>7.4625555269514129E-2</v>
      </c>
      <c r="I31" s="440">
        <v>7.1517940045059736E-2</v>
      </c>
      <c r="J31" s="3"/>
      <c r="K31" s="62"/>
      <c r="L31" s="526" t="s">
        <v>69</v>
      </c>
      <c r="M31" s="232" t="s">
        <v>68</v>
      </c>
      <c r="N31" s="3"/>
      <c r="S31" s="102">
        <v>28</v>
      </c>
      <c r="T31" s="437" t="s">
        <v>107</v>
      </c>
      <c r="U31" s="484">
        <v>5.3125418251946437E-2</v>
      </c>
      <c r="V31" s="485">
        <v>0.17181981447543579</v>
      </c>
      <c r="W31" s="485">
        <v>3.4805802437675906E-2</v>
      </c>
      <c r="X31" s="485">
        <v>2.28725232755656E-2</v>
      </c>
      <c r="Y31" s="485">
        <v>3.265852277074982E-2</v>
      </c>
      <c r="Z31" s="485">
        <v>2.3159191647612896E-2</v>
      </c>
      <c r="AA31" s="485">
        <v>5.2208590612578196E-2</v>
      </c>
      <c r="AB31" s="485">
        <v>1.7439184042495032E-2</v>
      </c>
      <c r="AC31" s="485">
        <v>8.3323729790091769E-2</v>
      </c>
      <c r="AD31" s="485">
        <v>3.9276734372737501E-2</v>
      </c>
      <c r="AE31" s="485">
        <v>1.9772320703554655E-2</v>
      </c>
      <c r="AF31" s="485">
        <v>1.7703025664071136E-2</v>
      </c>
      <c r="AG31" s="485">
        <v>1.9347201729820372E-2</v>
      </c>
      <c r="AH31" s="485">
        <v>1.4342475958427641E-2</v>
      </c>
      <c r="AI31" s="485">
        <v>1.9919233446113627E-2</v>
      </c>
      <c r="AJ31" s="485">
        <v>1.589036704180492E-2</v>
      </c>
      <c r="AK31" s="485">
        <v>1.5233417496953455E-2</v>
      </c>
      <c r="AL31" s="485">
        <v>1.1991310294581248E-2</v>
      </c>
      <c r="AM31" s="485">
        <v>1.4689394681223766E-2</v>
      </c>
      <c r="AN31" s="485">
        <v>0.10278547949710733</v>
      </c>
      <c r="AO31" s="485">
        <v>3.4770266921230551E-2</v>
      </c>
      <c r="AP31" s="485">
        <v>2.8259926827206228E-2</v>
      </c>
      <c r="AQ31" s="485">
        <v>2.2783748676295883E-2</v>
      </c>
      <c r="AR31" s="485">
        <v>5.3086238588589726E-2</v>
      </c>
      <c r="AS31" s="485">
        <v>3.478261168265287E-2</v>
      </c>
      <c r="AT31" s="485">
        <v>2.699028971374241E-2</v>
      </c>
      <c r="AU31" s="485">
        <v>5.1906541515658478E-3</v>
      </c>
      <c r="AV31" s="485">
        <v>1.0514256234417139</v>
      </c>
      <c r="AW31" s="485">
        <v>2.0794908481693991E-2</v>
      </c>
      <c r="AX31" s="485">
        <v>2.2755855690658026E-2</v>
      </c>
      <c r="AY31" s="485">
        <v>1.8632075981822423E-2</v>
      </c>
      <c r="AZ31" s="485">
        <v>1.5802221417528614E-2</v>
      </c>
      <c r="BA31" s="485">
        <v>3.19227529830928E-2</v>
      </c>
      <c r="BB31" s="485">
        <v>1.4024693487585218E-2</v>
      </c>
      <c r="BC31" s="485">
        <v>2.9829130671734979E-2</v>
      </c>
      <c r="BD31" s="485">
        <v>5.2838315024117725E-2</v>
      </c>
      <c r="BE31" s="486">
        <v>2.5321480453921096E-2</v>
      </c>
      <c r="BF31" s="9"/>
      <c r="BG31" s="102">
        <v>28</v>
      </c>
      <c r="BH31" s="437" t="s">
        <v>107</v>
      </c>
      <c r="BI31" s="499">
        <f t="shared" si="35"/>
        <v>5.0320689253299467E-2</v>
      </c>
      <c r="BJ31" s="500">
        <f t="shared" si="38"/>
        <v>0.17181056872401296</v>
      </c>
      <c r="BK31" s="500">
        <f t="shared" si="0"/>
        <v>3.2532998385233429E-2</v>
      </c>
      <c r="BL31" s="500">
        <f t="shared" si="1"/>
        <v>2.256223853594445E-2</v>
      </c>
      <c r="BM31" s="500">
        <f t="shared" si="2"/>
        <v>3.1882439597223339E-2</v>
      </c>
      <c r="BN31" s="500">
        <f t="shared" si="3"/>
        <v>2.2173972201600996E-2</v>
      </c>
      <c r="BO31" s="500">
        <f t="shared" si="4"/>
        <v>5.1767403258522492E-2</v>
      </c>
      <c r="BP31" s="500">
        <f t="shared" si="5"/>
        <v>1.6642296593372907E-2</v>
      </c>
      <c r="BQ31" s="500">
        <f t="shared" si="6"/>
        <v>7.7242648222031099E-2</v>
      </c>
      <c r="BR31" s="500">
        <f t="shared" si="7"/>
        <v>3.9131794836976166E-2</v>
      </c>
      <c r="BS31" s="500">
        <f t="shared" si="8"/>
        <v>1.9588872419795407E-2</v>
      </c>
      <c r="BT31" s="500">
        <f t="shared" si="9"/>
        <v>1.7505295573652317E-2</v>
      </c>
      <c r="BU31" s="500">
        <f t="shared" si="10"/>
        <v>1.9339169187354781E-2</v>
      </c>
      <c r="BV31" s="500">
        <f t="shared" si="39"/>
        <v>1.405722779560281E-2</v>
      </c>
      <c r="BW31" s="500">
        <f t="shared" si="40"/>
        <v>1.986495716601127E-2</v>
      </c>
      <c r="BX31" s="500">
        <f t="shared" si="13"/>
        <v>1.5287840045842247E-2</v>
      </c>
      <c r="BY31" s="500">
        <f t="shared" si="14"/>
        <v>1.5192934001663716E-2</v>
      </c>
      <c r="BZ31" s="500">
        <f t="shared" si="15"/>
        <v>1.1981179498280977E-2</v>
      </c>
      <c r="CA31" s="500">
        <f t="shared" si="16"/>
        <v>1.4350578439495545E-2</v>
      </c>
      <c r="CB31" s="500">
        <f t="shared" si="17"/>
        <v>0.10195685683959699</v>
      </c>
      <c r="CC31" s="500">
        <f t="shared" si="18"/>
        <v>3.3008750911471589E-2</v>
      </c>
      <c r="CD31" s="500">
        <f t="shared" si="19"/>
        <v>2.764998324111952E-2</v>
      </c>
      <c r="CE31" s="500">
        <f t="shared" si="20"/>
        <v>2.0855356802572052E-2</v>
      </c>
      <c r="CF31" s="500">
        <f t="shared" si="21"/>
        <v>5.3054435267424288E-2</v>
      </c>
      <c r="CG31" s="500">
        <f t="shared" si="22"/>
        <v>3.4388005451858654E-2</v>
      </c>
      <c r="CH31" s="500">
        <f t="shared" si="41"/>
        <v>2.5002123417643858E-2</v>
      </c>
      <c r="CI31" s="500">
        <f t="shared" ref="CI31:CI40" si="42">AU31/$AU$30</f>
        <v>4.9223671351063033E-3</v>
      </c>
      <c r="CJ31" s="500">
        <f t="shared" si="25"/>
        <v>1</v>
      </c>
      <c r="CK31" s="500">
        <f t="shared" si="26"/>
        <v>1.7607620457629602E-2</v>
      </c>
      <c r="CL31" s="500">
        <f t="shared" si="27"/>
        <v>2.2753739676439962E-2</v>
      </c>
      <c r="CM31" s="500">
        <f t="shared" si="28"/>
        <v>1.8629228804973415E-2</v>
      </c>
      <c r="CN31" s="500">
        <f t="shared" si="29"/>
        <v>1.5587595593000617E-2</v>
      </c>
      <c r="CO31" s="500">
        <f t="shared" si="30"/>
        <v>3.1908887175606936E-2</v>
      </c>
      <c r="CP31" s="500">
        <f t="shared" si="31"/>
        <v>1.2240829966849278E-2</v>
      </c>
      <c r="CQ31" s="500">
        <f t="shared" si="32"/>
        <v>2.9334987763663854E-2</v>
      </c>
      <c r="CR31" s="500">
        <f t="shared" si="33"/>
        <v>5.2803301040510633E-2</v>
      </c>
      <c r="CS31" s="501">
        <f t="shared" si="34"/>
        <v>2.5307313583845328E-2</v>
      </c>
      <c r="CT31" s="11"/>
      <c r="CU31" s="102">
        <v>28</v>
      </c>
      <c r="CV31" s="471" t="s">
        <v>225</v>
      </c>
      <c r="CW31" s="472">
        <v>7.7867910895847228E-3</v>
      </c>
      <c r="CX31" s="438">
        <v>1.2123773301403953E-2</v>
      </c>
      <c r="CY31" s="438">
        <v>1.0134672363549707E-2</v>
      </c>
      <c r="CZ31" s="438">
        <v>1.8072029329307741E-2</v>
      </c>
      <c r="DA31" s="438">
        <v>1.3696810293449102E-2</v>
      </c>
      <c r="DB31" s="438">
        <v>4.484383633389954E-3</v>
      </c>
      <c r="DC31" s="438">
        <v>9.041820204762829E-3</v>
      </c>
      <c r="DD31" s="438">
        <v>9.4534590919187339E-3</v>
      </c>
      <c r="DE31" s="438">
        <v>1.0310535851828706E-2</v>
      </c>
      <c r="DF31" s="438">
        <v>1.0015475180191769E-2</v>
      </c>
      <c r="DG31" s="438">
        <v>6.6372734629905634E-3</v>
      </c>
      <c r="DH31" s="438">
        <v>1.3677212788407063E-2</v>
      </c>
      <c r="DI31" s="438">
        <v>1.1656751163993792E-2</v>
      </c>
      <c r="DJ31" s="438">
        <v>8.9228913929778556E-3</v>
      </c>
      <c r="DK31" s="438">
        <v>5.1286162097681949E-3</v>
      </c>
      <c r="DL31" s="438">
        <v>9.181526736971736E-3</v>
      </c>
      <c r="DM31" s="438">
        <v>5.9223724598169688E-3</v>
      </c>
      <c r="DN31" s="438">
        <v>4.3896936738052035E-3</v>
      </c>
      <c r="DO31" s="438">
        <v>5.8171169669109374E-3</v>
      </c>
      <c r="DP31" s="438">
        <v>1.2737101277836619E-2</v>
      </c>
      <c r="DQ31" s="438">
        <v>1.3865641936697259E-2</v>
      </c>
      <c r="DR31" s="438">
        <v>9.1601774371088893E-3</v>
      </c>
      <c r="DS31" s="438">
        <v>9.6724089240327587E-3</v>
      </c>
      <c r="DT31" s="438">
        <v>1.0771764475679554E-2</v>
      </c>
      <c r="DU31" s="438">
        <v>8.9497961105560256E-3</v>
      </c>
      <c r="DV31" s="438">
        <v>3.6297248977503909E-3</v>
      </c>
      <c r="DW31" s="438">
        <v>2.5118660552449772E-3</v>
      </c>
      <c r="DX31" s="438">
        <v>9.4668844175961678E-3</v>
      </c>
      <c r="DY31" s="438">
        <v>3.3276335764946302E-3</v>
      </c>
      <c r="DZ31" s="438">
        <v>0</v>
      </c>
      <c r="EA31" s="438">
        <v>4.92937514086188E-3</v>
      </c>
      <c r="EB31" s="438">
        <v>8.3413724433080705E-3</v>
      </c>
      <c r="EC31" s="438">
        <v>4.4519028070564744E-3</v>
      </c>
      <c r="ED31" s="438">
        <v>1.595954373757719E-2</v>
      </c>
      <c r="EE31" s="438">
        <v>1.1746163345344098E-2</v>
      </c>
      <c r="EF31" s="438">
        <v>0</v>
      </c>
      <c r="EG31" s="440">
        <v>2.2367703218767049E-2</v>
      </c>
      <c r="EH31" s="92"/>
      <c r="EI31" s="102">
        <v>28</v>
      </c>
      <c r="EJ31" s="437" t="s">
        <v>107</v>
      </c>
      <c r="EK31" s="472">
        <v>6.7655733622130107E-2</v>
      </c>
      <c r="EL31" s="438">
        <v>0.24784447620052372</v>
      </c>
      <c r="EM31" s="438">
        <v>3.6489222089491125E-2</v>
      </c>
      <c r="EN31" s="438">
        <v>2.5779801503191424E-2</v>
      </c>
      <c r="EO31" s="438">
        <v>4.0844996386073855E-2</v>
      </c>
      <c r="EP31" s="438">
        <v>2.5748451009769437E-2</v>
      </c>
      <c r="EQ31" s="438">
        <v>7.0784990200927947E-2</v>
      </c>
      <c r="ER31" s="438">
        <v>1.8913065211249993E-2</v>
      </c>
      <c r="ES31" s="438">
        <v>0.10869336292989934</v>
      </c>
      <c r="ET31" s="438">
        <v>5.207361859778719E-2</v>
      </c>
      <c r="EU31" s="438">
        <v>2.4221390703073629E-2</v>
      </c>
      <c r="EV31" s="438">
        <v>2.189618042555563E-2</v>
      </c>
      <c r="EW31" s="438">
        <v>2.33280455159054E-2</v>
      </c>
      <c r="EX31" s="438">
        <v>1.6701082897098617E-2</v>
      </c>
      <c r="EY31" s="438">
        <v>2.379933467804175E-2</v>
      </c>
      <c r="EZ31" s="438">
        <v>1.7264894897200855E-2</v>
      </c>
      <c r="FA31" s="438">
        <v>1.6892839482705514E-2</v>
      </c>
      <c r="FB31" s="438">
        <v>1.2681990698220711E-2</v>
      </c>
      <c r="FC31" s="438">
        <v>1.6812748154220271E-2</v>
      </c>
      <c r="FD31" s="438">
        <v>0.14468410675264973</v>
      </c>
      <c r="FE31" s="438">
        <v>4.021604823269307E-2</v>
      </c>
      <c r="FF31" s="438">
        <v>3.3334459061712486E-2</v>
      </c>
      <c r="FG31" s="438">
        <v>2.1898675418190534E-2</v>
      </c>
      <c r="FH31" s="438">
        <v>7.2926030198335587E-2</v>
      </c>
      <c r="FI31" s="438">
        <v>4.6533900604527917E-2</v>
      </c>
      <c r="FJ31" s="438">
        <v>3.1646852354371313E-2</v>
      </c>
      <c r="FK31" s="438">
        <v>2.7714281011830947E-3</v>
      </c>
      <c r="FL31" s="438">
        <v>6.8000976006288558E-2</v>
      </c>
      <c r="FM31" s="438">
        <v>2.0553901168429305E-2</v>
      </c>
      <c r="FN31" s="438">
        <v>2.7481333488074258E-2</v>
      </c>
      <c r="FO31" s="438">
        <v>2.2393409449414963E-2</v>
      </c>
      <c r="FP31" s="438">
        <v>1.6317862095746427E-2</v>
      </c>
      <c r="FQ31" s="438">
        <v>3.9276768286042207E-2</v>
      </c>
      <c r="FR31" s="438">
        <v>1.4598689059782176E-2</v>
      </c>
      <c r="FS31" s="438">
        <v>3.4252393101555839E-2</v>
      </c>
      <c r="FT31" s="438">
        <v>6.0946478067369976E-2</v>
      </c>
      <c r="FU31" s="440">
        <v>2.9620139761057838E-2</v>
      </c>
    </row>
    <row r="32" spans="2:177" ht="19.5" customHeight="1" x14ac:dyDescent="0.2">
      <c r="B32" s="102">
        <v>29</v>
      </c>
      <c r="C32" s="437" t="s">
        <v>95</v>
      </c>
      <c r="D32" s="438">
        <v>0.6759897043626597</v>
      </c>
      <c r="E32" s="438">
        <v>0.48824821765682702</v>
      </c>
      <c r="F32" s="438">
        <v>0.15785130447528331</v>
      </c>
      <c r="G32" s="439">
        <v>5.0665648571555734E-2</v>
      </c>
      <c r="H32" s="438">
        <v>3.0070233697196018E-2</v>
      </c>
      <c r="I32" s="440">
        <v>2.8082119072588015E-2</v>
      </c>
      <c r="J32" s="3"/>
      <c r="K32" s="455" t="s">
        <v>268</v>
      </c>
      <c r="L32" s="527">
        <v>486915</v>
      </c>
      <c r="M32" s="456">
        <v>519088</v>
      </c>
      <c r="N32" s="3"/>
      <c r="S32" s="102">
        <v>29</v>
      </c>
      <c r="T32" s="437" t="s">
        <v>95</v>
      </c>
      <c r="U32" s="484">
        <v>8.8594492016571061E-3</v>
      </c>
      <c r="V32" s="485">
        <v>1.095564034121276E-2</v>
      </c>
      <c r="W32" s="485">
        <v>9.9934819174205877E-3</v>
      </c>
      <c r="X32" s="485">
        <v>1.0373798926613208E-2</v>
      </c>
      <c r="Y32" s="485">
        <v>7.2097088636050776E-3</v>
      </c>
      <c r="Z32" s="485">
        <v>2.2456316350959096E-2</v>
      </c>
      <c r="AA32" s="485">
        <v>6.7793100271035496E-3</v>
      </c>
      <c r="AB32" s="485">
        <v>8.1126877732538849E-3</v>
      </c>
      <c r="AC32" s="485">
        <v>9.2111148847703363E-3</v>
      </c>
      <c r="AD32" s="485">
        <v>8.7780692083415414E-3</v>
      </c>
      <c r="AE32" s="485">
        <v>3.785940481872065E-3</v>
      </c>
      <c r="AF32" s="485">
        <v>1.0077649504057727E-2</v>
      </c>
      <c r="AG32" s="485">
        <v>8.8982550510234345E-3</v>
      </c>
      <c r="AH32" s="485">
        <v>1.1873692402041953E-2</v>
      </c>
      <c r="AI32" s="485">
        <v>9.2940219277915688E-3</v>
      </c>
      <c r="AJ32" s="485">
        <v>9.2003168424432038E-3</v>
      </c>
      <c r="AK32" s="485">
        <v>1.7023399839521589E-2</v>
      </c>
      <c r="AL32" s="485">
        <v>1.3562640672888296E-2</v>
      </c>
      <c r="AM32" s="485">
        <v>5.4239010740484575E-3</v>
      </c>
      <c r="AN32" s="485">
        <v>1.0459009152348929E-2</v>
      </c>
      <c r="AO32" s="485">
        <v>1.3440504597179107E-2</v>
      </c>
      <c r="AP32" s="485">
        <v>1.2994497950677433E-2</v>
      </c>
      <c r="AQ32" s="485">
        <v>3.8975964139838781E-2</v>
      </c>
      <c r="AR32" s="485">
        <v>1.3922625210583722E-2</v>
      </c>
      <c r="AS32" s="485">
        <v>3.641732868204671E-2</v>
      </c>
      <c r="AT32" s="485">
        <v>5.4401701472584274E-2</v>
      </c>
      <c r="AU32" s="485">
        <v>8.582564167661939E-3</v>
      </c>
      <c r="AV32" s="485">
        <v>1.9525301381021688E-2</v>
      </c>
      <c r="AW32" s="485">
        <v>1.1810175333875566</v>
      </c>
      <c r="AX32" s="485">
        <v>2.8223647775791557E-2</v>
      </c>
      <c r="AY32" s="485">
        <v>1.7293553549319569E-2</v>
      </c>
      <c r="AZ32" s="485">
        <v>1.5094995845981625E-2</v>
      </c>
      <c r="BA32" s="485">
        <v>5.7047364114816534E-2</v>
      </c>
      <c r="BB32" s="485">
        <v>4.9017154815631771E-2</v>
      </c>
      <c r="BC32" s="485">
        <v>2.576065389720841E-2</v>
      </c>
      <c r="BD32" s="485">
        <v>8.4910926081280379E-3</v>
      </c>
      <c r="BE32" s="486">
        <v>4.1075634317960887E-2</v>
      </c>
      <c r="BF32" s="9"/>
      <c r="BG32" s="102">
        <v>29</v>
      </c>
      <c r="BH32" s="437" t="s">
        <v>95</v>
      </c>
      <c r="BI32" s="499">
        <f t="shared" si="35"/>
        <v>8.391719160077301E-3</v>
      </c>
      <c r="BJ32" s="500">
        <f t="shared" si="38"/>
        <v>1.0955050810095049E-2</v>
      </c>
      <c r="BK32" s="500">
        <f t="shared" si="0"/>
        <v>9.3409118110253965E-3</v>
      </c>
      <c r="BL32" s="500">
        <f t="shared" si="1"/>
        <v>1.0233069744264316E-2</v>
      </c>
      <c r="BM32" s="500">
        <f t="shared" si="2"/>
        <v>7.0383804243383755E-3</v>
      </c>
      <c r="BN32" s="500">
        <f t="shared" si="3"/>
        <v>2.1500998052660876E-2</v>
      </c>
      <c r="BO32" s="500">
        <f t="shared" si="4"/>
        <v>6.7220216418380696E-3</v>
      </c>
      <c r="BP32" s="500">
        <f t="shared" si="5"/>
        <v>7.7419766752231988E-3</v>
      </c>
      <c r="BQ32" s="500">
        <f t="shared" si="6"/>
        <v>8.5388749227790182E-3</v>
      </c>
      <c r="BR32" s="500">
        <f t="shared" si="7"/>
        <v>8.7456762587682958E-3</v>
      </c>
      <c r="BS32" s="500">
        <f t="shared" si="8"/>
        <v>3.7508143935272996E-3</v>
      </c>
      <c r="BT32" s="500">
        <f t="shared" si="9"/>
        <v>9.9650893922746519E-3</v>
      </c>
      <c r="BU32" s="500">
        <f t="shared" si="10"/>
        <v>8.8945606867135377E-3</v>
      </c>
      <c r="BV32" s="500">
        <f t="shared" si="39"/>
        <v>1.163754426740698E-2</v>
      </c>
      <c r="BW32" s="500">
        <f t="shared" si="40"/>
        <v>9.2686974122275067E-3</v>
      </c>
      <c r="BX32" s="500">
        <f t="shared" si="13"/>
        <v>8.8514615105054189E-3</v>
      </c>
      <c r="BY32" s="500">
        <f t="shared" si="14"/>
        <v>1.6978159385279693E-2</v>
      </c>
      <c r="BZ32" s="500">
        <f t="shared" si="15"/>
        <v>1.3551182346268821E-2</v>
      </c>
      <c r="CA32" s="500">
        <f t="shared" si="16"/>
        <v>5.2987968190879899E-3</v>
      </c>
      <c r="CB32" s="500">
        <f t="shared" si="17"/>
        <v>1.0374692067862415E-2</v>
      </c>
      <c r="CC32" s="500">
        <f t="shared" si="18"/>
        <v>1.2759587649351086E-2</v>
      </c>
      <c r="CD32" s="500">
        <f t="shared" si="19"/>
        <v>1.2714033293854536E-2</v>
      </c>
      <c r="CE32" s="500">
        <f t="shared" si="20"/>
        <v>3.5677080642409154E-2</v>
      </c>
      <c r="CF32" s="500">
        <f t="shared" si="21"/>
        <v>1.3914284334816091E-2</v>
      </c>
      <c r="CG32" s="500">
        <f t="shared" si="22"/>
        <v>3.6004176704330683E-2</v>
      </c>
      <c r="CH32" s="500">
        <f t="shared" si="41"/>
        <v>5.0394348070107224E-2</v>
      </c>
      <c r="CI32" s="500">
        <f t="shared" si="42"/>
        <v>8.1389610172921539E-3</v>
      </c>
      <c r="CJ32" s="500">
        <f t="shared" ref="CJ32:CJ39" si="43">AV32/$AV$31</f>
        <v>1.8570311532933724E-2</v>
      </c>
      <c r="CK32" s="500">
        <f t="shared" si="26"/>
        <v>1</v>
      </c>
      <c r="CL32" s="500">
        <f t="shared" si="27"/>
        <v>2.8221023324274942E-2</v>
      </c>
      <c r="CM32" s="500">
        <f t="shared" si="28"/>
        <v>1.729091091275289E-2</v>
      </c>
      <c r="CN32" s="500">
        <f t="shared" si="29"/>
        <v>1.4889975561548908E-2</v>
      </c>
      <c r="CO32" s="500">
        <f t="shared" si="30"/>
        <v>5.7022585306772906E-2</v>
      </c>
      <c r="CP32" s="500">
        <f t="shared" si="31"/>
        <v>4.2782443558428605E-2</v>
      </c>
      <c r="CQ32" s="500">
        <f t="shared" si="32"/>
        <v>2.5333908492836222E-2</v>
      </c>
      <c r="CR32" s="500">
        <f t="shared" si="33"/>
        <v>8.4854658772746481E-3</v>
      </c>
      <c r="CS32" s="501">
        <f t="shared" si="34"/>
        <v>4.1052653308784853E-2</v>
      </c>
      <c r="CT32" s="11"/>
      <c r="CU32" s="102">
        <v>29</v>
      </c>
      <c r="CV32" s="471" t="s">
        <v>95</v>
      </c>
      <c r="CW32" s="472">
        <v>7.1158795711049674E-3</v>
      </c>
      <c r="CX32" s="438">
        <v>1.2264638211954735E-2</v>
      </c>
      <c r="CY32" s="438">
        <v>5.6217783807416828E-2</v>
      </c>
      <c r="CZ32" s="438">
        <v>1.3561487035716063E-2</v>
      </c>
      <c r="DA32" s="438">
        <v>4.1904585469778169E-2</v>
      </c>
      <c r="DB32" s="438">
        <v>3.9338974915768682E-2</v>
      </c>
      <c r="DC32" s="438">
        <v>0.12351914420161891</v>
      </c>
      <c r="DD32" s="438">
        <v>6.0529885395408482E-2</v>
      </c>
      <c r="DE32" s="438">
        <v>5.2017290671315525E-2</v>
      </c>
      <c r="DF32" s="438">
        <v>6.8168360744498252E-2</v>
      </c>
      <c r="DG32" s="438">
        <v>7.4150703642535676E-2</v>
      </c>
      <c r="DH32" s="438">
        <v>6.6707208682228569E-2</v>
      </c>
      <c r="DI32" s="438">
        <v>8.1643817899637872E-2</v>
      </c>
      <c r="DJ32" s="438">
        <v>0.10894778476636185</v>
      </c>
      <c r="DK32" s="438">
        <v>5.8599863670405268E-2</v>
      </c>
      <c r="DL32" s="438">
        <v>3.910793843435504E-2</v>
      </c>
      <c r="DM32" s="438">
        <v>7.3639363344960573E-2</v>
      </c>
      <c r="DN32" s="438">
        <v>2.4576059375380363E-2</v>
      </c>
      <c r="DO32" s="438">
        <v>5.0808370318028685E-2</v>
      </c>
      <c r="DP32" s="438">
        <v>5.936797445855093E-2</v>
      </c>
      <c r="DQ32" s="438">
        <v>0.1379726381557686</v>
      </c>
      <c r="DR32" s="438">
        <v>0.15296238238585189</v>
      </c>
      <c r="DS32" s="438">
        <v>0</v>
      </c>
      <c r="DT32" s="438">
        <v>0.11916937075024052</v>
      </c>
      <c r="DU32" s="438">
        <v>0.28185654772336688</v>
      </c>
      <c r="DV32" s="438">
        <v>0.75824754394740645</v>
      </c>
      <c r="DW32" s="438">
        <v>2.997330819362095E-2</v>
      </c>
      <c r="DX32" s="438">
        <v>8.0827567609908182E-2</v>
      </c>
      <c r="DY32" s="438">
        <v>0.48938125998505405</v>
      </c>
      <c r="DZ32" s="438">
        <v>0</v>
      </c>
      <c r="EA32" s="438">
        <v>9.0348352053329264E-2</v>
      </c>
      <c r="EB32" s="438">
        <v>4.4259556918713576E-2</v>
      </c>
      <c r="EC32" s="438">
        <v>0.12839786974370354</v>
      </c>
      <c r="ED32" s="438">
        <v>0.1955534741125817</v>
      </c>
      <c r="EE32" s="438">
        <v>4.8687389331080189E-2</v>
      </c>
      <c r="EF32" s="438">
        <v>0</v>
      </c>
      <c r="EG32" s="440">
        <v>0</v>
      </c>
      <c r="EI32" s="102">
        <v>29</v>
      </c>
      <c r="EJ32" s="437" t="s">
        <v>95</v>
      </c>
      <c r="EK32" s="472">
        <v>4.2015394062414552E-3</v>
      </c>
      <c r="EL32" s="438">
        <v>3.6253081032349638E-3</v>
      </c>
      <c r="EM32" s="438">
        <v>4.813262823274286E-3</v>
      </c>
      <c r="EN32" s="438">
        <v>5.0905452696573678E-3</v>
      </c>
      <c r="EO32" s="438">
        <v>3.3980943756719917E-3</v>
      </c>
      <c r="EP32" s="438">
        <v>1.9109145249885395E-2</v>
      </c>
      <c r="EQ32" s="438">
        <v>3.7881396790412575E-3</v>
      </c>
      <c r="ER32" s="438">
        <v>3.693973731823604E-3</v>
      </c>
      <c r="ES32" s="438">
        <v>4.0637860202909406E-3</v>
      </c>
      <c r="ET32" s="438">
        <v>5.5536785291788052E-3</v>
      </c>
      <c r="EU32" s="438">
        <v>1.8948692283710217E-3</v>
      </c>
      <c r="EV32" s="438">
        <v>8.2467660346296871E-3</v>
      </c>
      <c r="EW32" s="438">
        <v>5.9845445740129202E-3</v>
      </c>
      <c r="EX32" s="438">
        <v>1.0537084018761298E-2</v>
      </c>
      <c r="EY32" s="438">
        <v>5.7813913492845061E-3</v>
      </c>
      <c r="EZ32" s="438">
        <v>5.969447288493507E-3</v>
      </c>
      <c r="FA32" s="438">
        <v>1.5901735205694364E-2</v>
      </c>
      <c r="FB32" s="438">
        <v>1.2031660823242821E-2</v>
      </c>
      <c r="FC32" s="438">
        <v>2.1976798351181505E-3</v>
      </c>
      <c r="FD32" s="438">
        <v>5.2434475831682637E-3</v>
      </c>
      <c r="FE32" s="438">
        <v>8.3712676464236732E-3</v>
      </c>
      <c r="FF32" s="438">
        <v>9.6287987554236482E-3</v>
      </c>
      <c r="FG32" s="438">
        <v>3.4052539604022686E-2</v>
      </c>
      <c r="FH32" s="438">
        <v>9.8113968269702683E-3</v>
      </c>
      <c r="FI32" s="438">
        <v>3.9096415821441639E-2</v>
      </c>
      <c r="FJ32" s="438">
        <v>5.6057061256135347E-2</v>
      </c>
      <c r="FK32" s="438">
        <v>3.2185145565541691E-3</v>
      </c>
      <c r="FL32" s="438">
        <v>1.118950263140771E-2</v>
      </c>
      <c r="FM32" s="438">
        <v>0.21742507791250723</v>
      </c>
      <c r="FN32" s="438">
        <v>2.8682455468157356E-2</v>
      </c>
      <c r="FO32" s="438">
        <v>1.5652344008500522E-2</v>
      </c>
      <c r="FP32" s="438">
        <v>1.1881663615868655E-2</v>
      </c>
      <c r="FQ32" s="438">
        <v>6.3459121867852922E-2</v>
      </c>
      <c r="FR32" s="438">
        <v>5.172821969418661E-2</v>
      </c>
      <c r="FS32" s="438">
        <v>2.4517677825284575E-2</v>
      </c>
      <c r="FT32" s="438">
        <v>0</v>
      </c>
      <c r="FU32" s="440">
        <v>4.3450421409775515E-2</v>
      </c>
    </row>
    <row r="33" spans="2:177" ht="19.5" customHeight="1" x14ac:dyDescent="0.2">
      <c r="B33" s="240">
        <v>30</v>
      </c>
      <c r="C33" s="441" t="s">
        <v>50</v>
      </c>
      <c r="D33" s="442">
        <v>1</v>
      </c>
      <c r="E33" s="442">
        <v>0.72186494688216463</v>
      </c>
      <c r="F33" s="442">
        <v>0.5170984080946216</v>
      </c>
      <c r="G33" s="443">
        <v>8.8919288269926414E-3</v>
      </c>
      <c r="H33" s="442">
        <v>7.2172780039324799E-2</v>
      </c>
      <c r="I33" s="444">
        <v>7.2172780039324799E-2</v>
      </c>
      <c r="J33" s="3"/>
      <c r="K33" s="457" t="s">
        <v>269</v>
      </c>
      <c r="L33" s="528">
        <v>472503</v>
      </c>
      <c r="M33" s="458">
        <v>444231</v>
      </c>
      <c r="N33" s="3"/>
      <c r="S33" s="240">
        <v>30</v>
      </c>
      <c r="T33" s="441" t="s">
        <v>50</v>
      </c>
      <c r="U33" s="487">
        <v>1.0117180216505821E-4</v>
      </c>
      <c r="V33" s="488">
        <v>4.7015095302768305E-4</v>
      </c>
      <c r="W33" s="488">
        <v>1.8564769490139187E-4</v>
      </c>
      <c r="X33" s="488">
        <v>2.9262321594725963E-4</v>
      </c>
      <c r="Y33" s="488">
        <v>3.8235735292485058E-4</v>
      </c>
      <c r="Z33" s="488">
        <v>9.7089154937070801E-5</v>
      </c>
      <c r="AA33" s="488">
        <v>4.3627136480046036E-4</v>
      </c>
      <c r="AB33" s="488">
        <v>1.8059765237144322E-4</v>
      </c>
      <c r="AC33" s="488">
        <v>1.9292799268326102E-4</v>
      </c>
      <c r="AD33" s="488">
        <v>1.3865194868926927E-3</v>
      </c>
      <c r="AE33" s="488">
        <v>4.1510012944549838E-4</v>
      </c>
      <c r="AF33" s="488">
        <v>3.4563107059519413E-4</v>
      </c>
      <c r="AG33" s="488">
        <v>6.9745287098909312E-4</v>
      </c>
      <c r="AH33" s="488">
        <v>1.6956814223312286E-4</v>
      </c>
      <c r="AI33" s="488">
        <v>2.1522985649189365E-4</v>
      </c>
      <c r="AJ33" s="488">
        <v>6.4519291447799173E-5</v>
      </c>
      <c r="AK33" s="488">
        <v>1.0525039334213937E-4</v>
      </c>
      <c r="AL33" s="488">
        <v>3.0937740682602583E-4</v>
      </c>
      <c r="AM33" s="488">
        <v>5.0962651434685428E-5</v>
      </c>
      <c r="AN33" s="488">
        <v>1.6822022355586703E-4</v>
      </c>
      <c r="AO33" s="488">
        <v>2.7349500292804323E-4</v>
      </c>
      <c r="AP33" s="488">
        <v>3.1383803782505839E-4</v>
      </c>
      <c r="AQ33" s="488">
        <v>7.3180952911119197E-4</v>
      </c>
      <c r="AR33" s="488">
        <v>6.9855515763064249E-4</v>
      </c>
      <c r="AS33" s="488">
        <v>1.3346074205491273E-4</v>
      </c>
      <c r="AT33" s="488">
        <v>3.1537790007729556E-4</v>
      </c>
      <c r="AU33" s="488">
        <v>1.6775625185869633E-4</v>
      </c>
      <c r="AV33" s="488">
        <v>2.9242632608048345E-4</v>
      </c>
      <c r="AW33" s="488">
        <v>5.6582123777861482E-4</v>
      </c>
      <c r="AX33" s="488">
        <v>1.0000929963271161</v>
      </c>
      <c r="AY33" s="488">
        <v>3.1710358199994569E-4</v>
      </c>
      <c r="AZ33" s="488">
        <v>2.1175358882033842E-4</v>
      </c>
      <c r="BA33" s="488">
        <v>1.1368518360506067E-3</v>
      </c>
      <c r="BB33" s="488">
        <v>2.9560529484568536E-4</v>
      </c>
      <c r="BC33" s="488">
        <v>4.0242478726591567E-4</v>
      </c>
      <c r="BD33" s="488">
        <v>1.5007759005150145E-4</v>
      </c>
      <c r="BE33" s="489">
        <v>0.10154950855509148</v>
      </c>
      <c r="BF33" s="9"/>
      <c r="BG33" s="240">
        <v>30</v>
      </c>
      <c r="BH33" s="441" t="s">
        <v>50</v>
      </c>
      <c r="BI33" s="502">
        <f t="shared" si="35"/>
        <v>9.5830489160575336E-5</v>
      </c>
      <c r="BJ33" s="503">
        <f t="shared" si="38"/>
        <v>4.7012565385682681E-4</v>
      </c>
      <c r="BK33" s="503">
        <f t="shared" si="0"/>
        <v>1.7352497961407661E-4</v>
      </c>
      <c r="BL33" s="503">
        <f t="shared" si="1"/>
        <v>2.8865353943744072E-4</v>
      </c>
      <c r="BM33" s="503">
        <f t="shared" si="2"/>
        <v>3.7327117624863932E-4</v>
      </c>
      <c r="BN33" s="503">
        <f t="shared" si="3"/>
        <v>9.2958867278661797E-5</v>
      </c>
      <c r="BO33" s="503">
        <f t="shared" si="4"/>
        <v>4.32584664837328E-4</v>
      </c>
      <c r="BP33" s="503">
        <f t="shared" si="5"/>
        <v>1.7234520190328854E-4</v>
      </c>
      <c r="BQ33" s="503">
        <f t="shared" si="6"/>
        <v>1.7884783972773848E-4</v>
      </c>
      <c r="BR33" s="503">
        <f t="shared" si="7"/>
        <v>1.381402933952035E-3</v>
      </c>
      <c r="BS33" s="503">
        <f t="shared" si="8"/>
        <v>4.1124881591095064E-4</v>
      </c>
      <c r="BT33" s="503">
        <f t="shared" si="9"/>
        <v>3.41770619611437E-4</v>
      </c>
      <c r="BU33" s="503">
        <f t="shared" si="10"/>
        <v>6.9716330354248227E-4</v>
      </c>
      <c r="BV33" s="503">
        <f t="shared" si="39"/>
        <v>1.6619571189502657E-4</v>
      </c>
      <c r="BW33" s="503">
        <f t="shared" si="40"/>
        <v>2.1464339436678493E-4</v>
      </c>
      <c r="BX33" s="503">
        <f t="shared" si="13"/>
        <v>6.2072864958378886E-5</v>
      </c>
      <c r="BY33" s="503">
        <f t="shared" si="14"/>
        <v>1.0497068566630354E-4</v>
      </c>
      <c r="BZ33" s="503">
        <f t="shared" si="15"/>
        <v>3.0911603092869153E-4</v>
      </c>
      <c r="CA33" s="503">
        <f t="shared" si="16"/>
        <v>4.978717930650602E-5</v>
      </c>
      <c r="CB33" s="503">
        <f t="shared" si="17"/>
        <v>1.6686408755911108E-4</v>
      </c>
      <c r="CC33" s="503">
        <f t="shared" si="18"/>
        <v>2.5963931906636262E-4</v>
      </c>
      <c r="CD33" s="503">
        <f t="shared" si="19"/>
        <v>3.0706436500517177E-4</v>
      </c>
      <c r="CE33" s="503">
        <f t="shared" si="20"/>
        <v>6.6986996117170236E-4</v>
      </c>
      <c r="CF33" s="503">
        <f t="shared" si="21"/>
        <v>6.981366617149293E-4</v>
      </c>
      <c r="CG33" s="503">
        <f t="shared" si="22"/>
        <v>1.3194663952397618E-4</v>
      </c>
      <c r="CH33" s="503">
        <f t="shared" si="41"/>
        <v>2.9214644468655333E-4</v>
      </c>
      <c r="CI33" s="503">
        <f t="shared" si="42"/>
        <v>1.5908550959974069E-4</v>
      </c>
      <c r="CJ33" s="503">
        <f t="shared" si="43"/>
        <v>2.7812364427952732E-4</v>
      </c>
      <c r="CK33" s="503">
        <f t="shared" ref="CK33:CK40" si="44">AW33/$AW$32</f>
        <v>4.7909639085175025E-4</v>
      </c>
      <c r="CL33" s="503">
        <f t="shared" si="27"/>
        <v>1</v>
      </c>
      <c r="CM33" s="503">
        <f t="shared" si="28"/>
        <v>3.1705512524299128E-4</v>
      </c>
      <c r="CN33" s="503">
        <f t="shared" si="29"/>
        <v>2.0887755086361706E-4</v>
      </c>
      <c r="CO33" s="503">
        <f t="shared" si="30"/>
        <v>1.1363580387673028E-3</v>
      </c>
      <c r="CP33" s="503">
        <f t="shared" si="31"/>
        <v>2.5800593465443426E-4</v>
      </c>
      <c r="CQ33" s="503">
        <f t="shared" si="32"/>
        <v>3.9575830553542689E-4</v>
      </c>
      <c r="CR33" s="503">
        <f t="shared" si="33"/>
        <v>1.4997813922163573E-4</v>
      </c>
      <c r="CS33" s="504">
        <f t="shared" si="34"/>
        <v>0.10149269360319418</v>
      </c>
      <c r="CT33" s="11"/>
      <c r="CU33" s="240">
        <v>30</v>
      </c>
      <c r="CV33" s="473" t="s">
        <v>50</v>
      </c>
      <c r="CW33" s="449">
        <v>0</v>
      </c>
      <c r="CX33" s="442">
        <v>0</v>
      </c>
      <c r="CY33" s="442">
        <v>0</v>
      </c>
      <c r="CZ33" s="442">
        <v>0</v>
      </c>
      <c r="DA33" s="442">
        <v>0</v>
      </c>
      <c r="DB33" s="442">
        <v>0</v>
      </c>
      <c r="DC33" s="442">
        <v>0</v>
      </c>
      <c r="DD33" s="442">
        <v>0</v>
      </c>
      <c r="DE33" s="442">
        <v>0</v>
      </c>
      <c r="DF33" s="442">
        <v>0</v>
      </c>
      <c r="DG33" s="442">
        <v>0</v>
      </c>
      <c r="DH33" s="442">
        <v>0</v>
      </c>
      <c r="DI33" s="442">
        <v>0</v>
      </c>
      <c r="DJ33" s="442">
        <v>0</v>
      </c>
      <c r="DK33" s="442">
        <v>0</v>
      </c>
      <c r="DL33" s="442">
        <v>0</v>
      </c>
      <c r="DM33" s="442">
        <v>0</v>
      </c>
      <c r="DN33" s="442">
        <v>0</v>
      </c>
      <c r="DO33" s="442">
        <v>0</v>
      </c>
      <c r="DP33" s="442">
        <v>0</v>
      </c>
      <c r="DQ33" s="442">
        <v>0</v>
      </c>
      <c r="DR33" s="442">
        <v>0</v>
      </c>
      <c r="DS33" s="442">
        <v>0</v>
      </c>
      <c r="DT33" s="442">
        <v>0</v>
      </c>
      <c r="DU33" s="442">
        <v>0</v>
      </c>
      <c r="DV33" s="442">
        <v>0</v>
      </c>
      <c r="DW33" s="442">
        <v>0</v>
      </c>
      <c r="DX33" s="442">
        <v>0</v>
      </c>
      <c r="DY33" s="442">
        <v>0</v>
      </c>
      <c r="DZ33" s="442">
        <v>0</v>
      </c>
      <c r="EA33" s="442">
        <v>0</v>
      </c>
      <c r="EB33" s="442">
        <v>0</v>
      </c>
      <c r="EC33" s="442">
        <v>0</v>
      </c>
      <c r="ED33" s="442">
        <v>0</v>
      </c>
      <c r="EE33" s="442">
        <v>0</v>
      </c>
      <c r="EF33" s="442">
        <v>0</v>
      </c>
      <c r="EG33" s="444">
        <v>0</v>
      </c>
      <c r="EI33" s="240">
        <v>30</v>
      </c>
      <c r="EJ33" s="441" t="s">
        <v>50</v>
      </c>
      <c r="EK33" s="449">
        <v>0</v>
      </c>
      <c r="EL33" s="442">
        <v>0</v>
      </c>
      <c r="EM33" s="442">
        <v>0</v>
      </c>
      <c r="EN33" s="442">
        <v>0</v>
      </c>
      <c r="EO33" s="442">
        <v>0</v>
      </c>
      <c r="EP33" s="442">
        <v>0</v>
      </c>
      <c r="EQ33" s="442">
        <v>0</v>
      </c>
      <c r="ER33" s="442">
        <v>0</v>
      </c>
      <c r="ES33" s="442">
        <v>0</v>
      </c>
      <c r="ET33" s="442">
        <v>0</v>
      </c>
      <c r="EU33" s="442">
        <v>0</v>
      </c>
      <c r="EV33" s="442">
        <v>0</v>
      </c>
      <c r="EW33" s="442">
        <v>0</v>
      </c>
      <c r="EX33" s="442">
        <v>0</v>
      </c>
      <c r="EY33" s="442">
        <v>0</v>
      </c>
      <c r="EZ33" s="442">
        <v>0</v>
      </c>
      <c r="FA33" s="442">
        <v>0</v>
      </c>
      <c r="FB33" s="442">
        <v>0</v>
      </c>
      <c r="FC33" s="442">
        <v>0</v>
      </c>
      <c r="FD33" s="442">
        <v>0</v>
      </c>
      <c r="FE33" s="442">
        <v>0</v>
      </c>
      <c r="FF33" s="442">
        <v>0</v>
      </c>
      <c r="FG33" s="442">
        <v>0</v>
      </c>
      <c r="FH33" s="442">
        <v>0</v>
      </c>
      <c r="FI33" s="442">
        <v>0</v>
      </c>
      <c r="FJ33" s="442">
        <v>0</v>
      </c>
      <c r="FK33" s="442">
        <v>0</v>
      </c>
      <c r="FL33" s="442">
        <v>0</v>
      </c>
      <c r="FM33" s="442">
        <v>0</v>
      </c>
      <c r="FN33" s="442">
        <v>0</v>
      </c>
      <c r="FO33" s="442">
        <v>0</v>
      </c>
      <c r="FP33" s="442">
        <v>0</v>
      </c>
      <c r="FQ33" s="442">
        <v>0</v>
      </c>
      <c r="FR33" s="442">
        <v>0</v>
      </c>
      <c r="FS33" s="442">
        <v>0</v>
      </c>
      <c r="FT33" s="442">
        <v>0</v>
      </c>
      <c r="FU33" s="444">
        <v>0.10149269360319418</v>
      </c>
    </row>
    <row r="34" spans="2:177" ht="19.5" customHeight="1" x14ac:dyDescent="0.2">
      <c r="B34" s="233">
        <v>31</v>
      </c>
      <c r="C34" s="445" t="s">
        <v>51</v>
      </c>
      <c r="D34" s="446">
        <v>0.89613876918925195</v>
      </c>
      <c r="E34" s="446">
        <v>0.77221856200240713</v>
      </c>
      <c r="F34" s="446">
        <v>0.50847142935078915</v>
      </c>
      <c r="G34" s="447">
        <v>2.2919663581686331E-2</v>
      </c>
      <c r="H34" s="446">
        <v>0.11825519177548395</v>
      </c>
      <c r="I34" s="448">
        <v>0.11418627770844422</v>
      </c>
      <c r="J34" s="3"/>
      <c r="K34" s="457" t="s">
        <v>271</v>
      </c>
      <c r="L34" s="528">
        <v>476667</v>
      </c>
      <c r="M34" s="458">
        <v>441141</v>
      </c>
      <c r="N34" s="3"/>
      <c r="S34" s="233">
        <v>31</v>
      </c>
      <c r="T34" s="445" t="s">
        <v>51</v>
      </c>
      <c r="U34" s="490">
        <v>1.2571158994926574E-4</v>
      </c>
      <c r="V34" s="491">
        <v>2.1276672231304073E-4</v>
      </c>
      <c r="W34" s="491">
        <v>3.4371298950797109E-4</v>
      </c>
      <c r="X34" s="491">
        <v>1.672470688882422E-4</v>
      </c>
      <c r="Y34" s="491">
        <v>1.7424155048539159E-4</v>
      </c>
      <c r="Z34" s="491">
        <v>4.387681190302064E-4</v>
      </c>
      <c r="AA34" s="491">
        <v>1.1272604637136013E-4</v>
      </c>
      <c r="AB34" s="491">
        <v>2.7378936343770867E-4</v>
      </c>
      <c r="AC34" s="491">
        <v>4.8396903467212585E-4</v>
      </c>
      <c r="AD34" s="491">
        <v>6.624524114393018E-4</v>
      </c>
      <c r="AE34" s="491">
        <v>6.5572076583776554E-5</v>
      </c>
      <c r="AF34" s="491">
        <v>4.8550729580427781E-4</v>
      </c>
      <c r="AG34" s="491">
        <v>8.9070760392075815E-4</v>
      </c>
      <c r="AH34" s="491">
        <v>4.9843374237748723E-4</v>
      </c>
      <c r="AI34" s="491">
        <v>5.00325826316704E-4</v>
      </c>
      <c r="AJ34" s="491">
        <v>1.1208448624587396E-3</v>
      </c>
      <c r="AK34" s="491">
        <v>1.2619402299239987E-3</v>
      </c>
      <c r="AL34" s="491">
        <v>9.6587307736230278E-4</v>
      </c>
      <c r="AM34" s="491">
        <v>4.2242510679949279E-4</v>
      </c>
      <c r="AN34" s="491">
        <v>1.9451763229107603E-4</v>
      </c>
      <c r="AO34" s="491">
        <v>3.516962284342583E-4</v>
      </c>
      <c r="AP34" s="491">
        <v>7.7807753575697216E-4</v>
      </c>
      <c r="AQ34" s="491">
        <v>4.3270942853233232E-4</v>
      </c>
      <c r="AR34" s="491">
        <v>3.9122828997834893E-4</v>
      </c>
      <c r="AS34" s="491">
        <v>4.3731465298755737E-4</v>
      </c>
      <c r="AT34" s="491">
        <v>5.4513857340542245E-4</v>
      </c>
      <c r="AU34" s="491">
        <v>9.1659845971476503E-5</v>
      </c>
      <c r="AV34" s="491">
        <v>7.5855098224075833E-4</v>
      </c>
      <c r="AW34" s="491">
        <v>5.4445236607638687E-3</v>
      </c>
      <c r="AX34" s="491">
        <v>3.2203243352574534E-4</v>
      </c>
      <c r="AY34" s="491">
        <v>1.0001528338547352</v>
      </c>
      <c r="AZ34" s="491">
        <v>2.3510682177934697E-4</v>
      </c>
      <c r="BA34" s="491">
        <v>3.6841158193970071E-4</v>
      </c>
      <c r="BB34" s="491">
        <v>8.0494093365074512E-4</v>
      </c>
      <c r="BC34" s="491">
        <v>6.7141238856152738E-4</v>
      </c>
      <c r="BD34" s="491">
        <v>1.381341491979363E-4</v>
      </c>
      <c r="BE34" s="492">
        <v>3.5746553753990542E-3</v>
      </c>
      <c r="BF34" s="9"/>
      <c r="BG34" s="233">
        <v>31</v>
      </c>
      <c r="BH34" s="445" t="s">
        <v>51</v>
      </c>
      <c r="BI34" s="505">
        <f t="shared" si="35"/>
        <v>1.190747115321475E-4</v>
      </c>
      <c r="BJ34" s="506">
        <f t="shared" si="38"/>
        <v>2.1275527317819235E-4</v>
      </c>
      <c r="BK34" s="506">
        <f t="shared" si="0"/>
        <v>3.2126867790706321E-4</v>
      </c>
      <c r="BL34" s="506">
        <f t="shared" si="1"/>
        <v>1.6497822375046825E-4</v>
      </c>
      <c r="BM34" s="506">
        <f t="shared" si="2"/>
        <v>1.7010094876834179E-4</v>
      </c>
      <c r="BN34" s="506">
        <f t="shared" si="3"/>
        <v>4.2010240350195391E-4</v>
      </c>
      <c r="BO34" s="506">
        <f t="shared" si="4"/>
        <v>1.1177345781173409E-4</v>
      </c>
      <c r="BP34" s="506">
        <f t="shared" si="5"/>
        <v>2.6127849670822196E-4</v>
      </c>
      <c r="BQ34" s="506">
        <f t="shared" si="6"/>
        <v>4.4864830210685435E-4</v>
      </c>
      <c r="BR34" s="506">
        <f t="shared" si="7"/>
        <v>6.6000782060171342E-4</v>
      </c>
      <c r="BS34" s="506">
        <f t="shared" si="8"/>
        <v>6.4963696561412196E-5</v>
      </c>
      <c r="BT34" s="506">
        <f t="shared" si="9"/>
        <v>4.8008452778032301E-4</v>
      </c>
      <c r="BU34" s="506">
        <f t="shared" si="10"/>
        <v>8.9033780126129174E-4</v>
      </c>
      <c r="BV34" s="506">
        <f t="shared" si="39"/>
        <v>4.8852071831419501E-4</v>
      </c>
      <c r="BW34" s="506">
        <f t="shared" si="40"/>
        <v>4.9896252964341217E-4</v>
      </c>
      <c r="BX34" s="506">
        <f t="shared" si="13"/>
        <v>1.0783449449841618E-3</v>
      </c>
      <c r="BY34" s="506">
        <f t="shared" si="14"/>
        <v>1.2585865667447233E-3</v>
      </c>
      <c r="BZ34" s="506">
        <f t="shared" si="15"/>
        <v>9.6505706450313305E-4</v>
      </c>
      <c r="CA34" s="506">
        <f t="shared" si="16"/>
        <v>4.1268171776247617E-4</v>
      </c>
      <c r="CB34" s="506">
        <f t="shared" si="17"/>
        <v>1.9294949525274868E-4</v>
      </c>
      <c r="CC34" s="506">
        <f t="shared" si="18"/>
        <v>3.3387874839125881E-4</v>
      </c>
      <c r="CD34" s="506">
        <f t="shared" si="19"/>
        <v>7.6128402438962399E-4</v>
      </c>
      <c r="CE34" s="506">
        <f t="shared" si="20"/>
        <v>3.9608536997547274E-4</v>
      </c>
      <c r="CF34" s="506">
        <f t="shared" si="21"/>
        <v>3.9099390985864195E-4</v>
      </c>
      <c r="CG34" s="506">
        <f t="shared" si="22"/>
        <v>4.3235334966562871E-4</v>
      </c>
      <c r="CH34" s="506">
        <f t="shared" si="41"/>
        <v>5.0498242281041554E-4</v>
      </c>
      <c r="CI34" s="506">
        <f t="shared" si="42"/>
        <v>8.6922264563281458E-5</v>
      </c>
      <c r="CJ34" s="506">
        <f t="shared" si="43"/>
        <v>7.2144996786147747E-4</v>
      </c>
      <c r="CK34" s="506">
        <f t="shared" si="44"/>
        <v>4.610027799627275E-3</v>
      </c>
      <c r="CL34" s="506">
        <f t="shared" ref="CL34:CL40" si="45">AX34/$AX$33</f>
        <v>3.2200248847699475E-4</v>
      </c>
      <c r="CM34" s="506">
        <f t="shared" si="28"/>
        <v>1</v>
      </c>
      <c r="CN34" s="506">
        <f t="shared" si="29"/>
        <v>2.3191360013390309E-4</v>
      </c>
      <c r="CO34" s="506">
        <f t="shared" si="30"/>
        <v>3.6825156052571286E-4</v>
      </c>
      <c r="CP34" s="506">
        <f t="shared" si="31"/>
        <v>7.0255689444462851E-4</v>
      </c>
      <c r="CQ34" s="506">
        <f t="shared" si="32"/>
        <v>6.6028991657768408E-4</v>
      </c>
      <c r="CR34" s="506">
        <f t="shared" si="33"/>
        <v>1.380426128415368E-4</v>
      </c>
      <c r="CS34" s="507">
        <f t="shared" si="34"/>
        <v>3.5726554260532379E-3</v>
      </c>
      <c r="CT34" s="11"/>
      <c r="CU34" s="233">
        <v>31</v>
      </c>
      <c r="CV34" s="474" t="s">
        <v>51</v>
      </c>
      <c r="CW34" s="450">
        <v>2.6808714191693126E-3</v>
      </c>
      <c r="CX34" s="446">
        <v>3.3638540639526697E-2</v>
      </c>
      <c r="CY34" s="446">
        <v>0.11685975272225069</v>
      </c>
      <c r="CZ34" s="446">
        <v>0.2488196944310811</v>
      </c>
      <c r="DA34" s="446">
        <v>7.9315476371844384E-2</v>
      </c>
      <c r="DB34" s="446">
        <v>0.49233468358484084</v>
      </c>
      <c r="DC34" s="446">
        <v>0.1039227494972797</v>
      </c>
      <c r="DD34" s="446">
        <v>0.27235033940009962</v>
      </c>
      <c r="DE34" s="446">
        <v>0.2545344155078792</v>
      </c>
      <c r="DF34" s="446">
        <v>0.12346889795981061</v>
      </c>
      <c r="DG34" s="446">
        <v>0.28043716287228238</v>
      </c>
      <c r="DH34" s="446">
        <v>9.5621982088745436E-2</v>
      </c>
      <c r="DI34" s="446">
        <v>0.1969943093636834</v>
      </c>
      <c r="DJ34" s="446">
        <v>0.32563408953869816</v>
      </c>
      <c r="DK34" s="446">
        <v>0.58113460753669466</v>
      </c>
      <c r="DL34" s="446">
        <v>0.32058152272123897</v>
      </c>
      <c r="DM34" s="446">
        <v>0.39019635844598155</v>
      </c>
      <c r="DN34" s="446">
        <v>0.62129983991020854</v>
      </c>
      <c r="DO34" s="446">
        <v>0.52123649297753927</v>
      </c>
      <c r="DP34" s="446">
        <v>0.13862181324114448</v>
      </c>
      <c r="DQ34" s="446">
        <v>6.1298371957906488E-2</v>
      </c>
      <c r="DR34" s="446">
        <v>8.5182477139834623E-3</v>
      </c>
      <c r="DS34" s="446">
        <v>0</v>
      </c>
      <c r="DT34" s="446">
        <v>0</v>
      </c>
      <c r="DU34" s="446">
        <v>2.2455663190873137E-2</v>
      </c>
      <c r="DV34" s="446">
        <v>1.2128285465138765E-3</v>
      </c>
      <c r="DW34" s="446">
        <v>0</v>
      </c>
      <c r="DX34" s="446">
        <v>8.7611755068853093E-3</v>
      </c>
      <c r="DY34" s="446">
        <v>4.8594015955873801E-2</v>
      </c>
      <c r="DZ34" s="446">
        <v>0</v>
      </c>
      <c r="EA34" s="446">
        <v>0.39359197877109514</v>
      </c>
      <c r="EB34" s="446">
        <v>4.6055673566213713E-2</v>
      </c>
      <c r="EC34" s="446">
        <v>0</v>
      </c>
      <c r="ED34" s="446">
        <v>1.8063884664207937E-2</v>
      </c>
      <c r="EE34" s="446">
        <v>4.0027075740738688E-5</v>
      </c>
      <c r="EF34" s="446">
        <v>0</v>
      </c>
      <c r="EG34" s="448">
        <v>0</v>
      </c>
      <c r="EI34" s="233">
        <v>31</v>
      </c>
      <c r="EJ34" s="445" t="s">
        <v>51</v>
      </c>
      <c r="EK34" s="450">
        <v>3.5465939751914615E-6</v>
      </c>
      <c r="EL34" s="446">
        <v>4.7953810889351386E-6</v>
      </c>
      <c r="EM34" s="446">
        <v>2.315826095260178E-4</v>
      </c>
      <c r="EN34" s="446">
        <v>4.9766569160666864E-5</v>
      </c>
      <c r="EO34" s="446">
        <v>8.2584217335637613E-5</v>
      </c>
      <c r="EP34" s="446">
        <v>2.699937498885607E-4</v>
      </c>
      <c r="EQ34" s="446">
        <v>0</v>
      </c>
      <c r="ER34" s="446">
        <v>1.8024573131335945E-4</v>
      </c>
      <c r="ES34" s="446">
        <v>3.4974830711471326E-4</v>
      </c>
      <c r="ET34" s="446">
        <v>5.639301903785438E-4</v>
      </c>
      <c r="EU34" s="446">
        <v>0</v>
      </c>
      <c r="EV34" s="446">
        <v>4.2583911697562999E-4</v>
      </c>
      <c r="EW34" s="446">
        <v>8.6514921559804469E-4</v>
      </c>
      <c r="EX34" s="446">
        <v>4.3176747526066383E-4</v>
      </c>
      <c r="EY34" s="446">
        <v>4.2430356819591562E-4</v>
      </c>
      <c r="EZ34" s="446">
        <v>1.0962986373667814E-3</v>
      </c>
      <c r="FA34" s="446">
        <v>1.2180632587008291E-3</v>
      </c>
      <c r="FB34" s="446">
        <v>9.0667162371757624E-4</v>
      </c>
      <c r="FC34" s="446">
        <v>3.7587711337326455E-4</v>
      </c>
      <c r="FD34" s="446">
        <v>3.7245842510339218E-5</v>
      </c>
      <c r="FE34" s="446">
        <v>2.0294922957911707E-4</v>
      </c>
      <c r="FF34" s="446">
        <v>7.0321351052157971E-4</v>
      </c>
      <c r="FG34" s="446">
        <v>1.174286394766391E-4</v>
      </c>
      <c r="FH34" s="446">
        <v>2.4464660330887037E-4</v>
      </c>
      <c r="FI34" s="446">
        <v>2.2062630413079696E-4</v>
      </c>
      <c r="FJ34" s="446">
        <v>2.1200770581818448E-4</v>
      </c>
      <c r="FK34" s="446">
        <v>1.5390961035788347E-6</v>
      </c>
      <c r="FL34" s="446">
        <v>5.8876140206656454E-4</v>
      </c>
      <c r="FM34" s="446">
        <v>5.0270205085680428E-3</v>
      </c>
      <c r="FN34" s="446">
        <v>1.3460199600445459E-4</v>
      </c>
      <c r="FO34" s="446">
        <v>2.4340500741272062E-6</v>
      </c>
      <c r="FP34" s="446">
        <v>1.0022718263884219E-4</v>
      </c>
      <c r="FQ34" s="446">
        <v>0</v>
      </c>
      <c r="FR34" s="446">
        <v>5.3612020839207482E-4</v>
      </c>
      <c r="FS34" s="446">
        <v>5.1419407478761451E-4</v>
      </c>
      <c r="FT34" s="446">
        <v>0</v>
      </c>
      <c r="FU34" s="448">
        <v>3.7088431414500586E-3</v>
      </c>
    </row>
    <row r="35" spans="2:177" ht="19.5" customHeight="1" x14ac:dyDescent="0.2">
      <c r="B35" s="102">
        <v>32</v>
      </c>
      <c r="C35" s="437" t="s">
        <v>226</v>
      </c>
      <c r="D35" s="438">
        <v>0.92280299861308257</v>
      </c>
      <c r="E35" s="438">
        <v>0.58499801712749433</v>
      </c>
      <c r="F35" s="438">
        <v>0.46318406891161723</v>
      </c>
      <c r="G35" s="439">
        <v>5.9642256413605953E-2</v>
      </c>
      <c r="H35" s="438">
        <v>0.12194496221578321</v>
      </c>
      <c r="I35" s="440">
        <v>0.11566489181425223</v>
      </c>
      <c r="J35" s="3"/>
      <c r="K35" s="457" t="s">
        <v>270</v>
      </c>
      <c r="L35" s="528">
        <v>476691</v>
      </c>
      <c r="M35" s="458">
        <v>429369</v>
      </c>
      <c r="S35" s="102">
        <v>32</v>
      </c>
      <c r="T35" s="437" t="s">
        <v>108</v>
      </c>
      <c r="U35" s="484">
        <v>4.0395141705873593E-5</v>
      </c>
      <c r="V35" s="485">
        <v>1.2030440711619086E-4</v>
      </c>
      <c r="W35" s="485">
        <v>2.975447283263635E-5</v>
      </c>
      <c r="X35" s="485">
        <v>2.4042872185013974E-5</v>
      </c>
      <c r="Y35" s="485">
        <v>2.7540374625826096E-5</v>
      </c>
      <c r="Z35" s="485">
        <v>4.1721018412075754E-5</v>
      </c>
      <c r="AA35" s="485">
        <v>3.7803268057545105E-5</v>
      </c>
      <c r="AB35" s="485">
        <v>1.8436625994927936E-5</v>
      </c>
      <c r="AC35" s="485">
        <v>5.9688432396347441E-5</v>
      </c>
      <c r="AD35" s="485">
        <v>3.2864416935060894E-5</v>
      </c>
      <c r="AE35" s="485">
        <v>1.6169940348854529E-5</v>
      </c>
      <c r="AF35" s="485">
        <v>1.8198243953313162E-5</v>
      </c>
      <c r="AG35" s="485">
        <v>1.9312629402678336E-5</v>
      </c>
      <c r="AH35" s="485">
        <v>1.6279904400208889E-5</v>
      </c>
      <c r="AI35" s="485">
        <v>2.0191058452822911E-5</v>
      </c>
      <c r="AJ35" s="485">
        <v>1.6679293173968471E-5</v>
      </c>
      <c r="AK35" s="485">
        <v>1.9367628297549272E-5</v>
      </c>
      <c r="AL35" s="485">
        <v>1.6500909666392344E-5</v>
      </c>
      <c r="AM35" s="485">
        <v>1.3843669161626159E-5</v>
      </c>
      <c r="AN35" s="485">
        <v>7.8476418642206105E-5</v>
      </c>
      <c r="AO35" s="485">
        <v>3.3211274254906109E-5</v>
      </c>
      <c r="AP35" s="485">
        <v>4.5938640118604003E-5</v>
      </c>
      <c r="AQ35" s="485">
        <v>1.6114175837088698E-4</v>
      </c>
      <c r="AR35" s="485">
        <v>4.5565181615906113E-5</v>
      </c>
      <c r="AS35" s="485">
        <v>5.9510025613346023E-5</v>
      </c>
      <c r="AT35" s="485">
        <v>1.5071455720860273E-4</v>
      </c>
      <c r="AU35" s="485">
        <v>2.7342404636857295E-5</v>
      </c>
      <c r="AV35" s="485">
        <v>6.6895755279916969E-4</v>
      </c>
      <c r="AW35" s="485">
        <v>4.7534145542578302E-4</v>
      </c>
      <c r="AX35" s="485">
        <v>4.6732305433215279E-5</v>
      </c>
      <c r="AY35" s="485">
        <v>3.1951259233885592E-5</v>
      </c>
      <c r="AZ35" s="485">
        <v>1.013769014165621</v>
      </c>
      <c r="BA35" s="485">
        <v>5.5031136724375293E-5</v>
      </c>
      <c r="BB35" s="485">
        <v>5.4435744624814055E-5</v>
      </c>
      <c r="BC35" s="485">
        <v>2.8456523082542558E-4</v>
      </c>
      <c r="BD35" s="485">
        <v>4.1656607575803249E-5</v>
      </c>
      <c r="BE35" s="486">
        <v>1.6008737979919147E-4</v>
      </c>
      <c r="BF35" s="9"/>
      <c r="BG35" s="102">
        <v>32</v>
      </c>
      <c r="BH35" s="437" t="s">
        <v>108</v>
      </c>
      <c r="BI35" s="499">
        <f t="shared" si="35"/>
        <v>3.8262501077811033E-5</v>
      </c>
      <c r="BJ35" s="500">
        <f t="shared" si="38"/>
        <v>1.202979334469772E-4</v>
      </c>
      <c r="BK35" s="500">
        <f t="shared" si="0"/>
        <v>2.7811518448711471E-5</v>
      </c>
      <c r="BL35" s="500">
        <f t="shared" si="1"/>
        <v>2.3716710692213516E-5</v>
      </c>
      <c r="BM35" s="500">
        <f t="shared" si="2"/>
        <v>2.6885916936794851E-5</v>
      </c>
      <c r="BN35" s="500">
        <f t="shared" si="3"/>
        <v>3.9946156868009976E-5</v>
      </c>
      <c r="BO35" s="500">
        <f t="shared" si="4"/>
        <v>3.748381251175704E-5</v>
      </c>
      <c r="BP35" s="500">
        <f t="shared" si="5"/>
        <v>1.7594160210765317E-5</v>
      </c>
      <c r="BQ35" s="500">
        <f t="shared" si="6"/>
        <v>5.533228767039417E-5</v>
      </c>
      <c r="BR35" s="500">
        <f t="shared" si="7"/>
        <v>3.2743140219730387E-5</v>
      </c>
      <c r="BS35" s="500">
        <f t="shared" si="8"/>
        <v>1.6019915076153307E-5</v>
      </c>
      <c r="BT35" s="500">
        <f t="shared" si="9"/>
        <v>1.79949826300437E-5</v>
      </c>
      <c r="BU35" s="500">
        <f t="shared" si="10"/>
        <v>1.9304611213900154E-5</v>
      </c>
      <c r="BV35" s="500">
        <f t="shared" si="39"/>
        <v>1.5956123984987429E-5</v>
      </c>
      <c r="BW35" s="500">
        <f t="shared" si="40"/>
        <v>2.0136041499127721E-5</v>
      </c>
      <c r="BX35" s="500">
        <f t="shared" si="13"/>
        <v>1.604685187261572E-5</v>
      </c>
      <c r="BY35" s="500">
        <f t="shared" si="14"/>
        <v>1.9316157950260878E-5</v>
      </c>
      <c r="BZ35" s="500">
        <f t="shared" si="15"/>
        <v>1.6486968958455285E-5</v>
      </c>
      <c r="CA35" s="500">
        <f t="shared" si="16"/>
        <v>1.3524359887223827E-5</v>
      </c>
      <c r="CB35" s="500">
        <f t="shared" si="17"/>
        <v>7.7843767621017565E-5</v>
      </c>
      <c r="CC35" s="500">
        <f t="shared" si="18"/>
        <v>3.1528739247710301E-5</v>
      </c>
      <c r="CD35" s="500">
        <f t="shared" si="19"/>
        <v>4.4947130867174771E-5</v>
      </c>
      <c r="CE35" s="500">
        <f t="shared" si="20"/>
        <v>1.4750289403056511E-4</v>
      </c>
      <c r="CF35" s="500">
        <f t="shared" si="21"/>
        <v>4.553788406868069E-5</v>
      </c>
      <c r="CG35" s="500">
        <f t="shared" si="22"/>
        <v>5.8834888647898966E-5</v>
      </c>
      <c r="CH35" s="500">
        <f t="shared" si="41"/>
        <v>1.3961257919533994E-4</v>
      </c>
      <c r="CI35" s="500">
        <f t="shared" si="42"/>
        <v>2.5929170013888024E-5</v>
      </c>
      <c r="CJ35" s="500">
        <f t="shared" si="43"/>
        <v>6.3623858681455616E-4</v>
      </c>
      <c r="CK35" s="500">
        <f t="shared" si="44"/>
        <v>4.0248467274007647E-4</v>
      </c>
      <c r="CL35" s="500">
        <f t="shared" si="45"/>
        <v>4.6727959904570525E-5</v>
      </c>
      <c r="CM35" s="500">
        <f t="shared" ref="CM35:CM40" si="46">AY35/$AY$34</f>
        <v>3.194637674598268E-5</v>
      </c>
      <c r="CN35" s="500">
        <f t="shared" si="29"/>
        <v>1</v>
      </c>
      <c r="CO35" s="500">
        <f t="shared" si="30"/>
        <v>5.500723367478703E-5</v>
      </c>
      <c r="CP35" s="500">
        <f t="shared" si="31"/>
        <v>4.7511818683312209E-5</v>
      </c>
      <c r="CQ35" s="500">
        <f t="shared" si="32"/>
        <v>2.7985118494043272E-4</v>
      </c>
      <c r="CR35" s="500">
        <f t="shared" si="33"/>
        <v>4.1629003293302558E-5</v>
      </c>
      <c r="CS35" s="501">
        <f t="shared" si="34"/>
        <v>1.5999781406015373E-4</v>
      </c>
      <c r="CT35" s="11"/>
      <c r="CU35" s="102">
        <v>32</v>
      </c>
      <c r="CV35" s="471" t="s">
        <v>226</v>
      </c>
      <c r="CW35" s="472">
        <v>0</v>
      </c>
      <c r="CX35" s="438">
        <v>0</v>
      </c>
      <c r="CY35" s="438">
        <v>0</v>
      </c>
      <c r="CZ35" s="438">
        <v>0</v>
      </c>
      <c r="DA35" s="438">
        <v>0</v>
      </c>
      <c r="DB35" s="438">
        <v>0</v>
      </c>
      <c r="DC35" s="438">
        <v>0</v>
      </c>
      <c r="DD35" s="438">
        <v>0</v>
      </c>
      <c r="DE35" s="438">
        <v>0</v>
      </c>
      <c r="DF35" s="438">
        <v>0</v>
      </c>
      <c r="DG35" s="438">
        <v>0</v>
      </c>
      <c r="DH35" s="438">
        <v>0</v>
      </c>
      <c r="DI35" s="438">
        <v>0</v>
      </c>
      <c r="DJ35" s="438">
        <v>0</v>
      </c>
      <c r="DK35" s="438">
        <v>0</v>
      </c>
      <c r="DL35" s="438">
        <v>0</v>
      </c>
      <c r="DM35" s="438">
        <v>0</v>
      </c>
      <c r="DN35" s="438">
        <v>0</v>
      </c>
      <c r="DO35" s="438">
        <v>0</v>
      </c>
      <c r="DP35" s="438">
        <v>0</v>
      </c>
      <c r="DQ35" s="438">
        <v>0</v>
      </c>
      <c r="DR35" s="438">
        <v>0</v>
      </c>
      <c r="DS35" s="438">
        <v>0</v>
      </c>
      <c r="DT35" s="438">
        <v>0</v>
      </c>
      <c r="DU35" s="438">
        <v>0</v>
      </c>
      <c r="DV35" s="438">
        <v>0</v>
      </c>
      <c r="DW35" s="438">
        <v>0</v>
      </c>
      <c r="DX35" s="438">
        <v>0</v>
      </c>
      <c r="DY35" s="438">
        <v>0</v>
      </c>
      <c r="DZ35" s="438">
        <v>0</v>
      </c>
      <c r="EA35" s="438">
        <v>0</v>
      </c>
      <c r="EB35" s="438">
        <v>0</v>
      </c>
      <c r="EC35" s="438">
        <v>0</v>
      </c>
      <c r="ED35" s="438">
        <v>0</v>
      </c>
      <c r="EE35" s="438">
        <v>0</v>
      </c>
      <c r="EF35" s="438">
        <v>0</v>
      </c>
      <c r="EG35" s="440">
        <v>0</v>
      </c>
      <c r="EI35" s="102">
        <v>32</v>
      </c>
      <c r="EJ35" s="437" t="s">
        <v>108</v>
      </c>
      <c r="EK35" s="472">
        <v>0</v>
      </c>
      <c r="EL35" s="438">
        <v>0</v>
      </c>
      <c r="EM35" s="438">
        <v>0</v>
      </c>
      <c r="EN35" s="438">
        <v>0</v>
      </c>
      <c r="EO35" s="438">
        <v>5.7055863841072805E-7</v>
      </c>
      <c r="EP35" s="438">
        <v>1.3812522536504511E-5</v>
      </c>
      <c r="EQ35" s="438">
        <v>0</v>
      </c>
      <c r="ER35" s="438">
        <v>5.4857575289313213E-7</v>
      </c>
      <c r="ES35" s="438">
        <v>0</v>
      </c>
      <c r="ET35" s="438">
        <v>0</v>
      </c>
      <c r="EU35" s="438">
        <v>0</v>
      </c>
      <c r="EV35" s="438">
        <v>0</v>
      </c>
      <c r="EW35" s="438">
        <v>0</v>
      </c>
      <c r="EX35" s="438">
        <v>0</v>
      </c>
      <c r="EY35" s="438">
        <v>0</v>
      </c>
      <c r="EZ35" s="438">
        <v>0</v>
      </c>
      <c r="FA35" s="438">
        <v>0</v>
      </c>
      <c r="FB35" s="438">
        <v>0</v>
      </c>
      <c r="FC35" s="438">
        <v>0</v>
      </c>
      <c r="FD35" s="438">
        <v>6.046801274359948E-6</v>
      </c>
      <c r="FE35" s="438">
        <v>1.519830765851519E-6</v>
      </c>
      <c r="FF35" s="438">
        <v>1.948946183278236E-5</v>
      </c>
      <c r="FG35" s="438">
        <v>1.2184324998327966E-4</v>
      </c>
      <c r="FH35" s="438">
        <v>0</v>
      </c>
      <c r="FI35" s="438">
        <v>1.9600654239552645E-5</v>
      </c>
      <c r="FJ35" s="438">
        <v>1.0799925193178707E-4</v>
      </c>
      <c r="FK35" s="438">
        <v>1.1207410847162089E-5</v>
      </c>
      <c r="FL35" s="438">
        <v>6.6345960994161699E-4</v>
      </c>
      <c r="FM35" s="438">
        <v>4.0983095796220335E-4</v>
      </c>
      <c r="FN35" s="438">
        <v>1.7936622410539936E-5</v>
      </c>
      <c r="FO35" s="438">
        <v>6.8788613570576726E-6</v>
      </c>
      <c r="FP35" s="438">
        <v>1.4691434582679401E-2</v>
      </c>
      <c r="FQ35" s="438">
        <v>5.6548292241574301E-6</v>
      </c>
      <c r="FR35" s="438">
        <v>2.1751639073853975E-5</v>
      </c>
      <c r="FS35" s="438">
        <v>2.6295360670896677E-4</v>
      </c>
      <c r="FT35" s="438">
        <v>0</v>
      </c>
      <c r="FU35" s="440">
        <v>1.2914743944840207E-4</v>
      </c>
    </row>
    <row r="36" spans="2:177" ht="19.5" customHeight="1" x14ac:dyDescent="0.2">
      <c r="B36" s="102">
        <v>33</v>
      </c>
      <c r="C36" s="437" t="s">
        <v>227</v>
      </c>
      <c r="D36" s="438">
        <v>0.97345257124384821</v>
      </c>
      <c r="E36" s="438">
        <v>0.61726209924015796</v>
      </c>
      <c r="F36" s="438">
        <v>0.47034002278686698</v>
      </c>
      <c r="G36" s="439">
        <v>1.2783688229310962E-2</v>
      </c>
      <c r="H36" s="438">
        <v>0.18368986968623632</v>
      </c>
      <c r="I36" s="440">
        <v>0.14908037940150032</v>
      </c>
      <c r="J36" s="3"/>
      <c r="K36" s="457" t="s">
        <v>276</v>
      </c>
      <c r="L36" s="528">
        <v>470781</v>
      </c>
      <c r="M36" s="458">
        <v>501114</v>
      </c>
      <c r="S36" s="102">
        <v>33</v>
      </c>
      <c r="T36" s="437" t="s">
        <v>109</v>
      </c>
      <c r="U36" s="484">
        <v>3.7514675009623524E-3</v>
      </c>
      <c r="V36" s="485">
        <v>2.4529277973440186E-3</v>
      </c>
      <c r="W36" s="485">
        <v>1.750120204601631E-3</v>
      </c>
      <c r="X36" s="485">
        <v>1.7319284266499666E-3</v>
      </c>
      <c r="Y36" s="485">
        <v>8.203661025668812E-4</v>
      </c>
      <c r="Z36" s="485">
        <v>2.0321178172149905E-3</v>
      </c>
      <c r="AA36" s="485">
        <v>7.2167058780107289E-4</v>
      </c>
      <c r="AB36" s="485">
        <v>7.2533978112623463E-4</v>
      </c>
      <c r="AC36" s="485">
        <v>2.1876644554387342E-3</v>
      </c>
      <c r="AD36" s="485">
        <v>4.396970432177973E-4</v>
      </c>
      <c r="AE36" s="485">
        <v>1.5543007429331555E-3</v>
      </c>
      <c r="AF36" s="485">
        <v>8.0145641232417077E-4</v>
      </c>
      <c r="AG36" s="485">
        <v>2.3895796589187075E-3</v>
      </c>
      <c r="AH36" s="485">
        <v>4.4462715022316931E-4</v>
      </c>
      <c r="AI36" s="485">
        <v>1.0211578552698996E-3</v>
      </c>
      <c r="AJ36" s="485">
        <v>5.0103645541342339E-4</v>
      </c>
      <c r="AK36" s="485">
        <v>9.0463109415757066E-4</v>
      </c>
      <c r="AL36" s="485">
        <v>7.0729081466819278E-4</v>
      </c>
      <c r="AM36" s="485">
        <v>2.2547515322716502E-4</v>
      </c>
      <c r="AN36" s="485">
        <v>1.4821597034943821E-3</v>
      </c>
      <c r="AO36" s="485">
        <v>1.2359196948010169E-3</v>
      </c>
      <c r="AP36" s="485">
        <v>1.8505181562249468E-3</v>
      </c>
      <c r="AQ36" s="485">
        <v>9.6359277283705937E-3</v>
      </c>
      <c r="AR36" s="485">
        <v>2.2783998783478211E-3</v>
      </c>
      <c r="AS36" s="485">
        <v>9.4624361305760841E-4</v>
      </c>
      <c r="AT36" s="485">
        <v>3.5835465925001158E-3</v>
      </c>
      <c r="AU36" s="485">
        <v>6.0882035310205935E-4</v>
      </c>
      <c r="AV36" s="485">
        <v>2.1583707529296008E-3</v>
      </c>
      <c r="AW36" s="485">
        <v>1.8842819859357161E-3</v>
      </c>
      <c r="AX36" s="485">
        <v>3.8972335523211772E-4</v>
      </c>
      <c r="AY36" s="485">
        <v>1.4428533491990068E-3</v>
      </c>
      <c r="AZ36" s="485">
        <v>1.503721205492279E-3</v>
      </c>
      <c r="BA36" s="485">
        <v>1.0004345437498199</v>
      </c>
      <c r="BB36" s="485">
        <v>2.1483703925358304E-3</v>
      </c>
      <c r="BC36" s="485">
        <v>3.5825311628956704E-3</v>
      </c>
      <c r="BD36" s="485">
        <v>3.5880152551673886E-4</v>
      </c>
      <c r="BE36" s="486">
        <v>5.7344437782142019E-4</v>
      </c>
      <c r="BF36" s="9"/>
      <c r="BG36" s="102">
        <v>33</v>
      </c>
      <c r="BH36" s="437" t="s">
        <v>109</v>
      </c>
      <c r="BI36" s="499">
        <f t="shared" si="35"/>
        <v>3.5534107132015277E-3</v>
      </c>
      <c r="BJ36" s="500">
        <f t="shared" si="38"/>
        <v>2.4527958034832311E-3</v>
      </c>
      <c r="BK36" s="500">
        <f t="shared" si="0"/>
        <v>1.6358381017711452E-3</v>
      </c>
      <c r="BL36" s="500">
        <f t="shared" si="1"/>
        <v>1.7084333817687731E-3</v>
      </c>
      <c r="BM36" s="500">
        <f t="shared" si="2"/>
        <v>8.0087127321397855E-4</v>
      </c>
      <c r="BN36" s="500">
        <f t="shared" si="3"/>
        <v>1.9456691181165562E-3</v>
      </c>
      <c r="BO36" s="500">
        <f t="shared" si="4"/>
        <v>7.1557212903411525E-4</v>
      </c>
      <c r="BP36" s="500">
        <f t="shared" si="5"/>
        <v>6.9219521619016846E-4</v>
      </c>
      <c r="BQ36" s="500">
        <f t="shared" si="6"/>
        <v>2.0280056639926042E-3</v>
      </c>
      <c r="BR36" s="500">
        <f t="shared" si="7"/>
        <v>4.3807446724916351E-4</v>
      </c>
      <c r="BS36" s="500">
        <f t="shared" si="8"/>
        <v>1.5398798862207945E-3</v>
      </c>
      <c r="BT36" s="500">
        <f t="shared" si="9"/>
        <v>7.9250471943942142E-4</v>
      </c>
      <c r="BU36" s="500">
        <f t="shared" si="10"/>
        <v>2.3885875567866664E-3</v>
      </c>
      <c r="BV36" s="500">
        <f t="shared" si="39"/>
        <v>4.3578425042603385E-4</v>
      </c>
      <c r="BW36" s="500">
        <f t="shared" si="40"/>
        <v>1.0183753862591674E-3</v>
      </c>
      <c r="BX36" s="500">
        <f t="shared" si="13"/>
        <v>4.8203827937672028E-4</v>
      </c>
      <c r="BY36" s="500">
        <f t="shared" si="14"/>
        <v>9.0222699615089528E-4</v>
      </c>
      <c r="BZ36" s="500">
        <f t="shared" si="15"/>
        <v>7.0669326369232534E-4</v>
      </c>
      <c r="CA36" s="500">
        <f t="shared" si="16"/>
        <v>2.2027448664577268E-4</v>
      </c>
      <c r="CB36" s="500">
        <f t="shared" si="17"/>
        <v>1.4702110204861093E-3</v>
      </c>
      <c r="CC36" s="500">
        <f t="shared" si="18"/>
        <v>1.1733060733956811E-3</v>
      </c>
      <c r="CD36" s="500">
        <f t="shared" si="19"/>
        <v>1.8105777951890583E-3</v>
      </c>
      <c r="CE36" s="500">
        <f t="shared" si="20"/>
        <v>8.8203532155375734E-3</v>
      </c>
      <c r="CF36" s="500">
        <f t="shared" si="21"/>
        <v>2.2770349166364454E-3</v>
      </c>
      <c r="CG36" s="500">
        <f t="shared" si="22"/>
        <v>9.3550854724459517E-4</v>
      </c>
      <c r="CH36" s="500">
        <f t="shared" si="41"/>
        <v>3.319574377630561E-3</v>
      </c>
      <c r="CI36" s="500">
        <f t="shared" si="42"/>
        <v>5.7735252817592286E-4</v>
      </c>
      <c r="CJ36" s="500">
        <f t="shared" si="43"/>
        <v>2.052804026084543E-3</v>
      </c>
      <c r="CK36" s="500">
        <f t="shared" si="44"/>
        <v>1.5954733377505073E-3</v>
      </c>
      <c r="CL36" s="500">
        <f t="shared" si="45"/>
        <v>3.8968711576162744E-4</v>
      </c>
      <c r="CM36" s="500">
        <f t="shared" si="46"/>
        <v>1.4426328660571196E-3</v>
      </c>
      <c r="CN36" s="500">
        <f t="shared" ref="CN36:CN40" si="47">AZ36/$AZ$35</f>
        <v>1.4832976590134898E-3</v>
      </c>
      <c r="CO36" s="500">
        <f t="shared" si="30"/>
        <v>1</v>
      </c>
      <c r="CP36" s="500">
        <f t="shared" si="31"/>
        <v>1.875109549033882E-3</v>
      </c>
      <c r="CQ36" s="500">
        <f t="shared" si="32"/>
        <v>3.5231837287860281E-3</v>
      </c>
      <c r="CR36" s="500">
        <f t="shared" si="33"/>
        <v>3.5856376110795883E-4</v>
      </c>
      <c r="CS36" s="501">
        <f t="shared" si="34"/>
        <v>5.7312354697540945E-4</v>
      </c>
      <c r="CT36" s="11"/>
      <c r="CU36" s="102">
        <v>33</v>
      </c>
      <c r="CV36" s="471" t="s">
        <v>227</v>
      </c>
      <c r="CW36" s="472">
        <v>0</v>
      </c>
      <c r="CX36" s="438">
        <v>0</v>
      </c>
      <c r="CY36" s="438">
        <v>0</v>
      </c>
      <c r="CZ36" s="438">
        <v>0</v>
      </c>
      <c r="DA36" s="438">
        <v>0</v>
      </c>
      <c r="DB36" s="438">
        <v>0</v>
      </c>
      <c r="DC36" s="438">
        <v>0</v>
      </c>
      <c r="DD36" s="438">
        <v>0</v>
      </c>
      <c r="DE36" s="438">
        <v>0</v>
      </c>
      <c r="DF36" s="438">
        <v>0</v>
      </c>
      <c r="DG36" s="438">
        <v>0</v>
      </c>
      <c r="DH36" s="438">
        <v>0</v>
      </c>
      <c r="DI36" s="438">
        <v>0</v>
      </c>
      <c r="DJ36" s="438">
        <v>0</v>
      </c>
      <c r="DK36" s="438">
        <v>0</v>
      </c>
      <c r="DL36" s="438">
        <v>0</v>
      </c>
      <c r="DM36" s="438">
        <v>0</v>
      </c>
      <c r="DN36" s="438">
        <v>0</v>
      </c>
      <c r="DO36" s="438">
        <v>0</v>
      </c>
      <c r="DP36" s="438">
        <v>0</v>
      </c>
      <c r="DQ36" s="438">
        <v>0</v>
      </c>
      <c r="DR36" s="438">
        <v>0</v>
      </c>
      <c r="DS36" s="438">
        <v>0</v>
      </c>
      <c r="DT36" s="438">
        <v>0</v>
      </c>
      <c r="DU36" s="438">
        <v>0</v>
      </c>
      <c r="DV36" s="438">
        <v>0</v>
      </c>
      <c r="DW36" s="438">
        <v>0</v>
      </c>
      <c r="DX36" s="438">
        <v>0</v>
      </c>
      <c r="DY36" s="438">
        <v>0</v>
      </c>
      <c r="DZ36" s="438">
        <v>0</v>
      </c>
      <c r="EA36" s="438">
        <v>0</v>
      </c>
      <c r="EB36" s="438">
        <v>0</v>
      </c>
      <c r="EC36" s="438">
        <v>0</v>
      </c>
      <c r="ED36" s="438">
        <v>0</v>
      </c>
      <c r="EE36" s="438">
        <v>0</v>
      </c>
      <c r="EF36" s="438">
        <v>0</v>
      </c>
      <c r="EG36" s="440">
        <v>0</v>
      </c>
      <c r="EI36" s="102">
        <v>33</v>
      </c>
      <c r="EJ36" s="437" t="s">
        <v>109</v>
      </c>
      <c r="EK36" s="472">
        <v>3.3340285498484022E-3</v>
      </c>
      <c r="EL36" s="438">
        <v>1.8654032435957684E-3</v>
      </c>
      <c r="EM36" s="438">
        <v>1.1166699832785365E-3</v>
      </c>
      <c r="EN36" s="438">
        <v>1.4303674292556064E-3</v>
      </c>
      <c r="EO36" s="438">
        <v>5.2803920759670621E-4</v>
      </c>
      <c r="EP36" s="438">
        <v>1.6218769662982939E-3</v>
      </c>
      <c r="EQ36" s="438">
        <v>4.6125557524414208E-4</v>
      </c>
      <c r="ER36" s="438">
        <v>4.404710532445481E-4</v>
      </c>
      <c r="ES36" s="438">
        <v>1.7157081426990956E-3</v>
      </c>
      <c r="ET36" s="438">
        <v>1.6715952994918407E-4</v>
      </c>
      <c r="EU36" s="438">
        <v>1.4236829503758506E-3</v>
      </c>
      <c r="EV36" s="438">
        <v>6.203310945065751E-4</v>
      </c>
      <c r="EW36" s="438">
        <v>2.2255546488304519E-3</v>
      </c>
      <c r="EX36" s="438">
        <v>2.6911881155762546E-4</v>
      </c>
      <c r="EY36" s="438">
        <v>7.9092813649227732E-4</v>
      </c>
      <c r="EZ36" s="438">
        <v>2.6211818415012976E-4</v>
      </c>
      <c r="FA36" s="438">
        <v>6.9124947536450417E-4</v>
      </c>
      <c r="FB36" s="438">
        <v>5.1267510910138318E-4</v>
      </c>
      <c r="FC36" s="438">
        <v>4.6358183766853025E-5</v>
      </c>
      <c r="FD36" s="438">
        <v>1.0726601744922406E-3</v>
      </c>
      <c r="FE36" s="438">
        <v>8.3717939533488014E-4</v>
      </c>
      <c r="FF36" s="438">
        <v>1.5186597337511641E-3</v>
      </c>
      <c r="FG36" s="438">
        <v>8.5714077596933252E-3</v>
      </c>
      <c r="FH36" s="438">
        <v>1.8830779479790539E-3</v>
      </c>
      <c r="FI36" s="438">
        <v>5.868301635360715E-4</v>
      </c>
      <c r="FJ36" s="438">
        <v>3.0430247937273461E-3</v>
      </c>
      <c r="FK36" s="438">
        <v>2.3426194306480077E-4</v>
      </c>
      <c r="FL36" s="438">
        <v>1.5899879283479492E-3</v>
      </c>
      <c r="FM36" s="438">
        <v>1.2282860224789244E-3</v>
      </c>
      <c r="FN36" s="438">
        <v>2.2345486282036095E-6</v>
      </c>
      <c r="FO36" s="438">
        <v>1.108621490626517E-3</v>
      </c>
      <c r="FP36" s="438">
        <v>1.1231809621103459E-3</v>
      </c>
      <c r="FQ36" s="438">
        <v>0</v>
      </c>
      <c r="FR36" s="438">
        <v>1.75834058038977E-3</v>
      </c>
      <c r="FS36" s="438">
        <v>3.155297354939174E-3</v>
      </c>
      <c r="FT36" s="438">
        <v>0</v>
      </c>
      <c r="FU36" s="440">
        <v>2.3644711386499245E-4</v>
      </c>
    </row>
    <row r="37" spans="2:177" ht="19.5" customHeight="1" x14ac:dyDescent="0.2">
      <c r="B37" s="102">
        <v>34</v>
      </c>
      <c r="C37" s="437" t="s">
        <v>52</v>
      </c>
      <c r="D37" s="438">
        <v>0.71941544372184318</v>
      </c>
      <c r="E37" s="438">
        <v>0.60824650063972596</v>
      </c>
      <c r="F37" s="438">
        <v>0.2660776979908181</v>
      </c>
      <c r="G37" s="439">
        <v>1.370333837905475E-2</v>
      </c>
      <c r="H37" s="438">
        <v>0.13347782923019205</v>
      </c>
      <c r="I37" s="440">
        <v>0.12096370721916566</v>
      </c>
      <c r="J37" s="3"/>
      <c r="K37" s="457"/>
      <c r="L37" s="528"/>
      <c r="M37" s="458"/>
      <c r="S37" s="102">
        <v>34</v>
      </c>
      <c r="T37" s="437" t="s">
        <v>52</v>
      </c>
      <c r="U37" s="484">
        <v>4.2188247104574784E-2</v>
      </c>
      <c r="V37" s="485">
        <v>6.2501573549160513E-2</v>
      </c>
      <c r="W37" s="485">
        <v>5.7653150852967558E-2</v>
      </c>
      <c r="X37" s="485">
        <v>4.7730883866547141E-2</v>
      </c>
      <c r="Y37" s="485">
        <v>3.1092495790503605E-2</v>
      </c>
      <c r="Z37" s="485">
        <v>9.0611484508895668E-2</v>
      </c>
      <c r="AA37" s="485">
        <v>4.2152867740303197E-2</v>
      </c>
      <c r="AB37" s="485">
        <v>4.9188442856804487E-2</v>
      </c>
      <c r="AC37" s="485">
        <v>6.6445920561327448E-2</v>
      </c>
      <c r="AD37" s="485">
        <v>3.8354578009393271E-2</v>
      </c>
      <c r="AE37" s="485">
        <v>1.8053037174132126E-2</v>
      </c>
      <c r="AF37" s="485">
        <v>3.4191553763540612E-2</v>
      </c>
      <c r="AG37" s="485">
        <v>4.3009915078255544E-2</v>
      </c>
      <c r="AH37" s="485">
        <v>3.3293000349576808E-2</v>
      </c>
      <c r="AI37" s="485">
        <v>4.3921046592427217E-2</v>
      </c>
      <c r="AJ37" s="485">
        <v>5.1110396381302221E-2</v>
      </c>
      <c r="AK37" s="485">
        <v>4.6748873015083715E-2</v>
      </c>
      <c r="AL37" s="485">
        <v>3.4269424349389364E-2</v>
      </c>
      <c r="AM37" s="485">
        <v>3.4705024401898876E-2</v>
      </c>
      <c r="AN37" s="485">
        <v>6.3476769639460223E-2</v>
      </c>
      <c r="AO37" s="485">
        <v>8.0791688611886125E-2</v>
      </c>
      <c r="AP37" s="485">
        <v>7.5740645633303683E-2</v>
      </c>
      <c r="AQ37" s="485">
        <v>0.1488211744706732</v>
      </c>
      <c r="AR37" s="485">
        <v>6.9558320945827687E-2</v>
      </c>
      <c r="AS37" s="485">
        <v>7.9130795106567509E-2</v>
      </c>
      <c r="AT37" s="485">
        <v>0.12966156495232661</v>
      </c>
      <c r="AU37" s="485">
        <v>4.5056887885540117E-2</v>
      </c>
      <c r="AV37" s="485">
        <v>0.17674086555355459</v>
      </c>
      <c r="AW37" s="485">
        <v>0.15985922080398124</v>
      </c>
      <c r="AX37" s="485">
        <v>8.603949552391689E-2</v>
      </c>
      <c r="AY37" s="485">
        <v>6.9461479974020718E-2</v>
      </c>
      <c r="AZ37" s="485">
        <v>5.2085944756414558E-2</v>
      </c>
      <c r="BA37" s="485">
        <v>8.2137274252858827E-2</v>
      </c>
      <c r="BB37" s="485">
        <v>1.1457306020561526</v>
      </c>
      <c r="BC37" s="485">
        <v>5.093422430578276E-2</v>
      </c>
      <c r="BD37" s="485">
        <v>2.6123670232269327E-2</v>
      </c>
      <c r="BE37" s="486">
        <v>4.3783720669730575E-2</v>
      </c>
      <c r="BF37" s="9"/>
      <c r="BG37" s="102">
        <v>34</v>
      </c>
      <c r="BH37" s="437" t="s">
        <v>52</v>
      </c>
      <c r="BI37" s="499">
        <f t="shared" si="35"/>
        <v>3.9960940403757424E-2</v>
      </c>
      <c r="BJ37" s="500">
        <f t="shared" si="38"/>
        <v>6.2498210293215124E-2</v>
      </c>
      <c r="BK37" s="500">
        <f t="shared" si="0"/>
        <v>5.3888424694754848E-2</v>
      </c>
      <c r="BL37" s="500">
        <f t="shared" si="1"/>
        <v>4.7083374857856332E-2</v>
      </c>
      <c r="BM37" s="500">
        <f t="shared" si="2"/>
        <v>3.0353627012655367E-2</v>
      </c>
      <c r="BN37" s="500">
        <f t="shared" si="3"/>
        <v>8.6756764623654267E-2</v>
      </c>
      <c r="BO37" s="500">
        <f t="shared" si="4"/>
        <v>4.1796656014110312E-2</v>
      </c>
      <c r="BP37" s="500">
        <f t="shared" si="5"/>
        <v>4.6940765863492571E-2</v>
      </c>
      <c r="BQ37" s="500">
        <f t="shared" si="6"/>
        <v>6.1596604960402923E-2</v>
      </c>
      <c r="BR37" s="500">
        <f t="shared" si="7"/>
        <v>3.8213041427501121E-2</v>
      </c>
      <c r="BS37" s="500">
        <f t="shared" si="8"/>
        <v>1.788554046315469E-2</v>
      </c>
      <c r="BT37" s="500">
        <f t="shared" si="9"/>
        <v>3.3809658648800658E-2</v>
      </c>
      <c r="BU37" s="500">
        <f t="shared" si="10"/>
        <v>4.2992058285623094E-2</v>
      </c>
      <c r="BV37" s="500">
        <f t="shared" si="39"/>
        <v>3.2630857549953499E-2</v>
      </c>
      <c r="BW37" s="500">
        <f t="shared" si="40"/>
        <v>4.3801369746744964E-2</v>
      </c>
      <c r="BX37" s="500">
        <f t="shared" si="13"/>
        <v>4.9172405049001972E-2</v>
      </c>
      <c r="BY37" s="500">
        <f t="shared" si="14"/>
        <v>4.6624635772791544E-2</v>
      </c>
      <c r="BZ37" s="500">
        <f t="shared" si="15"/>
        <v>3.4240472003992377E-2</v>
      </c>
      <c r="CA37" s="500">
        <f t="shared" si="16"/>
        <v>3.3904540366163381E-2</v>
      </c>
      <c r="CB37" s="500">
        <f t="shared" si="17"/>
        <v>6.2965040844632725E-2</v>
      </c>
      <c r="CC37" s="500">
        <f t="shared" si="18"/>
        <v>7.6698655525090906E-2</v>
      </c>
      <c r="CD37" s="500">
        <f t="shared" si="19"/>
        <v>7.4105909588423877E-2</v>
      </c>
      <c r="CE37" s="500">
        <f t="shared" si="20"/>
        <v>0.13622511104122267</v>
      </c>
      <c r="CF37" s="500">
        <f t="shared" si="21"/>
        <v>6.9516649400063954E-2</v>
      </c>
      <c r="CG37" s="500">
        <f t="shared" si="22"/>
        <v>7.8233061920754868E-2</v>
      </c>
      <c r="CH37" s="500">
        <f t="shared" si="41"/>
        <v>0.12011039836346436</v>
      </c>
      <c r="CI37" s="500">
        <f t="shared" si="42"/>
        <v>4.2728052700457111E-2</v>
      </c>
      <c r="CJ37" s="500">
        <f t="shared" si="43"/>
        <v>0.16809640321967317</v>
      </c>
      <c r="CK37" s="500">
        <f t="shared" si="44"/>
        <v>0.13535719520221778</v>
      </c>
      <c r="CL37" s="500">
        <f t="shared" si="45"/>
        <v>8.6031494910873862E-2</v>
      </c>
      <c r="CM37" s="500">
        <f t="shared" si="46"/>
        <v>6.9450865530526998E-2</v>
      </c>
      <c r="CN37" s="500">
        <f t="shared" si="47"/>
        <v>5.1378513279263828E-2</v>
      </c>
      <c r="CO37" s="500">
        <f t="shared" ref="CO37:CO40" si="48">BA37/$BA$36</f>
        <v>8.2101597516807664E-2</v>
      </c>
      <c r="CP37" s="500">
        <f t="shared" si="31"/>
        <v>1</v>
      </c>
      <c r="CQ37" s="500">
        <f t="shared" si="32"/>
        <v>5.0090458994758946E-2</v>
      </c>
      <c r="CR37" s="500">
        <f t="shared" si="33"/>
        <v>2.6106359048881811E-2</v>
      </c>
      <c r="CS37" s="501">
        <f t="shared" si="34"/>
        <v>4.3759224539526395E-2</v>
      </c>
      <c r="CT37" s="11"/>
      <c r="CU37" s="102">
        <v>34</v>
      </c>
      <c r="CV37" s="471" t="s">
        <v>52</v>
      </c>
      <c r="CW37" s="472">
        <v>0</v>
      </c>
      <c r="CX37" s="438">
        <v>6.057191153683617E-3</v>
      </c>
      <c r="CY37" s="438">
        <v>0.10614056814962011</v>
      </c>
      <c r="CZ37" s="438">
        <v>0</v>
      </c>
      <c r="DA37" s="438">
        <v>0.10182295062786188</v>
      </c>
      <c r="DB37" s="438">
        <v>5.979092727217513E-2</v>
      </c>
      <c r="DC37" s="438">
        <v>4.5256055610562743E-2</v>
      </c>
      <c r="DD37" s="438">
        <v>1.807306429085399E-2</v>
      </c>
      <c r="DE37" s="438">
        <v>4.5711458496084378E-2</v>
      </c>
      <c r="DF37" s="438">
        <v>0.12091837322448228</v>
      </c>
      <c r="DG37" s="438">
        <v>1.6674661911022085E-2</v>
      </c>
      <c r="DH37" s="438">
        <v>2.1861502237607397E-2</v>
      </c>
      <c r="DI37" s="438">
        <v>2.1290739782721158E-2</v>
      </c>
      <c r="DJ37" s="438">
        <v>1.6945195855529924E-2</v>
      </c>
      <c r="DK37" s="438">
        <v>1.0378875191152926E-2</v>
      </c>
      <c r="DL37" s="438">
        <v>1.0600976715442946E-2</v>
      </c>
      <c r="DM37" s="438">
        <v>1.5257375357333378E-2</v>
      </c>
      <c r="DN37" s="438">
        <v>1.9718546722897856E-2</v>
      </c>
      <c r="DO37" s="438">
        <v>1.425796394951556E-2</v>
      </c>
      <c r="DP37" s="438">
        <v>1.7931894563577758E-2</v>
      </c>
      <c r="DQ37" s="438">
        <v>0</v>
      </c>
      <c r="DR37" s="438">
        <v>8.9976775929680813E-2</v>
      </c>
      <c r="DS37" s="438">
        <v>0.25847218299915276</v>
      </c>
      <c r="DT37" s="438">
        <v>3.2246808094314086E-2</v>
      </c>
      <c r="DU37" s="438">
        <v>6.5379069348825538E-3</v>
      </c>
      <c r="DV37" s="438">
        <v>0</v>
      </c>
      <c r="DW37" s="438">
        <v>0</v>
      </c>
      <c r="DX37" s="438">
        <v>1.4508779246021427E-2</v>
      </c>
      <c r="DY37" s="438">
        <v>7.4565406461110217E-3</v>
      </c>
      <c r="DZ37" s="438">
        <v>0</v>
      </c>
      <c r="EA37" s="438">
        <v>0</v>
      </c>
      <c r="EB37" s="438">
        <v>0</v>
      </c>
      <c r="EC37" s="438">
        <v>0</v>
      </c>
      <c r="ED37" s="438">
        <v>1.7160464224878212E-5</v>
      </c>
      <c r="EE37" s="438">
        <v>0</v>
      </c>
      <c r="EF37" s="438">
        <v>0</v>
      </c>
      <c r="EG37" s="440">
        <v>0</v>
      </c>
      <c r="EI37" s="102">
        <v>34</v>
      </c>
      <c r="EJ37" s="437" t="s">
        <v>52</v>
      </c>
      <c r="EK37" s="472">
        <v>2.7444108842853612E-2</v>
      </c>
      <c r="EL37" s="438">
        <v>2.928059692903795E-2</v>
      </c>
      <c r="EM37" s="438">
        <v>4.7384263735521549E-2</v>
      </c>
      <c r="EN37" s="438">
        <v>3.9065250379835825E-2</v>
      </c>
      <c r="EO37" s="438">
        <v>2.1137338785760913E-2</v>
      </c>
      <c r="EP37" s="438">
        <v>8.976514836988024E-2</v>
      </c>
      <c r="EQ37" s="438">
        <v>3.3481728226545368E-2</v>
      </c>
      <c r="ER37" s="438">
        <v>4.3057823119312125E-2</v>
      </c>
      <c r="ES37" s="438">
        <v>5.1599825707060516E-2</v>
      </c>
      <c r="ET37" s="438">
        <v>2.9538946352041767E-2</v>
      </c>
      <c r="EU37" s="438">
        <v>1.2722380405807121E-2</v>
      </c>
      <c r="EV37" s="438">
        <v>3.0472078227468391E-2</v>
      </c>
      <c r="EW37" s="438">
        <v>4.0524733257575177E-2</v>
      </c>
      <c r="EX37" s="438">
        <v>2.9671948755394514E-2</v>
      </c>
      <c r="EY37" s="438">
        <v>3.91281669645972E-2</v>
      </c>
      <c r="EZ37" s="438">
        <v>4.9049846266282816E-2</v>
      </c>
      <c r="FA37" s="438">
        <v>4.2974348846664075E-2</v>
      </c>
      <c r="FB37" s="438">
        <v>2.8657022952871661E-2</v>
      </c>
      <c r="FC37" s="438">
        <v>3.0972717580192956E-2</v>
      </c>
      <c r="FD37" s="438">
        <v>4.6806733767802235E-2</v>
      </c>
      <c r="FE37" s="438">
        <v>7.654088818735813E-2</v>
      </c>
      <c r="FF37" s="438">
        <v>7.6249926192671333E-2</v>
      </c>
      <c r="FG37" s="438">
        <v>0.14577088039032221</v>
      </c>
      <c r="FH37" s="438">
        <v>6.3040389885915593E-2</v>
      </c>
      <c r="FI37" s="438">
        <v>7.7046920077651612E-2</v>
      </c>
      <c r="FJ37" s="438">
        <v>0.13099975821268395</v>
      </c>
      <c r="FK37" s="438">
        <v>3.8068569338238448E-2</v>
      </c>
      <c r="FL37" s="438">
        <v>0.19286709679550881</v>
      </c>
      <c r="FM37" s="438">
        <v>0.15657407294905529</v>
      </c>
      <c r="FN37" s="438">
        <v>8.94627767041314E-2</v>
      </c>
      <c r="FO37" s="438">
        <v>7.1966922271250844E-2</v>
      </c>
      <c r="FP37" s="438">
        <v>4.5637993474854997E-2</v>
      </c>
      <c r="FQ37" s="438">
        <v>7.6178089421699458E-2</v>
      </c>
      <c r="FR37" s="438">
        <v>0.16224906193801417</v>
      </c>
      <c r="FS37" s="438">
        <v>3.7999426657862587E-2</v>
      </c>
      <c r="FT37" s="438">
        <v>0</v>
      </c>
      <c r="FU37" s="440">
        <v>2.4899083363444034E-2</v>
      </c>
    </row>
    <row r="38" spans="2:177" ht="19.5" customHeight="1" x14ac:dyDescent="0.2">
      <c r="B38" s="240">
        <v>35</v>
      </c>
      <c r="C38" s="441" t="s">
        <v>53</v>
      </c>
      <c r="D38" s="449">
        <v>0.8730314363205931</v>
      </c>
      <c r="E38" s="442">
        <v>0.5560662680345887</v>
      </c>
      <c r="F38" s="442">
        <v>0.29859281695418621</v>
      </c>
      <c r="G38" s="442">
        <v>8.0550879054177543E-2</v>
      </c>
      <c r="H38" s="442">
        <v>0.17266390630001149</v>
      </c>
      <c r="I38" s="444">
        <v>0.14763078958944584</v>
      </c>
      <c r="K38" s="457"/>
      <c r="L38" s="528"/>
      <c r="M38" s="458"/>
      <c r="S38" s="240">
        <v>35</v>
      </c>
      <c r="T38" s="475" t="s">
        <v>53</v>
      </c>
      <c r="U38" s="487">
        <v>1.4565826970560033E-3</v>
      </c>
      <c r="V38" s="488">
        <v>5.8766587804540854E-4</v>
      </c>
      <c r="W38" s="488">
        <v>6.84455502564484E-4</v>
      </c>
      <c r="X38" s="488">
        <v>4.7212957172544293E-4</v>
      </c>
      <c r="Y38" s="488">
        <v>3.3104418031863612E-4</v>
      </c>
      <c r="Z38" s="488">
        <v>6.5068832516229766E-4</v>
      </c>
      <c r="AA38" s="488">
        <v>3.0262095108537276E-4</v>
      </c>
      <c r="AB38" s="488">
        <v>3.3258654663577609E-4</v>
      </c>
      <c r="AC38" s="488">
        <v>5.3576500648257956E-4</v>
      </c>
      <c r="AD38" s="488">
        <v>3.3515853506050556E-4</v>
      </c>
      <c r="AE38" s="488">
        <v>1.4173230967532709E-4</v>
      </c>
      <c r="AF38" s="488">
        <v>3.0625063252358574E-4</v>
      </c>
      <c r="AG38" s="488">
        <v>4.7036551278752993E-4</v>
      </c>
      <c r="AH38" s="488">
        <v>3.4938206956682829E-4</v>
      </c>
      <c r="AI38" s="488">
        <v>3.5515135711465979E-4</v>
      </c>
      <c r="AJ38" s="488">
        <v>4.9976470372950054E-4</v>
      </c>
      <c r="AK38" s="488">
        <v>5.000412768932708E-4</v>
      </c>
      <c r="AL38" s="488">
        <v>3.4747796915636595E-4</v>
      </c>
      <c r="AM38" s="488">
        <v>2.5265268849839802E-4</v>
      </c>
      <c r="AN38" s="488">
        <v>5.2060217001288973E-4</v>
      </c>
      <c r="AO38" s="488">
        <v>6.6972248646193452E-4</v>
      </c>
      <c r="AP38" s="488">
        <v>4.3437579631951876E-4</v>
      </c>
      <c r="AQ38" s="488">
        <v>1.1627760428764029E-3</v>
      </c>
      <c r="AR38" s="488">
        <v>4.2639784313485047E-4</v>
      </c>
      <c r="AS38" s="488">
        <v>1.2020192497726393E-3</v>
      </c>
      <c r="AT38" s="488">
        <v>1.1442321954513097E-3</v>
      </c>
      <c r="AU38" s="488">
        <v>9.5616588628539764E-4</v>
      </c>
      <c r="AV38" s="488">
        <v>1.1581903334705909E-3</v>
      </c>
      <c r="AW38" s="488">
        <v>1.2981224740081919E-2</v>
      </c>
      <c r="AX38" s="488">
        <v>8.9323378471046805E-4</v>
      </c>
      <c r="AY38" s="488">
        <v>1.1025656195880217E-2</v>
      </c>
      <c r="AZ38" s="488">
        <v>2.0605255289360483E-2</v>
      </c>
      <c r="BA38" s="488">
        <v>2.9730634117137375E-3</v>
      </c>
      <c r="BB38" s="488">
        <v>2.7185771483073601E-3</v>
      </c>
      <c r="BC38" s="488">
        <v>1.0168448308910905</v>
      </c>
      <c r="BD38" s="488">
        <v>3.1302897829716097E-4</v>
      </c>
      <c r="BE38" s="489">
        <v>3.6701261580335742E-3</v>
      </c>
      <c r="BG38" s="240">
        <v>35</v>
      </c>
      <c r="BH38" s="475" t="s">
        <v>53</v>
      </c>
      <c r="BI38" s="502">
        <f t="shared" si="35"/>
        <v>1.3796831664022243E-3</v>
      </c>
      <c r="BJ38" s="503">
        <f t="shared" si="38"/>
        <v>5.8763425530943556E-4</v>
      </c>
      <c r="BK38" s="503">
        <f t="shared" si="0"/>
        <v>6.3976085020786425E-4</v>
      </c>
      <c r="BL38" s="503">
        <f t="shared" si="1"/>
        <v>4.6572474268820362E-4</v>
      </c>
      <c r="BM38" s="503">
        <f t="shared" si="2"/>
        <v>3.231773879397333E-4</v>
      </c>
      <c r="BN38" s="503">
        <f t="shared" si="3"/>
        <v>6.2300727303417271E-4</v>
      </c>
      <c r="BO38" s="503">
        <f t="shared" si="4"/>
        <v>3.0006366051068693E-4</v>
      </c>
      <c r="BP38" s="503">
        <f t="shared" si="5"/>
        <v>3.173889293553404E-4</v>
      </c>
      <c r="BQ38" s="503">
        <f t="shared" si="6"/>
        <v>4.966641319305076E-4</v>
      </c>
      <c r="BR38" s="503">
        <f t="shared" si="7"/>
        <v>3.3392172850685693E-4</v>
      </c>
      <c r="BS38" s="503">
        <f t="shared" si="8"/>
        <v>1.4041731234380503E-4</v>
      </c>
      <c r="BT38" s="503">
        <f t="shared" si="9"/>
        <v>3.0283003276799668E-4</v>
      </c>
      <c r="BU38" s="503">
        <f t="shared" si="10"/>
        <v>4.7017022713286119E-4</v>
      </c>
      <c r="BV38" s="503">
        <f t="shared" si="39"/>
        <v>3.4243343714403414E-4</v>
      </c>
      <c r="BW38" s="503">
        <f t="shared" si="40"/>
        <v>3.541836344063721E-4</v>
      </c>
      <c r="BX38" s="503">
        <f t="shared" si="13"/>
        <v>4.8081474965769658E-4</v>
      </c>
      <c r="BY38" s="503">
        <f t="shared" si="14"/>
        <v>4.9871239460655924E-4</v>
      </c>
      <c r="BZ38" s="503">
        <f t="shared" si="15"/>
        <v>3.4718440419658457E-4</v>
      </c>
      <c r="CA38" s="503">
        <f t="shared" si="16"/>
        <v>2.4682516216138859E-4</v>
      </c>
      <c r="CB38" s="503">
        <f t="shared" si="17"/>
        <v>5.1640524690923411E-4</v>
      </c>
      <c r="CC38" s="503">
        <f t="shared" si="18"/>
        <v>6.3579329964634696E-4</v>
      </c>
      <c r="CD38" s="503">
        <f t="shared" si="19"/>
        <v>4.2500051617331078E-4</v>
      </c>
      <c r="CE38" s="503">
        <f t="shared" si="20"/>
        <v>1.0643599348029991E-3</v>
      </c>
      <c r="CF38" s="503">
        <f t="shared" si="21"/>
        <v>4.261423933627436E-4</v>
      </c>
      <c r="CG38" s="503">
        <f t="shared" si="22"/>
        <v>1.1883824277357411E-3</v>
      </c>
      <c r="CH38" s="503">
        <f t="shared" si="41"/>
        <v>1.0599454423250976E-3</v>
      </c>
      <c r="CI38" s="503">
        <f t="shared" si="42"/>
        <v>9.0674496834685237E-4</v>
      </c>
      <c r="CJ38" s="503">
        <f t="shared" si="43"/>
        <v>1.1015428078301876E-3</v>
      </c>
      <c r="CK38" s="503">
        <f t="shared" si="44"/>
        <v>1.0991559712790536E-2</v>
      </c>
      <c r="CL38" s="503">
        <f t="shared" si="45"/>
        <v>8.9315072497348446E-4</v>
      </c>
      <c r="CM38" s="503">
        <f t="shared" si="46"/>
        <v>1.1023971359842802E-2</v>
      </c>
      <c r="CN38" s="503">
        <f t="shared" si="47"/>
        <v>2.0325394642604622E-2</v>
      </c>
      <c r="CO38" s="503">
        <f t="shared" si="48"/>
        <v>2.9717720467449349E-3</v>
      </c>
      <c r="CP38" s="503">
        <f t="shared" ref="CP38:CP40" si="49">BB38/$BB$37</f>
        <v>2.3727891560446613E-3</v>
      </c>
      <c r="CQ38" s="503">
        <f t="shared" si="32"/>
        <v>1</v>
      </c>
      <c r="CR38" s="503">
        <f t="shared" si="33"/>
        <v>3.1282154565080125E-4</v>
      </c>
      <c r="CS38" s="504">
        <f t="shared" si="34"/>
        <v>3.668072794663405E-3</v>
      </c>
      <c r="CU38" s="240">
        <v>35</v>
      </c>
      <c r="CV38" s="476" t="s">
        <v>53</v>
      </c>
      <c r="CW38" s="449">
        <v>0</v>
      </c>
      <c r="CX38" s="442">
        <v>0</v>
      </c>
      <c r="CY38" s="442">
        <v>0</v>
      </c>
      <c r="CZ38" s="442">
        <v>0</v>
      </c>
      <c r="DA38" s="442">
        <v>0</v>
      </c>
      <c r="DB38" s="442">
        <v>0</v>
      </c>
      <c r="DC38" s="442">
        <v>0</v>
      </c>
      <c r="DD38" s="442">
        <v>0</v>
      </c>
      <c r="DE38" s="442">
        <v>0</v>
      </c>
      <c r="DF38" s="442">
        <v>0</v>
      </c>
      <c r="DG38" s="442">
        <v>0</v>
      </c>
      <c r="DH38" s="442">
        <v>0</v>
      </c>
      <c r="DI38" s="442">
        <v>0</v>
      </c>
      <c r="DJ38" s="442">
        <v>0</v>
      </c>
      <c r="DK38" s="442">
        <v>0</v>
      </c>
      <c r="DL38" s="442">
        <v>0</v>
      </c>
      <c r="DM38" s="442">
        <v>0</v>
      </c>
      <c r="DN38" s="442">
        <v>0</v>
      </c>
      <c r="DO38" s="442">
        <v>0</v>
      </c>
      <c r="DP38" s="442">
        <v>0</v>
      </c>
      <c r="DQ38" s="442">
        <v>0</v>
      </c>
      <c r="DR38" s="442">
        <v>0</v>
      </c>
      <c r="DS38" s="442">
        <v>0</v>
      </c>
      <c r="DT38" s="442">
        <v>0</v>
      </c>
      <c r="DU38" s="442">
        <v>0</v>
      </c>
      <c r="DV38" s="442">
        <v>0</v>
      </c>
      <c r="DW38" s="442">
        <v>0</v>
      </c>
      <c r="DX38" s="442">
        <v>0</v>
      </c>
      <c r="DY38" s="442">
        <v>0</v>
      </c>
      <c r="DZ38" s="442">
        <v>0</v>
      </c>
      <c r="EA38" s="442">
        <v>0</v>
      </c>
      <c r="EB38" s="442">
        <v>0</v>
      </c>
      <c r="EC38" s="442">
        <v>0</v>
      </c>
      <c r="ED38" s="442">
        <v>0</v>
      </c>
      <c r="EE38" s="442">
        <v>4.294885411597231E-2</v>
      </c>
      <c r="EF38" s="442">
        <v>0</v>
      </c>
      <c r="EG38" s="444">
        <v>0</v>
      </c>
      <c r="EI38" s="240">
        <v>35</v>
      </c>
      <c r="EJ38" s="475" t="s">
        <v>53</v>
      </c>
      <c r="EK38" s="449">
        <v>1.266430120744071E-3</v>
      </c>
      <c r="EL38" s="442">
        <v>2.301782922688866E-4</v>
      </c>
      <c r="EM38" s="442">
        <v>2.9956266441993011E-4</v>
      </c>
      <c r="EN38" s="442">
        <v>1.9824161406630078E-4</v>
      </c>
      <c r="EO38" s="442">
        <v>1.0448213305187219E-4</v>
      </c>
      <c r="EP38" s="442">
        <v>1.8105941872011499E-4</v>
      </c>
      <c r="EQ38" s="442">
        <v>8.7659430589384469E-5</v>
      </c>
      <c r="ER38" s="442">
        <v>9.2538714946355943E-5</v>
      </c>
      <c r="ES38" s="442">
        <v>2.2516759930370819E-4</v>
      </c>
      <c r="ET38" s="442">
        <v>7.4843050198651593E-5</v>
      </c>
      <c r="EU38" s="442">
        <v>2.367460365522562E-5</v>
      </c>
      <c r="EV38" s="442">
        <v>8.7318416861426745E-5</v>
      </c>
      <c r="EW38" s="442">
        <v>2.4119311465157608E-4</v>
      </c>
      <c r="EX38" s="442">
        <v>1.2083473414064914E-4</v>
      </c>
      <c r="EY38" s="442">
        <v>1.1930162905742558E-4</v>
      </c>
      <c r="EZ38" s="442">
        <v>2.6784523963204149E-4</v>
      </c>
      <c r="FA38" s="442">
        <v>1.7886334116011077E-4</v>
      </c>
      <c r="FB38" s="442">
        <v>7.7882837606801664E-5</v>
      </c>
      <c r="FC38" s="442">
        <v>8.5380185950773929E-5</v>
      </c>
      <c r="FD38" s="442">
        <v>2.021500992579431E-4</v>
      </c>
      <c r="FE38" s="442">
        <v>3.1077936297770075E-4</v>
      </c>
      <c r="FF38" s="442">
        <v>9.846288289438215E-5</v>
      </c>
      <c r="FG38" s="442">
        <v>3.7678700674177246E-4</v>
      </c>
      <c r="FH38" s="442">
        <v>6.8587826712104846E-5</v>
      </c>
      <c r="FI38" s="442">
        <v>6.6827899687904981E-4</v>
      </c>
      <c r="FJ38" s="442">
        <v>2.6823667414046815E-4</v>
      </c>
      <c r="FK38" s="442">
        <v>7.9417320098246202E-4</v>
      </c>
      <c r="FL38" s="442">
        <v>5.684435406689808E-4</v>
      </c>
      <c r="FM38" s="442">
        <v>1.1973776805057467E-2</v>
      </c>
      <c r="FN38" s="442">
        <v>4.3965261778874042E-4</v>
      </c>
      <c r="FO38" s="442">
        <v>1.2017614021215046E-2</v>
      </c>
      <c r="FP38" s="442">
        <v>2.2534416066820096E-2</v>
      </c>
      <c r="FQ38" s="442">
        <v>2.3767037791014266E-3</v>
      </c>
      <c r="FR38" s="442">
        <v>2.1014941132721982E-3</v>
      </c>
      <c r="FS38" s="442">
        <v>1.8414908204552372E-2</v>
      </c>
      <c r="FT38" s="442">
        <v>0</v>
      </c>
      <c r="FU38" s="444">
        <v>3.4175592685264846E-3</v>
      </c>
    </row>
    <row r="39" spans="2:177" ht="19.5" customHeight="1" x14ac:dyDescent="0.2">
      <c r="B39" s="233">
        <v>36</v>
      </c>
      <c r="C39" s="445" t="s">
        <v>54</v>
      </c>
      <c r="D39" s="450">
        <v>1</v>
      </c>
      <c r="E39" s="446">
        <v>0</v>
      </c>
      <c r="F39" s="446">
        <v>0</v>
      </c>
      <c r="G39" s="446">
        <v>0</v>
      </c>
      <c r="H39" s="446">
        <v>0</v>
      </c>
      <c r="I39" s="448">
        <v>0</v>
      </c>
      <c r="K39" s="457"/>
      <c r="L39" s="528"/>
      <c r="M39" s="458"/>
      <c r="S39" s="233">
        <v>36</v>
      </c>
      <c r="T39" s="477" t="s">
        <v>54</v>
      </c>
      <c r="U39" s="490">
        <v>8.3456451810170486E-4</v>
      </c>
      <c r="V39" s="491">
        <v>1.5185249014707134E-3</v>
      </c>
      <c r="W39" s="491">
        <v>1.3847342764713858E-3</v>
      </c>
      <c r="X39" s="491">
        <v>1.6311008158860286E-3</v>
      </c>
      <c r="Y39" s="491">
        <v>1.050036909638698E-3</v>
      </c>
      <c r="Z39" s="491">
        <v>1.289150268277927E-3</v>
      </c>
      <c r="AA39" s="491">
        <v>5.809346180751571E-4</v>
      </c>
      <c r="AB39" s="491">
        <v>4.6124102539329563E-4</v>
      </c>
      <c r="AC39" s="491">
        <v>1.0785380602428855E-3</v>
      </c>
      <c r="AD39" s="491">
        <v>6.3464747491484596E-4</v>
      </c>
      <c r="AE39" s="491">
        <v>3.3320365522627001E-4</v>
      </c>
      <c r="AF39" s="491">
        <v>8.0496905073835806E-4</v>
      </c>
      <c r="AG39" s="491">
        <v>8.7806630915682009E-4</v>
      </c>
      <c r="AH39" s="491">
        <v>2.7770305272821851E-3</v>
      </c>
      <c r="AI39" s="491">
        <v>2.0804809136199657E-3</v>
      </c>
      <c r="AJ39" s="491">
        <v>9.0845170329922084E-4</v>
      </c>
      <c r="AK39" s="491">
        <v>1.0486161219623417E-3</v>
      </c>
      <c r="AL39" s="491">
        <v>1.5274519615481505E-3</v>
      </c>
      <c r="AM39" s="491">
        <v>6.6045688273117203E-4</v>
      </c>
      <c r="AN39" s="491">
        <v>1.3608430437580118E-3</v>
      </c>
      <c r="AO39" s="491">
        <v>9.3189072715230451E-4</v>
      </c>
      <c r="AP39" s="491">
        <v>4.2102207641932688E-4</v>
      </c>
      <c r="AQ39" s="491">
        <v>1.5479906961334351E-3</v>
      </c>
      <c r="AR39" s="491">
        <v>3.302214587221023E-3</v>
      </c>
      <c r="AS39" s="491">
        <v>2.3831338858283169E-3</v>
      </c>
      <c r="AT39" s="491">
        <v>4.1316752286525253E-3</v>
      </c>
      <c r="AU39" s="491">
        <v>7.7612669031936409E-4</v>
      </c>
      <c r="AV39" s="491">
        <v>2.9324910863531306E-3</v>
      </c>
      <c r="AW39" s="491">
        <v>2.9860500037897897E-3</v>
      </c>
      <c r="AX39" s="491">
        <v>3.1051723418092161E-3</v>
      </c>
      <c r="AY39" s="491">
        <v>2.7919515760433103E-3</v>
      </c>
      <c r="AZ39" s="491">
        <v>2.6682595577653873E-3</v>
      </c>
      <c r="BA39" s="491">
        <v>5.0465043269959332E-3</v>
      </c>
      <c r="BB39" s="491">
        <v>1.9637383450477851E-3</v>
      </c>
      <c r="BC39" s="491">
        <v>2.1926043538746096E-3</v>
      </c>
      <c r="BD39" s="491">
        <v>1.000663102171969</v>
      </c>
      <c r="BE39" s="492">
        <v>7.8939853873698392E-4</v>
      </c>
      <c r="BG39" s="233">
        <v>36</v>
      </c>
      <c r="BH39" s="477" t="s">
        <v>54</v>
      </c>
      <c r="BI39" s="505">
        <f t="shared" si="35"/>
        <v>7.9050411571464363E-4</v>
      </c>
      <c r="BJ39" s="506">
        <f t="shared" si="38"/>
        <v>1.5184431885215334E-3</v>
      </c>
      <c r="BK39" s="506">
        <f t="shared" si="0"/>
        <v>1.2943117188890494E-3</v>
      </c>
      <c r="BL39" s="506">
        <f t="shared" si="1"/>
        <v>1.6089735811312296E-3</v>
      </c>
      <c r="BM39" s="506">
        <f t="shared" si="2"/>
        <v>1.0250842814113672E-3</v>
      </c>
      <c r="BN39" s="506">
        <f t="shared" si="3"/>
        <v>1.2343082887967571E-3</v>
      </c>
      <c r="BO39" s="506">
        <f t="shared" si="4"/>
        <v>5.7602544500573146E-4</v>
      </c>
      <c r="BP39" s="506">
        <f t="shared" si="5"/>
        <v>4.4016451268143425E-4</v>
      </c>
      <c r="BQ39" s="506">
        <f t="shared" si="6"/>
        <v>9.9982485411160139E-4</v>
      </c>
      <c r="BR39" s="506">
        <f t="shared" si="7"/>
        <v>6.3230549022962968E-4</v>
      </c>
      <c r="BS39" s="506">
        <f t="shared" si="8"/>
        <v>3.3011218004690081E-4</v>
      </c>
      <c r="BT39" s="506">
        <f t="shared" si="9"/>
        <v>7.9597812420369911E-4</v>
      </c>
      <c r="BU39" s="506">
        <f t="shared" si="10"/>
        <v>8.7770175489132972E-4</v>
      </c>
      <c r="BV39" s="506">
        <f t="shared" si="39"/>
        <v>2.7217999758549572E-3</v>
      </c>
      <c r="BW39" s="506">
        <f t="shared" si="40"/>
        <v>2.0748119823771685E-3</v>
      </c>
      <c r="BX39" s="506">
        <f t="shared" si="13"/>
        <v>8.7400525695056051E-4</v>
      </c>
      <c r="BY39" s="506">
        <f t="shared" si="14"/>
        <v>1.0458293772385989E-3</v>
      </c>
      <c r="BZ39" s="506">
        <f t="shared" si="15"/>
        <v>1.5261615016817351E-3</v>
      </c>
      <c r="CA39" s="506">
        <f t="shared" si="16"/>
        <v>6.4522320403394545E-4</v>
      </c>
      <c r="CB39" s="506">
        <f t="shared" si="17"/>
        <v>1.349872375674443E-3</v>
      </c>
      <c r="CC39" s="506">
        <f t="shared" si="18"/>
        <v>8.8467968793470256E-4</v>
      </c>
      <c r="CD39" s="506">
        <f t="shared" si="19"/>
        <v>4.1193501413912124E-4</v>
      </c>
      <c r="CE39" s="506">
        <f t="shared" si="20"/>
        <v>1.4169704359718784E-3</v>
      </c>
      <c r="CF39" s="506">
        <f t="shared" si="21"/>
        <v>3.3002362705448597E-3</v>
      </c>
      <c r="CG39" s="506">
        <f t="shared" si="22"/>
        <v>2.3560974030953745E-3</v>
      </c>
      <c r="CH39" s="506">
        <f t="shared" si="41"/>
        <v>3.8273266083466919E-3</v>
      </c>
      <c r="CI39" s="506">
        <f t="shared" si="42"/>
        <v>7.3601137767084399E-4</v>
      </c>
      <c r="CJ39" s="506">
        <f t="shared" si="43"/>
        <v>2.7890618422955851E-3</v>
      </c>
      <c r="CK39" s="506">
        <f t="shared" si="44"/>
        <v>2.5283705951636396E-3</v>
      </c>
      <c r="CL39" s="506">
        <f t="shared" si="45"/>
        <v>3.1048835990383824E-3</v>
      </c>
      <c r="CM39" s="506">
        <f t="shared" si="46"/>
        <v>2.7915249365266714E-3</v>
      </c>
      <c r="CN39" s="506">
        <f t="shared" si="47"/>
        <v>2.6320192474628837E-3</v>
      </c>
      <c r="CO39" s="506">
        <f t="shared" si="48"/>
        <v>5.044312352590976E-3</v>
      </c>
      <c r="CP39" s="506">
        <f t="shared" si="49"/>
        <v>1.7139616778356259E-3</v>
      </c>
      <c r="CQ39" s="506">
        <f t="shared" ref="CQ39:CQ40" si="50">BC39/$BC$38</f>
        <v>2.1562821457755429E-3</v>
      </c>
      <c r="CR39" s="506">
        <f t="shared" si="33"/>
        <v>1</v>
      </c>
      <c r="CS39" s="507">
        <f t="shared" si="34"/>
        <v>7.8895688578716372E-4</v>
      </c>
      <c r="CU39" s="233">
        <v>36</v>
      </c>
      <c r="CV39" s="478" t="s">
        <v>54</v>
      </c>
      <c r="CW39" s="450">
        <v>0</v>
      </c>
      <c r="CX39" s="446">
        <v>0</v>
      </c>
      <c r="CY39" s="446">
        <v>0</v>
      </c>
      <c r="CZ39" s="446">
        <v>0</v>
      </c>
      <c r="DA39" s="446">
        <v>0</v>
      </c>
      <c r="DB39" s="446">
        <v>0</v>
      </c>
      <c r="DC39" s="446">
        <v>0</v>
      </c>
      <c r="DD39" s="446">
        <v>0</v>
      </c>
      <c r="DE39" s="446">
        <v>0</v>
      </c>
      <c r="DF39" s="446">
        <v>0</v>
      </c>
      <c r="DG39" s="446">
        <v>0</v>
      </c>
      <c r="DH39" s="446">
        <v>0</v>
      </c>
      <c r="DI39" s="446">
        <v>0</v>
      </c>
      <c r="DJ39" s="446">
        <v>0</v>
      </c>
      <c r="DK39" s="446">
        <v>0</v>
      </c>
      <c r="DL39" s="446">
        <v>0</v>
      </c>
      <c r="DM39" s="446">
        <v>0</v>
      </c>
      <c r="DN39" s="446">
        <v>0</v>
      </c>
      <c r="DO39" s="446">
        <v>0</v>
      </c>
      <c r="DP39" s="446">
        <v>0</v>
      </c>
      <c r="DQ39" s="446">
        <v>0</v>
      </c>
      <c r="DR39" s="446">
        <v>0</v>
      </c>
      <c r="DS39" s="446">
        <v>0</v>
      </c>
      <c r="DT39" s="446">
        <v>0</v>
      </c>
      <c r="DU39" s="446">
        <v>0</v>
      </c>
      <c r="DV39" s="446">
        <v>0</v>
      </c>
      <c r="DW39" s="446">
        <v>0</v>
      </c>
      <c r="DX39" s="446">
        <v>0</v>
      </c>
      <c r="DY39" s="446">
        <v>0</v>
      </c>
      <c r="DZ39" s="446">
        <v>0</v>
      </c>
      <c r="EA39" s="446">
        <v>0</v>
      </c>
      <c r="EB39" s="446">
        <v>0</v>
      </c>
      <c r="EC39" s="446">
        <v>0</v>
      </c>
      <c r="ED39" s="446">
        <v>0</v>
      </c>
      <c r="EE39" s="446">
        <v>0</v>
      </c>
      <c r="EF39" s="446">
        <v>0</v>
      </c>
      <c r="EG39" s="448">
        <v>0</v>
      </c>
      <c r="EI39" s="233">
        <v>36</v>
      </c>
      <c r="EJ39" s="477" t="s">
        <v>54</v>
      </c>
      <c r="EK39" s="450">
        <v>3.8112736933393961E-4</v>
      </c>
      <c r="EL39" s="446">
        <v>7.1451178225133546E-4</v>
      </c>
      <c r="EM39" s="446">
        <v>9.0513227934540706E-4</v>
      </c>
      <c r="EN39" s="446">
        <v>1.1940240456092821E-3</v>
      </c>
      <c r="EO39" s="446">
        <v>7.0670359747366325E-4</v>
      </c>
      <c r="EP39" s="446">
        <v>8.2414262831824632E-4</v>
      </c>
      <c r="EQ39" s="446">
        <v>2.8176245546587863E-4</v>
      </c>
      <c r="ER39" s="446">
        <v>1.4238191548369996E-4</v>
      </c>
      <c r="ES39" s="446">
        <v>5.631341906459892E-4</v>
      </c>
      <c r="ET39" s="446">
        <v>3.3608805291458961E-4</v>
      </c>
      <c r="EU39" s="446">
        <v>1.6665505715446474E-4</v>
      </c>
      <c r="EV39" s="446">
        <v>5.6121985821910901E-4</v>
      </c>
      <c r="EW39" s="446">
        <v>6.0536611780138657E-4</v>
      </c>
      <c r="EX39" s="446">
        <v>2.4947079847291395E-3</v>
      </c>
      <c r="EY39" s="446">
        <v>1.7564339826079294E-3</v>
      </c>
      <c r="EZ39" s="446">
        <v>6.105996065318153E-4</v>
      </c>
      <c r="FA39" s="446">
        <v>7.3267964146597937E-4</v>
      </c>
      <c r="FB39" s="446">
        <v>1.2375774683785917E-3</v>
      </c>
      <c r="FC39" s="446">
        <v>4.1651599881104408E-4</v>
      </c>
      <c r="FD39" s="446">
        <v>8.1089540974466176E-4</v>
      </c>
      <c r="FE39" s="446">
        <v>4.7053736867151783E-4</v>
      </c>
      <c r="FF39" s="446">
        <v>5.6589944437986377E-5</v>
      </c>
      <c r="FG39" s="446">
        <v>8.8579159815742987E-4</v>
      </c>
      <c r="FH39" s="446">
        <v>2.8713434219184331E-3</v>
      </c>
      <c r="FI39" s="446">
        <v>1.965639251210868E-3</v>
      </c>
      <c r="FJ39" s="446">
        <v>3.4212974029400075E-3</v>
      </c>
      <c r="FK39" s="446">
        <v>3.5794029596847423E-4</v>
      </c>
      <c r="FL39" s="446">
        <v>2.2942209786063813E-3</v>
      </c>
      <c r="FM39" s="446">
        <v>2.1530918246101026E-3</v>
      </c>
      <c r="FN39" s="446">
        <v>2.6884711076682302E-3</v>
      </c>
      <c r="FO39" s="446">
        <v>2.4712895647302207E-3</v>
      </c>
      <c r="FP39" s="446">
        <v>2.2615359484629916E-3</v>
      </c>
      <c r="FQ39" s="446">
        <v>4.522397312490053E-3</v>
      </c>
      <c r="FR39" s="446">
        <v>1.4666268616316098E-3</v>
      </c>
      <c r="FS39" s="446">
        <v>1.6687643044500432E-3</v>
      </c>
      <c r="FT39" s="446">
        <v>0</v>
      </c>
      <c r="FU39" s="448">
        <v>1.1583193768345174E-4</v>
      </c>
    </row>
    <row r="40" spans="2:177" ht="19.5" customHeight="1" thickBot="1" x14ac:dyDescent="0.25">
      <c r="B40" s="251">
        <v>37</v>
      </c>
      <c r="C40" s="451" t="s">
        <v>55</v>
      </c>
      <c r="D40" s="452">
        <v>0.8282183185667622</v>
      </c>
      <c r="E40" s="453">
        <v>0.70267058789879422</v>
      </c>
      <c r="F40" s="453">
        <v>0.44605606419782567</v>
      </c>
      <c r="G40" s="453">
        <v>2.8455816911785089E-6</v>
      </c>
      <c r="H40" s="453">
        <v>4.4743029376989693E-2</v>
      </c>
      <c r="I40" s="454">
        <v>3.9071377765821987E-2</v>
      </c>
      <c r="K40" s="459"/>
      <c r="L40" s="529"/>
      <c r="M40" s="460"/>
      <c r="S40" s="251">
        <v>37</v>
      </c>
      <c r="T40" s="479" t="s">
        <v>55</v>
      </c>
      <c r="U40" s="493">
        <v>9.9683828040478891E-4</v>
      </c>
      <c r="V40" s="494">
        <v>4.6323625508042131E-3</v>
      </c>
      <c r="W40" s="494">
        <v>1.8291730006419807E-3</v>
      </c>
      <c r="X40" s="494">
        <v>2.8831948937263221E-3</v>
      </c>
      <c r="Y40" s="494">
        <v>3.7673387053826011E-3</v>
      </c>
      <c r="Z40" s="494">
        <v>9.5661225936775418E-4</v>
      </c>
      <c r="AA40" s="494">
        <v>4.2985494749617128E-3</v>
      </c>
      <c r="AB40" s="494">
        <v>1.779415305278285E-3</v>
      </c>
      <c r="AC40" s="494">
        <v>1.9009052359724658E-3</v>
      </c>
      <c r="AD40" s="494">
        <v>1.3661273907199328E-2</v>
      </c>
      <c r="AE40" s="494">
        <v>4.0899508595999496E-3</v>
      </c>
      <c r="AF40" s="494">
        <v>3.4054773631933283E-3</v>
      </c>
      <c r="AG40" s="494">
        <v>6.8719515290028999E-3</v>
      </c>
      <c r="AH40" s="494">
        <v>1.6707423580271023E-3</v>
      </c>
      <c r="AI40" s="494">
        <v>2.1206438498260522E-3</v>
      </c>
      <c r="AJ40" s="494">
        <v>6.3570380445365001E-4</v>
      </c>
      <c r="AK40" s="494">
        <v>1.0370243374723768E-3</v>
      </c>
      <c r="AL40" s="494">
        <v>3.0482726967085748E-3</v>
      </c>
      <c r="AM40" s="494">
        <v>5.0213123354410144E-4</v>
      </c>
      <c r="AN40" s="494">
        <v>1.6574614150409424E-3</v>
      </c>
      <c r="AO40" s="494">
        <v>2.6947260262627989E-3</v>
      </c>
      <c r="AP40" s="494">
        <v>3.0922229638723595E-3</v>
      </c>
      <c r="AQ40" s="494">
        <v>7.210465139218262E-3</v>
      </c>
      <c r="AR40" s="494">
        <v>6.8828122777170779E-3</v>
      </c>
      <c r="AS40" s="494">
        <v>1.3149788158811114E-3</v>
      </c>
      <c r="AT40" s="494">
        <v>3.1073951126997183E-3</v>
      </c>
      <c r="AU40" s="494">
        <v>1.6528899362408555E-3</v>
      </c>
      <c r="AV40" s="494">
        <v>2.8812549524380756E-3</v>
      </c>
      <c r="AW40" s="494">
        <v>5.5749947872189226E-3</v>
      </c>
      <c r="AX40" s="494">
        <v>9.1628592970094652E-4</v>
      </c>
      <c r="AY40" s="494">
        <v>3.1243981289897087E-3</v>
      </c>
      <c r="AZ40" s="494">
        <v>2.0863924416887692E-3</v>
      </c>
      <c r="BA40" s="494">
        <v>1.1201317017906278E-2</v>
      </c>
      <c r="BB40" s="494">
        <v>2.912577096450045E-3</v>
      </c>
      <c r="BC40" s="494">
        <v>3.9650616510315036E-3</v>
      </c>
      <c r="BD40" s="494">
        <v>1.4787033896081186E-3</v>
      </c>
      <c r="BE40" s="495">
        <v>1.0005597935169543</v>
      </c>
      <c r="BG40" s="251">
        <v>37</v>
      </c>
      <c r="BH40" s="479" t="s">
        <v>55</v>
      </c>
      <c r="BI40" s="508">
        <f t="shared" si="35"/>
        <v>9.4421071860841172E-4</v>
      </c>
      <c r="BJ40" s="509">
        <f>V40/$V$5</f>
        <v>4.6321132799458089E-3</v>
      </c>
      <c r="BK40" s="509">
        <f t="shared" si="0"/>
        <v>1.7097287839507632E-3</v>
      </c>
      <c r="BL40" s="509">
        <f t="shared" si="1"/>
        <v>2.8440819648159993E-3</v>
      </c>
      <c r="BM40" s="509">
        <f t="shared" si="2"/>
        <v>3.6778132789343143E-3</v>
      </c>
      <c r="BN40" s="509">
        <f t="shared" si="3"/>
        <v>9.1591684069498565E-4</v>
      </c>
      <c r="BO40" s="509">
        <f t="shared" si="4"/>
        <v>4.2622246930267074E-3</v>
      </c>
      <c r="BP40" s="509">
        <f t="shared" si="5"/>
        <v>1.6981045214654199E-3</v>
      </c>
      <c r="BQ40" s="509">
        <f t="shared" si="6"/>
        <v>1.7621745307793246E-3</v>
      </c>
      <c r="BR40" s="509">
        <f t="shared" si="7"/>
        <v>1.3610860889680431E-2</v>
      </c>
      <c r="BS40" s="509">
        <f t="shared" si="8"/>
        <v>4.0520041523265651E-3</v>
      </c>
      <c r="BT40" s="509">
        <f t="shared" si="9"/>
        <v>3.36744062530902E-3</v>
      </c>
      <c r="BU40" s="509">
        <f t="shared" si="10"/>
        <v>6.8690984423783298E-3</v>
      </c>
      <c r="BV40" s="509">
        <f t="shared" si="39"/>
        <v>1.6375140514528234E-3</v>
      </c>
      <c r="BW40" s="509">
        <f t="shared" si="40"/>
        <v>2.1148654819033168E-3</v>
      </c>
      <c r="BX40" s="509">
        <f t="shared" si="13"/>
        <v>6.1159934527962238E-4</v>
      </c>
      <c r="BY40" s="509">
        <f t="shared" si="14"/>
        <v>1.0342683984396676E-3</v>
      </c>
      <c r="BZ40" s="509">
        <f t="shared" si="15"/>
        <v>3.0456973793329596E-3</v>
      </c>
      <c r="CA40" s="509">
        <f t="shared" si="16"/>
        <v>4.9054939364560435E-4</v>
      </c>
      <c r="CB40" s="509">
        <f t="shared" si="17"/>
        <v>1.644099507413798E-3</v>
      </c>
      <c r="CC40" s="509">
        <f t="shared" si="18"/>
        <v>2.558206998441425E-3</v>
      </c>
      <c r="CD40" s="509">
        <f t="shared" si="19"/>
        <v>3.025482466803973E-3</v>
      </c>
      <c r="CE40" s="509">
        <f t="shared" si="20"/>
        <v>6.6001791596022848E-3</v>
      </c>
      <c r="CF40" s="509">
        <f t="shared" si="21"/>
        <v>6.8786888684266578E-3</v>
      </c>
      <c r="CG40" s="509">
        <f t="shared" si="22"/>
        <v>1.3000604756816065E-3</v>
      </c>
      <c r="CH40" s="509">
        <f t="shared" si="41"/>
        <v>2.8784973017738379E-3</v>
      </c>
      <c r="CI40" s="509">
        <f t="shared" si="42"/>
        <v>1.5674577543652258E-3</v>
      </c>
      <c r="CJ40" s="509">
        <f>AV40/$AV$31</f>
        <v>2.7403316869971631E-3</v>
      </c>
      <c r="CK40" s="509">
        <f t="shared" si="44"/>
        <v>4.720501287756463E-3</v>
      </c>
      <c r="CL40" s="509">
        <f t="shared" si="45"/>
        <v>9.1620072639849034E-4</v>
      </c>
      <c r="CM40" s="509">
        <f t="shared" si="46"/>
        <v>3.1239206881490517E-3</v>
      </c>
      <c r="CN40" s="509">
        <f t="shared" si="47"/>
        <v>2.0580550525170342E-3</v>
      </c>
      <c r="CO40" s="509">
        <f t="shared" si="48"/>
        <v>1.1196451669813E-2</v>
      </c>
      <c r="CP40" s="509">
        <f t="shared" si="49"/>
        <v>2.5421133826949126E-3</v>
      </c>
      <c r="CQ40" s="509">
        <f t="shared" si="50"/>
        <v>3.8993772998352225E-3</v>
      </c>
      <c r="CR40" s="509">
        <f t="shared" si="33"/>
        <v>1.4777235079404337E-3</v>
      </c>
      <c r="CS40" s="510">
        <f t="shared" si="34"/>
        <v>1</v>
      </c>
      <c r="CU40" s="251">
        <v>37</v>
      </c>
      <c r="CV40" s="480" t="s">
        <v>55</v>
      </c>
      <c r="CW40" s="452">
        <v>0</v>
      </c>
      <c r="CX40" s="453">
        <v>0</v>
      </c>
      <c r="CY40" s="453">
        <v>0</v>
      </c>
      <c r="CZ40" s="453">
        <v>0</v>
      </c>
      <c r="DA40" s="453">
        <v>0</v>
      </c>
      <c r="DB40" s="453">
        <v>0</v>
      </c>
      <c r="DC40" s="453">
        <v>0</v>
      </c>
      <c r="DD40" s="453">
        <v>0</v>
      </c>
      <c r="DE40" s="453">
        <v>0</v>
      </c>
      <c r="DF40" s="453">
        <v>0</v>
      </c>
      <c r="DG40" s="453">
        <v>0</v>
      </c>
      <c r="DH40" s="453">
        <v>0</v>
      </c>
      <c r="DI40" s="453">
        <v>0</v>
      </c>
      <c r="DJ40" s="453">
        <v>0</v>
      </c>
      <c r="DK40" s="453">
        <v>0</v>
      </c>
      <c r="DL40" s="453">
        <v>0</v>
      </c>
      <c r="DM40" s="453">
        <v>0</v>
      </c>
      <c r="DN40" s="453">
        <v>0</v>
      </c>
      <c r="DO40" s="453">
        <v>0</v>
      </c>
      <c r="DP40" s="453">
        <v>0</v>
      </c>
      <c r="DQ40" s="453">
        <v>0</v>
      </c>
      <c r="DR40" s="453">
        <v>0</v>
      </c>
      <c r="DS40" s="453">
        <v>0</v>
      </c>
      <c r="DT40" s="453">
        <v>0</v>
      </c>
      <c r="DU40" s="453">
        <v>0</v>
      </c>
      <c r="DV40" s="453">
        <v>0</v>
      </c>
      <c r="DW40" s="453">
        <v>0</v>
      </c>
      <c r="DX40" s="453">
        <v>0</v>
      </c>
      <c r="DY40" s="453">
        <v>0</v>
      </c>
      <c r="DZ40" s="453">
        <v>0</v>
      </c>
      <c r="EA40" s="453">
        <v>0</v>
      </c>
      <c r="EB40" s="453">
        <v>0</v>
      </c>
      <c r="EC40" s="453">
        <v>0</v>
      </c>
      <c r="ED40" s="453">
        <v>0</v>
      </c>
      <c r="EE40" s="453">
        <v>0</v>
      </c>
      <c r="EF40" s="453">
        <v>0</v>
      </c>
      <c r="EG40" s="454">
        <v>0</v>
      </c>
      <c r="EI40" s="251">
        <v>37</v>
      </c>
      <c r="EJ40" s="479" t="s">
        <v>55</v>
      </c>
      <c r="EK40" s="452">
        <v>6.0607190875278788E-4</v>
      </c>
      <c r="EL40" s="453">
        <v>4.622747369733473E-3</v>
      </c>
      <c r="EM40" s="453">
        <v>1.5321317004878172E-3</v>
      </c>
      <c r="EN40" s="453">
        <v>2.9589771506708662E-3</v>
      </c>
      <c r="EO40" s="453">
        <v>4.0712455617861604E-3</v>
      </c>
      <c r="EP40" s="453">
        <v>4.4086008146144328E-4</v>
      </c>
      <c r="EQ40" s="453">
        <v>4.7004134603143019E-3</v>
      </c>
      <c r="ER40" s="453">
        <v>1.6784787097185408E-3</v>
      </c>
      <c r="ES40" s="453">
        <v>1.4899969785632044E-3</v>
      </c>
      <c r="ET40" s="453">
        <v>1.5964709530421357E-2</v>
      </c>
      <c r="EU40" s="453">
        <v>4.6148776193017278E-3</v>
      </c>
      <c r="EV40" s="453">
        <v>3.6875739056419364E-3</v>
      </c>
      <c r="EW40" s="453">
        <v>7.8649928690731324E-3</v>
      </c>
      <c r="EX40" s="453">
        <v>1.6313670424803412E-3</v>
      </c>
      <c r="EY40" s="453">
        <v>2.1190583740319439E-3</v>
      </c>
      <c r="EZ40" s="453">
        <v>3.5083519004976073E-4</v>
      </c>
      <c r="FA40" s="453">
        <v>8.1637576474651767E-4</v>
      </c>
      <c r="FB40" s="453">
        <v>3.3113951109730927E-3</v>
      </c>
      <c r="FC40" s="453">
        <v>2.7174910267573191E-4</v>
      </c>
      <c r="FD40" s="453">
        <v>1.276514276732455E-3</v>
      </c>
      <c r="FE40" s="453">
        <v>2.4419785454063586E-3</v>
      </c>
      <c r="FF40" s="453">
        <v>3.0172247041339462E-3</v>
      </c>
      <c r="FG40" s="453">
        <v>6.9459481711482687E-3</v>
      </c>
      <c r="FH40" s="453">
        <v>7.6279342364564502E-3</v>
      </c>
      <c r="FI40" s="453">
        <v>8.6871436466380027E-4</v>
      </c>
      <c r="FJ40" s="453">
        <v>2.6718504381001806E-3</v>
      </c>
      <c r="FK40" s="453">
        <v>1.4453921770250934E-3</v>
      </c>
      <c r="FL40" s="453">
        <v>2.4300899208845768E-3</v>
      </c>
      <c r="FM40" s="453">
        <v>5.0410437963082678E-3</v>
      </c>
      <c r="FN40" s="453">
        <v>3.3676990936161281E-4</v>
      </c>
      <c r="FO40" s="453">
        <v>3.171137078156785E-3</v>
      </c>
      <c r="FP40" s="453">
        <v>1.902326917118881E-3</v>
      </c>
      <c r="FQ40" s="453">
        <v>1.2702003066174068E-2</v>
      </c>
      <c r="FR40" s="453">
        <v>2.6622294060691738E-3</v>
      </c>
      <c r="FS40" s="453">
        <v>3.8991441845193189E-3</v>
      </c>
      <c r="FT40" s="453">
        <v>1.0898167715193226E-3</v>
      </c>
      <c r="FU40" s="454">
        <v>0</v>
      </c>
    </row>
    <row r="41" spans="2:177" ht="19.5" customHeight="1" x14ac:dyDescent="0.2">
      <c r="D41" s="92"/>
      <c r="CW41" s="54"/>
      <c r="EG41" s="92"/>
    </row>
    <row r="42" spans="2:177" ht="19.5" customHeight="1" x14ac:dyDescent="0.2">
      <c r="BI42" s="45"/>
      <c r="BJ42" s="45"/>
      <c r="BK42" s="45"/>
      <c r="BL42" s="45"/>
      <c r="BM42" s="45"/>
      <c r="BN42" s="45"/>
      <c r="BO42" s="45"/>
      <c r="BP42" s="45"/>
      <c r="BQ42" s="45"/>
      <c r="BR42" s="45"/>
      <c r="BS42" s="45"/>
      <c r="BT42" s="45"/>
      <c r="BU42" s="45"/>
      <c r="BV42" s="45"/>
      <c r="BW42" s="45"/>
      <c r="BX42" s="45"/>
      <c r="BY42" s="45"/>
      <c r="BZ42" s="45"/>
      <c r="CA42" s="45"/>
      <c r="CB42" s="45"/>
      <c r="CC42" s="45"/>
      <c r="CD42" s="45"/>
      <c r="CE42" s="45"/>
      <c r="CF42" s="45"/>
      <c r="CG42" s="45"/>
      <c r="CH42" s="45"/>
      <c r="CI42" s="45"/>
      <c r="CJ42" s="45"/>
      <c r="CK42" s="45"/>
      <c r="CL42" s="45"/>
      <c r="CM42" s="45"/>
      <c r="CN42" s="45"/>
      <c r="CO42" s="45"/>
      <c r="CP42" s="45"/>
      <c r="CQ42" s="45"/>
      <c r="CR42" s="45"/>
      <c r="CS42" s="45"/>
    </row>
    <row r="43" spans="2:177" ht="19.5" customHeight="1" x14ac:dyDescent="0.2">
      <c r="BI43" s="45"/>
      <c r="BJ43" s="45"/>
      <c r="BK43" s="45"/>
      <c r="BL43" s="45"/>
      <c r="BM43" s="45"/>
      <c r="BN43" s="45"/>
      <c r="BO43" s="45"/>
      <c r="BP43" s="45"/>
      <c r="BQ43" s="45"/>
      <c r="BR43" s="45"/>
      <c r="BS43" s="45"/>
      <c r="BT43" s="45"/>
      <c r="BU43" s="45"/>
      <c r="BV43" s="45"/>
      <c r="BW43" s="45"/>
      <c r="BX43" s="45"/>
      <c r="BY43" s="45"/>
      <c r="BZ43" s="45"/>
      <c r="CA43" s="45"/>
      <c r="CB43" s="45"/>
      <c r="CC43" s="45"/>
      <c r="CD43" s="45"/>
      <c r="CE43" s="45"/>
      <c r="CF43" s="45"/>
      <c r="CG43" s="45"/>
      <c r="CH43" s="45"/>
      <c r="CI43" s="45"/>
      <c r="CJ43" s="45"/>
      <c r="CK43" s="45"/>
      <c r="CL43" s="45"/>
      <c r="CM43" s="45"/>
      <c r="CN43" s="45"/>
      <c r="CO43" s="45"/>
      <c r="CP43" s="45"/>
      <c r="CQ43" s="45"/>
      <c r="CR43" s="45"/>
      <c r="CS43" s="45"/>
    </row>
    <row r="44" spans="2:177" ht="19.5" customHeight="1" x14ac:dyDescent="0.2">
      <c r="BI44" s="45"/>
      <c r="BJ44" s="45"/>
      <c r="BK44" s="45"/>
      <c r="BL44" s="45"/>
      <c r="BM44" s="45"/>
      <c r="BN44" s="45"/>
      <c r="BO44" s="45"/>
      <c r="BP44" s="45"/>
      <c r="BQ44" s="45"/>
      <c r="BR44" s="45"/>
      <c r="BS44" s="45"/>
      <c r="BT44" s="45"/>
      <c r="BU44" s="45"/>
      <c r="BV44" s="45"/>
      <c r="BW44" s="45"/>
      <c r="BX44" s="45"/>
      <c r="BY44" s="45"/>
      <c r="BZ44" s="45"/>
      <c r="CA44" s="45"/>
      <c r="CB44" s="45"/>
      <c r="CC44" s="45"/>
      <c r="CD44" s="45"/>
      <c r="CE44" s="45"/>
      <c r="CF44" s="45"/>
      <c r="CG44" s="45"/>
      <c r="CH44" s="45"/>
      <c r="CI44" s="45"/>
      <c r="CJ44" s="45"/>
      <c r="CK44" s="45"/>
      <c r="CL44" s="45"/>
      <c r="CM44" s="45"/>
      <c r="CN44" s="45"/>
      <c r="CO44" s="45"/>
      <c r="CP44" s="45"/>
      <c r="CQ44" s="45"/>
      <c r="CR44" s="45"/>
      <c r="CS44" s="45"/>
    </row>
    <row r="45" spans="2:177" ht="19.5" customHeight="1" x14ac:dyDescent="0.2">
      <c r="BI45" s="45"/>
      <c r="BJ45" s="45"/>
      <c r="BK45" s="45"/>
      <c r="BL45" s="45"/>
      <c r="BM45" s="45"/>
      <c r="BN45" s="45"/>
      <c r="BO45" s="45"/>
      <c r="BP45" s="45"/>
      <c r="BQ45" s="45"/>
      <c r="BR45" s="45"/>
      <c r="BS45" s="45"/>
      <c r="BT45" s="45"/>
      <c r="BU45" s="45"/>
      <c r="BV45" s="45"/>
      <c r="BW45" s="45"/>
      <c r="BX45" s="45"/>
      <c r="BY45" s="45"/>
      <c r="BZ45" s="45"/>
      <c r="CA45" s="45"/>
      <c r="CB45" s="45"/>
      <c r="CC45" s="45"/>
      <c r="CD45" s="45"/>
      <c r="CE45" s="45"/>
      <c r="CF45" s="45"/>
      <c r="CG45" s="45"/>
      <c r="CH45" s="45"/>
      <c r="CI45" s="45"/>
      <c r="CJ45" s="45"/>
      <c r="CK45" s="45"/>
      <c r="CL45" s="45"/>
      <c r="CM45" s="45"/>
      <c r="CN45" s="45"/>
      <c r="CO45" s="45"/>
      <c r="CP45" s="45"/>
      <c r="CQ45" s="45"/>
      <c r="CR45" s="45"/>
      <c r="CS45" s="45"/>
    </row>
    <row r="46" spans="2:177" ht="19.5" customHeight="1" x14ac:dyDescent="0.2">
      <c r="BI46" s="45"/>
      <c r="BJ46" s="45"/>
      <c r="BK46" s="45"/>
      <c r="BL46" s="45"/>
      <c r="BM46" s="45"/>
      <c r="BN46" s="45"/>
      <c r="BO46" s="45"/>
      <c r="BP46" s="45"/>
      <c r="BQ46" s="45"/>
      <c r="BR46" s="45"/>
      <c r="BS46" s="45"/>
      <c r="BT46" s="45"/>
      <c r="BU46" s="45"/>
      <c r="BV46" s="45"/>
      <c r="BW46" s="45"/>
      <c r="BX46" s="45"/>
      <c r="BY46" s="45"/>
      <c r="BZ46" s="45"/>
      <c r="CA46" s="45"/>
      <c r="CB46" s="45"/>
      <c r="CC46" s="45"/>
      <c r="CD46" s="45"/>
      <c r="CE46" s="45"/>
      <c r="CF46" s="45"/>
      <c r="CG46" s="45"/>
      <c r="CH46" s="45"/>
      <c r="CI46" s="45"/>
      <c r="CJ46" s="45"/>
      <c r="CK46" s="45"/>
      <c r="CL46" s="45"/>
      <c r="CM46" s="45"/>
      <c r="CN46" s="45"/>
      <c r="CO46" s="45"/>
      <c r="CP46" s="45"/>
      <c r="CQ46" s="45"/>
      <c r="CR46" s="45"/>
      <c r="CS46" s="45"/>
    </row>
    <row r="47" spans="2:177" ht="19.5" customHeight="1" x14ac:dyDescent="0.2">
      <c r="BI47" s="45"/>
      <c r="BJ47" s="45"/>
      <c r="BK47" s="45"/>
      <c r="BL47" s="45"/>
      <c r="BM47" s="45"/>
      <c r="BN47" s="45"/>
      <c r="BO47" s="45"/>
      <c r="BP47" s="45"/>
      <c r="BQ47" s="45"/>
      <c r="BR47" s="45"/>
      <c r="BS47" s="45"/>
      <c r="BT47" s="45"/>
      <c r="BU47" s="45"/>
      <c r="BV47" s="45"/>
      <c r="BW47" s="45"/>
      <c r="BX47" s="45"/>
      <c r="BY47" s="45"/>
      <c r="BZ47" s="45"/>
      <c r="CA47" s="45"/>
      <c r="CB47" s="45"/>
      <c r="CC47" s="45"/>
      <c r="CD47" s="45"/>
      <c r="CE47" s="45"/>
      <c r="CF47" s="45"/>
      <c r="CG47" s="45"/>
      <c r="CH47" s="45"/>
      <c r="CI47" s="45"/>
      <c r="CJ47" s="45"/>
      <c r="CK47" s="45"/>
      <c r="CL47" s="45"/>
      <c r="CM47" s="45"/>
      <c r="CN47" s="45"/>
      <c r="CO47" s="45"/>
      <c r="CP47" s="45"/>
      <c r="CQ47" s="45"/>
      <c r="CR47" s="45"/>
      <c r="CS47" s="45"/>
    </row>
    <row r="48" spans="2:177" ht="19.5" customHeight="1" x14ac:dyDescent="0.2">
      <c r="BI48" s="45"/>
      <c r="BJ48" s="45"/>
      <c r="BK48" s="45"/>
      <c r="BL48" s="45"/>
      <c r="BM48" s="45"/>
      <c r="BN48" s="45"/>
      <c r="BO48" s="45"/>
      <c r="BP48" s="45"/>
      <c r="BQ48" s="45"/>
      <c r="BR48" s="45"/>
      <c r="BS48" s="45"/>
      <c r="BT48" s="45"/>
      <c r="BU48" s="45"/>
      <c r="BV48" s="45"/>
      <c r="BW48" s="45"/>
      <c r="BX48" s="45"/>
      <c r="BY48" s="45"/>
      <c r="BZ48" s="45"/>
      <c r="CA48" s="45"/>
      <c r="CB48" s="45"/>
      <c r="CC48" s="45"/>
      <c r="CD48" s="45"/>
      <c r="CE48" s="45"/>
      <c r="CF48" s="45"/>
      <c r="CG48" s="45"/>
      <c r="CH48" s="45"/>
      <c r="CI48" s="45"/>
      <c r="CJ48" s="45"/>
      <c r="CK48" s="45"/>
      <c r="CL48" s="45"/>
      <c r="CM48" s="45"/>
      <c r="CN48" s="45"/>
      <c r="CO48" s="45"/>
      <c r="CP48" s="45"/>
      <c r="CQ48" s="45"/>
      <c r="CR48" s="45"/>
      <c r="CS48" s="45"/>
    </row>
    <row r="49" spans="61:97" ht="19.5" customHeight="1" x14ac:dyDescent="0.2">
      <c r="BI49" s="45"/>
      <c r="BJ49" s="45"/>
      <c r="BK49" s="45"/>
      <c r="BL49" s="45"/>
      <c r="BM49" s="45"/>
      <c r="BN49" s="45"/>
      <c r="BO49" s="45"/>
      <c r="BP49" s="45"/>
      <c r="BQ49" s="45"/>
      <c r="BR49" s="45"/>
      <c r="BS49" s="45"/>
      <c r="BT49" s="45"/>
      <c r="BU49" s="45"/>
      <c r="BV49" s="45"/>
      <c r="BW49" s="45"/>
      <c r="BX49" s="45"/>
      <c r="BY49" s="45"/>
      <c r="BZ49" s="45"/>
      <c r="CA49" s="45"/>
      <c r="CB49" s="45"/>
      <c r="CC49" s="45"/>
      <c r="CD49" s="45"/>
      <c r="CE49" s="45"/>
      <c r="CF49" s="45"/>
      <c r="CG49" s="45"/>
      <c r="CH49" s="45"/>
      <c r="CI49" s="45"/>
      <c r="CJ49" s="45"/>
      <c r="CK49" s="45"/>
      <c r="CL49" s="45"/>
      <c r="CM49" s="45"/>
      <c r="CN49" s="45"/>
      <c r="CO49" s="45"/>
      <c r="CP49" s="45"/>
      <c r="CQ49" s="45"/>
      <c r="CR49" s="45"/>
      <c r="CS49" s="45"/>
    </row>
    <row r="50" spans="61:97" ht="19.5" customHeight="1" x14ac:dyDescent="0.2">
      <c r="BI50" s="45"/>
      <c r="BJ50" s="45"/>
      <c r="BK50" s="45"/>
      <c r="BL50" s="45"/>
      <c r="BM50" s="45"/>
      <c r="BN50" s="45"/>
      <c r="BO50" s="45"/>
      <c r="BP50" s="45"/>
      <c r="BQ50" s="45"/>
      <c r="BR50" s="45"/>
      <c r="BS50" s="45"/>
      <c r="BT50" s="45"/>
      <c r="BU50" s="45"/>
      <c r="BV50" s="45"/>
      <c r="BW50" s="45"/>
      <c r="BX50" s="45"/>
      <c r="BY50" s="45"/>
      <c r="BZ50" s="45"/>
      <c r="CA50" s="45"/>
      <c r="CB50" s="45"/>
      <c r="CC50" s="45"/>
      <c r="CD50" s="45"/>
      <c r="CE50" s="45"/>
      <c r="CF50" s="45"/>
      <c r="CG50" s="45"/>
      <c r="CH50" s="45"/>
      <c r="CI50" s="45"/>
      <c r="CJ50" s="45"/>
      <c r="CK50" s="45"/>
      <c r="CL50" s="45"/>
      <c r="CM50" s="45"/>
      <c r="CN50" s="45"/>
      <c r="CO50" s="45"/>
      <c r="CP50" s="45"/>
      <c r="CQ50" s="45"/>
      <c r="CR50" s="45"/>
      <c r="CS50" s="45"/>
    </row>
    <row r="51" spans="61:97" ht="19.5" customHeight="1" x14ac:dyDescent="0.2"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  <c r="BZ51" s="45"/>
      <c r="CA51" s="45"/>
      <c r="CB51" s="45"/>
      <c r="CC51" s="45"/>
      <c r="CD51" s="45"/>
      <c r="CE51" s="45"/>
      <c r="CF51" s="45"/>
      <c r="CG51" s="45"/>
      <c r="CH51" s="45"/>
      <c r="CI51" s="45"/>
      <c r="CJ51" s="45"/>
      <c r="CK51" s="45"/>
      <c r="CL51" s="45"/>
      <c r="CM51" s="45"/>
      <c r="CN51" s="45"/>
      <c r="CO51" s="45"/>
      <c r="CP51" s="45"/>
      <c r="CQ51" s="45"/>
      <c r="CR51" s="45"/>
      <c r="CS51" s="45"/>
    </row>
    <row r="52" spans="61:97" ht="19.5" customHeight="1" x14ac:dyDescent="0.2">
      <c r="BI52" s="45"/>
      <c r="BJ52" s="45"/>
      <c r="BK52" s="45"/>
      <c r="BL52" s="45"/>
      <c r="BM52" s="45"/>
      <c r="BN52" s="45"/>
      <c r="BO52" s="45"/>
      <c r="BP52" s="45"/>
      <c r="BQ52" s="45"/>
      <c r="BR52" s="45"/>
      <c r="BS52" s="45"/>
      <c r="BT52" s="45"/>
      <c r="BU52" s="45"/>
      <c r="BV52" s="45"/>
      <c r="BW52" s="45"/>
      <c r="BX52" s="45"/>
      <c r="BY52" s="45"/>
      <c r="BZ52" s="45"/>
      <c r="CA52" s="45"/>
      <c r="CB52" s="45"/>
      <c r="CC52" s="45"/>
      <c r="CD52" s="45"/>
      <c r="CE52" s="45"/>
      <c r="CF52" s="45"/>
      <c r="CG52" s="45"/>
      <c r="CH52" s="45"/>
      <c r="CI52" s="45"/>
      <c r="CJ52" s="45"/>
      <c r="CK52" s="45"/>
      <c r="CL52" s="45"/>
      <c r="CM52" s="45"/>
      <c r="CN52" s="45"/>
      <c r="CO52" s="45"/>
      <c r="CP52" s="45"/>
      <c r="CQ52" s="45"/>
      <c r="CR52" s="45"/>
      <c r="CS52" s="45"/>
    </row>
    <row r="53" spans="61:97" ht="19.5" customHeight="1" x14ac:dyDescent="0.2">
      <c r="BI53" s="45"/>
      <c r="BJ53" s="45"/>
      <c r="BK53" s="45"/>
      <c r="BL53" s="45"/>
      <c r="BM53" s="45"/>
      <c r="BN53" s="45"/>
      <c r="BO53" s="45"/>
      <c r="BP53" s="45"/>
      <c r="BQ53" s="45"/>
      <c r="BR53" s="45"/>
      <c r="BS53" s="45"/>
      <c r="BT53" s="45"/>
      <c r="BU53" s="45"/>
      <c r="BV53" s="45"/>
      <c r="BW53" s="45"/>
      <c r="BX53" s="45"/>
      <c r="BY53" s="45"/>
      <c r="BZ53" s="45"/>
      <c r="CA53" s="45"/>
      <c r="CB53" s="45"/>
      <c r="CC53" s="45"/>
      <c r="CD53" s="45"/>
      <c r="CE53" s="45"/>
      <c r="CF53" s="45"/>
      <c r="CG53" s="45"/>
      <c r="CH53" s="45"/>
      <c r="CI53" s="45"/>
      <c r="CJ53" s="45"/>
      <c r="CK53" s="45"/>
      <c r="CL53" s="45"/>
      <c r="CM53" s="45"/>
      <c r="CN53" s="45"/>
      <c r="CO53" s="45"/>
      <c r="CP53" s="45"/>
      <c r="CQ53" s="45"/>
      <c r="CR53" s="45"/>
      <c r="CS53" s="45"/>
    </row>
    <row r="54" spans="61:97" ht="19.5" customHeight="1" x14ac:dyDescent="0.2">
      <c r="BI54" s="45"/>
      <c r="BJ54" s="45"/>
      <c r="BK54" s="45"/>
      <c r="BL54" s="45"/>
      <c r="BM54" s="45"/>
      <c r="BN54" s="45"/>
      <c r="BO54" s="45"/>
      <c r="BP54" s="45"/>
      <c r="BQ54" s="45"/>
      <c r="BR54" s="45"/>
      <c r="BS54" s="45"/>
      <c r="BT54" s="45"/>
      <c r="BU54" s="45"/>
      <c r="BV54" s="45"/>
      <c r="BW54" s="45"/>
      <c r="BX54" s="45"/>
      <c r="BY54" s="45"/>
      <c r="BZ54" s="45"/>
      <c r="CA54" s="45"/>
      <c r="CB54" s="45"/>
      <c r="CC54" s="45"/>
      <c r="CD54" s="45"/>
      <c r="CE54" s="45"/>
      <c r="CF54" s="45"/>
      <c r="CG54" s="45"/>
      <c r="CH54" s="45"/>
      <c r="CI54" s="45"/>
      <c r="CJ54" s="45"/>
      <c r="CK54" s="45"/>
      <c r="CL54" s="45"/>
      <c r="CM54" s="45"/>
      <c r="CN54" s="45"/>
      <c r="CO54" s="45"/>
      <c r="CP54" s="45"/>
      <c r="CQ54" s="45"/>
      <c r="CR54" s="45"/>
      <c r="CS54" s="45"/>
    </row>
    <row r="55" spans="61:97" ht="19.5" customHeight="1" x14ac:dyDescent="0.2">
      <c r="BI55" s="45"/>
      <c r="BJ55" s="45"/>
      <c r="BK55" s="45"/>
      <c r="BL55" s="45"/>
      <c r="BM55" s="45"/>
      <c r="BN55" s="45"/>
      <c r="BO55" s="45"/>
      <c r="BP55" s="45"/>
      <c r="BQ55" s="45"/>
      <c r="BR55" s="45"/>
      <c r="BS55" s="45"/>
      <c r="BT55" s="45"/>
      <c r="BU55" s="45"/>
      <c r="BV55" s="45"/>
      <c r="BW55" s="45"/>
      <c r="BX55" s="45"/>
      <c r="BY55" s="45"/>
      <c r="BZ55" s="45"/>
      <c r="CA55" s="45"/>
      <c r="CB55" s="45"/>
      <c r="CC55" s="45"/>
      <c r="CD55" s="45"/>
      <c r="CE55" s="45"/>
      <c r="CF55" s="45"/>
      <c r="CG55" s="45"/>
      <c r="CH55" s="45"/>
      <c r="CI55" s="45"/>
      <c r="CJ55" s="45"/>
      <c r="CK55" s="45"/>
      <c r="CL55" s="45"/>
      <c r="CM55" s="45"/>
      <c r="CN55" s="45"/>
      <c r="CO55" s="45"/>
      <c r="CP55" s="45"/>
      <c r="CQ55" s="45"/>
      <c r="CR55" s="45"/>
      <c r="CS55" s="45"/>
    </row>
    <row r="56" spans="61:97" ht="19.5" customHeight="1" x14ac:dyDescent="0.2">
      <c r="BI56" s="45"/>
      <c r="BJ56" s="45"/>
      <c r="BK56" s="45"/>
      <c r="BL56" s="45"/>
      <c r="BM56" s="45"/>
      <c r="BN56" s="45"/>
      <c r="BO56" s="45"/>
      <c r="BP56" s="45"/>
      <c r="BQ56" s="45"/>
      <c r="BR56" s="45"/>
      <c r="BS56" s="45"/>
      <c r="BT56" s="45"/>
      <c r="BU56" s="45"/>
      <c r="BV56" s="45"/>
      <c r="BW56" s="45"/>
      <c r="BX56" s="45"/>
      <c r="BY56" s="45"/>
      <c r="BZ56" s="45"/>
      <c r="CA56" s="45"/>
      <c r="CB56" s="45"/>
      <c r="CC56" s="45"/>
      <c r="CD56" s="45"/>
      <c r="CE56" s="45"/>
      <c r="CF56" s="45"/>
      <c r="CG56" s="45"/>
      <c r="CH56" s="45"/>
      <c r="CI56" s="45"/>
      <c r="CJ56" s="45"/>
      <c r="CK56" s="45"/>
      <c r="CL56" s="45"/>
      <c r="CM56" s="45"/>
      <c r="CN56" s="45"/>
      <c r="CO56" s="45"/>
      <c r="CP56" s="45"/>
      <c r="CQ56" s="45"/>
      <c r="CR56" s="45"/>
      <c r="CS56" s="45"/>
    </row>
    <row r="57" spans="61:97" ht="19.5" customHeight="1" x14ac:dyDescent="0.2">
      <c r="BI57" s="45"/>
      <c r="BJ57" s="45"/>
      <c r="BK57" s="45"/>
      <c r="BL57" s="45"/>
      <c r="BM57" s="45"/>
      <c r="BN57" s="45"/>
      <c r="BO57" s="45"/>
      <c r="BP57" s="45"/>
      <c r="BQ57" s="45"/>
      <c r="BR57" s="45"/>
      <c r="BS57" s="45"/>
      <c r="BT57" s="45"/>
      <c r="BU57" s="45"/>
      <c r="BV57" s="45"/>
      <c r="BW57" s="45"/>
      <c r="BX57" s="45"/>
      <c r="BY57" s="45"/>
      <c r="BZ57" s="45"/>
      <c r="CA57" s="45"/>
      <c r="CB57" s="45"/>
      <c r="CC57" s="45"/>
      <c r="CD57" s="45"/>
      <c r="CE57" s="45"/>
      <c r="CF57" s="45"/>
      <c r="CG57" s="45"/>
      <c r="CH57" s="45"/>
      <c r="CI57" s="45"/>
      <c r="CJ57" s="45"/>
      <c r="CK57" s="45"/>
      <c r="CL57" s="45"/>
      <c r="CM57" s="45"/>
      <c r="CN57" s="45"/>
      <c r="CO57" s="45"/>
      <c r="CP57" s="45"/>
      <c r="CQ57" s="45"/>
      <c r="CR57" s="45"/>
      <c r="CS57" s="45"/>
    </row>
    <row r="58" spans="61:97" ht="19.5" customHeight="1" x14ac:dyDescent="0.2">
      <c r="BI58" s="45"/>
      <c r="BJ58" s="45"/>
      <c r="BK58" s="45"/>
      <c r="BL58" s="45"/>
      <c r="BM58" s="45"/>
      <c r="BN58" s="45"/>
      <c r="BO58" s="45"/>
      <c r="BP58" s="45"/>
      <c r="BQ58" s="45"/>
      <c r="BR58" s="45"/>
      <c r="BS58" s="45"/>
      <c r="BT58" s="45"/>
      <c r="BU58" s="45"/>
      <c r="BV58" s="45"/>
      <c r="BW58" s="45"/>
      <c r="BX58" s="45"/>
      <c r="BY58" s="45"/>
      <c r="BZ58" s="45"/>
      <c r="CA58" s="45"/>
      <c r="CB58" s="45"/>
      <c r="CC58" s="45"/>
      <c r="CD58" s="45"/>
      <c r="CE58" s="45"/>
      <c r="CF58" s="45"/>
      <c r="CG58" s="45"/>
      <c r="CH58" s="45"/>
      <c r="CI58" s="45"/>
      <c r="CJ58" s="45"/>
      <c r="CK58" s="45"/>
      <c r="CL58" s="45"/>
      <c r="CM58" s="45"/>
      <c r="CN58" s="45"/>
      <c r="CO58" s="45"/>
      <c r="CP58" s="45"/>
      <c r="CQ58" s="45"/>
      <c r="CR58" s="45"/>
      <c r="CS58" s="45"/>
    </row>
    <row r="59" spans="61:97" ht="19.5" customHeight="1" x14ac:dyDescent="0.2">
      <c r="BI59" s="45"/>
      <c r="BJ59" s="45"/>
      <c r="BK59" s="45"/>
      <c r="BL59" s="45"/>
      <c r="BM59" s="45"/>
      <c r="BN59" s="45"/>
      <c r="BO59" s="45"/>
      <c r="BP59" s="45"/>
      <c r="BQ59" s="45"/>
      <c r="BR59" s="45"/>
      <c r="BS59" s="45"/>
      <c r="BT59" s="45"/>
      <c r="BU59" s="45"/>
      <c r="BV59" s="45"/>
      <c r="BW59" s="45"/>
      <c r="BX59" s="45"/>
      <c r="BY59" s="45"/>
      <c r="BZ59" s="45"/>
      <c r="CA59" s="45"/>
      <c r="CB59" s="45"/>
      <c r="CC59" s="45"/>
      <c r="CD59" s="45"/>
      <c r="CE59" s="45"/>
      <c r="CF59" s="45"/>
      <c r="CG59" s="45"/>
      <c r="CH59" s="45"/>
      <c r="CI59" s="45"/>
      <c r="CJ59" s="45"/>
      <c r="CK59" s="45"/>
      <c r="CL59" s="45"/>
      <c r="CM59" s="45"/>
      <c r="CN59" s="45"/>
      <c r="CO59" s="45"/>
      <c r="CP59" s="45"/>
      <c r="CQ59" s="45"/>
      <c r="CR59" s="45"/>
      <c r="CS59" s="45"/>
    </row>
    <row r="60" spans="61:97" ht="19.5" customHeight="1" x14ac:dyDescent="0.2">
      <c r="BI60" s="45"/>
      <c r="BJ60" s="45"/>
      <c r="BK60" s="45"/>
      <c r="BL60" s="45"/>
      <c r="BM60" s="45"/>
      <c r="BN60" s="45"/>
      <c r="BO60" s="45"/>
      <c r="BP60" s="45"/>
      <c r="BQ60" s="45"/>
      <c r="BR60" s="45"/>
      <c r="BS60" s="45"/>
      <c r="BT60" s="45"/>
      <c r="BU60" s="45"/>
      <c r="BV60" s="45"/>
      <c r="BW60" s="45"/>
      <c r="BX60" s="45"/>
      <c r="BY60" s="45"/>
      <c r="BZ60" s="45"/>
      <c r="CA60" s="45"/>
      <c r="CB60" s="45"/>
      <c r="CC60" s="45"/>
      <c r="CD60" s="45"/>
      <c r="CE60" s="45"/>
      <c r="CF60" s="45"/>
      <c r="CG60" s="45"/>
      <c r="CH60" s="45"/>
      <c r="CI60" s="45"/>
      <c r="CJ60" s="45"/>
      <c r="CK60" s="45"/>
      <c r="CL60" s="45"/>
      <c r="CM60" s="45"/>
      <c r="CN60" s="45"/>
      <c r="CO60" s="45"/>
      <c r="CP60" s="45"/>
      <c r="CQ60" s="45"/>
      <c r="CR60" s="45"/>
      <c r="CS60" s="45"/>
    </row>
    <row r="61" spans="61:97" ht="19.5" customHeight="1" x14ac:dyDescent="0.2">
      <c r="BI61" s="45"/>
      <c r="BJ61" s="45"/>
      <c r="BK61" s="45"/>
      <c r="BL61" s="45"/>
      <c r="BM61" s="45"/>
      <c r="BN61" s="45"/>
      <c r="BO61" s="45"/>
      <c r="BP61" s="45"/>
      <c r="BQ61" s="45"/>
      <c r="BR61" s="45"/>
      <c r="BS61" s="45"/>
      <c r="BT61" s="45"/>
      <c r="BU61" s="45"/>
      <c r="BV61" s="45"/>
      <c r="BW61" s="45"/>
      <c r="BX61" s="45"/>
      <c r="BY61" s="45"/>
      <c r="BZ61" s="45"/>
      <c r="CA61" s="45"/>
      <c r="CB61" s="45"/>
      <c r="CC61" s="45"/>
      <c r="CD61" s="45"/>
      <c r="CE61" s="45"/>
      <c r="CF61" s="45"/>
      <c r="CG61" s="45"/>
      <c r="CH61" s="45"/>
      <c r="CI61" s="45"/>
      <c r="CJ61" s="45"/>
      <c r="CK61" s="45"/>
      <c r="CL61" s="45"/>
      <c r="CM61" s="45"/>
      <c r="CN61" s="45"/>
      <c r="CO61" s="45"/>
      <c r="CP61" s="45"/>
      <c r="CQ61" s="45"/>
      <c r="CR61" s="45"/>
      <c r="CS61" s="45"/>
    </row>
    <row r="62" spans="61:97" ht="19.5" customHeight="1" x14ac:dyDescent="0.2">
      <c r="BI62" s="45"/>
      <c r="BJ62" s="45"/>
      <c r="BK62" s="45"/>
      <c r="BL62" s="45"/>
      <c r="BM62" s="45"/>
      <c r="BN62" s="45"/>
      <c r="BO62" s="45"/>
      <c r="BP62" s="45"/>
      <c r="BQ62" s="45"/>
      <c r="BR62" s="45"/>
      <c r="BS62" s="45"/>
      <c r="BT62" s="45"/>
      <c r="BU62" s="45"/>
      <c r="BV62" s="45"/>
      <c r="BW62" s="45"/>
      <c r="BX62" s="45"/>
      <c r="BY62" s="45"/>
      <c r="BZ62" s="45"/>
      <c r="CA62" s="45"/>
      <c r="CB62" s="45"/>
      <c r="CC62" s="45"/>
      <c r="CD62" s="45"/>
      <c r="CE62" s="45"/>
      <c r="CF62" s="45"/>
      <c r="CG62" s="45"/>
      <c r="CH62" s="45"/>
      <c r="CI62" s="45"/>
      <c r="CJ62" s="45"/>
      <c r="CK62" s="45"/>
      <c r="CL62" s="45"/>
      <c r="CM62" s="45"/>
      <c r="CN62" s="45"/>
      <c r="CO62" s="45"/>
      <c r="CP62" s="45"/>
      <c r="CQ62" s="45"/>
      <c r="CR62" s="45"/>
      <c r="CS62" s="45"/>
    </row>
    <row r="63" spans="61:97" ht="19.5" customHeight="1" x14ac:dyDescent="0.2">
      <c r="BI63" s="45"/>
      <c r="BJ63" s="45"/>
      <c r="BK63" s="45"/>
      <c r="BL63" s="45"/>
      <c r="BM63" s="45"/>
      <c r="BN63" s="45"/>
      <c r="BO63" s="45"/>
      <c r="BP63" s="45"/>
      <c r="BQ63" s="45"/>
      <c r="BR63" s="45"/>
      <c r="BS63" s="45"/>
      <c r="BT63" s="45"/>
      <c r="BU63" s="45"/>
      <c r="BV63" s="45"/>
      <c r="BW63" s="45"/>
      <c r="BX63" s="45"/>
      <c r="BY63" s="45"/>
      <c r="BZ63" s="45"/>
      <c r="CA63" s="45"/>
      <c r="CB63" s="45"/>
      <c r="CC63" s="45"/>
      <c r="CD63" s="45"/>
      <c r="CE63" s="45"/>
      <c r="CF63" s="45"/>
      <c r="CG63" s="45"/>
      <c r="CH63" s="45"/>
      <c r="CI63" s="45"/>
      <c r="CJ63" s="45"/>
      <c r="CK63" s="45"/>
      <c r="CL63" s="45"/>
      <c r="CM63" s="45"/>
      <c r="CN63" s="45"/>
      <c r="CO63" s="45"/>
      <c r="CP63" s="45"/>
      <c r="CQ63" s="45"/>
      <c r="CR63" s="45"/>
      <c r="CS63" s="45"/>
    </row>
    <row r="64" spans="61:97" ht="19.5" customHeight="1" x14ac:dyDescent="0.2">
      <c r="BI64" s="45"/>
      <c r="BJ64" s="45"/>
      <c r="BK64" s="45"/>
      <c r="BL64" s="45"/>
      <c r="BM64" s="45"/>
      <c r="BN64" s="45"/>
      <c r="BO64" s="45"/>
      <c r="BP64" s="45"/>
      <c r="BQ64" s="45"/>
      <c r="BR64" s="45"/>
      <c r="BS64" s="45"/>
      <c r="BT64" s="45"/>
      <c r="BU64" s="45"/>
      <c r="BV64" s="45"/>
      <c r="BW64" s="45"/>
      <c r="BX64" s="45"/>
      <c r="BY64" s="45"/>
      <c r="BZ64" s="45"/>
      <c r="CA64" s="45"/>
      <c r="CB64" s="45"/>
      <c r="CC64" s="45"/>
      <c r="CD64" s="45"/>
      <c r="CE64" s="45"/>
      <c r="CF64" s="45"/>
      <c r="CG64" s="45"/>
      <c r="CH64" s="45"/>
      <c r="CI64" s="45"/>
      <c r="CJ64" s="45"/>
      <c r="CK64" s="45"/>
      <c r="CL64" s="45"/>
      <c r="CM64" s="45"/>
      <c r="CN64" s="45"/>
      <c r="CO64" s="45"/>
      <c r="CP64" s="45"/>
      <c r="CQ64" s="45"/>
      <c r="CR64" s="45"/>
      <c r="CS64" s="45"/>
    </row>
    <row r="65" spans="61:98" ht="19.5" customHeight="1" x14ac:dyDescent="0.2">
      <c r="BI65" s="45"/>
      <c r="BJ65" s="45"/>
      <c r="BK65" s="45"/>
      <c r="BL65" s="45"/>
      <c r="BM65" s="45"/>
      <c r="BN65" s="45"/>
      <c r="BO65" s="45"/>
      <c r="BP65" s="45"/>
      <c r="BQ65" s="45"/>
      <c r="BR65" s="45"/>
      <c r="BS65" s="45"/>
      <c r="BT65" s="45"/>
      <c r="BU65" s="45"/>
      <c r="BV65" s="45"/>
      <c r="BW65" s="45"/>
      <c r="BX65" s="45"/>
      <c r="BY65" s="45"/>
      <c r="BZ65" s="45"/>
      <c r="CA65" s="45"/>
      <c r="CB65" s="45"/>
      <c r="CC65" s="45"/>
      <c r="CD65" s="45"/>
      <c r="CE65" s="45"/>
      <c r="CF65" s="45"/>
      <c r="CG65" s="45"/>
      <c r="CH65" s="45"/>
      <c r="CI65" s="45"/>
      <c r="CJ65" s="45"/>
      <c r="CK65" s="45"/>
      <c r="CL65" s="45"/>
      <c r="CM65" s="45"/>
      <c r="CN65" s="45"/>
      <c r="CO65" s="45"/>
      <c r="CP65" s="45"/>
      <c r="CQ65" s="45"/>
      <c r="CR65" s="45"/>
      <c r="CS65" s="45"/>
    </row>
    <row r="66" spans="61:98" ht="19.5" customHeight="1" x14ac:dyDescent="0.2">
      <c r="BI66" s="45"/>
      <c r="BJ66" s="45"/>
      <c r="BK66" s="45"/>
      <c r="BL66" s="45"/>
      <c r="BM66" s="45"/>
      <c r="BN66" s="45"/>
      <c r="BO66" s="45"/>
      <c r="BP66" s="45"/>
      <c r="BQ66" s="45"/>
      <c r="BR66" s="45"/>
      <c r="BS66" s="45"/>
      <c r="BT66" s="45"/>
      <c r="BU66" s="45"/>
      <c r="BV66" s="45"/>
      <c r="BW66" s="45"/>
      <c r="BX66" s="45"/>
      <c r="BY66" s="45"/>
      <c r="BZ66" s="45"/>
      <c r="CA66" s="45"/>
      <c r="CB66" s="45"/>
      <c r="CC66" s="45"/>
      <c r="CD66" s="45"/>
      <c r="CE66" s="45"/>
      <c r="CF66" s="45"/>
      <c r="CG66" s="45"/>
      <c r="CH66" s="45"/>
      <c r="CI66" s="45"/>
      <c r="CJ66" s="45"/>
      <c r="CK66" s="45"/>
      <c r="CL66" s="45"/>
      <c r="CM66" s="45"/>
      <c r="CN66" s="45"/>
      <c r="CO66" s="45"/>
      <c r="CP66" s="45"/>
      <c r="CQ66" s="45"/>
      <c r="CR66" s="45"/>
      <c r="CS66" s="45"/>
    </row>
    <row r="67" spans="61:98" ht="19.5" customHeight="1" x14ac:dyDescent="0.2">
      <c r="BI67" s="45"/>
      <c r="BJ67" s="45"/>
      <c r="BK67" s="45"/>
      <c r="BL67" s="45"/>
      <c r="BM67" s="45"/>
      <c r="BN67" s="45"/>
      <c r="BO67" s="45"/>
      <c r="BP67" s="45"/>
      <c r="BQ67" s="45"/>
      <c r="BR67" s="45"/>
      <c r="BS67" s="45"/>
      <c r="BT67" s="45"/>
      <c r="BU67" s="45"/>
      <c r="BV67" s="45"/>
      <c r="BW67" s="45"/>
      <c r="BX67" s="45"/>
      <c r="BY67" s="45"/>
      <c r="BZ67" s="45"/>
      <c r="CA67" s="45"/>
      <c r="CB67" s="45"/>
      <c r="CC67" s="45"/>
      <c r="CD67" s="45"/>
      <c r="CE67" s="45"/>
      <c r="CF67" s="45"/>
      <c r="CG67" s="45"/>
      <c r="CH67" s="45"/>
      <c r="CI67" s="45"/>
      <c r="CJ67" s="45"/>
      <c r="CK67" s="45"/>
      <c r="CL67" s="45"/>
      <c r="CM67" s="45"/>
      <c r="CN67" s="45"/>
      <c r="CO67" s="45"/>
      <c r="CP67" s="45"/>
      <c r="CQ67" s="45"/>
      <c r="CR67" s="45"/>
      <c r="CS67" s="45"/>
    </row>
    <row r="68" spans="61:98" ht="19.5" customHeight="1" x14ac:dyDescent="0.2">
      <c r="BI68" s="45"/>
      <c r="BJ68" s="45"/>
      <c r="BK68" s="45"/>
      <c r="BL68" s="45"/>
      <c r="BM68" s="45"/>
      <c r="BN68" s="45"/>
      <c r="BO68" s="45"/>
      <c r="BP68" s="45"/>
      <c r="BQ68" s="45"/>
      <c r="BR68" s="45"/>
      <c r="BS68" s="45"/>
      <c r="BT68" s="45"/>
      <c r="BU68" s="45"/>
      <c r="BV68" s="45"/>
      <c r="BW68" s="45"/>
      <c r="BX68" s="45"/>
      <c r="BY68" s="45"/>
      <c r="BZ68" s="45"/>
      <c r="CA68" s="45"/>
      <c r="CB68" s="45"/>
      <c r="CC68" s="45"/>
      <c r="CD68" s="45"/>
      <c r="CE68" s="45"/>
      <c r="CF68" s="45"/>
      <c r="CG68" s="45"/>
      <c r="CH68" s="45"/>
      <c r="CI68" s="45"/>
      <c r="CJ68" s="45"/>
      <c r="CK68" s="45"/>
      <c r="CL68" s="45"/>
      <c r="CM68" s="45"/>
      <c r="CN68" s="45"/>
      <c r="CO68" s="45"/>
      <c r="CP68" s="45"/>
      <c r="CQ68" s="45"/>
      <c r="CR68" s="45"/>
      <c r="CS68" s="45"/>
    </row>
    <row r="69" spans="61:98" ht="19.5" customHeight="1" x14ac:dyDescent="0.2">
      <c r="BI69" s="45"/>
      <c r="BJ69" s="45"/>
      <c r="BK69" s="45"/>
      <c r="BL69" s="45"/>
      <c r="BM69" s="45"/>
      <c r="BN69" s="45"/>
      <c r="BO69" s="45"/>
      <c r="BP69" s="45"/>
      <c r="BQ69" s="45"/>
      <c r="BR69" s="45"/>
      <c r="BS69" s="45"/>
      <c r="BT69" s="45"/>
      <c r="BU69" s="45"/>
      <c r="BV69" s="45"/>
      <c r="BW69" s="45"/>
      <c r="BX69" s="45"/>
      <c r="BY69" s="45"/>
      <c r="BZ69" s="45"/>
      <c r="CA69" s="45"/>
      <c r="CB69" s="45"/>
      <c r="CC69" s="45"/>
      <c r="CD69" s="45"/>
      <c r="CE69" s="45"/>
      <c r="CF69" s="45"/>
      <c r="CG69" s="45"/>
      <c r="CH69" s="45"/>
      <c r="CI69" s="45"/>
      <c r="CJ69" s="45"/>
      <c r="CK69" s="45"/>
      <c r="CL69" s="45"/>
      <c r="CM69" s="45"/>
      <c r="CN69" s="45"/>
      <c r="CO69" s="45"/>
      <c r="CP69" s="45"/>
      <c r="CQ69" s="45"/>
      <c r="CR69" s="45"/>
      <c r="CS69" s="45"/>
    </row>
    <row r="70" spans="61:98" ht="19.5" customHeight="1" x14ac:dyDescent="0.2">
      <c r="BI70" s="45"/>
      <c r="BJ70" s="45"/>
      <c r="BK70" s="45"/>
      <c r="BL70" s="45"/>
      <c r="BM70" s="45"/>
      <c r="BN70" s="45"/>
      <c r="BO70" s="45"/>
      <c r="BP70" s="45"/>
      <c r="BQ70" s="45"/>
      <c r="BR70" s="45"/>
      <c r="BS70" s="45"/>
      <c r="BT70" s="45"/>
      <c r="BU70" s="45"/>
      <c r="BV70" s="45"/>
      <c r="BW70" s="45"/>
      <c r="BX70" s="45"/>
      <c r="BY70" s="45"/>
      <c r="BZ70" s="45"/>
      <c r="CA70" s="45"/>
      <c r="CB70" s="45"/>
      <c r="CC70" s="45"/>
      <c r="CD70" s="45"/>
      <c r="CE70" s="45"/>
      <c r="CF70" s="45"/>
      <c r="CG70" s="45"/>
      <c r="CH70" s="45"/>
      <c r="CI70" s="45"/>
      <c r="CJ70" s="45"/>
      <c r="CK70" s="45"/>
      <c r="CL70" s="45"/>
      <c r="CM70" s="45"/>
      <c r="CN70" s="45"/>
      <c r="CO70" s="45"/>
      <c r="CP70" s="45"/>
      <c r="CQ70" s="45"/>
      <c r="CR70" s="45"/>
      <c r="CS70" s="45"/>
    </row>
    <row r="71" spans="61:98" ht="19.5" customHeight="1" x14ac:dyDescent="0.2">
      <c r="BI71" s="45"/>
      <c r="BJ71" s="45"/>
      <c r="BK71" s="45"/>
      <c r="BL71" s="45"/>
      <c r="BM71" s="45"/>
      <c r="BN71" s="45"/>
      <c r="BO71" s="45"/>
      <c r="BP71" s="45"/>
      <c r="BQ71" s="45"/>
      <c r="BR71" s="45"/>
      <c r="BS71" s="45"/>
      <c r="BT71" s="45"/>
      <c r="BU71" s="45"/>
      <c r="BV71" s="45"/>
      <c r="BW71" s="45"/>
      <c r="BX71" s="45"/>
      <c r="BY71" s="45"/>
      <c r="BZ71" s="45"/>
      <c r="CA71" s="45"/>
      <c r="CB71" s="45"/>
      <c r="CC71" s="45"/>
      <c r="CD71" s="45"/>
      <c r="CE71" s="45"/>
      <c r="CF71" s="45"/>
      <c r="CG71" s="45"/>
      <c r="CH71" s="45"/>
      <c r="CI71" s="45"/>
      <c r="CJ71" s="45"/>
      <c r="CK71" s="45"/>
      <c r="CL71" s="45"/>
      <c r="CM71" s="45"/>
      <c r="CN71" s="45"/>
      <c r="CO71" s="45"/>
      <c r="CP71" s="45"/>
      <c r="CQ71" s="45"/>
      <c r="CR71" s="45"/>
      <c r="CS71" s="45"/>
    </row>
    <row r="72" spans="61:98" ht="19.5" customHeight="1" x14ac:dyDescent="0.2">
      <c r="BI72" s="45"/>
      <c r="BJ72" s="45"/>
      <c r="BK72" s="45"/>
      <c r="BL72" s="45"/>
      <c r="BM72" s="45"/>
      <c r="BN72" s="45"/>
      <c r="BO72" s="45"/>
      <c r="BP72" s="45"/>
      <c r="BQ72" s="45"/>
      <c r="BR72" s="45"/>
      <c r="BS72" s="45"/>
      <c r="BT72" s="45"/>
      <c r="BU72" s="45"/>
      <c r="BV72" s="45"/>
      <c r="BW72" s="45"/>
      <c r="BX72" s="45"/>
      <c r="BY72" s="45"/>
      <c r="BZ72" s="45"/>
      <c r="CA72" s="45"/>
      <c r="CB72" s="45"/>
      <c r="CC72" s="45"/>
      <c r="CD72" s="45"/>
      <c r="CE72" s="45"/>
      <c r="CF72" s="45"/>
      <c r="CG72" s="45"/>
      <c r="CH72" s="45"/>
      <c r="CI72" s="45"/>
      <c r="CJ72" s="45"/>
      <c r="CK72" s="45"/>
      <c r="CL72" s="45"/>
      <c r="CM72" s="45"/>
      <c r="CN72" s="45"/>
      <c r="CO72" s="45"/>
      <c r="CP72" s="45"/>
      <c r="CQ72" s="45"/>
      <c r="CR72" s="45"/>
      <c r="CS72" s="45"/>
    </row>
    <row r="73" spans="61:98" ht="19.5" customHeight="1" x14ac:dyDescent="0.2">
      <c r="BI73" s="45"/>
      <c r="BJ73" s="45"/>
      <c r="BK73" s="45"/>
      <c r="BL73" s="45"/>
      <c r="BM73" s="45"/>
      <c r="BN73" s="45"/>
      <c r="BO73" s="45"/>
      <c r="BP73" s="45"/>
      <c r="BQ73" s="45"/>
      <c r="BR73" s="45"/>
      <c r="BS73" s="45"/>
      <c r="BT73" s="45"/>
      <c r="BU73" s="45"/>
      <c r="BV73" s="45"/>
      <c r="BW73" s="45"/>
      <c r="BX73" s="45"/>
      <c r="BY73" s="45"/>
      <c r="BZ73" s="45"/>
      <c r="CA73" s="45"/>
      <c r="CB73" s="45"/>
      <c r="CC73" s="45"/>
      <c r="CD73" s="45"/>
      <c r="CE73" s="45"/>
      <c r="CF73" s="45"/>
      <c r="CG73" s="45"/>
      <c r="CH73" s="45"/>
      <c r="CI73" s="45"/>
      <c r="CJ73" s="45"/>
      <c r="CK73" s="45"/>
      <c r="CL73" s="45"/>
      <c r="CM73" s="45"/>
      <c r="CN73" s="45"/>
      <c r="CO73" s="45"/>
      <c r="CP73" s="45"/>
      <c r="CQ73" s="45"/>
      <c r="CR73" s="45"/>
      <c r="CS73" s="45"/>
    </row>
    <row r="74" spans="61:98" ht="19.5" customHeight="1" x14ac:dyDescent="0.2">
      <c r="BI74" s="45"/>
      <c r="BJ74" s="45"/>
      <c r="BK74" s="45"/>
      <c r="BL74" s="45"/>
      <c r="BM74" s="45"/>
      <c r="BN74" s="45"/>
      <c r="BO74" s="45"/>
      <c r="BP74" s="45"/>
      <c r="BQ74" s="45"/>
      <c r="BR74" s="45"/>
      <c r="BS74" s="45"/>
      <c r="BT74" s="45"/>
      <c r="BU74" s="45"/>
      <c r="BV74" s="45"/>
      <c r="BW74" s="45"/>
      <c r="BX74" s="45"/>
      <c r="BY74" s="45"/>
      <c r="BZ74" s="45"/>
      <c r="CA74" s="45"/>
      <c r="CB74" s="45"/>
      <c r="CC74" s="45"/>
      <c r="CD74" s="45"/>
      <c r="CE74" s="45"/>
      <c r="CF74" s="45"/>
      <c r="CG74" s="45"/>
      <c r="CH74" s="45"/>
      <c r="CI74" s="45"/>
      <c r="CJ74" s="45"/>
      <c r="CK74" s="45"/>
      <c r="CL74" s="45"/>
      <c r="CM74" s="45"/>
      <c r="CN74" s="45"/>
      <c r="CO74" s="45"/>
      <c r="CP74" s="45"/>
      <c r="CQ74" s="45"/>
      <c r="CR74" s="45"/>
      <c r="CS74" s="45"/>
    </row>
    <row r="75" spans="61:98" ht="19.5" customHeight="1" x14ac:dyDescent="0.2">
      <c r="BI75" s="45"/>
      <c r="BJ75" s="45"/>
      <c r="BK75" s="45"/>
      <c r="BL75" s="45"/>
      <c r="BM75" s="45"/>
      <c r="BN75" s="45"/>
      <c r="BO75" s="45"/>
      <c r="BP75" s="45"/>
      <c r="BQ75" s="45"/>
      <c r="BR75" s="45"/>
      <c r="BS75" s="45"/>
      <c r="BT75" s="45"/>
      <c r="BU75" s="45"/>
      <c r="BV75" s="45"/>
      <c r="BW75" s="45"/>
      <c r="BX75" s="45"/>
      <c r="BY75" s="45"/>
      <c r="BZ75" s="45"/>
      <c r="CA75" s="45"/>
      <c r="CB75" s="45"/>
      <c r="CC75" s="45"/>
      <c r="CD75" s="45"/>
      <c r="CE75" s="45"/>
      <c r="CF75" s="45"/>
      <c r="CG75" s="45"/>
      <c r="CH75" s="45"/>
      <c r="CI75" s="45"/>
      <c r="CJ75" s="45"/>
      <c r="CK75" s="45"/>
      <c r="CL75" s="45"/>
      <c r="CM75" s="45"/>
      <c r="CN75" s="45"/>
      <c r="CO75" s="45"/>
      <c r="CP75" s="45"/>
      <c r="CQ75" s="45"/>
      <c r="CR75" s="45"/>
      <c r="CS75" s="45"/>
    </row>
    <row r="76" spans="61:98" ht="19.5" customHeight="1" x14ac:dyDescent="0.2">
      <c r="BI76" s="45"/>
      <c r="BJ76" s="45"/>
      <c r="BK76" s="45"/>
      <c r="BL76" s="45"/>
      <c r="BM76" s="45"/>
      <c r="BN76" s="45"/>
      <c r="BO76" s="45"/>
      <c r="BP76" s="45"/>
      <c r="BQ76" s="45"/>
      <c r="BR76" s="45"/>
      <c r="BS76" s="45"/>
      <c r="BT76" s="45"/>
      <c r="BU76" s="45"/>
      <c r="BV76" s="45"/>
      <c r="BW76" s="45"/>
      <c r="BX76" s="45"/>
      <c r="BY76" s="45"/>
      <c r="BZ76" s="45"/>
      <c r="CA76" s="45"/>
      <c r="CB76" s="45"/>
      <c r="CC76" s="45"/>
      <c r="CD76" s="45"/>
      <c r="CE76" s="45"/>
      <c r="CF76" s="45"/>
      <c r="CG76" s="45"/>
      <c r="CH76" s="45"/>
      <c r="CI76" s="45"/>
      <c r="CJ76" s="45"/>
      <c r="CK76" s="45"/>
      <c r="CL76" s="45"/>
      <c r="CM76" s="45"/>
      <c r="CN76" s="45"/>
      <c r="CO76" s="45"/>
      <c r="CP76" s="45"/>
      <c r="CQ76" s="45"/>
      <c r="CR76" s="45"/>
      <c r="CS76" s="45"/>
    </row>
    <row r="77" spans="61:98" ht="19.5" customHeight="1" x14ac:dyDescent="0.2">
      <c r="BI77" s="45"/>
      <c r="BJ77" s="45"/>
      <c r="BK77" s="45"/>
      <c r="BL77" s="45"/>
      <c r="BM77" s="45"/>
      <c r="BN77" s="45"/>
      <c r="BO77" s="45"/>
      <c r="BP77" s="45"/>
      <c r="BQ77" s="45"/>
      <c r="BR77" s="45"/>
      <c r="BS77" s="45"/>
      <c r="BT77" s="45"/>
      <c r="BU77" s="45"/>
      <c r="BV77" s="45"/>
      <c r="BW77" s="45"/>
      <c r="BX77" s="45"/>
      <c r="BY77" s="45"/>
      <c r="BZ77" s="45"/>
      <c r="CA77" s="45"/>
      <c r="CB77" s="45"/>
      <c r="CC77" s="45"/>
      <c r="CD77" s="45"/>
      <c r="CE77" s="45"/>
      <c r="CF77" s="45"/>
      <c r="CG77" s="45"/>
      <c r="CH77" s="45"/>
      <c r="CI77" s="45"/>
      <c r="CJ77" s="45"/>
      <c r="CK77" s="45"/>
      <c r="CL77" s="45"/>
      <c r="CM77" s="45"/>
      <c r="CN77" s="45"/>
      <c r="CO77" s="45"/>
      <c r="CP77" s="45"/>
      <c r="CQ77" s="45"/>
      <c r="CR77" s="45"/>
      <c r="CS77" s="45"/>
    </row>
    <row r="78" spans="61:98" ht="19.5" customHeight="1" x14ac:dyDescent="0.2">
      <c r="BI78" s="45"/>
      <c r="BJ78" s="45"/>
      <c r="BK78" s="45"/>
      <c r="BL78" s="45"/>
      <c r="BM78" s="45"/>
      <c r="BN78" s="45"/>
      <c r="BO78" s="45"/>
      <c r="BP78" s="45"/>
      <c r="BQ78" s="45"/>
      <c r="BR78" s="45"/>
      <c r="BS78" s="45"/>
      <c r="BT78" s="45"/>
      <c r="BU78" s="45"/>
      <c r="BV78" s="45"/>
      <c r="BW78" s="45"/>
      <c r="BX78" s="45"/>
      <c r="BY78" s="45"/>
      <c r="BZ78" s="45"/>
      <c r="CA78" s="45"/>
      <c r="CB78" s="45"/>
      <c r="CC78" s="45"/>
      <c r="CD78" s="45"/>
      <c r="CE78" s="45"/>
      <c r="CF78" s="45"/>
      <c r="CG78" s="45"/>
      <c r="CH78" s="45"/>
      <c r="CI78" s="45"/>
      <c r="CJ78" s="45"/>
      <c r="CK78" s="45"/>
      <c r="CL78" s="45"/>
      <c r="CM78" s="45"/>
      <c r="CN78" s="45"/>
      <c r="CO78" s="45"/>
      <c r="CP78" s="45"/>
      <c r="CQ78" s="45"/>
      <c r="CR78" s="45"/>
      <c r="CS78" s="45"/>
      <c r="CT78" s="12"/>
    </row>
    <row r="79" spans="61:98" ht="19.5" customHeight="1" x14ac:dyDescent="0.2">
      <c r="BK79" s="12"/>
      <c r="BL79" s="12"/>
      <c r="BM79" s="12"/>
      <c r="BN79" s="12"/>
      <c r="BO79" s="12"/>
      <c r="BP79" s="12"/>
      <c r="BQ79" s="12"/>
      <c r="BR79" s="12"/>
      <c r="BS79" s="12"/>
      <c r="BT79" s="12"/>
      <c r="BU79" s="12"/>
      <c r="BV79" s="12"/>
      <c r="BW79" s="12"/>
      <c r="BX79" s="12"/>
      <c r="BY79" s="12"/>
      <c r="BZ79" s="12"/>
      <c r="CA79" s="12"/>
      <c r="CB79" s="12"/>
      <c r="CC79" s="12"/>
      <c r="CD79" s="12"/>
      <c r="CE79" s="12"/>
      <c r="CF79" s="12"/>
      <c r="CG79" s="12"/>
      <c r="CH79" s="12"/>
      <c r="CI79" s="12"/>
      <c r="CJ79" s="12"/>
      <c r="CK79" s="12"/>
      <c r="CL79" s="12"/>
      <c r="CM79" s="12"/>
      <c r="CN79" s="12"/>
      <c r="CO79" s="12"/>
      <c r="CP79" s="12"/>
      <c r="CQ79" s="12"/>
      <c r="CR79" s="12"/>
      <c r="CS79" s="12"/>
      <c r="CT79" s="12"/>
    </row>
    <row r="80" spans="61:98" ht="19.5" customHeight="1" x14ac:dyDescent="0.2">
      <c r="BK80" s="12"/>
      <c r="BL80" s="12"/>
      <c r="BM80" s="12"/>
      <c r="BN80" s="12"/>
      <c r="BO80" s="12"/>
      <c r="BP80" s="12"/>
      <c r="BQ80" s="12"/>
      <c r="BR80" s="12"/>
      <c r="BS80" s="12"/>
      <c r="BT80" s="12"/>
      <c r="BU80" s="12"/>
      <c r="BV80" s="12"/>
      <c r="BW80" s="12"/>
      <c r="BX80" s="12"/>
      <c r="BY80" s="12"/>
      <c r="BZ80" s="12"/>
      <c r="CA80" s="12"/>
      <c r="CB80" s="12"/>
      <c r="CC80" s="12"/>
      <c r="CD80" s="12"/>
      <c r="CE80" s="12"/>
      <c r="CF80" s="12"/>
      <c r="CG80" s="12"/>
      <c r="CH80" s="12"/>
      <c r="CI80" s="12"/>
      <c r="CJ80" s="12"/>
      <c r="CK80" s="12"/>
      <c r="CL80" s="12"/>
      <c r="CM80" s="12"/>
      <c r="CN80" s="12"/>
      <c r="CO80" s="12"/>
      <c r="CP80" s="12"/>
      <c r="CQ80" s="12"/>
      <c r="CR80" s="12"/>
      <c r="CS80" s="12"/>
      <c r="CT80" s="12"/>
    </row>
    <row r="81" spans="63:98" ht="19.5" customHeight="1" x14ac:dyDescent="0.2">
      <c r="BK81" s="12"/>
      <c r="BL81" s="12"/>
      <c r="BM81" s="12"/>
      <c r="BN81" s="12"/>
      <c r="BO81" s="12"/>
      <c r="BP81" s="12"/>
      <c r="BQ81" s="12"/>
      <c r="BR81" s="12"/>
      <c r="BS81" s="12"/>
      <c r="BT81" s="12"/>
      <c r="BU81" s="12"/>
      <c r="BV81" s="12"/>
      <c r="BW81" s="12"/>
      <c r="BX81" s="12"/>
      <c r="BY81" s="12"/>
      <c r="BZ81" s="12"/>
      <c r="CA81" s="12"/>
      <c r="CB81" s="12"/>
      <c r="CC81" s="12"/>
      <c r="CD81" s="12"/>
      <c r="CE81" s="12"/>
      <c r="CF81" s="12"/>
      <c r="CG81" s="12"/>
      <c r="CH81" s="12"/>
      <c r="CI81" s="12"/>
      <c r="CJ81" s="12"/>
      <c r="CK81" s="12"/>
      <c r="CL81" s="12"/>
      <c r="CM81" s="12"/>
      <c r="CN81" s="12"/>
      <c r="CO81" s="12"/>
      <c r="CP81" s="12"/>
      <c r="CQ81" s="12"/>
      <c r="CR81" s="12"/>
      <c r="CS81" s="12"/>
      <c r="CT81" s="12"/>
    </row>
    <row r="82" spans="63:98" ht="19.5" customHeight="1" x14ac:dyDescent="0.2">
      <c r="BK82" s="12"/>
      <c r="BL82" s="12"/>
      <c r="BM82" s="12"/>
      <c r="BN82" s="12"/>
      <c r="BO82" s="12"/>
      <c r="BP82" s="12"/>
      <c r="BQ82" s="12"/>
      <c r="BR82" s="12"/>
      <c r="BS82" s="12"/>
      <c r="BT82" s="12"/>
      <c r="BU82" s="12"/>
      <c r="BV82" s="12"/>
      <c r="BW82" s="12"/>
      <c r="BX82" s="12"/>
      <c r="BY82" s="12"/>
      <c r="BZ82" s="12"/>
      <c r="CA82" s="12"/>
      <c r="CB82" s="12"/>
      <c r="CC82" s="12"/>
      <c r="CD82" s="12"/>
      <c r="CE82" s="12"/>
      <c r="CF82" s="12"/>
      <c r="CG82" s="12"/>
      <c r="CH82" s="12"/>
      <c r="CI82" s="12"/>
      <c r="CJ82" s="12"/>
      <c r="CK82" s="12"/>
      <c r="CL82" s="12"/>
      <c r="CM82" s="12"/>
      <c r="CN82" s="12"/>
      <c r="CO82" s="12"/>
      <c r="CP82" s="12"/>
      <c r="CQ82" s="12"/>
      <c r="CR82" s="12"/>
      <c r="CS82" s="12"/>
      <c r="CT82" s="12"/>
    </row>
    <row r="83" spans="63:98" ht="19.5" customHeight="1" x14ac:dyDescent="0.2">
      <c r="BK83" s="12"/>
      <c r="BL83" s="12"/>
      <c r="BM83" s="12"/>
      <c r="BN83" s="12"/>
      <c r="BO83" s="12"/>
      <c r="BP83" s="12"/>
      <c r="BQ83" s="12"/>
      <c r="BR83" s="12"/>
      <c r="BS83" s="12"/>
      <c r="BT83" s="12"/>
      <c r="BU83" s="12"/>
      <c r="BV83" s="12"/>
      <c r="BW83" s="12"/>
      <c r="BX83" s="12"/>
      <c r="BY83" s="12"/>
      <c r="BZ83" s="12"/>
      <c r="CA83" s="12"/>
      <c r="CB83" s="12"/>
      <c r="CC83" s="12"/>
      <c r="CD83" s="12"/>
      <c r="CE83" s="12"/>
      <c r="CF83" s="12"/>
      <c r="CG83" s="12"/>
      <c r="CH83" s="12"/>
      <c r="CI83" s="12"/>
      <c r="CJ83" s="12"/>
      <c r="CK83" s="12"/>
      <c r="CL83" s="12"/>
      <c r="CM83" s="12"/>
      <c r="CN83" s="12"/>
      <c r="CO83" s="12"/>
      <c r="CP83" s="12"/>
      <c r="CQ83" s="12"/>
      <c r="CR83" s="12"/>
      <c r="CS83" s="12"/>
      <c r="CT83" s="12"/>
    </row>
    <row r="84" spans="63:98" ht="19.5" customHeight="1" x14ac:dyDescent="0.2">
      <c r="BK84" s="12"/>
      <c r="BL84" s="12"/>
      <c r="BM84" s="12"/>
      <c r="BN84" s="12"/>
      <c r="BO84" s="12"/>
      <c r="BP84" s="12"/>
      <c r="BQ84" s="12"/>
      <c r="BR84" s="12"/>
      <c r="BS84" s="12"/>
      <c r="BT84" s="12"/>
      <c r="BU84" s="12"/>
      <c r="BV84" s="12"/>
      <c r="BW84" s="12"/>
      <c r="BX84" s="12"/>
      <c r="BY84" s="12"/>
      <c r="BZ84" s="12"/>
      <c r="CA84" s="12"/>
      <c r="CB84" s="12"/>
      <c r="CC84" s="12"/>
      <c r="CD84" s="12"/>
      <c r="CE84" s="12"/>
      <c r="CF84" s="12"/>
      <c r="CG84" s="12"/>
      <c r="CH84" s="12"/>
      <c r="CI84" s="12"/>
      <c r="CJ84" s="12"/>
      <c r="CK84" s="12"/>
      <c r="CL84" s="12"/>
      <c r="CM84" s="12"/>
      <c r="CN84" s="12"/>
      <c r="CO84" s="12"/>
      <c r="CP84" s="12"/>
      <c r="CQ84" s="12"/>
      <c r="CR84" s="12"/>
      <c r="CS84" s="12"/>
      <c r="CT84" s="12"/>
    </row>
    <row r="85" spans="63:98" ht="19.5" customHeight="1" x14ac:dyDescent="0.2">
      <c r="BK85" s="12"/>
      <c r="BL85" s="12"/>
      <c r="BM85" s="12"/>
      <c r="BN85" s="12"/>
      <c r="BO85" s="12"/>
      <c r="BP85" s="12"/>
      <c r="BQ85" s="12"/>
      <c r="BR85" s="12"/>
      <c r="BS85" s="12"/>
      <c r="BT85" s="12"/>
      <c r="BU85" s="12"/>
      <c r="BV85" s="12"/>
      <c r="BW85" s="12"/>
      <c r="BX85" s="12"/>
      <c r="BY85" s="12"/>
      <c r="BZ85" s="12"/>
      <c r="CA85" s="12"/>
      <c r="CB85" s="12"/>
      <c r="CC85" s="12"/>
      <c r="CD85" s="12"/>
      <c r="CE85" s="12"/>
      <c r="CF85" s="12"/>
      <c r="CG85" s="12"/>
      <c r="CH85" s="12"/>
      <c r="CI85" s="12"/>
      <c r="CJ85" s="12"/>
      <c r="CK85" s="12"/>
      <c r="CL85" s="12"/>
      <c r="CM85" s="12"/>
      <c r="CN85" s="12"/>
      <c r="CO85" s="12"/>
      <c r="CP85" s="12"/>
      <c r="CQ85" s="12"/>
      <c r="CR85" s="12"/>
      <c r="CS85" s="12"/>
      <c r="CT85" s="12"/>
    </row>
    <row r="86" spans="63:98" ht="19.5" customHeight="1" x14ac:dyDescent="0.2">
      <c r="BK86" s="12"/>
      <c r="BL86" s="12"/>
      <c r="BM86" s="12"/>
      <c r="BN86" s="12"/>
      <c r="BO86" s="12"/>
      <c r="BP86" s="12"/>
      <c r="BQ86" s="12"/>
      <c r="BR86" s="12"/>
      <c r="BS86" s="12"/>
      <c r="BT86" s="12"/>
      <c r="BU86" s="12"/>
      <c r="BV86" s="12"/>
      <c r="BW86" s="12"/>
      <c r="BX86" s="12"/>
      <c r="BY86" s="12"/>
      <c r="BZ86" s="12"/>
      <c r="CA86" s="12"/>
      <c r="CB86" s="12"/>
      <c r="CC86" s="12"/>
      <c r="CD86" s="12"/>
      <c r="CE86" s="12"/>
      <c r="CF86" s="12"/>
      <c r="CG86" s="12"/>
      <c r="CH86" s="12"/>
      <c r="CI86" s="12"/>
      <c r="CJ86" s="12"/>
      <c r="CK86" s="12"/>
      <c r="CL86" s="12"/>
      <c r="CM86" s="12"/>
      <c r="CN86" s="12"/>
      <c r="CO86" s="12"/>
      <c r="CP86" s="12"/>
      <c r="CQ86" s="12"/>
      <c r="CR86" s="12"/>
      <c r="CS86" s="12"/>
      <c r="CT86" s="12"/>
    </row>
    <row r="87" spans="63:98" ht="19.5" customHeight="1" x14ac:dyDescent="0.2">
      <c r="BK87" s="12"/>
      <c r="BL87" s="12"/>
      <c r="BM87" s="12"/>
      <c r="BN87" s="12"/>
      <c r="BO87" s="12"/>
      <c r="BP87" s="12"/>
      <c r="BQ87" s="12"/>
      <c r="BR87" s="12"/>
      <c r="BS87" s="12"/>
      <c r="BT87" s="12"/>
      <c r="BU87" s="12"/>
      <c r="BV87" s="12"/>
      <c r="BW87" s="12"/>
      <c r="BX87" s="12"/>
      <c r="BY87" s="12"/>
      <c r="BZ87" s="12"/>
      <c r="CA87" s="12"/>
      <c r="CB87" s="12"/>
      <c r="CC87" s="12"/>
      <c r="CD87" s="12"/>
      <c r="CE87" s="12"/>
      <c r="CF87" s="12"/>
      <c r="CG87" s="12"/>
      <c r="CH87" s="12"/>
      <c r="CI87" s="12"/>
      <c r="CJ87" s="12"/>
      <c r="CK87" s="12"/>
      <c r="CL87" s="12"/>
      <c r="CM87" s="12"/>
      <c r="CN87" s="12"/>
      <c r="CO87" s="12"/>
      <c r="CP87" s="12"/>
      <c r="CQ87" s="12"/>
      <c r="CR87" s="12"/>
      <c r="CS87" s="12"/>
      <c r="CT87" s="12"/>
    </row>
    <row r="88" spans="63:98" ht="19.5" customHeight="1" x14ac:dyDescent="0.2">
      <c r="BK88" s="12"/>
      <c r="BL88" s="12"/>
      <c r="BM88" s="12"/>
      <c r="BN88" s="12"/>
      <c r="BO88" s="12"/>
      <c r="BP88" s="12"/>
      <c r="BQ88" s="12"/>
      <c r="BR88" s="12"/>
      <c r="BS88" s="12"/>
      <c r="BT88" s="12"/>
      <c r="BU88" s="12"/>
      <c r="BV88" s="12"/>
      <c r="BW88" s="12"/>
      <c r="BX88" s="12"/>
      <c r="BY88" s="12"/>
      <c r="BZ88" s="12"/>
      <c r="CA88" s="12"/>
      <c r="CB88" s="12"/>
      <c r="CC88" s="12"/>
      <c r="CD88" s="12"/>
      <c r="CE88" s="12"/>
      <c r="CF88" s="12"/>
      <c r="CG88" s="12"/>
      <c r="CH88" s="12"/>
      <c r="CI88" s="12"/>
      <c r="CJ88" s="12"/>
      <c r="CK88" s="12"/>
      <c r="CL88" s="12"/>
      <c r="CM88" s="12"/>
      <c r="CN88" s="12"/>
      <c r="CO88" s="12"/>
      <c r="CP88" s="12"/>
      <c r="CQ88" s="12"/>
      <c r="CR88" s="12"/>
      <c r="CS88" s="12"/>
      <c r="CT88" s="12"/>
    </row>
    <row r="89" spans="63:98" ht="19.5" customHeight="1" x14ac:dyDescent="0.2">
      <c r="BK89" s="12"/>
      <c r="BL89" s="12"/>
      <c r="BM89" s="12"/>
      <c r="BN89" s="12"/>
      <c r="BO89" s="12"/>
      <c r="BP89" s="12"/>
      <c r="BQ89" s="12"/>
      <c r="BR89" s="12"/>
      <c r="BS89" s="12"/>
      <c r="BT89" s="12"/>
      <c r="BU89" s="12"/>
      <c r="BV89" s="12"/>
      <c r="BW89" s="12"/>
      <c r="BX89" s="12"/>
      <c r="BY89" s="12"/>
      <c r="BZ89" s="12"/>
      <c r="CA89" s="12"/>
      <c r="CB89" s="12"/>
      <c r="CC89" s="12"/>
      <c r="CD89" s="12"/>
      <c r="CE89" s="12"/>
      <c r="CF89" s="12"/>
      <c r="CG89" s="12"/>
      <c r="CH89" s="12"/>
      <c r="CI89" s="12"/>
      <c r="CJ89" s="12"/>
      <c r="CK89" s="12"/>
      <c r="CL89" s="12"/>
      <c r="CM89" s="12"/>
      <c r="CN89" s="12"/>
      <c r="CO89" s="12"/>
      <c r="CP89" s="12"/>
      <c r="CQ89" s="12"/>
      <c r="CR89" s="12"/>
      <c r="CS89" s="12"/>
      <c r="CT89" s="12"/>
    </row>
    <row r="90" spans="63:98" ht="19.5" customHeight="1" x14ac:dyDescent="0.2">
      <c r="BK90" s="12"/>
      <c r="BL90" s="12"/>
      <c r="BM90" s="12"/>
      <c r="BN90" s="12"/>
      <c r="BO90" s="12"/>
      <c r="BP90" s="12"/>
      <c r="BQ90" s="12"/>
      <c r="BR90" s="12"/>
      <c r="BS90" s="12"/>
      <c r="BT90" s="12"/>
      <c r="BU90" s="12"/>
      <c r="BV90" s="12"/>
      <c r="BW90" s="12"/>
      <c r="BX90" s="12"/>
      <c r="BY90" s="12"/>
      <c r="BZ90" s="12"/>
      <c r="CA90" s="12"/>
      <c r="CB90" s="12"/>
      <c r="CC90" s="12"/>
      <c r="CD90" s="12"/>
      <c r="CE90" s="12"/>
      <c r="CF90" s="12"/>
      <c r="CG90" s="12"/>
      <c r="CH90" s="12"/>
      <c r="CI90" s="12"/>
      <c r="CJ90" s="12"/>
      <c r="CK90" s="12"/>
      <c r="CL90" s="12"/>
      <c r="CM90" s="12"/>
      <c r="CN90" s="12"/>
      <c r="CO90" s="12"/>
      <c r="CP90" s="12"/>
      <c r="CQ90" s="12"/>
      <c r="CR90" s="12"/>
      <c r="CS90" s="12"/>
      <c r="CT90" s="12"/>
    </row>
    <row r="91" spans="63:98" ht="19.5" customHeight="1" x14ac:dyDescent="0.2">
      <c r="BK91" s="12"/>
      <c r="BL91" s="12"/>
      <c r="BM91" s="12"/>
      <c r="BN91" s="12"/>
      <c r="BO91" s="12"/>
      <c r="BP91" s="12"/>
      <c r="BQ91" s="12"/>
      <c r="BR91" s="12"/>
      <c r="BS91" s="12"/>
      <c r="BT91" s="12"/>
      <c r="BU91" s="12"/>
      <c r="BV91" s="12"/>
      <c r="BW91" s="12"/>
      <c r="BX91" s="12"/>
      <c r="BY91" s="12"/>
      <c r="BZ91" s="12"/>
      <c r="CA91" s="12"/>
      <c r="CB91" s="12"/>
      <c r="CC91" s="12"/>
      <c r="CD91" s="12"/>
      <c r="CE91" s="12"/>
      <c r="CF91" s="12"/>
      <c r="CG91" s="12"/>
      <c r="CH91" s="12"/>
      <c r="CI91" s="12"/>
      <c r="CJ91" s="12"/>
      <c r="CK91" s="12"/>
      <c r="CL91" s="12"/>
      <c r="CM91" s="12"/>
      <c r="CN91" s="12"/>
      <c r="CO91" s="12"/>
      <c r="CP91" s="12"/>
      <c r="CQ91" s="12"/>
      <c r="CR91" s="12"/>
      <c r="CS91" s="12"/>
      <c r="CT91" s="12"/>
    </row>
    <row r="92" spans="63:98" ht="19.5" customHeight="1" x14ac:dyDescent="0.2">
      <c r="BK92" s="12"/>
      <c r="BL92" s="12"/>
      <c r="BM92" s="12"/>
      <c r="BN92" s="12"/>
      <c r="BO92" s="12"/>
      <c r="BP92" s="12"/>
      <c r="BQ92" s="12"/>
      <c r="BR92" s="12"/>
      <c r="BS92" s="12"/>
      <c r="BT92" s="12"/>
      <c r="BU92" s="12"/>
      <c r="BV92" s="12"/>
      <c r="BW92" s="12"/>
      <c r="BX92" s="12"/>
      <c r="BY92" s="12"/>
      <c r="BZ92" s="12"/>
      <c r="CA92" s="12"/>
      <c r="CB92" s="12"/>
      <c r="CC92" s="12"/>
      <c r="CD92" s="12"/>
      <c r="CE92" s="12"/>
      <c r="CF92" s="12"/>
      <c r="CG92" s="12"/>
      <c r="CH92" s="12"/>
      <c r="CI92" s="12"/>
      <c r="CJ92" s="12"/>
      <c r="CK92" s="12"/>
      <c r="CL92" s="12"/>
      <c r="CM92" s="12"/>
      <c r="CN92" s="12"/>
      <c r="CO92" s="12"/>
      <c r="CP92" s="12"/>
      <c r="CQ92" s="12"/>
      <c r="CR92" s="12"/>
      <c r="CS92" s="12"/>
      <c r="CT92" s="12"/>
    </row>
    <row r="93" spans="63:98" ht="19.5" customHeight="1" x14ac:dyDescent="0.2">
      <c r="BK93" s="12"/>
      <c r="BL93" s="12"/>
      <c r="BM93" s="12"/>
      <c r="BN93" s="12"/>
      <c r="BO93" s="12"/>
      <c r="BP93" s="12"/>
      <c r="BQ93" s="12"/>
      <c r="BR93" s="12"/>
      <c r="BS93" s="12"/>
      <c r="BT93" s="12"/>
      <c r="BU93" s="12"/>
      <c r="BV93" s="12"/>
      <c r="BW93" s="12"/>
      <c r="BX93" s="12"/>
      <c r="BY93" s="12"/>
      <c r="BZ93" s="12"/>
      <c r="CA93" s="12"/>
      <c r="CB93" s="12"/>
      <c r="CC93" s="12"/>
      <c r="CD93" s="12"/>
      <c r="CE93" s="12"/>
      <c r="CF93" s="12"/>
      <c r="CG93" s="12"/>
      <c r="CH93" s="12"/>
      <c r="CI93" s="12"/>
      <c r="CJ93" s="12"/>
      <c r="CK93" s="12"/>
      <c r="CL93" s="12"/>
      <c r="CM93" s="12"/>
      <c r="CN93" s="12"/>
      <c r="CO93" s="12"/>
      <c r="CP93" s="12"/>
      <c r="CQ93" s="12"/>
      <c r="CR93" s="12"/>
      <c r="CS93" s="12"/>
      <c r="CT93" s="12"/>
    </row>
    <row r="94" spans="63:98" ht="19.5" customHeight="1" x14ac:dyDescent="0.2">
      <c r="BK94" s="12"/>
      <c r="BL94" s="12"/>
      <c r="BM94" s="12"/>
      <c r="BN94" s="12"/>
      <c r="BO94" s="12"/>
      <c r="BP94" s="12"/>
      <c r="BQ94" s="12"/>
      <c r="BR94" s="12"/>
      <c r="BS94" s="12"/>
      <c r="BT94" s="12"/>
      <c r="BU94" s="12"/>
      <c r="BV94" s="12"/>
      <c r="BW94" s="12"/>
      <c r="BX94" s="12"/>
      <c r="BY94" s="12"/>
      <c r="BZ94" s="12"/>
      <c r="CA94" s="12"/>
      <c r="CB94" s="12"/>
      <c r="CC94" s="12"/>
      <c r="CD94" s="12"/>
      <c r="CE94" s="12"/>
      <c r="CF94" s="12"/>
      <c r="CG94" s="12"/>
      <c r="CH94" s="12"/>
      <c r="CI94" s="12"/>
      <c r="CJ94" s="12"/>
      <c r="CK94" s="12"/>
      <c r="CL94" s="12"/>
      <c r="CM94" s="12"/>
      <c r="CN94" s="12"/>
      <c r="CO94" s="12"/>
      <c r="CP94" s="12"/>
      <c r="CQ94" s="12"/>
      <c r="CR94" s="12"/>
      <c r="CS94" s="12"/>
      <c r="CT94" s="12"/>
    </row>
    <row r="95" spans="63:98" ht="19.5" customHeight="1" x14ac:dyDescent="0.2">
      <c r="BK95" s="12"/>
      <c r="BL95" s="12"/>
      <c r="BM95" s="12"/>
      <c r="BN95" s="12"/>
      <c r="BO95" s="12"/>
      <c r="BP95" s="12"/>
      <c r="BQ95" s="12"/>
      <c r="BR95" s="12"/>
      <c r="BS95" s="12"/>
      <c r="BT95" s="12"/>
      <c r="BU95" s="12"/>
      <c r="BV95" s="12"/>
      <c r="BW95" s="12"/>
      <c r="BX95" s="12"/>
      <c r="BY95" s="12"/>
      <c r="BZ95" s="12"/>
      <c r="CA95" s="12"/>
      <c r="CB95" s="12"/>
      <c r="CC95" s="12"/>
      <c r="CD95" s="12"/>
      <c r="CE95" s="12"/>
      <c r="CF95" s="12"/>
      <c r="CG95" s="12"/>
      <c r="CH95" s="12"/>
      <c r="CI95" s="12"/>
      <c r="CJ95" s="12"/>
      <c r="CK95" s="12"/>
      <c r="CL95" s="12"/>
      <c r="CM95" s="12"/>
      <c r="CN95" s="12"/>
      <c r="CO95" s="12"/>
      <c r="CP95" s="12"/>
      <c r="CQ95" s="12"/>
      <c r="CR95" s="12"/>
      <c r="CS95" s="12"/>
      <c r="CT95" s="12"/>
    </row>
    <row r="96" spans="63:98" ht="19.5" customHeight="1" x14ac:dyDescent="0.2">
      <c r="BK96" s="12"/>
      <c r="BL96" s="12"/>
      <c r="BM96" s="12"/>
      <c r="BN96" s="12"/>
      <c r="BO96" s="12"/>
      <c r="BP96" s="12"/>
      <c r="BQ96" s="12"/>
      <c r="BR96" s="12"/>
      <c r="BS96" s="12"/>
      <c r="BT96" s="12"/>
      <c r="BU96" s="12"/>
      <c r="BV96" s="12"/>
      <c r="BW96" s="12"/>
      <c r="BX96" s="12"/>
      <c r="BY96" s="12"/>
      <c r="BZ96" s="12"/>
      <c r="CA96" s="12"/>
      <c r="CB96" s="12"/>
      <c r="CC96" s="12"/>
      <c r="CD96" s="12"/>
      <c r="CE96" s="12"/>
      <c r="CF96" s="12"/>
      <c r="CG96" s="12"/>
      <c r="CH96" s="12"/>
      <c r="CI96" s="12"/>
      <c r="CJ96" s="12"/>
      <c r="CK96" s="12"/>
      <c r="CL96" s="12"/>
      <c r="CM96" s="12"/>
      <c r="CN96" s="12"/>
      <c r="CO96" s="12"/>
      <c r="CP96" s="12"/>
      <c r="CQ96" s="12"/>
      <c r="CR96" s="12"/>
      <c r="CS96" s="12"/>
      <c r="CT96" s="12"/>
    </row>
    <row r="97" spans="63:98" ht="19.5" customHeight="1" x14ac:dyDescent="0.2">
      <c r="BK97" s="12"/>
      <c r="BL97" s="12"/>
      <c r="BM97" s="12"/>
      <c r="BN97" s="12"/>
      <c r="BO97" s="12"/>
      <c r="BP97" s="12"/>
      <c r="BQ97" s="12"/>
      <c r="BR97" s="12"/>
      <c r="BS97" s="12"/>
      <c r="BT97" s="12"/>
      <c r="BU97" s="12"/>
      <c r="BV97" s="12"/>
      <c r="BW97" s="12"/>
      <c r="BX97" s="12"/>
      <c r="BY97" s="12"/>
      <c r="BZ97" s="12"/>
      <c r="CA97" s="12"/>
      <c r="CB97" s="12"/>
      <c r="CC97" s="12"/>
      <c r="CD97" s="12"/>
      <c r="CE97" s="12"/>
      <c r="CF97" s="12"/>
      <c r="CG97" s="12"/>
      <c r="CH97" s="12"/>
      <c r="CI97" s="12"/>
      <c r="CJ97" s="12"/>
      <c r="CK97" s="12"/>
      <c r="CL97" s="12"/>
      <c r="CM97" s="12"/>
      <c r="CN97" s="12"/>
      <c r="CO97" s="12"/>
      <c r="CP97" s="12"/>
      <c r="CQ97" s="12"/>
      <c r="CR97" s="12"/>
      <c r="CS97" s="12"/>
      <c r="CT97" s="12"/>
    </row>
    <row r="98" spans="63:98" ht="19.5" customHeight="1" x14ac:dyDescent="0.2">
      <c r="BK98" s="12"/>
      <c r="BL98" s="12"/>
      <c r="BM98" s="12"/>
      <c r="BN98" s="12"/>
      <c r="BO98" s="12"/>
      <c r="BP98" s="12"/>
      <c r="BQ98" s="12"/>
      <c r="BR98" s="12"/>
      <c r="BS98" s="12"/>
      <c r="BT98" s="12"/>
      <c r="BU98" s="12"/>
      <c r="BV98" s="12"/>
      <c r="BW98" s="12"/>
      <c r="BX98" s="12"/>
      <c r="BY98" s="12"/>
      <c r="BZ98" s="12"/>
      <c r="CA98" s="12"/>
      <c r="CB98" s="12"/>
      <c r="CC98" s="12"/>
      <c r="CD98" s="12"/>
      <c r="CE98" s="12"/>
      <c r="CF98" s="12"/>
      <c r="CG98" s="12"/>
      <c r="CH98" s="12"/>
      <c r="CI98" s="12"/>
      <c r="CJ98" s="12"/>
      <c r="CK98" s="12"/>
      <c r="CL98" s="12"/>
      <c r="CM98" s="12"/>
      <c r="CN98" s="12"/>
      <c r="CO98" s="12"/>
      <c r="CP98" s="12"/>
      <c r="CQ98" s="12"/>
      <c r="CR98" s="12"/>
      <c r="CS98" s="12"/>
      <c r="CT98" s="12"/>
    </row>
    <row r="99" spans="63:98" ht="19.5" customHeight="1" x14ac:dyDescent="0.2">
      <c r="BK99" s="12"/>
      <c r="BL99" s="12"/>
      <c r="BM99" s="12"/>
      <c r="BN99" s="12"/>
      <c r="BO99" s="12"/>
      <c r="BP99" s="12"/>
      <c r="BQ99" s="12"/>
      <c r="BR99" s="12"/>
      <c r="BS99" s="12"/>
      <c r="BT99" s="12"/>
      <c r="BU99" s="12"/>
      <c r="BV99" s="12"/>
      <c r="BW99" s="12"/>
      <c r="BX99" s="12"/>
      <c r="BY99" s="12"/>
      <c r="BZ99" s="12"/>
      <c r="CA99" s="12"/>
      <c r="CB99" s="12"/>
      <c r="CC99" s="12"/>
      <c r="CD99" s="12"/>
      <c r="CE99" s="12"/>
      <c r="CF99" s="12"/>
      <c r="CG99" s="12"/>
      <c r="CH99" s="12"/>
      <c r="CI99" s="12"/>
      <c r="CJ99" s="12"/>
      <c r="CK99" s="12"/>
      <c r="CL99" s="12"/>
      <c r="CM99" s="12"/>
      <c r="CN99" s="12"/>
      <c r="CO99" s="12"/>
      <c r="CP99" s="12"/>
      <c r="CQ99" s="12"/>
      <c r="CR99" s="12"/>
      <c r="CS99" s="12"/>
      <c r="CT99" s="12"/>
    </row>
    <row r="100" spans="63:98" ht="19.5" customHeight="1" x14ac:dyDescent="0.2">
      <c r="BK100" s="12"/>
      <c r="BL100" s="12"/>
      <c r="BM100" s="12"/>
      <c r="BN100" s="12"/>
      <c r="BO100" s="12"/>
      <c r="BP100" s="12"/>
      <c r="BQ100" s="12"/>
      <c r="BR100" s="12"/>
      <c r="BS100" s="12"/>
      <c r="BT100" s="12"/>
      <c r="BU100" s="12"/>
      <c r="BV100" s="12"/>
      <c r="BW100" s="12"/>
      <c r="BX100" s="12"/>
      <c r="BY100" s="12"/>
      <c r="BZ100" s="12"/>
      <c r="CA100" s="12"/>
      <c r="CB100" s="12"/>
      <c r="CC100" s="12"/>
      <c r="CD100" s="12"/>
      <c r="CE100" s="12"/>
      <c r="CF100" s="12"/>
      <c r="CG100" s="12"/>
      <c r="CH100" s="12"/>
      <c r="CI100" s="12"/>
      <c r="CJ100" s="12"/>
      <c r="CK100" s="12"/>
      <c r="CL100" s="12"/>
      <c r="CM100" s="12"/>
      <c r="CN100" s="12"/>
      <c r="CO100" s="12"/>
      <c r="CP100" s="12"/>
      <c r="CQ100" s="12"/>
      <c r="CR100" s="12"/>
      <c r="CS100" s="12"/>
      <c r="CT100" s="12"/>
    </row>
    <row r="101" spans="63:98" ht="19.5" customHeight="1" x14ac:dyDescent="0.2">
      <c r="BK101" s="12"/>
      <c r="BL101" s="12"/>
      <c r="BM101" s="12"/>
      <c r="BN101" s="12"/>
      <c r="BO101" s="12"/>
      <c r="BP101" s="12"/>
      <c r="BQ101" s="12"/>
      <c r="BR101" s="12"/>
      <c r="BS101" s="12"/>
      <c r="BT101" s="12"/>
      <c r="BU101" s="12"/>
      <c r="BV101" s="12"/>
      <c r="BW101" s="12"/>
      <c r="BX101" s="12"/>
      <c r="BY101" s="12"/>
      <c r="BZ101" s="12"/>
      <c r="CA101" s="12"/>
      <c r="CB101" s="12"/>
      <c r="CC101" s="12"/>
      <c r="CD101" s="12"/>
      <c r="CE101" s="12"/>
      <c r="CF101" s="12"/>
      <c r="CG101" s="12"/>
      <c r="CH101" s="12"/>
      <c r="CI101" s="12"/>
      <c r="CJ101" s="12"/>
      <c r="CK101" s="12"/>
      <c r="CL101" s="12"/>
      <c r="CM101" s="12"/>
      <c r="CN101" s="12"/>
      <c r="CO101" s="12"/>
      <c r="CP101" s="12"/>
      <c r="CQ101" s="12"/>
      <c r="CR101" s="12"/>
      <c r="CS101" s="12"/>
      <c r="CT101" s="12"/>
    </row>
    <row r="102" spans="63:98" ht="19.5" customHeight="1" x14ac:dyDescent="0.2">
      <c r="BK102" s="12"/>
      <c r="BL102" s="12"/>
      <c r="BM102" s="12"/>
      <c r="BN102" s="12"/>
      <c r="BO102" s="12"/>
      <c r="BP102" s="12"/>
      <c r="BQ102" s="12"/>
      <c r="BR102" s="12"/>
      <c r="BS102" s="12"/>
      <c r="BT102" s="12"/>
      <c r="BU102" s="12"/>
      <c r="BV102" s="12"/>
      <c r="BW102" s="12"/>
      <c r="BX102" s="12"/>
      <c r="BY102" s="12"/>
      <c r="BZ102" s="12"/>
      <c r="CA102" s="12"/>
      <c r="CB102" s="12"/>
      <c r="CC102" s="12"/>
      <c r="CD102" s="12"/>
      <c r="CE102" s="12"/>
      <c r="CF102" s="12"/>
      <c r="CG102" s="12"/>
      <c r="CH102" s="12"/>
      <c r="CI102" s="12"/>
      <c r="CJ102" s="12"/>
      <c r="CK102" s="12"/>
      <c r="CL102" s="12"/>
      <c r="CM102" s="12"/>
      <c r="CN102" s="12"/>
      <c r="CO102" s="12"/>
      <c r="CP102" s="12"/>
      <c r="CQ102" s="12"/>
      <c r="CR102" s="12"/>
      <c r="CS102" s="12"/>
      <c r="CT102" s="12"/>
    </row>
    <row r="103" spans="63:98" ht="19.5" customHeight="1" x14ac:dyDescent="0.2">
      <c r="BK103" s="12"/>
      <c r="BL103" s="12"/>
      <c r="BM103" s="12"/>
      <c r="BN103" s="12"/>
      <c r="BO103" s="12"/>
      <c r="BP103" s="12"/>
      <c r="BQ103" s="12"/>
      <c r="BR103" s="12"/>
      <c r="BS103" s="12"/>
      <c r="BT103" s="12"/>
      <c r="BU103" s="12"/>
      <c r="BV103" s="12"/>
      <c r="BW103" s="12"/>
      <c r="BX103" s="12"/>
      <c r="BY103" s="12"/>
      <c r="BZ103" s="12"/>
      <c r="CA103" s="12"/>
      <c r="CB103" s="12"/>
      <c r="CC103" s="12"/>
      <c r="CD103" s="12"/>
      <c r="CE103" s="12"/>
      <c r="CF103" s="12"/>
      <c r="CG103" s="12"/>
      <c r="CH103" s="12"/>
      <c r="CI103" s="12"/>
      <c r="CJ103" s="12"/>
      <c r="CK103" s="12"/>
      <c r="CL103" s="12"/>
      <c r="CM103" s="12"/>
      <c r="CN103" s="12"/>
      <c r="CO103" s="12"/>
      <c r="CP103" s="12"/>
      <c r="CQ103" s="12"/>
      <c r="CR103" s="12"/>
      <c r="CS103" s="12"/>
      <c r="CT103" s="12"/>
    </row>
    <row r="104" spans="63:98" ht="19.5" customHeight="1" x14ac:dyDescent="0.2">
      <c r="BK104" s="12"/>
      <c r="BL104" s="12"/>
      <c r="BM104" s="12"/>
      <c r="BN104" s="12"/>
      <c r="BO104" s="12"/>
      <c r="BP104" s="12"/>
      <c r="BQ104" s="12"/>
      <c r="BR104" s="12"/>
      <c r="BS104" s="12"/>
      <c r="BT104" s="12"/>
      <c r="BU104" s="12"/>
      <c r="BV104" s="12"/>
      <c r="BW104" s="12"/>
      <c r="BX104" s="12"/>
      <c r="BY104" s="12"/>
      <c r="BZ104" s="12"/>
      <c r="CA104" s="12"/>
      <c r="CB104" s="12"/>
      <c r="CC104" s="12"/>
      <c r="CD104" s="12"/>
      <c r="CE104" s="12"/>
      <c r="CF104" s="12"/>
      <c r="CG104" s="12"/>
      <c r="CH104" s="12"/>
      <c r="CI104" s="12"/>
      <c r="CJ104" s="12"/>
      <c r="CK104" s="12"/>
      <c r="CL104" s="12"/>
      <c r="CM104" s="12"/>
      <c r="CN104" s="12"/>
      <c r="CO104" s="12"/>
      <c r="CP104" s="12"/>
      <c r="CQ104" s="12"/>
      <c r="CR104" s="12"/>
      <c r="CS104" s="12"/>
      <c r="CT104" s="12"/>
    </row>
    <row r="105" spans="63:98" ht="19.5" customHeight="1" x14ac:dyDescent="0.2">
      <c r="BK105" s="12"/>
      <c r="BL105" s="12"/>
      <c r="BM105" s="12"/>
      <c r="BN105" s="12"/>
      <c r="BO105" s="12"/>
      <c r="BP105" s="12"/>
      <c r="BQ105" s="12"/>
      <c r="BR105" s="12"/>
      <c r="BS105" s="12"/>
      <c r="BT105" s="12"/>
      <c r="BU105" s="12"/>
      <c r="BV105" s="12"/>
      <c r="BW105" s="12"/>
      <c r="BX105" s="12"/>
      <c r="BY105" s="12"/>
      <c r="BZ105" s="12"/>
      <c r="CA105" s="12"/>
      <c r="CB105" s="12"/>
      <c r="CC105" s="12"/>
      <c r="CD105" s="12"/>
      <c r="CE105" s="12"/>
      <c r="CF105" s="12"/>
      <c r="CG105" s="12"/>
      <c r="CH105" s="12"/>
      <c r="CI105" s="12"/>
      <c r="CJ105" s="12"/>
      <c r="CK105" s="12"/>
      <c r="CL105" s="12"/>
      <c r="CM105" s="12"/>
      <c r="CN105" s="12"/>
      <c r="CO105" s="12"/>
      <c r="CP105" s="12"/>
      <c r="CQ105" s="12"/>
      <c r="CR105" s="12"/>
      <c r="CS105" s="12"/>
      <c r="CT105" s="12"/>
    </row>
    <row r="106" spans="63:98" ht="19.5" customHeight="1" x14ac:dyDescent="0.2">
      <c r="BK106" s="12"/>
      <c r="BL106" s="12"/>
      <c r="BM106" s="12"/>
      <c r="BN106" s="12"/>
      <c r="BO106" s="12"/>
      <c r="BP106" s="12"/>
      <c r="BQ106" s="12"/>
      <c r="BR106" s="12"/>
      <c r="BS106" s="12"/>
      <c r="BT106" s="12"/>
      <c r="BU106" s="12"/>
      <c r="BV106" s="12"/>
      <c r="BW106" s="12"/>
      <c r="BX106" s="12"/>
      <c r="BY106" s="12"/>
      <c r="BZ106" s="12"/>
      <c r="CA106" s="12"/>
      <c r="CB106" s="12"/>
      <c r="CC106" s="12"/>
      <c r="CD106" s="12"/>
      <c r="CE106" s="12"/>
      <c r="CF106" s="12"/>
      <c r="CG106" s="12"/>
      <c r="CH106" s="12"/>
      <c r="CI106" s="12"/>
      <c r="CJ106" s="12"/>
      <c r="CK106" s="12"/>
      <c r="CL106" s="12"/>
      <c r="CM106" s="12"/>
      <c r="CN106" s="12"/>
      <c r="CO106" s="12"/>
      <c r="CP106" s="12"/>
      <c r="CQ106" s="12"/>
      <c r="CR106" s="12"/>
      <c r="CS106" s="12"/>
      <c r="CT106" s="12"/>
    </row>
    <row r="107" spans="63:98" ht="19.5" customHeight="1" x14ac:dyDescent="0.2">
      <c r="BK107" s="12"/>
      <c r="BL107" s="12"/>
      <c r="BM107" s="12"/>
      <c r="BN107" s="12"/>
      <c r="BO107" s="12"/>
      <c r="BP107" s="12"/>
      <c r="BQ107" s="12"/>
      <c r="BR107" s="12"/>
      <c r="BS107" s="12"/>
      <c r="BT107" s="12"/>
      <c r="BU107" s="12"/>
      <c r="BV107" s="12"/>
      <c r="BW107" s="12"/>
      <c r="BX107" s="12"/>
      <c r="BY107" s="12"/>
      <c r="BZ107" s="12"/>
      <c r="CA107" s="12"/>
      <c r="CB107" s="12"/>
      <c r="CC107" s="12"/>
      <c r="CD107" s="12"/>
      <c r="CE107" s="12"/>
      <c r="CF107" s="12"/>
      <c r="CG107" s="12"/>
      <c r="CH107" s="12"/>
      <c r="CI107" s="12"/>
      <c r="CJ107" s="12"/>
      <c r="CK107" s="12"/>
      <c r="CL107" s="12"/>
      <c r="CM107" s="12"/>
      <c r="CN107" s="12"/>
      <c r="CO107" s="12"/>
      <c r="CP107" s="12"/>
      <c r="CQ107" s="12"/>
      <c r="CR107" s="12"/>
      <c r="CS107" s="12"/>
      <c r="CT107" s="12"/>
    </row>
    <row r="108" spans="63:98" ht="19.5" customHeight="1" x14ac:dyDescent="0.2">
      <c r="BK108" s="12"/>
      <c r="BL108" s="12"/>
      <c r="BM108" s="12"/>
      <c r="BN108" s="12"/>
      <c r="BO108" s="12"/>
      <c r="BP108" s="12"/>
      <c r="BQ108" s="12"/>
      <c r="BR108" s="12"/>
      <c r="BS108" s="12"/>
      <c r="BT108" s="12"/>
      <c r="BU108" s="12"/>
      <c r="BV108" s="12"/>
      <c r="BW108" s="12"/>
      <c r="BX108" s="12"/>
      <c r="BY108" s="12"/>
      <c r="BZ108" s="12"/>
      <c r="CA108" s="12"/>
      <c r="CB108" s="12"/>
      <c r="CC108" s="12"/>
      <c r="CD108" s="12"/>
      <c r="CE108" s="12"/>
      <c r="CF108" s="12"/>
      <c r="CG108" s="12"/>
      <c r="CH108" s="12"/>
      <c r="CI108" s="12"/>
      <c r="CJ108" s="12"/>
      <c r="CK108" s="12"/>
      <c r="CL108" s="12"/>
      <c r="CM108" s="12"/>
      <c r="CN108" s="12"/>
      <c r="CO108" s="12"/>
      <c r="CP108" s="12"/>
      <c r="CQ108" s="12"/>
      <c r="CR108" s="12"/>
      <c r="CS108" s="12"/>
      <c r="CT108" s="12"/>
    </row>
    <row r="109" spans="63:98" ht="19.5" customHeight="1" x14ac:dyDescent="0.2">
      <c r="BK109" s="12"/>
      <c r="BL109" s="12"/>
      <c r="BM109" s="12"/>
      <c r="BN109" s="12"/>
      <c r="BO109" s="12"/>
      <c r="BP109" s="12"/>
      <c r="BQ109" s="12"/>
      <c r="BR109" s="12"/>
      <c r="BS109" s="12"/>
      <c r="BT109" s="12"/>
      <c r="BU109" s="12"/>
      <c r="BV109" s="12"/>
      <c r="BW109" s="12"/>
      <c r="BX109" s="12"/>
      <c r="BY109" s="12"/>
      <c r="BZ109" s="12"/>
      <c r="CA109" s="12"/>
      <c r="CB109" s="12"/>
      <c r="CC109" s="12"/>
      <c r="CD109" s="12"/>
      <c r="CE109" s="12"/>
      <c r="CF109" s="12"/>
      <c r="CG109" s="12"/>
      <c r="CH109" s="12"/>
      <c r="CI109" s="12"/>
      <c r="CJ109" s="12"/>
      <c r="CK109" s="12"/>
      <c r="CL109" s="12"/>
      <c r="CM109" s="12"/>
      <c r="CN109" s="12"/>
      <c r="CO109" s="12"/>
      <c r="CP109" s="12"/>
      <c r="CQ109" s="12"/>
      <c r="CR109" s="12"/>
      <c r="CS109" s="12"/>
      <c r="CT109" s="12"/>
    </row>
    <row r="110" spans="63:98" ht="19.5" customHeight="1" x14ac:dyDescent="0.2">
      <c r="BL110" s="12"/>
      <c r="BM110" s="12"/>
      <c r="BN110" s="12"/>
      <c r="BO110" s="12"/>
      <c r="BP110" s="12"/>
      <c r="BQ110" s="12"/>
      <c r="BR110" s="12"/>
      <c r="BS110" s="12"/>
      <c r="BT110" s="12"/>
      <c r="BU110" s="12"/>
      <c r="BV110" s="12"/>
      <c r="BW110" s="12"/>
      <c r="BX110" s="12"/>
      <c r="BY110" s="12"/>
      <c r="BZ110" s="12"/>
      <c r="CA110" s="12"/>
      <c r="CB110" s="12"/>
      <c r="CC110" s="12"/>
      <c r="CD110" s="12"/>
      <c r="CE110" s="12"/>
      <c r="CF110" s="12"/>
      <c r="CG110" s="12"/>
      <c r="CH110" s="12"/>
      <c r="CI110" s="12"/>
      <c r="CJ110" s="12"/>
      <c r="CK110" s="12"/>
      <c r="CL110" s="12"/>
      <c r="CM110" s="12"/>
      <c r="CN110" s="12"/>
      <c r="CO110" s="12"/>
      <c r="CP110" s="12"/>
      <c r="CQ110" s="12"/>
      <c r="CR110" s="12"/>
      <c r="CS110" s="12"/>
      <c r="CT110" s="12"/>
    </row>
    <row r="111" spans="63:98" ht="19.5" customHeight="1" x14ac:dyDescent="0.2">
      <c r="BL111" s="12"/>
      <c r="BM111" s="12"/>
      <c r="BN111" s="12"/>
      <c r="BO111" s="12"/>
      <c r="BP111" s="12"/>
      <c r="BQ111" s="12"/>
      <c r="BR111" s="12"/>
      <c r="BS111" s="12"/>
      <c r="BT111" s="12"/>
      <c r="BU111" s="12"/>
      <c r="BV111" s="12"/>
      <c r="BW111" s="12"/>
      <c r="BX111" s="12"/>
      <c r="BY111" s="12"/>
      <c r="BZ111" s="12"/>
      <c r="CA111" s="12"/>
      <c r="CB111" s="12"/>
      <c r="CC111" s="12"/>
      <c r="CD111" s="12"/>
      <c r="CE111" s="12"/>
      <c r="CF111" s="12"/>
      <c r="CG111" s="12"/>
      <c r="CH111" s="12"/>
      <c r="CI111" s="12"/>
      <c r="CJ111" s="12"/>
      <c r="CK111" s="12"/>
      <c r="CL111" s="12"/>
      <c r="CM111" s="12"/>
      <c r="CN111" s="12"/>
      <c r="CO111" s="12"/>
      <c r="CP111" s="12"/>
      <c r="CQ111" s="12"/>
      <c r="CR111" s="12"/>
      <c r="CS111" s="12"/>
      <c r="CT111" s="12"/>
    </row>
    <row r="112" spans="63:98" ht="19.5" customHeight="1" x14ac:dyDescent="0.2">
      <c r="BL112" s="12"/>
      <c r="BM112" s="12"/>
      <c r="BN112" s="12"/>
      <c r="BO112" s="12"/>
      <c r="BP112" s="12"/>
      <c r="BQ112" s="12"/>
      <c r="BR112" s="12"/>
      <c r="BS112" s="12"/>
      <c r="BT112" s="12"/>
      <c r="BU112" s="12"/>
      <c r="BV112" s="12"/>
      <c r="BW112" s="12"/>
      <c r="BX112" s="12"/>
      <c r="BY112" s="12"/>
      <c r="BZ112" s="12"/>
      <c r="CA112" s="12"/>
      <c r="CB112" s="12"/>
      <c r="CC112" s="12"/>
      <c r="CD112" s="12"/>
      <c r="CE112" s="12"/>
      <c r="CF112" s="12"/>
      <c r="CG112" s="12"/>
      <c r="CH112" s="12"/>
      <c r="CI112" s="12"/>
      <c r="CJ112" s="12"/>
      <c r="CK112" s="12"/>
      <c r="CL112" s="12"/>
      <c r="CM112" s="12"/>
      <c r="CN112" s="12"/>
      <c r="CO112" s="12"/>
      <c r="CP112" s="12"/>
      <c r="CQ112" s="12"/>
      <c r="CR112" s="12"/>
      <c r="CS112" s="12"/>
      <c r="CT112" s="12"/>
    </row>
    <row r="113" spans="64:98" ht="19.5" customHeight="1" x14ac:dyDescent="0.2">
      <c r="BL113" s="12"/>
      <c r="BM113" s="12"/>
      <c r="BN113" s="12"/>
      <c r="BO113" s="12"/>
      <c r="BP113" s="12"/>
      <c r="BQ113" s="12"/>
      <c r="BR113" s="12"/>
      <c r="BS113" s="12"/>
      <c r="BT113" s="12"/>
      <c r="BU113" s="12"/>
      <c r="BV113" s="12"/>
      <c r="BW113" s="12"/>
      <c r="BX113" s="12"/>
      <c r="BY113" s="12"/>
      <c r="BZ113" s="12"/>
      <c r="CA113" s="12"/>
      <c r="CB113" s="12"/>
      <c r="CC113" s="12"/>
      <c r="CD113" s="12"/>
      <c r="CE113" s="12"/>
      <c r="CF113" s="12"/>
      <c r="CG113" s="12"/>
      <c r="CH113" s="12"/>
      <c r="CI113" s="12"/>
      <c r="CJ113" s="12"/>
      <c r="CK113" s="12"/>
      <c r="CL113" s="12"/>
      <c r="CM113" s="12"/>
      <c r="CN113" s="12"/>
      <c r="CO113" s="12"/>
      <c r="CP113" s="12"/>
      <c r="CQ113" s="12"/>
      <c r="CR113" s="12"/>
      <c r="CS113" s="12"/>
      <c r="CT113" s="12"/>
    </row>
    <row r="114" spans="64:98" ht="19.5" customHeight="1" x14ac:dyDescent="0.2">
      <c r="BL114" s="12"/>
      <c r="BM114" s="12"/>
      <c r="BN114" s="12"/>
      <c r="BO114" s="12"/>
      <c r="BP114" s="12"/>
      <c r="BQ114" s="12"/>
      <c r="BR114" s="12"/>
      <c r="BS114" s="12"/>
      <c r="BT114" s="12"/>
      <c r="BU114" s="12"/>
      <c r="BV114" s="12"/>
      <c r="BW114" s="12"/>
      <c r="BX114" s="12"/>
      <c r="BY114" s="12"/>
      <c r="BZ114" s="12"/>
      <c r="CA114" s="12"/>
      <c r="CB114" s="12"/>
      <c r="CC114" s="12"/>
      <c r="CD114" s="12"/>
      <c r="CE114" s="12"/>
      <c r="CF114" s="12"/>
      <c r="CG114" s="12"/>
      <c r="CH114" s="12"/>
      <c r="CI114" s="12"/>
      <c r="CJ114" s="12"/>
      <c r="CK114" s="12"/>
      <c r="CL114" s="12"/>
      <c r="CM114" s="12"/>
      <c r="CN114" s="12"/>
      <c r="CO114" s="12"/>
      <c r="CP114" s="12"/>
      <c r="CQ114" s="12"/>
      <c r="CR114" s="12"/>
      <c r="CS114" s="12"/>
      <c r="CT114" s="12"/>
    </row>
    <row r="115" spans="64:98" ht="19.5" customHeight="1" x14ac:dyDescent="0.2">
      <c r="BL115" s="12"/>
      <c r="BM115" s="12"/>
      <c r="BN115" s="12"/>
      <c r="BO115" s="12"/>
      <c r="BP115" s="12"/>
      <c r="BQ115" s="12"/>
      <c r="BR115" s="12"/>
      <c r="BS115" s="12"/>
      <c r="BT115" s="12"/>
      <c r="BU115" s="12"/>
      <c r="BV115" s="12"/>
      <c r="BW115" s="12"/>
      <c r="BX115" s="12"/>
      <c r="BY115" s="12"/>
      <c r="BZ115" s="12"/>
      <c r="CA115" s="12"/>
      <c r="CB115" s="12"/>
      <c r="CC115" s="12"/>
      <c r="CD115" s="12"/>
      <c r="CE115" s="12"/>
      <c r="CF115" s="12"/>
      <c r="CG115" s="12"/>
      <c r="CH115" s="12"/>
      <c r="CI115" s="12"/>
      <c r="CJ115" s="12"/>
      <c r="CK115" s="12"/>
      <c r="CL115" s="12"/>
      <c r="CM115" s="12"/>
      <c r="CN115" s="12"/>
      <c r="CO115" s="12"/>
      <c r="CP115" s="12"/>
      <c r="CQ115" s="12"/>
      <c r="CR115" s="12"/>
      <c r="CS115" s="12"/>
      <c r="CT115" s="12"/>
    </row>
    <row r="116" spans="64:98" ht="19.5" customHeight="1" x14ac:dyDescent="0.2">
      <c r="BL116" s="12"/>
      <c r="BM116" s="12"/>
      <c r="BN116" s="12"/>
      <c r="BO116" s="12"/>
      <c r="BP116" s="12"/>
      <c r="BQ116" s="12"/>
      <c r="BR116" s="12"/>
      <c r="BS116" s="12"/>
      <c r="BT116" s="12"/>
      <c r="BU116" s="12"/>
      <c r="BV116" s="12"/>
      <c r="BW116" s="12"/>
      <c r="BX116" s="12"/>
      <c r="BY116" s="12"/>
      <c r="BZ116" s="12"/>
      <c r="CA116" s="12"/>
      <c r="CB116" s="12"/>
      <c r="CC116" s="12"/>
      <c r="CD116" s="12"/>
      <c r="CE116" s="12"/>
      <c r="CF116" s="12"/>
      <c r="CG116" s="12"/>
      <c r="CH116" s="12"/>
      <c r="CI116" s="12"/>
      <c r="CJ116" s="12"/>
      <c r="CK116" s="12"/>
      <c r="CL116" s="12"/>
      <c r="CM116" s="12"/>
      <c r="CN116" s="12"/>
      <c r="CO116" s="12"/>
      <c r="CP116" s="12"/>
      <c r="CQ116" s="12"/>
      <c r="CR116" s="12"/>
      <c r="CS116" s="12"/>
      <c r="CT116" s="12"/>
    </row>
    <row r="117" spans="64:98" ht="19.5" customHeight="1" x14ac:dyDescent="0.2">
      <c r="BL117" s="12"/>
      <c r="BM117" s="12"/>
      <c r="BN117" s="12"/>
      <c r="BO117" s="12"/>
      <c r="BP117" s="12"/>
      <c r="BQ117" s="12"/>
      <c r="BR117" s="12"/>
      <c r="BS117" s="12"/>
      <c r="BT117" s="12"/>
      <c r="BU117" s="12"/>
      <c r="BV117" s="12"/>
      <c r="BW117" s="12"/>
      <c r="BX117" s="12"/>
      <c r="BY117" s="12"/>
      <c r="BZ117" s="12"/>
      <c r="CA117" s="12"/>
      <c r="CB117" s="12"/>
      <c r="CC117" s="12"/>
      <c r="CD117" s="12"/>
      <c r="CE117" s="12"/>
      <c r="CF117" s="12"/>
      <c r="CG117" s="12"/>
      <c r="CH117" s="12"/>
      <c r="CI117" s="12"/>
      <c r="CJ117" s="12"/>
      <c r="CK117" s="12"/>
      <c r="CL117" s="12"/>
      <c r="CM117" s="12"/>
      <c r="CN117" s="12"/>
      <c r="CO117" s="12"/>
      <c r="CP117" s="12"/>
      <c r="CQ117" s="12"/>
      <c r="CR117" s="12"/>
      <c r="CS117" s="12"/>
      <c r="CT117" s="12"/>
    </row>
    <row r="118" spans="64:98" ht="19.5" customHeight="1" x14ac:dyDescent="0.2">
      <c r="BL118" s="12"/>
      <c r="BM118" s="12"/>
      <c r="BN118" s="12"/>
      <c r="BO118" s="12"/>
      <c r="BP118" s="12"/>
      <c r="BQ118" s="12"/>
      <c r="BR118" s="12"/>
      <c r="BS118" s="12"/>
      <c r="BT118" s="12"/>
      <c r="BU118" s="12"/>
      <c r="BV118" s="12"/>
      <c r="BW118" s="12"/>
      <c r="BX118" s="12"/>
      <c r="BY118" s="12"/>
      <c r="BZ118" s="12"/>
      <c r="CA118" s="12"/>
      <c r="CB118" s="12"/>
      <c r="CC118" s="12"/>
      <c r="CD118" s="12"/>
      <c r="CE118" s="12"/>
      <c r="CF118" s="12"/>
      <c r="CG118" s="12"/>
      <c r="CH118" s="12"/>
      <c r="CI118" s="12"/>
      <c r="CJ118" s="12"/>
      <c r="CK118" s="12"/>
      <c r="CL118" s="12"/>
      <c r="CM118" s="12"/>
      <c r="CN118" s="12"/>
      <c r="CO118" s="12"/>
      <c r="CP118" s="12"/>
      <c r="CQ118" s="12"/>
      <c r="CR118" s="12"/>
      <c r="CS118" s="12"/>
      <c r="CT118" s="12"/>
    </row>
    <row r="119" spans="64:98" ht="19.5" customHeight="1" x14ac:dyDescent="0.2">
      <c r="BL119" s="12"/>
      <c r="BM119" s="12"/>
      <c r="BN119" s="12"/>
      <c r="BO119" s="12"/>
      <c r="BP119" s="12"/>
      <c r="BQ119" s="12"/>
      <c r="BR119" s="12"/>
      <c r="BS119" s="12"/>
      <c r="BT119" s="12"/>
      <c r="BU119" s="12"/>
      <c r="BV119" s="12"/>
      <c r="BW119" s="12"/>
      <c r="BX119" s="12"/>
      <c r="BY119" s="12"/>
      <c r="BZ119" s="12"/>
      <c r="CA119" s="12"/>
      <c r="CB119" s="12"/>
      <c r="CC119" s="12"/>
      <c r="CD119" s="12"/>
      <c r="CE119" s="12"/>
      <c r="CF119" s="12"/>
      <c r="CG119" s="12"/>
      <c r="CH119" s="12"/>
      <c r="CI119" s="12"/>
      <c r="CJ119" s="12"/>
      <c r="CK119" s="12"/>
      <c r="CL119" s="12"/>
      <c r="CM119" s="12"/>
      <c r="CN119" s="12"/>
      <c r="CO119" s="12"/>
      <c r="CP119" s="12"/>
      <c r="CQ119" s="12"/>
      <c r="CR119" s="12"/>
      <c r="CS119" s="12"/>
      <c r="CT119" s="12"/>
    </row>
    <row r="120" spans="64:98" ht="19.5" customHeight="1" x14ac:dyDescent="0.2">
      <c r="BL120" s="12"/>
      <c r="BM120" s="12"/>
      <c r="BN120" s="12"/>
      <c r="BO120" s="12"/>
      <c r="BP120" s="12"/>
      <c r="BQ120" s="12"/>
      <c r="BR120" s="12"/>
      <c r="BS120" s="12"/>
      <c r="BT120" s="12"/>
      <c r="BU120" s="12"/>
      <c r="BV120" s="12"/>
      <c r="BW120" s="12"/>
      <c r="BX120" s="12"/>
      <c r="BY120" s="12"/>
      <c r="BZ120" s="12"/>
      <c r="CA120" s="12"/>
      <c r="CB120" s="12"/>
      <c r="CC120" s="12"/>
      <c r="CD120" s="12"/>
      <c r="CE120" s="12"/>
      <c r="CF120" s="12"/>
      <c r="CG120" s="12"/>
      <c r="CH120" s="12"/>
      <c r="CI120" s="12"/>
      <c r="CJ120" s="12"/>
      <c r="CK120" s="12"/>
      <c r="CL120" s="12"/>
      <c r="CM120" s="12"/>
      <c r="CN120" s="12"/>
      <c r="CO120" s="12"/>
      <c r="CP120" s="12"/>
      <c r="CQ120" s="12"/>
      <c r="CR120" s="12"/>
      <c r="CS120" s="12"/>
      <c r="CT120" s="12"/>
    </row>
    <row r="121" spans="64:98" ht="19.5" customHeight="1" x14ac:dyDescent="0.2">
      <c r="BL121" s="12"/>
      <c r="BM121" s="12"/>
      <c r="BN121" s="12"/>
      <c r="BO121" s="12"/>
      <c r="BP121" s="12"/>
      <c r="BQ121" s="12"/>
      <c r="BR121" s="12"/>
      <c r="BS121" s="12"/>
      <c r="BT121" s="12"/>
      <c r="BU121" s="12"/>
      <c r="BV121" s="12"/>
      <c r="BW121" s="12"/>
      <c r="BX121" s="12"/>
      <c r="BY121" s="12"/>
      <c r="BZ121" s="12"/>
      <c r="CA121" s="12"/>
      <c r="CB121" s="12"/>
      <c r="CC121" s="12"/>
      <c r="CD121" s="12"/>
      <c r="CE121" s="12"/>
      <c r="CF121" s="12"/>
      <c r="CG121" s="12"/>
      <c r="CH121" s="12"/>
      <c r="CI121" s="12"/>
      <c r="CJ121" s="12"/>
      <c r="CK121" s="12"/>
      <c r="CL121" s="12"/>
      <c r="CM121" s="12"/>
      <c r="CN121" s="12"/>
      <c r="CO121" s="12"/>
      <c r="CP121" s="12"/>
      <c r="CQ121" s="12"/>
      <c r="CR121" s="12"/>
      <c r="CS121" s="12"/>
      <c r="CT121" s="12"/>
    </row>
    <row r="122" spans="64:98" ht="19.5" customHeight="1" x14ac:dyDescent="0.2">
      <c r="BL122" s="12"/>
      <c r="BM122" s="12"/>
      <c r="BN122" s="12"/>
      <c r="BO122" s="12"/>
      <c r="BP122" s="12"/>
      <c r="BQ122" s="12"/>
      <c r="BR122" s="12"/>
      <c r="BS122" s="12"/>
      <c r="BT122" s="12"/>
      <c r="BU122" s="12"/>
      <c r="BV122" s="12"/>
      <c r="BW122" s="12"/>
      <c r="BX122" s="12"/>
      <c r="BY122" s="12"/>
      <c r="BZ122" s="12"/>
      <c r="CA122" s="12"/>
      <c r="CB122" s="12"/>
      <c r="CC122" s="12"/>
      <c r="CD122" s="12"/>
      <c r="CE122" s="12"/>
      <c r="CF122" s="12"/>
      <c r="CG122" s="12"/>
      <c r="CH122" s="12"/>
      <c r="CI122" s="12"/>
      <c r="CJ122" s="12"/>
      <c r="CK122" s="12"/>
      <c r="CL122" s="12"/>
      <c r="CM122" s="12"/>
      <c r="CN122" s="12"/>
      <c r="CO122" s="12"/>
      <c r="CP122" s="12"/>
      <c r="CQ122" s="12"/>
      <c r="CR122" s="12"/>
      <c r="CS122" s="12"/>
      <c r="CT122" s="12"/>
    </row>
    <row r="123" spans="64:98" ht="19.5" customHeight="1" x14ac:dyDescent="0.2">
      <c r="BL123" s="12"/>
      <c r="BM123" s="12"/>
      <c r="BN123" s="12"/>
      <c r="BO123" s="12"/>
      <c r="BP123" s="12"/>
      <c r="BQ123" s="12"/>
      <c r="BR123" s="12"/>
      <c r="BS123" s="12"/>
      <c r="BT123" s="12"/>
      <c r="BU123" s="12"/>
      <c r="BV123" s="12"/>
      <c r="BW123" s="12"/>
      <c r="BX123" s="12"/>
      <c r="BY123" s="12"/>
      <c r="BZ123" s="12"/>
      <c r="CA123" s="12"/>
      <c r="CB123" s="12"/>
      <c r="CC123" s="12"/>
      <c r="CD123" s="12"/>
      <c r="CE123" s="12"/>
      <c r="CF123" s="12"/>
      <c r="CG123" s="12"/>
      <c r="CH123" s="12"/>
      <c r="CI123" s="12"/>
      <c r="CJ123" s="12"/>
      <c r="CK123" s="12"/>
      <c r="CL123" s="12"/>
      <c r="CM123" s="12"/>
      <c r="CN123" s="12"/>
      <c r="CO123" s="12"/>
      <c r="CP123" s="12"/>
      <c r="CQ123" s="12"/>
      <c r="CR123" s="12"/>
      <c r="CS123" s="12"/>
      <c r="CT123" s="12"/>
    </row>
    <row r="124" spans="64:98" ht="19.5" customHeight="1" x14ac:dyDescent="0.2">
      <c r="BL124" s="12"/>
      <c r="BM124" s="12"/>
      <c r="BN124" s="12"/>
      <c r="BO124" s="12"/>
      <c r="BP124" s="12"/>
      <c r="BQ124" s="12"/>
      <c r="BR124" s="12"/>
      <c r="BS124" s="12"/>
      <c r="BT124" s="12"/>
      <c r="BU124" s="12"/>
      <c r="BV124" s="12"/>
      <c r="BW124" s="12"/>
      <c r="BX124" s="12"/>
      <c r="BY124" s="12"/>
      <c r="BZ124" s="12"/>
      <c r="CA124" s="12"/>
      <c r="CB124" s="12"/>
      <c r="CC124" s="12"/>
      <c r="CD124" s="12"/>
      <c r="CE124" s="12"/>
      <c r="CF124" s="12"/>
      <c r="CG124" s="12"/>
      <c r="CH124" s="12"/>
      <c r="CI124" s="12"/>
      <c r="CJ124" s="12"/>
      <c r="CK124" s="12"/>
      <c r="CL124" s="12"/>
      <c r="CM124" s="12"/>
      <c r="CN124" s="12"/>
      <c r="CO124" s="12"/>
      <c r="CP124" s="12"/>
      <c r="CQ124" s="12"/>
      <c r="CR124" s="12"/>
      <c r="CS124" s="12"/>
      <c r="CT124" s="12"/>
    </row>
    <row r="125" spans="64:98" ht="19.5" customHeight="1" x14ac:dyDescent="0.2">
      <c r="BL125" s="12"/>
      <c r="BM125" s="12"/>
      <c r="BN125" s="12"/>
      <c r="BO125" s="12"/>
      <c r="BP125" s="12"/>
      <c r="BQ125" s="12"/>
      <c r="BR125" s="12"/>
      <c r="BS125" s="12"/>
      <c r="BT125" s="12"/>
      <c r="BU125" s="12"/>
      <c r="BV125" s="12"/>
      <c r="BW125" s="12"/>
      <c r="BX125" s="12"/>
      <c r="BY125" s="12"/>
      <c r="BZ125" s="12"/>
      <c r="CA125" s="12"/>
      <c r="CB125" s="12"/>
      <c r="CC125" s="12"/>
      <c r="CD125" s="12"/>
      <c r="CE125" s="12"/>
      <c r="CF125" s="12"/>
      <c r="CG125" s="12"/>
      <c r="CH125" s="12"/>
      <c r="CI125" s="12"/>
      <c r="CJ125" s="12"/>
      <c r="CK125" s="12"/>
      <c r="CL125" s="12"/>
      <c r="CM125" s="12"/>
      <c r="CN125" s="12"/>
      <c r="CO125" s="12"/>
      <c r="CP125" s="12"/>
      <c r="CQ125" s="12"/>
      <c r="CR125" s="12"/>
      <c r="CS125" s="12"/>
      <c r="CT125" s="12"/>
    </row>
    <row r="126" spans="64:98" ht="19.5" customHeight="1" x14ac:dyDescent="0.2">
      <c r="BL126" s="12"/>
      <c r="BM126" s="12"/>
      <c r="BN126" s="12"/>
      <c r="BO126" s="12"/>
      <c r="BP126" s="12"/>
      <c r="BQ126" s="12"/>
      <c r="BR126" s="12"/>
      <c r="BS126" s="12"/>
      <c r="BT126" s="12"/>
      <c r="BU126" s="12"/>
      <c r="BV126" s="12"/>
      <c r="BW126" s="12"/>
      <c r="BX126" s="12"/>
      <c r="BY126" s="12"/>
      <c r="BZ126" s="12"/>
      <c r="CA126" s="12"/>
      <c r="CB126" s="12"/>
      <c r="CC126" s="12"/>
      <c r="CD126" s="12"/>
      <c r="CE126" s="12"/>
      <c r="CF126" s="12"/>
      <c r="CG126" s="12"/>
      <c r="CH126" s="12"/>
      <c r="CI126" s="12"/>
      <c r="CJ126" s="12"/>
      <c r="CK126" s="12"/>
      <c r="CL126" s="12"/>
      <c r="CM126" s="12"/>
      <c r="CN126" s="12"/>
      <c r="CO126" s="12"/>
      <c r="CP126" s="12"/>
      <c r="CQ126" s="12"/>
      <c r="CR126" s="12"/>
      <c r="CS126" s="12"/>
      <c r="CT126" s="12"/>
    </row>
    <row r="127" spans="64:98" ht="19.5" customHeight="1" x14ac:dyDescent="0.2">
      <c r="BL127" s="12"/>
      <c r="BM127" s="12"/>
      <c r="BN127" s="12"/>
      <c r="BO127" s="12"/>
      <c r="BP127" s="12"/>
      <c r="BQ127" s="12"/>
      <c r="BR127" s="12"/>
      <c r="BS127" s="12"/>
      <c r="BT127" s="12"/>
      <c r="BU127" s="12"/>
      <c r="BV127" s="12"/>
      <c r="BW127" s="12"/>
      <c r="BX127" s="12"/>
      <c r="BY127" s="12"/>
      <c r="BZ127" s="12"/>
      <c r="CA127" s="12"/>
      <c r="CB127" s="12"/>
      <c r="CC127" s="12"/>
      <c r="CD127" s="12"/>
      <c r="CE127" s="12"/>
      <c r="CF127" s="12"/>
      <c r="CG127" s="12"/>
      <c r="CH127" s="12"/>
      <c r="CI127" s="12"/>
      <c r="CJ127" s="12"/>
      <c r="CK127" s="12"/>
      <c r="CL127" s="12"/>
      <c r="CM127" s="12"/>
      <c r="CN127" s="12"/>
      <c r="CO127" s="12"/>
      <c r="CP127" s="12"/>
      <c r="CQ127" s="12"/>
      <c r="CR127" s="12"/>
      <c r="CS127" s="12"/>
      <c r="CT127" s="12"/>
    </row>
    <row r="128" spans="64:98" ht="19.5" customHeight="1" x14ac:dyDescent="0.2">
      <c r="BL128" s="12"/>
      <c r="BM128" s="12"/>
      <c r="BN128" s="12"/>
      <c r="BO128" s="12"/>
      <c r="BP128" s="12"/>
      <c r="BQ128" s="12"/>
      <c r="BR128" s="12"/>
      <c r="BS128" s="12"/>
      <c r="BT128" s="12"/>
      <c r="BU128" s="12"/>
      <c r="BV128" s="12"/>
      <c r="BW128" s="12"/>
      <c r="BX128" s="12"/>
      <c r="BY128" s="12"/>
      <c r="BZ128" s="12"/>
      <c r="CA128" s="12"/>
      <c r="CB128" s="12"/>
      <c r="CC128" s="12"/>
      <c r="CD128" s="12"/>
      <c r="CE128" s="12"/>
      <c r="CF128" s="12"/>
      <c r="CG128" s="12"/>
      <c r="CH128" s="12"/>
      <c r="CI128" s="12"/>
      <c r="CJ128" s="12"/>
      <c r="CK128" s="12"/>
      <c r="CL128" s="12"/>
      <c r="CM128" s="12"/>
      <c r="CN128" s="12"/>
      <c r="CO128" s="12"/>
      <c r="CP128" s="12"/>
      <c r="CQ128" s="12"/>
      <c r="CR128" s="12"/>
      <c r="CS128" s="12"/>
      <c r="CT128" s="12"/>
    </row>
    <row r="129" spans="64:98" ht="19.5" customHeight="1" x14ac:dyDescent="0.2">
      <c r="BL129" s="12"/>
      <c r="BM129" s="12"/>
      <c r="BN129" s="12"/>
      <c r="BO129" s="12"/>
      <c r="BP129" s="12"/>
      <c r="BQ129" s="12"/>
      <c r="BR129" s="12"/>
      <c r="BS129" s="12"/>
      <c r="BT129" s="12"/>
      <c r="BU129" s="12"/>
      <c r="BV129" s="12"/>
      <c r="BW129" s="12"/>
      <c r="BX129" s="12"/>
      <c r="BY129" s="12"/>
      <c r="BZ129" s="12"/>
      <c r="CA129" s="12"/>
      <c r="CB129" s="12"/>
      <c r="CC129" s="12"/>
      <c r="CD129" s="12"/>
      <c r="CE129" s="12"/>
      <c r="CF129" s="12"/>
      <c r="CG129" s="12"/>
      <c r="CH129" s="12"/>
      <c r="CI129" s="12"/>
      <c r="CJ129" s="12"/>
      <c r="CK129" s="12"/>
      <c r="CL129" s="12"/>
      <c r="CM129" s="12"/>
      <c r="CN129" s="12"/>
      <c r="CO129" s="12"/>
      <c r="CP129" s="12"/>
      <c r="CQ129" s="12"/>
      <c r="CR129" s="12"/>
      <c r="CS129" s="12"/>
      <c r="CT129" s="12"/>
    </row>
  </sheetData>
  <mergeCells count="12">
    <mergeCell ref="EI2:EJ3"/>
    <mergeCell ref="C2:C3"/>
    <mergeCell ref="B2:B3"/>
    <mergeCell ref="H2:H3"/>
    <mergeCell ref="I2:I3"/>
    <mergeCell ref="CU2:CV3"/>
    <mergeCell ref="S2:T3"/>
    <mergeCell ref="BG2:BH3"/>
    <mergeCell ref="D2:D3"/>
    <mergeCell ref="F2:F3"/>
    <mergeCell ref="E2:E3"/>
    <mergeCell ref="G2:G3"/>
  </mergeCells>
  <phoneticPr fontId="2"/>
  <conditionalFormatting sqref="BI42:CS78">
    <cfRule type="expression" dxfId="0" priority="1">
      <formula>$BI$42=$BI$4</formula>
    </cfRule>
  </conditionalFormatting>
  <pageMargins left="0.78740157480314965" right="0.78740157480314965" top="0.98425196850393704" bottom="0.98425196850393704" header="0.51181102362204722" footer="0.51181102362204722"/>
  <pageSetup paperSize="8" scale="98" fitToWidth="0" orientation="landscape" r:id="rId1"/>
  <headerFooter alignWithMargins="0"/>
  <colBreaks count="6" manualBreakCount="6">
    <brk id="16" min="1" max="39" man="1"/>
    <brk id="18" min="1" max="39" man="1"/>
    <brk id="32" min="1" max="39" man="1"/>
    <brk id="58" max="1048575" man="1"/>
    <brk id="98" max="1048575" man="1"/>
    <brk id="138" max="1048575" man="1"/>
  </colBreaks>
  <ignoredErrors>
    <ignoredError sqref="T6:T16 T4:T5 T17:T40" numberStoredAsText="1"/>
    <ignoredError sqref="M16" evalError="1"/>
  </ignoredErrors>
  <drawing r:id="rId2"/>
  <legacyDrawing r:id="rId3"/>
  <oleObjects>
    <mc:AlternateContent xmlns:mc="http://schemas.openxmlformats.org/markup-compatibility/2006">
      <mc:Choice Requires="x14">
        <oleObject progId="Equation.3" shapeId="14339" r:id="rId4">
          <objectPr defaultSize="0" autoPict="0" r:id="rId5">
            <anchor moveWithCells="1" sizeWithCells="1">
              <from>
                <xdr:col>18</xdr:col>
                <xdr:colOff>285750</xdr:colOff>
                <xdr:row>1</xdr:row>
                <xdr:rowOff>228600</xdr:rowOff>
              </from>
              <to>
                <xdr:col>19</xdr:col>
                <xdr:colOff>1009650</xdr:colOff>
                <xdr:row>2</xdr:row>
                <xdr:rowOff>247650</xdr:rowOff>
              </to>
            </anchor>
          </objectPr>
        </oleObject>
      </mc:Choice>
      <mc:Fallback>
        <oleObject progId="Equation.3" shapeId="14339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B1:K46"/>
  <sheetViews>
    <sheetView showGridLines="0" zoomScaleNormal="100" workbookViewId="0">
      <pane ySplit="5" topLeftCell="A6" activePane="bottomLeft" state="frozen"/>
      <selection pane="bottomLeft"/>
    </sheetView>
  </sheetViews>
  <sheetFormatPr defaultColWidth="9" defaultRowHeight="19.5" customHeight="1" x14ac:dyDescent="0.2"/>
  <cols>
    <col min="1" max="1" width="2.6328125" style="6" customWidth="1"/>
    <col min="2" max="2" width="4.6328125" style="6" customWidth="1"/>
    <col min="3" max="3" width="25.6328125" style="6" customWidth="1"/>
    <col min="4" max="4" width="18.08984375" style="6" customWidth="1"/>
    <col min="5" max="5" width="54.453125" style="6" customWidth="1"/>
    <col min="6" max="6" width="11.26953125" style="6" customWidth="1"/>
    <col min="7" max="7" width="20" style="6" bestFit="1" customWidth="1"/>
    <col min="8" max="9" width="12.6328125" style="6" customWidth="1"/>
    <col min="10" max="10" width="15.36328125" style="6" customWidth="1"/>
    <col min="11" max="12" width="12.6328125" style="6" customWidth="1"/>
    <col min="13" max="16384" width="9" style="6"/>
  </cols>
  <sheetData>
    <row r="1" spans="2:11" ht="15" customHeight="1" thickBot="1" x14ac:dyDescent="0.25"/>
    <row r="2" spans="2:11" ht="42" customHeight="1" thickBot="1" x14ac:dyDescent="0.25">
      <c r="B2" s="545" t="s">
        <v>263</v>
      </c>
      <c r="C2" s="546"/>
      <c r="D2" s="546"/>
      <c r="E2" s="547"/>
      <c r="F2" s="10"/>
      <c r="G2" s="548" t="s">
        <v>134</v>
      </c>
      <c r="H2" s="549"/>
      <c r="I2" s="549"/>
      <c r="J2" s="550"/>
      <c r="K2" s="27"/>
    </row>
    <row r="3" spans="2:11" s="13" customFormat="1" ht="19.5" customHeight="1" thickBot="1" x14ac:dyDescent="0.25">
      <c r="B3" s="15"/>
      <c r="C3" s="16"/>
      <c r="D3" s="16"/>
      <c r="E3" s="16"/>
    </row>
    <row r="4" spans="2:11" ht="18" customHeight="1" thickBot="1" x14ac:dyDescent="0.25">
      <c r="D4" s="14" t="s">
        <v>89</v>
      </c>
      <c r="G4" s="23" t="s">
        <v>71</v>
      </c>
      <c r="H4" s="24" t="s">
        <v>72</v>
      </c>
    </row>
    <row r="5" spans="2:11" ht="26.25" customHeight="1" thickBot="1" x14ac:dyDescent="0.25">
      <c r="B5" s="20"/>
      <c r="C5" s="21" t="s">
        <v>262</v>
      </c>
      <c r="D5" s="22" t="s">
        <v>80</v>
      </c>
      <c r="E5" s="93" t="s">
        <v>138</v>
      </c>
      <c r="G5" s="25" t="s">
        <v>276</v>
      </c>
      <c r="H5" s="26" t="s">
        <v>68</v>
      </c>
    </row>
    <row r="6" spans="2:11" ht="25.15" customHeight="1" x14ac:dyDescent="0.2">
      <c r="B6" s="101">
        <v>1</v>
      </c>
      <c r="C6" s="98" t="s">
        <v>217</v>
      </c>
      <c r="D6" s="19"/>
      <c r="E6" s="94" t="s">
        <v>272</v>
      </c>
    </row>
    <row r="7" spans="2:11" ht="19.5" customHeight="1" x14ac:dyDescent="0.2">
      <c r="B7" s="102">
        <v>2</v>
      </c>
      <c r="C7" s="99" t="s">
        <v>33</v>
      </c>
      <c r="D7" s="17"/>
      <c r="E7" s="95" t="s">
        <v>274</v>
      </c>
    </row>
    <row r="8" spans="2:11" ht="19.5" customHeight="1" x14ac:dyDescent="0.2">
      <c r="B8" s="102">
        <v>3</v>
      </c>
      <c r="C8" s="99" t="s">
        <v>90</v>
      </c>
      <c r="D8" s="17"/>
      <c r="E8" s="95" t="s">
        <v>231</v>
      </c>
    </row>
    <row r="9" spans="2:11" ht="19.5" customHeight="1" x14ac:dyDescent="0.2">
      <c r="B9" s="102">
        <v>4</v>
      </c>
      <c r="C9" s="99" t="s">
        <v>34</v>
      </c>
      <c r="D9" s="17"/>
      <c r="E9" s="95" t="s">
        <v>232</v>
      </c>
      <c r="G9" s="6" t="s">
        <v>100</v>
      </c>
    </row>
    <row r="10" spans="2:11" ht="19.5" customHeight="1" x14ac:dyDescent="0.2">
      <c r="B10" s="103">
        <v>5</v>
      </c>
      <c r="C10" s="100" t="s">
        <v>35</v>
      </c>
      <c r="D10" s="18"/>
      <c r="E10" s="96" t="s">
        <v>233</v>
      </c>
      <c r="G10" s="8"/>
      <c r="H10" s="29" t="s">
        <v>69</v>
      </c>
      <c r="I10" s="29" t="s">
        <v>68</v>
      </c>
    </row>
    <row r="11" spans="2:11" ht="19.5" customHeight="1" x14ac:dyDescent="0.2">
      <c r="B11" s="236">
        <v>6</v>
      </c>
      <c r="C11" s="237" t="s">
        <v>36</v>
      </c>
      <c r="D11" s="238"/>
      <c r="E11" s="239" t="s">
        <v>234</v>
      </c>
      <c r="G11" s="244" t="str">
        <f>IF(ISBLANK(関係係数シート!K7),"",関係係数シート!K7)</f>
        <v>令和２年（2020年）</v>
      </c>
      <c r="H11" s="245">
        <f>IF(ISBLANK(関係係数シート!L7),"",関係係数シート!L7)</f>
        <v>0.53516732899992814</v>
      </c>
      <c r="I11" s="245">
        <f>IF(ISBLANK(関係係数シート!M7),"",関係係数シート!M7)</f>
        <v>0.56758391640723727</v>
      </c>
    </row>
    <row r="12" spans="2:11" ht="19.5" customHeight="1" x14ac:dyDescent="0.2">
      <c r="B12" s="102">
        <v>7</v>
      </c>
      <c r="C12" s="99" t="s">
        <v>37</v>
      </c>
      <c r="D12" s="17"/>
      <c r="E12" s="95" t="s">
        <v>235</v>
      </c>
      <c r="G12" s="246" t="str">
        <f>IF(ISBLANK(関係係数シート!K8),"",関係係数シート!K8)</f>
        <v>令和３年（2021年）</v>
      </c>
      <c r="H12" s="247">
        <f>IF(ISBLANK(関係係数シート!L8),"",関係係数シート!L8)</f>
        <v>0.51510149141910211</v>
      </c>
      <c r="I12" s="247">
        <f>IF(ISBLANK(関係係数シート!M8),"",関係係数シート!M8)</f>
        <v>0.55742170177227612</v>
      </c>
    </row>
    <row r="13" spans="2:11" ht="19.5" customHeight="1" x14ac:dyDescent="0.2">
      <c r="B13" s="102">
        <v>8</v>
      </c>
      <c r="C13" s="99" t="s">
        <v>218</v>
      </c>
      <c r="D13" s="17"/>
      <c r="E13" s="95" t="s">
        <v>236</v>
      </c>
      <c r="G13" s="248" t="str">
        <f>IF(ISBLANK(関係係数シート!K9),"",関係係数シート!K9)</f>
        <v>令和４年（2022年）</v>
      </c>
      <c r="H13" s="247">
        <f>IF(ISBLANK(関係係数シート!L9),"",関係係数シート!L9)</f>
        <v>0.52065488066092258</v>
      </c>
      <c r="I13" s="247">
        <f>IF(ISBLANK(関係係数シート!M9),"",関係係数シート!M9)</f>
        <v>0.53412627708601101</v>
      </c>
    </row>
    <row r="14" spans="2:11" ht="19.5" customHeight="1" x14ac:dyDescent="0.2">
      <c r="B14" s="102">
        <v>9</v>
      </c>
      <c r="C14" s="99" t="s">
        <v>38</v>
      </c>
      <c r="D14" s="17"/>
      <c r="E14" s="95" t="s">
        <v>275</v>
      </c>
      <c r="G14" s="246" t="str">
        <f>IF(ISBLANK(関係係数シート!K10),"",関係係数シート!K10)</f>
        <v>令和５年（2023年）</v>
      </c>
      <c r="H14" s="247">
        <f>IF(ISBLANK(関係係数シート!L10),"",関係係数シート!L10)</f>
        <v>0.54715948066986786</v>
      </c>
      <c r="I14" s="247">
        <f>IF(ISBLANK(関係係数シート!M10),"",関係係数シート!M10)</f>
        <v>0.5960677179768451</v>
      </c>
    </row>
    <row r="15" spans="2:11" ht="19.5" customHeight="1" x14ac:dyDescent="0.2">
      <c r="B15" s="240">
        <v>10</v>
      </c>
      <c r="C15" s="241" t="s">
        <v>39</v>
      </c>
      <c r="D15" s="242"/>
      <c r="E15" s="243" t="s">
        <v>237</v>
      </c>
      <c r="G15" s="248" t="str">
        <f>IF(ISBLANK(関係係数シート!K11),"",関係係数シート!K11)</f>
        <v>令和６年（2024年）</v>
      </c>
      <c r="H15" s="247">
        <f>IF(ISBLANK(関係係数シート!L11),"",関係係数シート!L11)</f>
        <v>0.54435289444561274</v>
      </c>
      <c r="I15" s="247">
        <f>IF(ISBLANK(関係係数シート!M11),"",関係係数シート!M11)</f>
        <v>0.57137298099833567</v>
      </c>
    </row>
    <row r="16" spans="2:11" ht="19.5" customHeight="1" x14ac:dyDescent="0.2">
      <c r="B16" s="233">
        <v>11</v>
      </c>
      <c r="C16" s="234" t="s">
        <v>40</v>
      </c>
      <c r="D16" s="19"/>
      <c r="E16" s="235" t="s">
        <v>238</v>
      </c>
      <c r="G16" s="246" t="str">
        <f>IF(ISBLANK(関係係数シート!K12),"",関係係数シート!K12)</f>
        <v/>
      </c>
      <c r="H16" s="247" t="str">
        <f>IF(ISBLANK(関係係数シート!L12),"",関係係数シート!L12)</f>
        <v/>
      </c>
      <c r="I16" s="247" t="str">
        <f>IF(ISBLANK(関係係数シート!M12),"",関係係数シート!M12)</f>
        <v/>
      </c>
    </row>
    <row r="17" spans="2:9" ht="19.5" customHeight="1" x14ac:dyDescent="0.2">
      <c r="B17" s="102">
        <v>12</v>
      </c>
      <c r="C17" s="99" t="s">
        <v>41</v>
      </c>
      <c r="D17" s="17"/>
      <c r="E17" s="95" t="s">
        <v>239</v>
      </c>
      <c r="G17" s="248" t="str">
        <f>IF(ISBLANK(関係係数シート!K13),"",関係係数シート!K13)</f>
        <v/>
      </c>
      <c r="H17" s="247" t="str">
        <f>IF(ISBLANK(関係係数シート!L13),"",関係係数シート!L13)</f>
        <v/>
      </c>
      <c r="I17" s="247" t="str">
        <f>IF(ISBLANK(関係係数シート!M13),"",関係係数シート!M13)</f>
        <v/>
      </c>
    </row>
    <row r="18" spans="2:9" ht="19.5" customHeight="1" x14ac:dyDescent="0.2">
      <c r="B18" s="102">
        <v>13</v>
      </c>
      <c r="C18" s="99" t="s">
        <v>219</v>
      </c>
      <c r="D18" s="17"/>
      <c r="E18" s="95" t="s">
        <v>240</v>
      </c>
      <c r="G18" s="246" t="str">
        <f>IF(ISBLANK(関係係数シート!K14),"",関係係数シート!K14)</f>
        <v/>
      </c>
      <c r="H18" s="247" t="str">
        <f>IF(ISBLANK(関係係数シート!L14),"",関係係数シート!L14)</f>
        <v/>
      </c>
      <c r="I18" s="247" t="str">
        <f>IF(ISBLANK(関係係数シート!M14),"",関係係数シート!M14)</f>
        <v/>
      </c>
    </row>
    <row r="19" spans="2:9" ht="19.5" customHeight="1" x14ac:dyDescent="0.2">
      <c r="B19" s="102">
        <v>14</v>
      </c>
      <c r="C19" s="99" t="s">
        <v>220</v>
      </c>
      <c r="D19" s="17"/>
      <c r="E19" s="95" t="s">
        <v>241</v>
      </c>
      <c r="G19" s="249" t="str">
        <f>IF(ISBLANK(関係係数シート!K15),"",関係係数シート!K15)</f>
        <v/>
      </c>
      <c r="H19" s="250" t="str">
        <f>IF(ISBLANK(関係係数シート!L15),"",関係係数シート!L15)</f>
        <v/>
      </c>
      <c r="I19" s="250" t="str">
        <f>IF(ISBLANK(関係係数シート!M15),"",関係係数シート!M15)</f>
        <v/>
      </c>
    </row>
    <row r="20" spans="2:9" ht="19.5" customHeight="1" x14ac:dyDescent="0.2">
      <c r="B20" s="103">
        <v>15</v>
      </c>
      <c r="C20" s="100" t="s">
        <v>221</v>
      </c>
      <c r="D20" s="18"/>
      <c r="E20" s="96" t="s">
        <v>242</v>
      </c>
      <c r="G20" s="7" t="s">
        <v>101</v>
      </c>
      <c r="H20" s="63">
        <f>AVERAGE(H11:H19)</f>
        <v>0.53248721523908671</v>
      </c>
      <c r="I20" s="63">
        <f>AVERAGE(I11:I19)</f>
        <v>0.56531451884814099</v>
      </c>
    </row>
    <row r="21" spans="2:9" ht="19.5" customHeight="1" x14ac:dyDescent="0.2">
      <c r="B21" s="236">
        <v>16</v>
      </c>
      <c r="C21" s="237" t="s">
        <v>92</v>
      </c>
      <c r="D21" s="238"/>
      <c r="E21" s="239" t="s">
        <v>243</v>
      </c>
      <c r="G21" s="543" t="s">
        <v>287</v>
      </c>
    </row>
    <row r="22" spans="2:9" ht="40.15" customHeight="1" x14ac:dyDescent="0.2">
      <c r="B22" s="102">
        <v>17</v>
      </c>
      <c r="C22" s="99" t="s">
        <v>222</v>
      </c>
      <c r="D22" s="17"/>
      <c r="E22" s="95" t="s">
        <v>244</v>
      </c>
    </row>
    <row r="23" spans="2:9" ht="19.5" customHeight="1" x14ac:dyDescent="0.2">
      <c r="B23" s="102">
        <v>18</v>
      </c>
      <c r="C23" s="99" t="s">
        <v>223</v>
      </c>
      <c r="D23" s="17"/>
      <c r="E23" s="95" t="s">
        <v>245</v>
      </c>
    </row>
    <row r="24" spans="2:9" ht="19.5" customHeight="1" x14ac:dyDescent="0.2">
      <c r="B24" s="102">
        <v>19</v>
      </c>
      <c r="C24" s="99" t="s">
        <v>43</v>
      </c>
      <c r="D24" s="17"/>
      <c r="E24" s="95" t="s">
        <v>246</v>
      </c>
    </row>
    <row r="25" spans="2:9" ht="50.15" customHeight="1" x14ac:dyDescent="0.2">
      <c r="B25" s="240">
        <v>20</v>
      </c>
      <c r="C25" s="241" t="s">
        <v>44</v>
      </c>
      <c r="D25" s="242"/>
      <c r="E25" s="243" t="s">
        <v>247</v>
      </c>
    </row>
    <row r="26" spans="2:9" ht="25.15" customHeight="1" x14ac:dyDescent="0.2">
      <c r="B26" s="233">
        <v>21</v>
      </c>
      <c r="C26" s="234" t="s">
        <v>45</v>
      </c>
      <c r="D26" s="19"/>
      <c r="E26" s="235" t="s">
        <v>248</v>
      </c>
    </row>
    <row r="27" spans="2:9" ht="19.5" customHeight="1" x14ac:dyDescent="0.2">
      <c r="B27" s="102">
        <v>22</v>
      </c>
      <c r="C27" s="99" t="s">
        <v>46</v>
      </c>
      <c r="D27" s="17"/>
      <c r="E27" s="95" t="s">
        <v>249</v>
      </c>
    </row>
    <row r="28" spans="2:9" ht="19.5" customHeight="1" x14ac:dyDescent="0.2">
      <c r="B28" s="102">
        <v>23</v>
      </c>
      <c r="C28" s="99" t="s">
        <v>224</v>
      </c>
      <c r="D28" s="17"/>
      <c r="E28" s="95" t="s">
        <v>250</v>
      </c>
    </row>
    <row r="29" spans="2:9" ht="19.5" customHeight="1" x14ac:dyDescent="0.2">
      <c r="B29" s="102">
        <v>24</v>
      </c>
      <c r="C29" s="99" t="s">
        <v>94</v>
      </c>
      <c r="D29" s="17"/>
      <c r="E29" s="95" t="s">
        <v>251</v>
      </c>
    </row>
    <row r="30" spans="2:9" ht="25.15" customHeight="1" x14ac:dyDescent="0.2">
      <c r="B30" s="103">
        <v>25</v>
      </c>
      <c r="C30" s="100" t="s">
        <v>47</v>
      </c>
      <c r="D30" s="18"/>
      <c r="E30" s="96" t="s">
        <v>252</v>
      </c>
    </row>
    <row r="31" spans="2:9" ht="25.15" customHeight="1" x14ac:dyDescent="0.2">
      <c r="B31" s="236">
        <v>26</v>
      </c>
      <c r="C31" s="237" t="s">
        <v>48</v>
      </c>
      <c r="D31" s="238"/>
      <c r="E31" s="239" t="s">
        <v>253</v>
      </c>
    </row>
    <row r="32" spans="2:9" ht="19.5" customHeight="1" x14ac:dyDescent="0.2">
      <c r="B32" s="102">
        <v>27</v>
      </c>
      <c r="C32" s="99" t="s">
        <v>49</v>
      </c>
      <c r="D32" s="17"/>
      <c r="E32" s="95" t="s">
        <v>254</v>
      </c>
    </row>
    <row r="33" spans="2:5" ht="40.15" customHeight="1" x14ac:dyDescent="0.2">
      <c r="B33" s="102">
        <v>28</v>
      </c>
      <c r="C33" s="99" t="s">
        <v>225</v>
      </c>
      <c r="D33" s="17"/>
      <c r="E33" s="95" t="s">
        <v>255</v>
      </c>
    </row>
    <row r="34" spans="2:5" ht="50.15" customHeight="1" x14ac:dyDescent="0.2">
      <c r="B34" s="102">
        <v>29</v>
      </c>
      <c r="C34" s="99" t="s">
        <v>95</v>
      </c>
      <c r="D34" s="17"/>
      <c r="E34" s="95" t="s">
        <v>256</v>
      </c>
    </row>
    <row r="35" spans="2:5" ht="19.5" customHeight="1" x14ac:dyDescent="0.2">
      <c r="B35" s="240">
        <v>30</v>
      </c>
      <c r="C35" s="241" t="s">
        <v>50</v>
      </c>
      <c r="D35" s="242"/>
      <c r="E35" s="243" t="s">
        <v>257</v>
      </c>
    </row>
    <row r="36" spans="2:5" ht="19.5" customHeight="1" x14ac:dyDescent="0.2">
      <c r="B36" s="233">
        <v>31</v>
      </c>
      <c r="C36" s="234" t="s">
        <v>51</v>
      </c>
      <c r="D36" s="19"/>
      <c r="E36" s="235" t="s">
        <v>258</v>
      </c>
    </row>
    <row r="37" spans="2:5" ht="25.15" customHeight="1" x14ac:dyDescent="0.2">
      <c r="B37" s="102">
        <v>32</v>
      </c>
      <c r="C37" s="99" t="s">
        <v>226</v>
      </c>
      <c r="D37" s="17"/>
      <c r="E37" s="95" t="s">
        <v>259</v>
      </c>
    </row>
    <row r="38" spans="2:5" ht="40.15" customHeight="1" x14ac:dyDescent="0.2">
      <c r="B38" s="102">
        <v>33</v>
      </c>
      <c r="C38" s="99" t="s">
        <v>227</v>
      </c>
      <c r="D38" s="17"/>
      <c r="E38" s="95" t="s">
        <v>260</v>
      </c>
    </row>
    <row r="39" spans="2:5" ht="40.15" customHeight="1" x14ac:dyDescent="0.2">
      <c r="B39" s="102">
        <v>34</v>
      </c>
      <c r="C39" s="99" t="s">
        <v>52</v>
      </c>
      <c r="D39" s="17"/>
      <c r="E39" s="96" t="s">
        <v>261</v>
      </c>
    </row>
    <row r="40" spans="2:5" ht="49.15" customHeight="1" x14ac:dyDescent="0.2">
      <c r="B40" s="240">
        <v>35</v>
      </c>
      <c r="C40" s="241" t="s">
        <v>53</v>
      </c>
      <c r="D40" s="242"/>
      <c r="E40" s="243" t="s">
        <v>273</v>
      </c>
    </row>
    <row r="41" spans="2:5" ht="19.5" customHeight="1" x14ac:dyDescent="0.2">
      <c r="B41" s="233">
        <v>36</v>
      </c>
      <c r="C41" s="234" t="s">
        <v>54</v>
      </c>
      <c r="D41" s="19"/>
      <c r="E41" s="235"/>
    </row>
    <row r="42" spans="2:5" ht="19.5" customHeight="1" thickBot="1" x14ac:dyDescent="0.25">
      <c r="B42" s="103">
        <v>37</v>
      </c>
      <c r="C42" s="100" t="s">
        <v>55</v>
      </c>
      <c r="D42" s="18"/>
      <c r="E42" s="96"/>
    </row>
    <row r="43" spans="2:5" ht="19.5" customHeight="1" thickBot="1" x14ac:dyDescent="0.25">
      <c r="B43" s="104"/>
      <c r="C43" s="105" t="s">
        <v>77</v>
      </c>
      <c r="D43" s="28">
        <f>SUM(D6:D42)</f>
        <v>0</v>
      </c>
      <c r="E43" s="97"/>
    </row>
    <row r="44" spans="2:5" ht="18" customHeight="1" x14ac:dyDescent="0.2"/>
    <row r="45" spans="2:5" ht="18" customHeight="1" x14ac:dyDescent="0.2"/>
    <row r="46" spans="2:5" ht="18" customHeight="1" x14ac:dyDescent="0.2">
      <c r="B46" s="551"/>
      <c r="C46" s="551"/>
      <c r="D46" s="551"/>
      <c r="E46" s="551"/>
    </row>
  </sheetData>
  <mergeCells count="3">
    <mergeCell ref="B2:E2"/>
    <mergeCell ref="G2:J2"/>
    <mergeCell ref="B46:E46"/>
  </mergeCells>
  <phoneticPr fontId="2"/>
  <dataValidations count="2">
    <dataValidation type="list" allowBlank="1" showInputMessage="1" showErrorMessage="1" sqref="G5" xr:uid="{00000000-0002-0000-0100-000000000000}">
      <formula1>$G$11:$G$20</formula1>
    </dataValidation>
    <dataValidation type="list" allowBlank="1" showInputMessage="1" showErrorMessage="1" sqref="H5" xr:uid="{00000000-0002-0000-0100-000001000000}">
      <formula1>$H$10:$I$10</formula1>
    </dataValidation>
  </dataValidations>
  <pageMargins left="0.78740157480314965" right="0.78740157480314965" top="0.47244094488188981" bottom="0.19685039370078741" header="0.27559055118110237" footer="0.23622047244094491"/>
  <pageSetup paperSize="9" scale="66" orientation="portrait" r:id="rId1"/>
  <headerFooter alignWithMargins="0"/>
  <colBreaks count="1" manualBreakCount="1">
    <brk id="6" min="1" max="4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B1:K46"/>
  <sheetViews>
    <sheetView showGridLines="0" zoomScaleNormal="100" workbookViewId="0">
      <pane ySplit="5" topLeftCell="A6" activePane="bottomLeft" state="frozen"/>
      <selection pane="bottomLeft"/>
    </sheetView>
  </sheetViews>
  <sheetFormatPr defaultColWidth="9" defaultRowHeight="19.5" customHeight="1" x14ac:dyDescent="0.2"/>
  <cols>
    <col min="1" max="1" width="2.6328125" style="6" customWidth="1"/>
    <col min="2" max="2" width="4.6328125" style="6" customWidth="1"/>
    <col min="3" max="3" width="25.6328125" style="6" customWidth="1"/>
    <col min="4" max="4" width="18.08984375" style="6" customWidth="1"/>
    <col min="5" max="5" width="54.6328125" style="6" customWidth="1"/>
    <col min="6" max="6" width="11.26953125" style="6" customWidth="1"/>
    <col min="7" max="7" width="20" style="6" bestFit="1" customWidth="1"/>
    <col min="8" max="9" width="12.6328125" style="6" customWidth="1"/>
    <col min="10" max="10" width="14.453125" style="6" customWidth="1"/>
    <col min="11" max="12" width="12.6328125" style="6" customWidth="1"/>
    <col min="13" max="16384" width="9" style="6"/>
  </cols>
  <sheetData>
    <row r="1" spans="2:11" ht="15" customHeight="1" thickBot="1" x14ac:dyDescent="0.25"/>
    <row r="2" spans="2:11" ht="42" customHeight="1" thickBot="1" x14ac:dyDescent="0.25">
      <c r="B2" s="545" t="s">
        <v>264</v>
      </c>
      <c r="C2" s="546"/>
      <c r="D2" s="546"/>
      <c r="E2" s="547"/>
      <c r="F2" s="10"/>
      <c r="G2" s="548" t="s">
        <v>134</v>
      </c>
      <c r="H2" s="549"/>
      <c r="I2" s="549"/>
      <c r="J2" s="550"/>
      <c r="K2" s="27"/>
    </row>
    <row r="3" spans="2:11" s="13" customFormat="1" ht="19.5" customHeight="1" thickBot="1" x14ac:dyDescent="0.25">
      <c r="B3" s="15"/>
      <c r="C3" s="16"/>
      <c r="D3" s="16"/>
      <c r="E3" s="16"/>
    </row>
    <row r="4" spans="2:11" ht="18" customHeight="1" thickBot="1" x14ac:dyDescent="0.25">
      <c r="D4" s="14" t="s">
        <v>89</v>
      </c>
      <c r="G4" s="23" t="s">
        <v>71</v>
      </c>
      <c r="H4" s="24" t="s">
        <v>72</v>
      </c>
    </row>
    <row r="5" spans="2:11" ht="26.25" customHeight="1" thickBot="1" x14ac:dyDescent="0.25">
      <c r="B5" s="20"/>
      <c r="C5" s="21" t="s">
        <v>262</v>
      </c>
      <c r="D5" s="22" t="s">
        <v>80</v>
      </c>
      <c r="E5" s="93" t="s">
        <v>138</v>
      </c>
      <c r="G5" s="25" t="s">
        <v>276</v>
      </c>
      <c r="H5" s="26" t="s">
        <v>68</v>
      </c>
    </row>
    <row r="6" spans="2:11" ht="25.15" customHeight="1" x14ac:dyDescent="0.2">
      <c r="B6" s="101">
        <v>1</v>
      </c>
      <c r="C6" s="98" t="s">
        <v>217</v>
      </c>
      <c r="D6" s="19"/>
      <c r="E6" s="94" t="s">
        <v>272</v>
      </c>
    </row>
    <row r="7" spans="2:11" ht="19.5" customHeight="1" x14ac:dyDescent="0.2">
      <c r="B7" s="102">
        <v>2</v>
      </c>
      <c r="C7" s="99" t="s">
        <v>33</v>
      </c>
      <c r="D7" s="17"/>
      <c r="E7" s="95" t="s">
        <v>274</v>
      </c>
    </row>
    <row r="8" spans="2:11" ht="19.5" customHeight="1" x14ac:dyDescent="0.2">
      <c r="B8" s="101">
        <v>3</v>
      </c>
      <c r="C8" s="99" t="s">
        <v>90</v>
      </c>
      <c r="D8" s="17"/>
      <c r="E8" s="95" t="s">
        <v>231</v>
      </c>
    </row>
    <row r="9" spans="2:11" ht="19.5" customHeight="1" x14ac:dyDescent="0.2">
      <c r="B9" s="102">
        <v>4</v>
      </c>
      <c r="C9" s="99" t="s">
        <v>34</v>
      </c>
      <c r="D9" s="17"/>
      <c r="E9" s="95" t="s">
        <v>232</v>
      </c>
      <c r="G9" s="6" t="s">
        <v>100</v>
      </c>
    </row>
    <row r="10" spans="2:11" ht="19.5" customHeight="1" x14ac:dyDescent="0.2">
      <c r="B10" s="101">
        <v>5</v>
      </c>
      <c r="C10" s="100" t="s">
        <v>35</v>
      </c>
      <c r="D10" s="18"/>
      <c r="E10" s="96" t="s">
        <v>233</v>
      </c>
      <c r="G10" s="8"/>
      <c r="H10" s="29" t="s">
        <v>69</v>
      </c>
      <c r="I10" s="29" t="s">
        <v>68</v>
      </c>
    </row>
    <row r="11" spans="2:11" ht="19.5" customHeight="1" x14ac:dyDescent="0.2">
      <c r="B11" s="102">
        <v>6</v>
      </c>
      <c r="C11" s="237" t="s">
        <v>36</v>
      </c>
      <c r="D11" s="238"/>
      <c r="E11" s="239" t="s">
        <v>234</v>
      </c>
      <c r="G11" s="244" t="str">
        <f>IF(ISBLANK(関係係数シート!K7),"",関係係数シート!K7)</f>
        <v>令和２年（2020年）</v>
      </c>
      <c r="H11" s="245">
        <f>IF(ISBLANK(関係係数シート!L7),"",関係係数シート!L7)</f>
        <v>0.53516732899992814</v>
      </c>
      <c r="I11" s="245">
        <f>IF(ISBLANK(関係係数シート!M7),"",関係係数シート!M7)</f>
        <v>0.56758391640723727</v>
      </c>
    </row>
    <row r="12" spans="2:11" ht="19.5" customHeight="1" x14ac:dyDescent="0.2">
      <c r="B12" s="101">
        <v>7</v>
      </c>
      <c r="C12" s="99" t="s">
        <v>37</v>
      </c>
      <c r="D12" s="17"/>
      <c r="E12" s="95" t="s">
        <v>235</v>
      </c>
      <c r="G12" s="246" t="str">
        <f>IF(ISBLANK(関係係数シート!K8),"",関係係数シート!K8)</f>
        <v>令和３年（2021年）</v>
      </c>
      <c r="H12" s="247">
        <f>IF(ISBLANK(関係係数シート!L8),"",関係係数シート!L8)</f>
        <v>0.51510149141910211</v>
      </c>
      <c r="I12" s="247">
        <f>IF(ISBLANK(関係係数シート!M8),"",関係係数シート!M8)</f>
        <v>0.55742170177227612</v>
      </c>
    </row>
    <row r="13" spans="2:11" ht="19.5" customHeight="1" x14ac:dyDescent="0.2">
      <c r="B13" s="102">
        <v>8</v>
      </c>
      <c r="C13" s="99" t="s">
        <v>218</v>
      </c>
      <c r="D13" s="17"/>
      <c r="E13" s="95" t="s">
        <v>236</v>
      </c>
      <c r="G13" s="248" t="str">
        <f>IF(ISBLANK(関係係数シート!K9),"",関係係数シート!K9)</f>
        <v>令和４年（2022年）</v>
      </c>
      <c r="H13" s="247">
        <f>IF(ISBLANK(関係係数シート!L9),"",関係係数シート!L9)</f>
        <v>0.52065488066092258</v>
      </c>
      <c r="I13" s="247">
        <f>IF(ISBLANK(関係係数シート!M9),"",関係係数シート!M9)</f>
        <v>0.53412627708601101</v>
      </c>
    </row>
    <row r="14" spans="2:11" ht="19.5" customHeight="1" x14ac:dyDescent="0.2">
      <c r="B14" s="101">
        <v>9</v>
      </c>
      <c r="C14" s="99" t="s">
        <v>38</v>
      </c>
      <c r="D14" s="17"/>
      <c r="E14" s="95" t="s">
        <v>275</v>
      </c>
      <c r="G14" s="246" t="str">
        <f>IF(ISBLANK(関係係数シート!K10),"",関係係数シート!K10)</f>
        <v>令和５年（2023年）</v>
      </c>
      <c r="H14" s="247">
        <f>IF(ISBLANK(関係係数シート!L10),"",関係係数シート!L10)</f>
        <v>0.54715948066986786</v>
      </c>
      <c r="I14" s="247">
        <f>IF(ISBLANK(関係係数シート!M10),"",関係係数シート!M10)</f>
        <v>0.5960677179768451</v>
      </c>
    </row>
    <row r="15" spans="2:11" ht="19.5" customHeight="1" x14ac:dyDescent="0.2">
      <c r="B15" s="102">
        <v>10</v>
      </c>
      <c r="C15" s="241" t="s">
        <v>39</v>
      </c>
      <c r="D15" s="242"/>
      <c r="E15" s="243" t="s">
        <v>237</v>
      </c>
      <c r="G15" s="248" t="str">
        <f>IF(ISBLANK(関係係数シート!K11),"",関係係数シート!K11)</f>
        <v>令和６年（2024年）</v>
      </c>
      <c r="H15" s="247">
        <f>IF(ISBLANK(関係係数シート!L11),"",関係係数シート!L11)</f>
        <v>0.54435289444561274</v>
      </c>
      <c r="I15" s="247">
        <f>IF(ISBLANK(関係係数シート!M11),"",関係係数シート!M11)</f>
        <v>0.57137298099833567</v>
      </c>
    </row>
    <row r="16" spans="2:11" ht="19.5" customHeight="1" x14ac:dyDescent="0.2">
      <c r="B16" s="101">
        <v>11</v>
      </c>
      <c r="C16" s="234" t="s">
        <v>40</v>
      </c>
      <c r="D16" s="19"/>
      <c r="E16" s="235" t="s">
        <v>238</v>
      </c>
      <c r="G16" s="246" t="str">
        <f>IF(ISBLANK(関係係数シート!K12),"",関係係数シート!K12)</f>
        <v/>
      </c>
      <c r="H16" s="247" t="str">
        <f>IF(ISBLANK(関係係数シート!L12),"",関係係数シート!L12)</f>
        <v/>
      </c>
      <c r="I16" s="247" t="str">
        <f>IF(ISBLANK(関係係数シート!M12),"",関係係数シート!M12)</f>
        <v/>
      </c>
    </row>
    <row r="17" spans="2:9" ht="19.5" customHeight="1" x14ac:dyDescent="0.2">
      <c r="B17" s="102">
        <v>12</v>
      </c>
      <c r="C17" s="99" t="s">
        <v>41</v>
      </c>
      <c r="D17" s="17"/>
      <c r="E17" s="95" t="s">
        <v>239</v>
      </c>
      <c r="G17" s="248" t="str">
        <f>IF(ISBLANK(関係係数シート!K13),"",関係係数シート!K13)</f>
        <v/>
      </c>
      <c r="H17" s="247" t="str">
        <f>IF(ISBLANK(関係係数シート!L13),"",関係係数シート!L13)</f>
        <v/>
      </c>
      <c r="I17" s="247" t="str">
        <f>IF(ISBLANK(関係係数シート!M13),"",関係係数シート!M13)</f>
        <v/>
      </c>
    </row>
    <row r="18" spans="2:9" ht="19.5" customHeight="1" x14ac:dyDescent="0.2">
      <c r="B18" s="101">
        <v>13</v>
      </c>
      <c r="C18" s="99" t="s">
        <v>219</v>
      </c>
      <c r="D18" s="17"/>
      <c r="E18" s="95" t="s">
        <v>240</v>
      </c>
      <c r="G18" s="246" t="str">
        <f>IF(ISBLANK(関係係数シート!K14),"",関係係数シート!K14)</f>
        <v/>
      </c>
      <c r="H18" s="247" t="str">
        <f>IF(ISBLANK(関係係数シート!L14),"",関係係数シート!L14)</f>
        <v/>
      </c>
      <c r="I18" s="247" t="str">
        <f>IF(ISBLANK(関係係数シート!M14),"",関係係数シート!M14)</f>
        <v/>
      </c>
    </row>
    <row r="19" spans="2:9" ht="19.5" customHeight="1" x14ac:dyDescent="0.2">
      <c r="B19" s="102">
        <v>14</v>
      </c>
      <c r="C19" s="99" t="s">
        <v>220</v>
      </c>
      <c r="D19" s="17"/>
      <c r="E19" s="95" t="s">
        <v>241</v>
      </c>
      <c r="G19" s="249" t="str">
        <f>IF(ISBLANK(関係係数シート!K15),"",関係係数シート!K15)</f>
        <v/>
      </c>
      <c r="H19" s="250" t="str">
        <f>IF(ISBLANK(関係係数シート!L15),"",関係係数シート!L15)</f>
        <v/>
      </c>
      <c r="I19" s="250" t="str">
        <f>IF(ISBLANK(関係係数シート!M15),"",関係係数シート!M15)</f>
        <v/>
      </c>
    </row>
    <row r="20" spans="2:9" ht="19.5" customHeight="1" x14ac:dyDescent="0.2">
      <c r="B20" s="101">
        <v>15</v>
      </c>
      <c r="C20" s="241" t="s">
        <v>221</v>
      </c>
      <c r="D20" s="242"/>
      <c r="E20" s="243" t="s">
        <v>242</v>
      </c>
      <c r="G20" s="7" t="s">
        <v>101</v>
      </c>
      <c r="H20" s="63">
        <f>AVERAGE(H11:H19)</f>
        <v>0.53248721523908671</v>
      </c>
      <c r="I20" s="63">
        <f>AVERAGE(I11:I19)</f>
        <v>0.56531451884814099</v>
      </c>
    </row>
    <row r="21" spans="2:9" ht="19.5" customHeight="1" x14ac:dyDescent="0.2">
      <c r="B21" s="102">
        <v>16</v>
      </c>
      <c r="C21" s="237" t="s">
        <v>92</v>
      </c>
      <c r="D21" s="238"/>
      <c r="E21" s="239" t="s">
        <v>243</v>
      </c>
      <c r="G21" s="543" t="s">
        <v>287</v>
      </c>
    </row>
    <row r="22" spans="2:9" ht="40.15" customHeight="1" x14ac:dyDescent="0.2">
      <c r="B22" s="101">
        <v>17</v>
      </c>
      <c r="C22" s="99" t="s">
        <v>222</v>
      </c>
      <c r="D22" s="17"/>
      <c r="E22" s="95" t="s">
        <v>244</v>
      </c>
    </row>
    <row r="23" spans="2:9" ht="19.5" customHeight="1" x14ac:dyDescent="0.2">
      <c r="B23" s="102">
        <v>18</v>
      </c>
      <c r="C23" s="99" t="s">
        <v>223</v>
      </c>
      <c r="D23" s="17"/>
      <c r="E23" s="95" t="s">
        <v>245</v>
      </c>
    </row>
    <row r="24" spans="2:9" ht="19.5" customHeight="1" x14ac:dyDescent="0.2">
      <c r="B24" s="101">
        <v>19</v>
      </c>
      <c r="C24" s="99" t="s">
        <v>43</v>
      </c>
      <c r="D24" s="17"/>
      <c r="E24" s="95" t="s">
        <v>246</v>
      </c>
    </row>
    <row r="25" spans="2:9" ht="60" customHeight="1" x14ac:dyDescent="0.2">
      <c r="B25" s="102">
        <v>20</v>
      </c>
      <c r="C25" s="100" t="s">
        <v>44</v>
      </c>
      <c r="D25" s="18"/>
      <c r="E25" s="96" t="s">
        <v>247</v>
      </c>
    </row>
    <row r="26" spans="2:9" ht="40.15" customHeight="1" x14ac:dyDescent="0.2">
      <c r="B26" s="101">
        <v>21</v>
      </c>
      <c r="C26" s="237" t="s">
        <v>45</v>
      </c>
      <c r="D26" s="238"/>
      <c r="E26" s="239" t="s">
        <v>248</v>
      </c>
    </row>
    <row r="27" spans="2:9" ht="19.5" customHeight="1" x14ac:dyDescent="0.2">
      <c r="B27" s="102">
        <v>22</v>
      </c>
      <c r="C27" s="99" t="s">
        <v>46</v>
      </c>
      <c r="D27" s="17"/>
      <c r="E27" s="95" t="s">
        <v>249</v>
      </c>
    </row>
    <row r="28" spans="2:9" ht="19.5" customHeight="1" x14ac:dyDescent="0.2">
      <c r="B28" s="101">
        <v>23</v>
      </c>
      <c r="C28" s="99" t="s">
        <v>224</v>
      </c>
      <c r="D28" s="17"/>
      <c r="E28" s="95" t="s">
        <v>250</v>
      </c>
    </row>
    <row r="29" spans="2:9" ht="19.5" customHeight="1" x14ac:dyDescent="0.2">
      <c r="B29" s="102">
        <v>24</v>
      </c>
      <c r="C29" s="99" t="s">
        <v>94</v>
      </c>
      <c r="D29" s="17"/>
      <c r="E29" s="95" t="s">
        <v>251</v>
      </c>
    </row>
    <row r="30" spans="2:9" ht="19.5" customHeight="1" x14ac:dyDescent="0.2">
      <c r="B30" s="101">
        <v>25</v>
      </c>
      <c r="C30" s="241" t="s">
        <v>47</v>
      </c>
      <c r="D30" s="242"/>
      <c r="E30" s="243" t="s">
        <v>267</v>
      </c>
    </row>
    <row r="31" spans="2:9" ht="19.5" customHeight="1" x14ac:dyDescent="0.2">
      <c r="B31" s="102">
        <v>26</v>
      </c>
      <c r="C31" s="234" t="s">
        <v>48</v>
      </c>
      <c r="D31" s="19"/>
      <c r="E31" s="235" t="s">
        <v>253</v>
      </c>
    </row>
    <row r="32" spans="2:9" ht="19.5" customHeight="1" x14ac:dyDescent="0.2">
      <c r="B32" s="101">
        <v>27</v>
      </c>
      <c r="C32" s="99" t="s">
        <v>49</v>
      </c>
      <c r="D32" s="17"/>
      <c r="E32" s="95" t="s">
        <v>254</v>
      </c>
    </row>
    <row r="33" spans="2:5" ht="50.15" customHeight="1" x14ac:dyDescent="0.2">
      <c r="B33" s="102">
        <v>28</v>
      </c>
      <c r="C33" s="99" t="s">
        <v>225</v>
      </c>
      <c r="D33" s="17"/>
      <c r="E33" s="95" t="s">
        <v>255</v>
      </c>
    </row>
    <row r="34" spans="2:5" ht="50.15" customHeight="1" x14ac:dyDescent="0.2">
      <c r="B34" s="101">
        <v>29</v>
      </c>
      <c r="C34" s="99" t="s">
        <v>95</v>
      </c>
      <c r="D34" s="17"/>
      <c r="E34" s="95" t="s">
        <v>256</v>
      </c>
    </row>
    <row r="35" spans="2:5" ht="13" x14ac:dyDescent="0.2">
      <c r="B35" s="534">
        <v>30</v>
      </c>
      <c r="C35" s="535" t="s">
        <v>277</v>
      </c>
      <c r="D35" s="536"/>
      <c r="E35" s="537"/>
    </row>
    <row r="36" spans="2:5" ht="19.5" customHeight="1" x14ac:dyDescent="0.2">
      <c r="B36" s="103">
        <v>31</v>
      </c>
      <c r="C36" s="100" t="s">
        <v>51</v>
      </c>
      <c r="D36" s="18"/>
      <c r="E36" s="96" t="s">
        <v>258</v>
      </c>
    </row>
    <row r="37" spans="2:5" ht="25.15" customHeight="1" x14ac:dyDescent="0.2">
      <c r="B37" s="236">
        <v>32</v>
      </c>
      <c r="C37" s="237" t="s">
        <v>226</v>
      </c>
      <c r="D37" s="238"/>
      <c r="E37" s="239" t="s">
        <v>259</v>
      </c>
    </row>
    <row r="38" spans="2:5" ht="40.15" customHeight="1" x14ac:dyDescent="0.2">
      <c r="B38" s="102">
        <v>33</v>
      </c>
      <c r="C38" s="99" t="s">
        <v>227</v>
      </c>
      <c r="D38" s="17"/>
      <c r="E38" s="95" t="s">
        <v>260</v>
      </c>
    </row>
    <row r="39" spans="2:5" ht="40.15" customHeight="1" x14ac:dyDescent="0.2">
      <c r="B39" s="102">
        <v>34</v>
      </c>
      <c r="C39" s="99" t="s">
        <v>52</v>
      </c>
      <c r="D39" s="17"/>
      <c r="E39" s="95" t="s">
        <v>261</v>
      </c>
    </row>
    <row r="40" spans="2:5" ht="50.15" customHeight="1" x14ac:dyDescent="0.2">
      <c r="B40" s="102">
        <v>35</v>
      </c>
      <c r="C40" s="99" t="s">
        <v>53</v>
      </c>
      <c r="D40" s="17"/>
      <c r="E40" s="95" t="s">
        <v>273</v>
      </c>
    </row>
    <row r="41" spans="2:5" ht="13" x14ac:dyDescent="0.2">
      <c r="B41" s="534">
        <v>36</v>
      </c>
      <c r="C41" s="535" t="s">
        <v>278</v>
      </c>
      <c r="D41" s="536"/>
      <c r="E41" s="537"/>
    </row>
    <row r="42" spans="2:5" ht="19.5" customHeight="1" thickBot="1" x14ac:dyDescent="0.25">
      <c r="B42" s="251">
        <v>37</v>
      </c>
      <c r="C42" s="252" t="s">
        <v>55</v>
      </c>
      <c r="D42" s="253"/>
      <c r="E42" s="254"/>
    </row>
    <row r="43" spans="2:5" ht="19.5" customHeight="1" thickBot="1" x14ac:dyDescent="0.25">
      <c r="B43" s="104"/>
      <c r="C43" s="105" t="s">
        <v>230</v>
      </c>
      <c r="D43" s="28">
        <f>SUM(D6:D42)</f>
        <v>0</v>
      </c>
      <c r="E43" s="97"/>
    </row>
    <row r="44" spans="2:5" ht="18" customHeight="1" x14ac:dyDescent="0.2"/>
    <row r="45" spans="2:5" ht="18" customHeight="1" x14ac:dyDescent="0.2"/>
    <row r="46" spans="2:5" ht="18" customHeight="1" x14ac:dyDescent="0.2">
      <c r="B46" s="551"/>
      <c r="C46" s="551"/>
      <c r="D46" s="551"/>
      <c r="E46" s="551"/>
    </row>
  </sheetData>
  <mergeCells count="3">
    <mergeCell ref="B2:E2"/>
    <mergeCell ref="G2:J2"/>
    <mergeCell ref="B46:E46"/>
  </mergeCells>
  <phoneticPr fontId="2"/>
  <dataValidations count="2">
    <dataValidation type="list" allowBlank="1" showInputMessage="1" showErrorMessage="1" sqref="G5" xr:uid="{00000000-0002-0000-0200-000000000000}">
      <formula1>$G$11:$G$20</formula1>
    </dataValidation>
    <dataValidation type="list" allowBlank="1" showInputMessage="1" showErrorMessage="1" sqref="H5" xr:uid="{00000000-0002-0000-0200-000001000000}">
      <formula1>$H$10:$I$10</formula1>
    </dataValidation>
  </dataValidations>
  <pageMargins left="0.78740157480314965" right="0.78740157480314965" top="0.6692913385826772" bottom="0.39370078740157483" header="0.35433070866141736" footer="0.31496062992125984"/>
  <pageSetup paperSize="9" scale="66" orientation="portrait" r:id="rId1"/>
  <headerFooter alignWithMargins="0"/>
  <colBreaks count="1" manualBreakCount="1">
    <brk id="6" min="1" max="43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00FF"/>
    <pageSetUpPr fitToPage="1"/>
  </sheetPr>
  <dimension ref="B1:K134"/>
  <sheetViews>
    <sheetView showGridLines="0" zoomScaleNormal="100" zoomScaleSheetLayoutView="85" workbookViewId="0"/>
  </sheetViews>
  <sheetFormatPr defaultColWidth="18.6328125" defaultRowHeight="12.75" customHeight="1" x14ac:dyDescent="0.2"/>
  <cols>
    <col min="1" max="1" width="4.453125" style="13" customWidth="1"/>
    <col min="2" max="2" width="1.26953125" style="13" customWidth="1"/>
    <col min="3" max="3" width="4.26953125" style="13" customWidth="1"/>
    <col min="4" max="4" width="15.6328125" style="13" customWidth="1"/>
    <col min="5" max="10" width="14.6328125" style="13" customWidth="1"/>
    <col min="11" max="11" width="1.453125" style="13" customWidth="1"/>
    <col min="12" max="16384" width="18.6328125" style="13"/>
  </cols>
  <sheetData>
    <row r="1" spans="2:11" s="165" customFormat="1" ht="18.75" customHeight="1" x14ac:dyDescent="0.2">
      <c r="J1" s="205" t="s">
        <v>279</v>
      </c>
    </row>
    <row r="2" spans="2:11" s="74" customFormat="1" ht="25.15" customHeight="1" x14ac:dyDescent="0.2">
      <c r="B2" s="165"/>
      <c r="C2" s="539"/>
      <c r="D2" s="559" t="s">
        <v>193</v>
      </c>
      <c r="E2" s="560"/>
      <c r="F2" s="560"/>
      <c r="G2" s="560"/>
      <c r="H2" s="560"/>
      <c r="I2" s="560"/>
      <c r="J2" s="560"/>
    </row>
    <row r="3" spans="2:11" s="74" customFormat="1" ht="25.15" customHeight="1" thickBot="1" x14ac:dyDescent="0.25">
      <c r="B3" s="165"/>
      <c r="C3" s="539"/>
      <c r="D3" s="561"/>
      <c r="E3" s="562"/>
      <c r="F3" s="562"/>
      <c r="G3" s="562"/>
      <c r="H3" s="562"/>
      <c r="I3" s="562"/>
      <c r="J3" s="562"/>
      <c r="K3" s="76"/>
    </row>
    <row r="4" spans="2:11" s="74" customFormat="1" ht="10.15" customHeight="1" thickTop="1" x14ac:dyDescent="0.2">
      <c r="B4" s="165"/>
      <c r="C4" s="540"/>
      <c r="D4" s="563"/>
      <c r="E4" s="563"/>
      <c r="F4" s="563"/>
      <c r="G4" s="563"/>
      <c r="H4" s="563"/>
      <c r="I4" s="563"/>
      <c r="J4" s="563"/>
      <c r="K4" s="76"/>
    </row>
    <row r="5" spans="2:11" s="75" customFormat="1" ht="6.75" customHeight="1" x14ac:dyDescent="0.2">
      <c r="C5" s="77"/>
      <c r="D5" s="77"/>
      <c r="E5" s="76"/>
      <c r="F5" s="76"/>
      <c r="G5" s="76"/>
      <c r="H5" s="76"/>
      <c r="I5" s="76"/>
      <c r="J5" s="76"/>
      <c r="K5" s="76"/>
    </row>
    <row r="6" spans="2:11" s="75" customFormat="1" ht="18.75" customHeight="1" thickBot="1" x14ac:dyDescent="0.25">
      <c r="C6" s="163" t="s">
        <v>194</v>
      </c>
      <c r="D6" s="164"/>
      <c r="E6" s="164"/>
      <c r="F6" s="164"/>
      <c r="G6" s="164"/>
      <c r="H6" s="164"/>
      <c r="I6" s="164"/>
      <c r="J6" s="164"/>
      <c r="K6" s="76"/>
    </row>
    <row r="7" spans="2:11" s="75" customFormat="1" ht="25.15" customHeight="1" x14ac:dyDescent="0.2">
      <c r="C7" s="165"/>
      <c r="D7" s="564"/>
      <c r="E7" s="565"/>
      <c r="F7" s="565"/>
      <c r="G7" s="565"/>
      <c r="H7" s="565"/>
      <c r="I7" s="565"/>
      <c r="J7" s="566"/>
      <c r="K7" s="76"/>
    </row>
    <row r="8" spans="2:11" s="75" customFormat="1" ht="25.15" customHeight="1" x14ac:dyDescent="0.2">
      <c r="C8" s="165"/>
      <c r="D8" s="567"/>
      <c r="E8" s="568"/>
      <c r="F8" s="568"/>
      <c r="G8" s="568"/>
      <c r="H8" s="568"/>
      <c r="I8" s="568"/>
      <c r="J8" s="569"/>
      <c r="K8" s="76"/>
    </row>
    <row r="9" spans="2:11" s="75" customFormat="1" ht="25.15" customHeight="1" thickBot="1" x14ac:dyDescent="0.25">
      <c r="C9" s="165"/>
      <c r="D9" s="570"/>
      <c r="E9" s="571"/>
      <c r="F9" s="571"/>
      <c r="G9" s="571"/>
      <c r="H9" s="571"/>
      <c r="I9" s="571"/>
      <c r="J9" s="572"/>
      <c r="K9" s="76"/>
    </row>
    <row r="10" spans="2:11" s="75" customFormat="1" ht="6" customHeight="1" x14ac:dyDescent="0.2">
      <c r="C10" s="165"/>
      <c r="D10" s="164"/>
      <c r="E10" s="164"/>
      <c r="F10" s="164"/>
      <c r="G10" s="164"/>
      <c r="H10" s="164"/>
      <c r="I10" s="164"/>
      <c r="J10" s="164"/>
      <c r="K10" s="76"/>
    </row>
    <row r="11" spans="2:11" s="75" customFormat="1" ht="18.75" customHeight="1" thickBot="1" x14ac:dyDescent="0.25">
      <c r="C11" s="163" t="s">
        <v>200</v>
      </c>
      <c r="D11" s="164"/>
      <c r="E11" s="164"/>
      <c r="F11" s="164"/>
      <c r="G11" s="164"/>
      <c r="H11" s="164"/>
      <c r="I11" s="164"/>
      <c r="J11" s="164"/>
      <c r="K11" s="76"/>
    </row>
    <row r="12" spans="2:11" s="75" customFormat="1" ht="18.75" customHeight="1" x14ac:dyDescent="0.2">
      <c r="C12" s="165"/>
      <c r="D12" s="541" t="s">
        <v>201</v>
      </c>
      <c r="E12" s="206"/>
      <c r="F12" s="206"/>
      <c r="G12" s="206"/>
      <c r="H12" s="206"/>
      <c r="I12" s="206"/>
      <c r="J12" s="207"/>
      <c r="K12" s="76"/>
    </row>
    <row r="13" spans="2:11" s="75" customFormat="1" ht="25.15" customHeight="1" x14ac:dyDescent="0.2">
      <c r="C13" s="165"/>
      <c r="D13" s="567"/>
      <c r="E13" s="568"/>
      <c r="F13" s="568"/>
      <c r="G13" s="568"/>
      <c r="H13" s="568"/>
      <c r="I13" s="568"/>
      <c r="J13" s="569"/>
      <c r="K13" s="76"/>
    </row>
    <row r="14" spans="2:11" s="75" customFormat="1" ht="25.15" customHeight="1" x14ac:dyDescent="0.2">
      <c r="C14" s="165"/>
      <c r="D14" s="567"/>
      <c r="E14" s="568"/>
      <c r="F14" s="568"/>
      <c r="G14" s="568"/>
      <c r="H14" s="568"/>
      <c r="I14" s="568"/>
      <c r="J14" s="569"/>
      <c r="K14" s="76"/>
    </row>
    <row r="15" spans="2:11" s="75" customFormat="1" ht="18.75" customHeight="1" x14ac:dyDescent="0.2">
      <c r="C15" s="165"/>
      <c r="D15" s="542" t="s">
        <v>202</v>
      </c>
      <c r="E15" s="208"/>
      <c r="F15" s="208"/>
      <c r="G15" s="208"/>
      <c r="H15" s="208"/>
      <c r="I15" s="208"/>
      <c r="J15" s="209"/>
      <c r="K15" s="76"/>
    </row>
    <row r="16" spans="2:11" s="75" customFormat="1" ht="25.15" customHeight="1" x14ac:dyDescent="0.2">
      <c r="C16" s="165"/>
      <c r="D16" s="567"/>
      <c r="E16" s="568"/>
      <c r="F16" s="568"/>
      <c r="G16" s="568"/>
      <c r="H16" s="568"/>
      <c r="I16" s="568"/>
      <c r="J16" s="569"/>
      <c r="K16" s="76"/>
    </row>
    <row r="17" spans="2:11" s="75" customFormat="1" ht="25.15" customHeight="1" thickBot="1" x14ac:dyDescent="0.25">
      <c r="C17" s="165"/>
      <c r="D17" s="570"/>
      <c r="E17" s="571"/>
      <c r="F17" s="571"/>
      <c r="G17" s="571"/>
      <c r="H17" s="571"/>
      <c r="I17" s="571"/>
      <c r="J17" s="572"/>
      <c r="K17" s="76"/>
    </row>
    <row r="18" spans="2:11" s="75" customFormat="1" ht="10.5" customHeight="1" x14ac:dyDescent="0.2">
      <c r="C18" s="165"/>
      <c r="D18" s="165"/>
      <c r="E18" s="165"/>
      <c r="F18" s="165"/>
      <c r="G18" s="165"/>
      <c r="H18" s="165"/>
      <c r="I18" s="165"/>
      <c r="J18" s="165"/>
      <c r="K18" s="76"/>
    </row>
    <row r="19" spans="2:11" s="74" customFormat="1" ht="22.5" customHeight="1" x14ac:dyDescent="0.2">
      <c r="B19" s="85"/>
      <c r="C19" s="552" t="s">
        <v>203</v>
      </c>
      <c r="D19" s="552"/>
      <c r="E19" s="552"/>
      <c r="F19" s="552"/>
      <c r="G19" s="552"/>
      <c r="H19" s="552"/>
      <c r="I19" s="552"/>
      <c r="J19" s="552"/>
      <c r="K19" s="85"/>
    </row>
    <row r="20" spans="2:11" s="210" customFormat="1" ht="9.75" customHeight="1" x14ac:dyDescent="0.2">
      <c r="B20" s="211"/>
      <c r="C20" s="212"/>
      <c r="D20" s="212"/>
      <c r="E20" s="212"/>
      <c r="F20" s="212"/>
      <c r="G20" s="212"/>
      <c r="H20" s="212"/>
      <c r="I20" s="212"/>
      <c r="J20" s="212"/>
      <c r="K20" s="211"/>
    </row>
    <row r="21" spans="2:11" s="75" customFormat="1" ht="13.5" customHeight="1" thickBot="1" x14ac:dyDescent="0.25">
      <c r="B21" s="78"/>
      <c r="C21" s="78"/>
      <c r="D21" s="78"/>
      <c r="E21" s="78"/>
      <c r="F21" s="78"/>
      <c r="G21" s="78"/>
      <c r="H21" s="82" t="s">
        <v>89</v>
      </c>
      <c r="I21" s="78"/>
      <c r="J21" s="82" t="s">
        <v>130</v>
      </c>
      <c r="K21" s="78"/>
    </row>
    <row r="22" spans="2:11" s="75" customFormat="1" ht="6" customHeight="1" x14ac:dyDescent="0.2">
      <c r="B22" s="78"/>
      <c r="C22" s="78"/>
      <c r="D22" s="578"/>
      <c r="E22" s="579"/>
      <c r="F22" s="573" t="s">
        <v>57</v>
      </c>
      <c r="G22" s="83"/>
      <c r="H22" s="83"/>
      <c r="I22" s="573" t="s">
        <v>73</v>
      </c>
      <c r="J22" s="84"/>
      <c r="K22" s="78"/>
    </row>
    <row r="23" spans="2:11" s="75" customFormat="1" ht="6" customHeight="1" x14ac:dyDescent="0.2">
      <c r="B23" s="78"/>
      <c r="C23" s="78"/>
      <c r="D23" s="580"/>
      <c r="E23" s="581"/>
      <c r="F23" s="574"/>
      <c r="G23" s="576" t="s">
        <v>131</v>
      </c>
      <c r="H23" s="90"/>
      <c r="I23" s="574"/>
      <c r="J23" s="557" t="s">
        <v>74</v>
      </c>
      <c r="K23" s="78"/>
    </row>
    <row r="24" spans="2:11" s="81" customFormat="1" ht="30" customHeight="1" thickBot="1" x14ac:dyDescent="0.25">
      <c r="B24" s="79"/>
      <c r="C24" s="79"/>
      <c r="D24" s="582"/>
      <c r="E24" s="583"/>
      <c r="F24" s="575"/>
      <c r="G24" s="577"/>
      <c r="H24" s="91" t="s">
        <v>132</v>
      </c>
      <c r="I24" s="575"/>
      <c r="J24" s="558"/>
      <c r="K24" s="79"/>
    </row>
    <row r="25" spans="2:11" s="75" customFormat="1" ht="20.149999999999999" customHeight="1" x14ac:dyDescent="0.2">
      <c r="B25" s="78"/>
      <c r="C25" s="78"/>
      <c r="D25" s="584" t="s">
        <v>75</v>
      </c>
      <c r="E25" s="166"/>
      <c r="F25" s="167">
        <f>合計の計算シート!J45</f>
        <v>0</v>
      </c>
      <c r="G25" s="168">
        <f>合計の計算シート!K45</f>
        <v>0</v>
      </c>
      <c r="H25" s="169">
        <f>合計の計算シート!L45</f>
        <v>0</v>
      </c>
      <c r="I25" s="170">
        <f>合計の計算シート!X45</f>
        <v>0</v>
      </c>
      <c r="J25" s="171">
        <f>合計の計算シート!AB45</f>
        <v>0</v>
      </c>
      <c r="K25" s="78"/>
    </row>
    <row r="26" spans="2:11" s="75" customFormat="1" ht="20.149999999999999" customHeight="1" x14ac:dyDescent="0.2">
      <c r="B26" s="78"/>
      <c r="C26" s="78"/>
      <c r="D26" s="585"/>
      <c r="E26" s="172" t="s">
        <v>198</v>
      </c>
      <c r="F26" s="173">
        <f>合計の計算シート!D45</f>
        <v>0</v>
      </c>
      <c r="G26" s="106">
        <f>合計の計算シート!E45</f>
        <v>0</v>
      </c>
      <c r="H26" s="107">
        <f>合計の計算シート!F45</f>
        <v>0</v>
      </c>
      <c r="I26" s="108">
        <f>合計の計算シート!V45</f>
        <v>0</v>
      </c>
      <c r="J26" s="109">
        <f>合計の計算シート!Z45</f>
        <v>0</v>
      </c>
      <c r="K26" s="78"/>
    </row>
    <row r="27" spans="2:11" s="75" customFormat="1" ht="20.149999999999999" customHeight="1" x14ac:dyDescent="0.2">
      <c r="B27" s="78"/>
      <c r="C27" s="78"/>
      <c r="D27" s="586"/>
      <c r="E27" s="174" t="s">
        <v>196</v>
      </c>
      <c r="F27" s="175">
        <f>合計の計算シート!G45</f>
        <v>0</v>
      </c>
      <c r="G27" s="176">
        <f>合計の計算シート!H45</f>
        <v>0</v>
      </c>
      <c r="H27" s="177">
        <f>合計の計算シート!I45</f>
        <v>0</v>
      </c>
      <c r="I27" s="178">
        <f>合計の計算シート!W45</f>
        <v>0</v>
      </c>
      <c r="J27" s="179">
        <f>合計の計算シート!AA45</f>
        <v>0</v>
      </c>
      <c r="K27" s="78"/>
    </row>
    <row r="28" spans="2:11" s="75" customFormat="1" ht="20.149999999999999" customHeight="1" thickBot="1" x14ac:dyDescent="0.25">
      <c r="B28" s="78"/>
      <c r="C28" s="78"/>
      <c r="D28" s="553" t="s">
        <v>76</v>
      </c>
      <c r="E28" s="554"/>
      <c r="F28" s="180">
        <f>合計の計算シート!R45</f>
        <v>0</v>
      </c>
      <c r="G28" s="110">
        <f>合計の計算シート!S45</f>
        <v>0</v>
      </c>
      <c r="H28" s="111">
        <f>合計の計算シート!T45</f>
        <v>0</v>
      </c>
      <c r="I28" s="112">
        <f>合計の計算シート!Y45</f>
        <v>0</v>
      </c>
      <c r="J28" s="113">
        <f>合計の計算シート!AC45</f>
        <v>0</v>
      </c>
      <c r="K28" s="78"/>
    </row>
    <row r="29" spans="2:11" s="75" customFormat="1" ht="20.149999999999999" customHeight="1" thickBot="1" x14ac:dyDescent="0.25">
      <c r="B29" s="78"/>
      <c r="C29" s="78"/>
      <c r="D29" s="555" t="s">
        <v>56</v>
      </c>
      <c r="E29" s="556"/>
      <c r="F29" s="181">
        <f>'出力シート（合計）'!F25+'出力シート（合計）'!F28</f>
        <v>0</v>
      </c>
      <c r="G29" s="87">
        <f>'出力シート（合計）'!G25+'出力シート（合計）'!G28</f>
        <v>0</v>
      </c>
      <c r="H29" s="88">
        <f>'出力シート（合計）'!H25+'出力シート（合計）'!H28</f>
        <v>0</v>
      </c>
      <c r="I29" s="181">
        <f>'出力シート（合計）'!I25+'出力シート（合計）'!I28</f>
        <v>0</v>
      </c>
      <c r="J29" s="89">
        <f>'出力シート（合計）'!J25+'出力シート（合計）'!J28</f>
        <v>0</v>
      </c>
      <c r="K29" s="78"/>
    </row>
    <row r="30" spans="2:11" s="75" customFormat="1" ht="15.75" customHeight="1" x14ac:dyDescent="0.2">
      <c r="B30" s="78"/>
      <c r="C30" s="78"/>
      <c r="D30" s="130" t="s">
        <v>197</v>
      </c>
      <c r="E30" s="78"/>
      <c r="F30" s="80"/>
      <c r="G30" s="80"/>
      <c r="H30" s="80"/>
      <c r="I30" s="78"/>
      <c r="J30" s="78"/>
      <c r="K30" s="78"/>
    </row>
    <row r="31" spans="2:11" s="75" customFormat="1" ht="6" customHeight="1" thickBot="1" x14ac:dyDescent="0.25">
      <c r="B31" s="78"/>
      <c r="C31" s="78"/>
      <c r="D31" s="130"/>
      <c r="E31" s="78"/>
      <c r="F31" s="80"/>
      <c r="G31" s="80"/>
      <c r="H31" s="80"/>
      <c r="I31" s="78"/>
      <c r="J31" s="78"/>
      <c r="K31" s="78"/>
    </row>
    <row r="32" spans="2:11" s="74" customFormat="1" ht="20.149999999999999" customHeight="1" thickTop="1" thickBot="1" x14ac:dyDescent="0.25">
      <c r="B32" s="85"/>
      <c r="C32" s="85"/>
      <c r="D32" s="216" t="s">
        <v>81</v>
      </c>
      <c r="E32" s="217">
        <f>IFERROR(F29/SUM(生産増加の計算シート!D45,設備投資の計算シート!D45),0)</f>
        <v>0</v>
      </c>
      <c r="F32" s="86" t="s">
        <v>133</v>
      </c>
      <c r="G32" s="85"/>
      <c r="H32" s="85"/>
      <c r="I32" s="85"/>
    </row>
    <row r="33" spans="2:11" s="75" customFormat="1" ht="8.25" customHeight="1" thickTop="1" x14ac:dyDescent="0.2">
      <c r="B33" s="78"/>
      <c r="C33" s="78"/>
      <c r="D33" s="78"/>
      <c r="E33" s="78"/>
      <c r="F33" s="78"/>
      <c r="G33" s="78"/>
      <c r="H33" s="78"/>
      <c r="I33" s="78"/>
      <c r="J33" s="78"/>
      <c r="K33" s="78"/>
    </row>
    <row r="34" spans="2:11" s="74" customFormat="1" ht="22.5" customHeight="1" x14ac:dyDescent="0.2">
      <c r="B34" s="85"/>
      <c r="C34" s="552" t="s">
        <v>265</v>
      </c>
      <c r="D34" s="552"/>
      <c r="E34" s="552"/>
      <c r="F34" s="552"/>
      <c r="G34" s="552"/>
      <c r="H34" s="552"/>
      <c r="I34" s="552"/>
      <c r="J34" s="552"/>
    </row>
    <row r="35" spans="2:11" s="75" customFormat="1" ht="13.5" customHeight="1" x14ac:dyDescent="0.2">
      <c r="C35" s="182"/>
      <c r="D35" s="182"/>
      <c r="E35" s="182"/>
      <c r="F35" s="182"/>
    </row>
    <row r="36" spans="2:11" s="75" customFormat="1" ht="13.5" customHeight="1" x14ac:dyDescent="0.2">
      <c r="C36" s="183"/>
      <c r="D36" s="183"/>
      <c r="E36" s="183"/>
      <c r="F36" s="183"/>
    </row>
    <row r="37" spans="2:11" s="75" customFormat="1" ht="13.5" customHeight="1" x14ac:dyDescent="0.2"/>
    <row r="38" spans="2:11" s="75" customFormat="1" ht="13" x14ac:dyDescent="0.2"/>
    <row r="39" spans="2:11" s="75" customFormat="1" ht="13" x14ac:dyDescent="0.2"/>
    <row r="40" spans="2:11" s="75" customFormat="1" ht="13" x14ac:dyDescent="0.2"/>
    <row r="41" spans="2:11" s="75" customFormat="1" ht="13" x14ac:dyDescent="0.2"/>
    <row r="42" spans="2:11" s="75" customFormat="1" ht="13" x14ac:dyDescent="0.2"/>
    <row r="43" spans="2:11" ht="13" x14ac:dyDescent="0.2"/>
    <row r="44" spans="2:11" ht="13" x14ac:dyDescent="0.2"/>
    <row r="45" spans="2:11" ht="13" x14ac:dyDescent="0.2"/>
    <row r="46" spans="2:11" ht="13" x14ac:dyDescent="0.2"/>
    <row r="47" spans="2:11" ht="13" x14ac:dyDescent="0.2"/>
    <row r="48" spans="2:11" ht="13" x14ac:dyDescent="0.2"/>
    <row r="49" spans="3:10" ht="13" x14ac:dyDescent="0.2"/>
    <row r="50" spans="3:10" ht="13" x14ac:dyDescent="0.2"/>
    <row r="51" spans="3:10" ht="13" x14ac:dyDescent="0.2"/>
    <row r="52" spans="3:10" ht="13" x14ac:dyDescent="0.2"/>
    <row r="53" spans="3:10" ht="13" x14ac:dyDescent="0.2"/>
    <row r="54" spans="3:10" ht="13" x14ac:dyDescent="0.2"/>
    <row r="55" spans="3:10" ht="13" x14ac:dyDescent="0.2"/>
    <row r="56" spans="3:10" ht="13" x14ac:dyDescent="0.2"/>
    <row r="57" spans="3:10" ht="13" x14ac:dyDescent="0.2"/>
    <row r="58" spans="3:10" ht="13" x14ac:dyDescent="0.2"/>
    <row r="59" spans="3:10" ht="13" x14ac:dyDescent="0.2"/>
    <row r="60" spans="3:10" ht="13" x14ac:dyDescent="0.2"/>
    <row r="61" spans="3:10" ht="13" x14ac:dyDescent="0.2"/>
    <row r="62" spans="3:10" ht="13" x14ac:dyDescent="0.2"/>
    <row r="63" spans="3:10" s="165" customFormat="1" ht="22.5" customHeight="1" x14ac:dyDescent="0.2">
      <c r="C63" s="552" t="s">
        <v>266</v>
      </c>
      <c r="D63" s="552"/>
      <c r="E63" s="552"/>
      <c r="F63" s="552"/>
      <c r="G63" s="552"/>
      <c r="H63" s="552"/>
      <c r="I63" s="552"/>
      <c r="J63" s="552"/>
    </row>
    <row r="64" spans="3:10" ht="12.75" customHeight="1" x14ac:dyDescent="0.2">
      <c r="G64" s="131"/>
      <c r="H64" s="131"/>
      <c r="I64" s="131"/>
      <c r="J64" s="131"/>
    </row>
    <row r="65" spans="3:10" ht="12.75" customHeight="1" thickBot="1" x14ac:dyDescent="0.25">
      <c r="G65" s="131" t="s">
        <v>89</v>
      </c>
      <c r="H65" s="131" t="s">
        <v>158</v>
      </c>
      <c r="I65" s="131"/>
      <c r="J65" s="131" t="s">
        <v>130</v>
      </c>
    </row>
    <row r="66" spans="3:10" ht="6.75" customHeight="1" x14ac:dyDescent="0.2">
      <c r="C66" s="595" t="s">
        <v>262</v>
      </c>
      <c r="D66" s="596"/>
      <c r="E66" s="573" t="s">
        <v>57</v>
      </c>
      <c r="F66" s="83"/>
      <c r="G66" s="83"/>
      <c r="H66" s="601" t="s">
        <v>159</v>
      </c>
      <c r="I66" s="573" t="s">
        <v>73</v>
      </c>
      <c r="J66" s="84"/>
    </row>
    <row r="67" spans="3:10" ht="6.75" customHeight="1" x14ac:dyDescent="0.2">
      <c r="C67" s="597"/>
      <c r="D67" s="598"/>
      <c r="E67" s="574"/>
      <c r="F67" s="576" t="s">
        <v>131</v>
      </c>
      <c r="G67" s="90"/>
      <c r="H67" s="602"/>
      <c r="I67" s="604"/>
      <c r="J67" s="557" t="s">
        <v>74</v>
      </c>
    </row>
    <row r="68" spans="3:10" ht="24.5" thickBot="1" x14ac:dyDescent="0.25">
      <c r="C68" s="599"/>
      <c r="D68" s="600"/>
      <c r="E68" s="575"/>
      <c r="F68" s="577"/>
      <c r="G68" s="91" t="s">
        <v>132</v>
      </c>
      <c r="H68" s="603"/>
      <c r="I68" s="605"/>
      <c r="J68" s="558"/>
    </row>
    <row r="69" spans="3:10" ht="13" x14ac:dyDescent="0.2">
      <c r="C69" s="589" t="str">
        <f>合計の計算シート!AM8</f>
        <v>農林漁業</v>
      </c>
      <c r="D69" s="590"/>
      <c r="E69" s="184">
        <f>合計の計算シート!AN8</f>
        <v>0</v>
      </c>
      <c r="F69" s="185">
        <f>合計の計算シート!AO8</f>
        <v>0</v>
      </c>
      <c r="G69" s="186">
        <f>合計の計算シート!AP8</f>
        <v>0</v>
      </c>
      <c r="H69" s="187" t="e">
        <f>合計の計算シート!AQ8</f>
        <v>#N/A</v>
      </c>
      <c r="I69" s="184">
        <f>合計の計算シート!AR8</f>
        <v>0</v>
      </c>
      <c r="J69" s="186">
        <f>合計の計算シート!AS8</f>
        <v>0</v>
      </c>
    </row>
    <row r="70" spans="3:10" ht="13" x14ac:dyDescent="0.2">
      <c r="C70" s="587" t="e">
        <f>合計の計算シート!AM9</f>
        <v>#N/A</v>
      </c>
      <c r="D70" s="588"/>
      <c r="E70" s="188" t="e">
        <f>合計の計算シート!AN9</f>
        <v>#N/A</v>
      </c>
      <c r="F70" s="189" t="e">
        <f>合計の計算シート!AO9</f>
        <v>#N/A</v>
      </c>
      <c r="G70" s="190" t="e">
        <f>合計の計算シート!AP9</f>
        <v>#N/A</v>
      </c>
      <c r="H70" s="191" t="e">
        <f>合計の計算シート!AQ9</f>
        <v>#N/A</v>
      </c>
      <c r="I70" s="188" t="e">
        <f>合計の計算シート!AR9</f>
        <v>#N/A</v>
      </c>
      <c r="J70" s="190" t="e">
        <f>合計の計算シート!AS9</f>
        <v>#N/A</v>
      </c>
    </row>
    <row r="71" spans="3:10" ht="13" x14ac:dyDescent="0.2">
      <c r="C71" s="587" t="e">
        <f>合計の計算シート!AM10</f>
        <v>#N/A</v>
      </c>
      <c r="D71" s="588"/>
      <c r="E71" s="188" t="e">
        <f>合計の計算シート!AN10</f>
        <v>#N/A</v>
      </c>
      <c r="F71" s="189" t="e">
        <f>合計の計算シート!AO10</f>
        <v>#N/A</v>
      </c>
      <c r="G71" s="190" t="e">
        <f>合計の計算シート!AP10</f>
        <v>#N/A</v>
      </c>
      <c r="H71" s="191" t="e">
        <f>合計の計算シート!AQ10</f>
        <v>#N/A</v>
      </c>
      <c r="I71" s="188" t="e">
        <f>合計の計算シート!AR10</f>
        <v>#N/A</v>
      </c>
      <c r="J71" s="190" t="e">
        <f>合計の計算シート!AS10</f>
        <v>#N/A</v>
      </c>
    </row>
    <row r="72" spans="3:10" ht="13" x14ac:dyDescent="0.2">
      <c r="C72" s="587" t="e">
        <f>合計の計算シート!AM11</f>
        <v>#N/A</v>
      </c>
      <c r="D72" s="588"/>
      <c r="E72" s="188" t="e">
        <f>合計の計算シート!AN11</f>
        <v>#N/A</v>
      </c>
      <c r="F72" s="189" t="e">
        <f>合計の計算シート!AO11</f>
        <v>#N/A</v>
      </c>
      <c r="G72" s="190" t="e">
        <f>合計の計算シート!AP11</f>
        <v>#N/A</v>
      </c>
      <c r="H72" s="191" t="e">
        <f>合計の計算シート!AQ11</f>
        <v>#N/A</v>
      </c>
      <c r="I72" s="188" t="e">
        <f>合計の計算シート!AR11</f>
        <v>#N/A</v>
      </c>
      <c r="J72" s="190" t="e">
        <f>合計の計算シート!AS11</f>
        <v>#N/A</v>
      </c>
    </row>
    <row r="73" spans="3:10" ht="13" x14ac:dyDescent="0.2">
      <c r="C73" s="591" t="e">
        <f>合計の計算シート!AM12</f>
        <v>#N/A</v>
      </c>
      <c r="D73" s="592"/>
      <c r="E73" s="192" t="e">
        <f>合計の計算シート!AN12</f>
        <v>#N/A</v>
      </c>
      <c r="F73" s="193" t="e">
        <f>合計の計算シート!AO12</f>
        <v>#N/A</v>
      </c>
      <c r="G73" s="194" t="e">
        <f>合計の計算シート!AP12</f>
        <v>#N/A</v>
      </c>
      <c r="H73" s="195" t="e">
        <f>合計の計算シート!AQ12</f>
        <v>#N/A</v>
      </c>
      <c r="I73" s="192" t="e">
        <f>合計の計算シート!AR12</f>
        <v>#N/A</v>
      </c>
      <c r="J73" s="194" t="e">
        <f>合計の計算シート!AS12</f>
        <v>#N/A</v>
      </c>
    </row>
    <row r="74" spans="3:10" ht="13" x14ac:dyDescent="0.2">
      <c r="C74" s="593" t="e">
        <f>合計の計算シート!AM13</f>
        <v>#N/A</v>
      </c>
      <c r="D74" s="594"/>
      <c r="E74" s="196" t="e">
        <f>合計の計算シート!AN13</f>
        <v>#N/A</v>
      </c>
      <c r="F74" s="197" t="e">
        <f>合計の計算シート!AO13</f>
        <v>#N/A</v>
      </c>
      <c r="G74" s="198" t="e">
        <f>合計の計算シート!AP13</f>
        <v>#N/A</v>
      </c>
      <c r="H74" s="199" t="e">
        <f>合計の計算シート!AQ13</f>
        <v>#N/A</v>
      </c>
      <c r="I74" s="196" t="e">
        <f>合計の計算シート!AR13</f>
        <v>#N/A</v>
      </c>
      <c r="J74" s="198" t="e">
        <f>合計の計算シート!AS13</f>
        <v>#N/A</v>
      </c>
    </row>
    <row r="75" spans="3:10" ht="13" x14ac:dyDescent="0.2">
      <c r="C75" s="587" t="e">
        <f>合計の計算シート!AM14</f>
        <v>#N/A</v>
      </c>
      <c r="D75" s="588"/>
      <c r="E75" s="188" t="e">
        <f>合計の計算シート!AN14</f>
        <v>#N/A</v>
      </c>
      <c r="F75" s="189" t="e">
        <f>合計の計算シート!AO14</f>
        <v>#N/A</v>
      </c>
      <c r="G75" s="190" t="e">
        <f>合計の計算シート!AP14</f>
        <v>#N/A</v>
      </c>
      <c r="H75" s="191" t="e">
        <f>合計の計算シート!AQ14</f>
        <v>#N/A</v>
      </c>
      <c r="I75" s="188" t="e">
        <f>合計の計算シート!AR14</f>
        <v>#N/A</v>
      </c>
      <c r="J75" s="190" t="e">
        <f>合計の計算シート!AS14</f>
        <v>#N/A</v>
      </c>
    </row>
    <row r="76" spans="3:10" ht="13" x14ac:dyDescent="0.2">
      <c r="C76" s="587" t="e">
        <f>合計の計算シート!AM15</f>
        <v>#N/A</v>
      </c>
      <c r="D76" s="588"/>
      <c r="E76" s="188" t="e">
        <f>合計の計算シート!AN15</f>
        <v>#N/A</v>
      </c>
      <c r="F76" s="189" t="e">
        <f>合計の計算シート!AO15</f>
        <v>#N/A</v>
      </c>
      <c r="G76" s="190" t="e">
        <f>合計の計算シート!AP15</f>
        <v>#N/A</v>
      </c>
      <c r="H76" s="191" t="e">
        <f>合計の計算シート!AQ15</f>
        <v>#N/A</v>
      </c>
      <c r="I76" s="188" t="e">
        <f>合計の計算シート!AR15</f>
        <v>#N/A</v>
      </c>
      <c r="J76" s="190" t="e">
        <f>合計の計算シート!AS15</f>
        <v>#N/A</v>
      </c>
    </row>
    <row r="77" spans="3:10" ht="13" x14ac:dyDescent="0.2">
      <c r="C77" s="587" t="e">
        <f>合計の計算シート!AM16</f>
        <v>#N/A</v>
      </c>
      <c r="D77" s="588"/>
      <c r="E77" s="188" t="e">
        <f>合計の計算シート!AN16</f>
        <v>#N/A</v>
      </c>
      <c r="F77" s="189" t="e">
        <f>合計の計算シート!AO16</f>
        <v>#N/A</v>
      </c>
      <c r="G77" s="190" t="e">
        <f>合計の計算シート!AP16</f>
        <v>#N/A</v>
      </c>
      <c r="H77" s="191" t="e">
        <f>合計の計算シート!AQ16</f>
        <v>#N/A</v>
      </c>
      <c r="I77" s="188" t="e">
        <f>合計の計算シート!AR16</f>
        <v>#N/A</v>
      </c>
      <c r="J77" s="190" t="e">
        <f>合計の計算シート!AS16</f>
        <v>#N/A</v>
      </c>
    </row>
    <row r="78" spans="3:10" ht="13" x14ac:dyDescent="0.2">
      <c r="C78" s="591" t="e">
        <f>合計の計算シート!AM17</f>
        <v>#N/A</v>
      </c>
      <c r="D78" s="592"/>
      <c r="E78" s="192" t="e">
        <f>合計の計算シート!AN17</f>
        <v>#N/A</v>
      </c>
      <c r="F78" s="193" t="e">
        <f>合計の計算シート!AO17</f>
        <v>#N/A</v>
      </c>
      <c r="G78" s="194" t="e">
        <f>合計の計算シート!AP17</f>
        <v>#N/A</v>
      </c>
      <c r="H78" s="195" t="e">
        <f>合計の計算シート!AQ17</f>
        <v>#N/A</v>
      </c>
      <c r="I78" s="192" t="e">
        <f>合計の計算シート!AR17</f>
        <v>#N/A</v>
      </c>
      <c r="J78" s="194" t="e">
        <f>合計の計算シート!AS17</f>
        <v>#N/A</v>
      </c>
    </row>
    <row r="79" spans="3:10" ht="13" x14ac:dyDescent="0.2">
      <c r="C79" s="593" t="e">
        <f>合計の計算シート!AM18</f>
        <v>#N/A</v>
      </c>
      <c r="D79" s="594"/>
      <c r="E79" s="196" t="e">
        <f>合計の計算シート!AN18</f>
        <v>#N/A</v>
      </c>
      <c r="F79" s="197" t="e">
        <f>合計の計算シート!AO18</f>
        <v>#N/A</v>
      </c>
      <c r="G79" s="198" t="e">
        <f>合計の計算シート!AP18</f>
        <v>#N/A</v>
      </c>
      <c r="H79" s="199" t="e">
        <f>合計の計算シート!AQ18</f>
        <v>#N/A</v>
      </c>
      <c r="I79" s="196" t="e">
        <f>合計の計算シート!AR18</f>
        <v>#N/A</v>
      </c>
      <c r="J79" s="198" t="e">
        <f>合計の計算シート!AS18</f>
        <v>#N/A</v>
      </c>
    </row>
    <row r="80" spans="3:10" ht="13" x14ac:dyDescent="0.2">
      <c r="C80" s="587" t="e">
        <f>合計の計算シート!AM19</f>
        <v>#N/A</v>
      </c>
      <c r="D80" s="588"/>
      <c r="E80" s="188" t="e">
        <f>合計の計算シート!AN19</f>
        <v>#N/A</v>
      </c>
      <c r="F80" s="189" t="e">
        <f>合計の計算シート!AO19</f>
        <v>#N/A</v>
      </c>
      <c r="G80" s="190" t="e">
        <f>合計の計算シート!AP19</f>
        <v>#N/A</v>
      </c>
      <c r="H80" s="191" t="e">
        <f>合計の計算シート!AQ19</f>
        <v>#N/A</v>
      </c>
      <c r="I80" s="188" t="e">
        <f>合計の計算シート!AR19</f>
        <v>#N/A</v>
      </c>
      <c r="J80" s="190" t="e">
        <f>合計の計算シート!AS19</f>
        <v>#N/A</v>
      </c>
    </row>
    <row r="81" spans="3:10" ht="13" x14ac:dyDescent="0.2">
      <c r="C81" s="587" t="e">
        <f>合計の計算シート!AM20</f>
        <v>#N/A</v>
      </c>
      <c r="D81" s="588"/>
      <c r="E81" s="188" t="e">
        <f>合計の計算シート!AN20</f>
        <v>#N/A</v>
      </c>
      <c r="F81" s="189" t="e">
        <f>合計の計算シート!AO20</f>
        <v>#N/A</v>
      </c>
      <c r="G81" s="190" t="e">
        <f>合計の計算シート!AP20</f>
        <v>#N/A</v>
      </c>
      <c r="H81" s="191" t="e">
        <f>合計の計算シート!AQ20</f>
        <v>#N/A</v>
      </c>
      <c r="I81" s="188" t="e">
        <f>合計の計算シート!AR20</f>
        <v>#N/A</v>
      </c>
      <c r="J81" s="190" t="e">
        <f>合計の計算シート!AS20</f>
        <v>#N/A</v>
      </c>
    </row>
    <row r="82" spans="3:10" ht="13" x14ac:dyDescent="0.2">
      <c r="C82" s="587" t="e">
        <f>合計の計算シート!AM21</f>
        <v>#N/A</v>
      </c>
      <c r="D82" s="588"/>
      <c r="E82" s="188" t="e">
        <f>合計の計算シート!AN21</f>
        <v>#N/A</v>
      </c>
      <c r="F82" s="189" t="e">
        <f>合計の計算シート!AO21</f>
        <v>#N/A</v>
      </c>
      <c r="G82" s="190" t="e">
        <f>合計の計算シート!AP21</f>
        <v>#N/A</v>
      </c>
      <c r="H82" s="191" t="e">
        <f>合計の計算シート!AQ21</f>
        <v>#N/A</v>
      </c>
      <c r="I82" s="188" t="e">
        <f>合計の計算シート!AR21</f>
        <v>#N/A</v>
      </c>
      <c r="J82" s="190" t="e">
        <f>合計の計算シート!AS21</f>
        <v>#N/A</v>
      </c>
    </row>
    <row r="83" spans="3:10" ht="13" x14ac:dyDescent="0.2">
      <c r="C83" s="591" t="e">
        <f>合計の計算シート!AM22</f>
        <v>#N/A</v>
      </c>
      <c r="D83" s="592"/>
      <c r="E83" s="192" t="e">
        <f>合計の計算シート!AN22</f>
        <v>#N/A</v>
      </c>
      <c r="F83" s="193" t="e">
        <f>合計の計算シート!AO22</f>
        <v>#N/A</v>
      </c>
      <c r="G83" s="194" t="e">
        <f>合計の計算シート!AP22</f>
        <v>#N/A</v>
      </c>
      <c r="H83" s="195" t="e">
        <f>合計の計算シート!AQ22</f>
        <v>#N/A</v>
      </c>
      <c r="I83" s="192" t="e">
        <f>合計の計算シート!AR22</f>
        <v>#N/A</v>
      </c>
      <c r="J83" s="194" t="e">
        <f>合計の計算シート!AS22</f>
        <v>#N/A</v>
      </c>
    </row>
    <row r="84" spans="3:10" ht="13" x14ac:dyDescent="0.2">
      <c r="C84" s="593" t="e">
        <f>合計の計算シート!AM23</f>
        <v>#N/A</v>
      </c>
      <c r="D84" s="594"/>
      <c r="E84" s="196" t="e">
        <f>合計の計算シート!AN23</f>
        <v>#N/A</v>
      </c>
      <c r="F84" s="197" t="e">
        <f>合計の計算シート!AO23</f>
        <v>#N/A</v>
      </c>
      <c r="G84" s="198" t="e">
        <f>合計の計算シート!AP23</f>
        <v>#N/A</v>
      </c>
      <c r="H84" s="199" t="e">
        <f>合計の計算シート!AQ23</f>
        <v>#N/A</v>
      </c>
      <c r="I84" s="196" t="e">
        <f>合計の計算シート!AR23</f>
        <v>#N/A</v>
      </c>
      <c r="J84" s="198" t="e">
        <f>合計の計算シート!AS23</f>
        <v>#N/A</v>
      </c>
    </row>
    <row r="85" spans="3:10" ht="13" x14ac:dyDescent="0.2">
      <c r="C85" s="587" t="e">
        <f>合計の計算シート!AM24</f>
        <v>#N/A</v>
      </c>
      <c r="D85" s="588"/>
      <c r="E85" s="188" t="e">
        <f>合計の計算シート!AN24</f>
        <v>#N/A</v>
      </c>
      <c r="F85" s="189" t="e">
        <f>合計の計算シート!AO24</f>
        <v>#N/A</v>
      </c>
      <c r="G85" s="190" t="e">
        <f>合計の計算シート!AP24</f>
        <v>#N/A</v>
      </c>
      <c r="H85" s="191" t="e">
        <f>合計の計算シート!AQ24</f>
        <v>#N/A</v>
      </c>
      <c r="I85" s="188" t="e">
        <f>合計の計算シート!AR24</f>
        <v>#N/A</v>
      </c>
      <c r="J85" s="190" t="e">
        <f>合計の計算シート!AS24</f>
        <v>#N/A</v>
      </c>
    </row>
    <row r="86" spans="3:10" ht="13" x14ac:dyDescent="0.2">
      <c r="C86" s="587" t="e">
        <f>合計の計算シート!AM25</f>
        <v>#N/A</v>
      </c>
      <c r="D86" s="588"/>
      <c r="E86" s="188" t="e">
        <f>合計の計算シート!AN25</f>
        <v>#N/A</v>
      </c>
      <c r="F86" s="189" t="e">
        <f>合計の計算シート!AO25</f>
        <v>#N/A</v>
      </c>
      <c r="G86" s="190" t="e">
        <f>合計の計算シート!AP25</f>
        <v>#N/A</v>
      </c>
      <c r="H86" s="191" t="e">
        <f>合計の計算シート!AQ25</f>
        <v>#N/A</v>
      </c>
      <c r="I86" s="188" t="e">
        <f>合計の計算シート!AR25</f>
        <v>#N/A</v>
      </c>
      <c r="J86" s="190" t="e">
        <f>合計の計算シート!AS25</f>
        <v>#N/A</v>
      </c>
    </row>
    <row r="87" spans="3:10" ht="13" x14ac:dyDescent="0.2">
      <c r="C87" s="587" t="e">
        <f>合計の計算シート!AM26</f>
        <v>#N/A</v>
      </c>
      <c r="D87" s="588"/>
      <c r="E87" s="188" t="e">
        <f>合計の計算シート!AN26</f>
        <v>#N/A</v>
      </c>
      <c r="F87" s="189" t="e">
        <f>合計の計算シート!AO26</f>
        <v>#N/A</v>
      </c>
      <c r="G87" s="190" t="e">
        <f>合計の計算シート!AP26</f>
        <v>#N/A</v>
      </c>
      <c r="H87" s="191" t="e">
        <f>合計の計算シート!AQ26</f>
        <v>#N/A</v>
      </c>
      <c r="I87" s="188" t="e">
        <f>合計の計算シート!AR26</f>
        <v>#N/A</v>
      </c>
      <c r="J87" s="190" t="e">
        <f>合計の計算シート!AS26</f>
        <v>#N/A</v>
      </c>
    </row>
    <row r="88" spans="3:10" ht="13" x14ac:dyDescent="0.2">
      <c r="C88" s="591" t="e">
        <f>合計の計算シート!AM27</f>
        <v>#N/A</v>
      </c>
      <c r="D88" s="592"/>
      <c r="E88" s="192" t="e">
        <f>合計の計算シート!AN27</f>
        <v>#N/A</v>
      </c>
      <c r="F88" s="193" t="e">
        <f>合計の計算シート!AO27</f>
        <v>#N/A</v>
      </c>
      <c r="G88" s="194" t="e">
        <f>合計の計算シート!AP27</f>
        <v>#N/A</v>
      </c>
      <c r="H88" s="195" t="e">
        <f>合計の計算シート!AQ27</f>
        <v>#N/A</v>
      </c>
      <c r="I88" s="192" t="e">
        <f>合計の計算シート!AR27</f>
        <v>#N/A</v>
      </c>
      <c r="J88" s="194" t="e">
        <f>合計の計算シート!AS27</f>
        <v>#N/A</v>
      </c>
    </row>
    <row r="89" spans="3:10" ht="13" x14ac:dyDescent="0.2">
      <c r="C89" s="593" t="e">
        <f>合計の計算シート!AM28</f>
        <v>#N/A</v>
      </c>
      <c r="D89" s="594"/>
      <c r="E89" s="196" t="e">
        <f>合計の計算シート!AN28</f>
        <v>#N/A</v>
      </c>
      <c r="F89" s="197" t="e">
        <f>合計の計算シート!AO28</f>
        <v>#N/A</v>
      </c>
      <c r="G89" s="198" t="e">
        <f>合計の計算シート!AP28</f>
        <v>#N/A</v>
      </c>
      <c r="H89" s="199" t="e">
        <f>合計の計算シート!AQ28</f>
        <v>#N/A</v>
      </c>
      <c r="I89" s="196" t="e">
        <f>合計の計算シート!AR28</f>
        <v>#N/A</v>
      </c>
      <c r="J89" s="198" t="e">
        <f>合計の計算シート!AS28</f>
        <v>#N/A</v>
      </c>
    </row>
    <row r="90" spans="3:10" ht="13" x14ac:dyDescent="0.2">
      <c r="C90" s="587" t="e">
        <f>合計の計算シート!AM29</f>
        <v>#N/A</v>
      </c>
      <c r="D90" s="588"/>
      <c r="E90" s="188" t="e">
        <f>合計の計算シート!AN29</f>
        <v>#N/A</v>
      </c>
      <c r="F90" s="189" t="e">
        <f>合計の計算シート!AO29</f>
        <v>#N/A</v>
      </c>
      <c r="G90" s="190" t="e">
        <f>合計の計算シート!AP29</f>
        <v>#N/A</v>
      </c>
      <c r="H90" s="191" t="e">
        <f>合計の計算シート!AQ29</f>
        <v>#N/A</v>
      </c>
      <c r="I90" s="188" t="e">
        <f>合計の計算シート!AR29</f>
        <v>#N/A</v>
      </c>
      <c r="J90" s="190" t="e">
        <f>合計の計算シート!AS29</f>
        <v>#N/A</v>
      </c>
    </row>
    <row r="91" spans="3:10" ht="13" x14ac:dyDescent="0.2">
      <c r="C91" s="587" t="e">
        <f>合計の計算シート!AM30</f>
        <v>#N/A</v>
      </c>
      <c r="D91" s="588"/>
      <c r="E91" s="188" t="e">
        <f>合計の計算シート!AN30</f>
        <v>#N/A</v>
      </c>
      <c r="F91" s="189" t="e">
        <f>合計の計算シート!AO30</f>
        <v>#N/A</v>
      </c>
      <c r="G91" s="190" t="e">
        <f>合計の計算シート!AP30</f>
        <v>#N/A</v>
      </c>
      <c r="H91" s="191" t="e">
        <f>合計の計算シート!AQ30</f>
        <v>#N/A</v>
      </c>
      <c r="I91" s="188" t="e">
        <f>合計の計算シート!AR30</f>
        <v>#N/A</v>
      </c>
      <c r="J91" s="190" t="e">
        <f>合計の計算シート!AS30</f>
        <v>#N/A</v>
      </c>
    </row>
    <row r="92" spans="3:10" ht="13" x14ac:dyDescent="0.2">
      <c r="C92" s="587" t="e">
        <f>合計の計算シート!AM31</f>
        <v>#N/A</v>
      </c>
      <c r="D92" s="588"/>
      <c r="E92" s="188" t="e">
        <f>合計の計算シート!AN31</f>
        <v>#N/A</v>
      </c>
      <c r="F92" s="189" t="e">
        <f>合計の計算シート!AO31</f>
        <v>#N/A</v>
      </c>
      <c r="G92" s="190" t="e">
        <f>合計の計算シート!AP31</f>
        <v>#N/A</v>
      </c>
      <c r="H92" s="191" t="e">
        <f>合計の計算シート!AQ31</f>
        <v>#N/A</v>
      </c>
      <c r="I92" s="188" t="e">
        <f>合計の計算シート!AR31</f>
        <v>#N/A</v>
      </c>
      <c r="J92" s="190" t="e">
        <f>合計の計算シート!AS31</f>
        <v>#N/A</v>
      </c>
    </row>
    <row r="93" spans="3:10" ht="13" x14ac:dyDescent="0.2">
      <c r="C93" s="591" t="e">
        <f>合計の計算シート!AM32</f>
        <v>#N/A</v>
      </c>
      <c r="D93" s="592"/>
      <c r="E93" s="192" t="e">
        <f>合計の計算シート!AN32</f>
        <v>#N/A</v>
      </c>
      <c r="F93" s="193" t="e">
        <f>合計の計算シート!AO32</f>
        <v>#N/A</v>
      </c>
      <c r="G93" s="194" t="e">
        <f>合計の計算シート!AP32</f>
        <v>#N/A</v>
      </c>
      <c r="H93" s="195" t="e">
        <f>合計の計算シート!AQ32</f>
        <v>#N/A</v>
      </c>
      <c r="I93" s="192" t="e">
        <f>合計の計算シート!AR32</f>
        <v>#N/A</v>
      </c>
      <c r="J93" s="194" t="e">
        <f>合計の計算シート!AS32</f>
        <v>#N/A</v>
      </c>
    </row>
    <row r="94" spans="3:10" ht="13" x14ac:dyDescent="0.2">
      <c r="C94" s="593" t="e">
        <f>合計の計算シート!AM33</f>
        <v>#N/A</v>
      </c>
      <c r="D94" s="594"/>
      <c r="E94" s="196" t="e">
        <f>合計の計算シート!AN33</f>
        <v>#N/A</v>
      </c>
      <c r="F94" s="197" t="e">
        <f>合計の計算シート!AO33</f>
        <v>#N/A</v>
      </c>
      <c r="G94" s="198" t="e">
        <f>合計の計算シート!AP33</f>
        <v>#N/A</v>
      </c>
      <c r="H94" s="199" t="e">
        <f>合計の計算シート!AQ33</f>
        <v>#N/A</v>
      </c>
      <c r="I94" s="196" t="e">
        <f>合計の計算シート!AR33</f>
        <v>#N/A</v>
      </c>
      <c r="J94" s="198" t="e">
        <f>合計の計算シート!AS33</f>
        <v>#N/A</v>
      </c>
    </row>
    <row r="95" spans="3:10" ht="13" x14ac:dyDescent="0.2">
      <c r="C95" s="587" t="e">
        <f>合計の計算シート!AM34</f>
        <v>#N/A</v>
      </c>
      <c r="D95" s="588"/>
      <c r="E95" s="188" t="e">
        <f>合計の計算シート!AN34</f>
        <v>#N/A</v>
      </c>
      <c r="F95" s="189" t="e">
        <f>合計の計算シート!AO34</f>
        <v>#N/A</v>
      </c>
      <c r="G95" s="190" t="e">
        <f>合計の計算シート!AP34</f>
        <v>#N/A</v>
      </c>
      <c r="H95" s="191" t="e">
        <f>合計の計算シート!AQ34</f>
        <v>#N/A</v>
      </c>
      <c r="I95" s="188" t="e">
        <f>合計の計算シート!AR34</f>
        <v>#N/A</v>
      </c>
      <c r="J95" s="190" t="e">
        <f>合計の計算シート!AS34</f>
        <v>#N/A</v>
      </c>
    </row>
    <row r="96" spans="3:10" ht="13" x14ac:dyDescent="0.2">
      <c r="C96" s="587" t="e">
        <f>合計の計算シート!AM35</f>
        <v>#N/A</v>
      </c>
      <c r="D96" s="588"/>
      <c r="E96" s="188" t="e">
        <f>合計の計算シート!AN35</f>
        <v>#N/A</v>
      </c>
      <c r="F96" s="189" t="e">
        <f>合計の計算シート!AO35</f>
        <v>#N/A</v>
      </c>
      <c r="G96" s="190" t="e">
        <f>合計の計算シート!AP35</f>
        <v>#N/A</v>
      </c>
      <c r="H96" s="191" t="e">
        <f>合計の計算シート!AQ35</f>
        <v>#N/A</v>
      </c>
      <c r="I96" s="188" t="e">
        <f>合計の計算シート!AR35</f>
        <v>#N/A</v>
      </c>
      <c r="J96" s="190" t="e">
        <f>合計の計算シート!AS35</f>
        <v>#N/A</v>
      </c>
    </row>
    <row r="97" spans="3:10" ht="13" x14ac:dyDescent="0.2">
      <c r="C97" s="587" t="e">
        <f>合計の計算シート!AM36</f>
        <v>#N/A</v>
      </c>
      <c r="D97" s="588"/>
      <c r="E97" s="188" t="e">
        <f>合計の計算シート!AN36</f>
        <v>#N/A</v>
      </c>
      <c r="F97" s="189" t="e">
        <f>合計の計算シート!AO36</f>
        <v>#N/A</v>
      </c>
      <c r="G97" s="190" t="e">
        <f>合計の計算シート!AP36</f>
        <v>#N/A</v>
      </c>
      <c r="H97" s="191" t="e">
        <f>合計の計算シート!AQ36</f>
        <v>#N/A</v>
      </c>
      <c r="I97" s="188" t="e">
        <f>合計の計算シート!AR36</f>
        <v>#N/A</v>
      </c>
      <c r="J97" s="190" t="e">
        <f>合計の計算シート!AS36</f>
        <v>#N/A</v>
      </c>
    </row>
    <row r="98" spans="3:10" ht="13" x14ac:dyDescent="0.2">
      <c r="C98" s="591" t="e">
        <f>合計の計算シート!AM37</f>
        <v>#N/A</v>
      </c>
      <c r="D98" s="592"/>
      <c r="E98" s="192" t="e">
        <f>合計の計算シート!AN37</f>
        <v>#N/A</v>
      </c>
      <c r="F98" s="193" t="e">
        <f>合計の計算シート!AO37</f>
        <v>#N/A</v>
      </c>
      <c r="G98" s="194" t="e">
        <f>合計の計算シート!AP37</f>
        <v>#N/A</v>
      </c>
      <c r="H98" s="195" t="e">
        <f>合計の計算シート!AQ37</f>
        <v>#N/A</v>
      </c>
      <c r="I98" s="192" t="e">
        <f>合計の計算シート!AR37</f>
        <v>#N/A</v>
      </c>
      <c r="J98" s="194" t="e">
        <f>合計の計算シート!AS37</f>
        <v>#N/A</v>
      </c>
    </row>
    <row r="99" spans="3:10" ht="13" x14ac:dyDescent="0.2">
      <c r="C99" s="593" t="e">
        <f>合計の計算シート!AM38</f>
        <v>#N/A</v>
      </c>
      <c r="D99" s="594"/>
      <c r="E99" s="196" t="e">
        <f>合計の計算シート!AN38</f>
        <v>#N/A</v>
      </c>
      <c r="F99" s="197" t="e">
        <f>合計の計算シート!AO38</f>
        <v>#N/A</v>
      </c>
      <c r="G99" s="198" t="e">
        <f>合計の計算シート!AP38</f>
        <v>#N/A</v>
      </c>
      <c r="H99" s="199" t="e">
        <f>合計の計算シート!AQ38</f>
        <v>#N/A</v>
      </c>
      <c r="I99" s="196" t="e">
        <f>合計の計算シート!AR38</f>
        <v>#N/A</v>
      </c>
      <c r="J99" s="198" t="e">
        <f>合計の計算シート!AS38</f>
        <v>#N/A</v>
      </c>
    </row>
    <row r="100" spans="3:10" ht="13" x14ac:dyDescent="0.2">
      <c r="C100" s="587" t="e">
        <f>合計の計算シート!AM39</f>
        <v>#N/A</v>
      </c>
      <c r="D100" s="588"/>
      <c r="E100" s="188" t="e">
        <f>合計の計算シート!AN39</f>
        <v>#N/A</v>
      </c>
      <c r="F100" s="189" t="e">
        <f>合計の計算シート!AO39</f>
        <v>#N/A</v>
      </c>
      <c r="G100" s="190" t="e">
        <f>合計の計算シート!AP39</f>
        <v>#N/A</v>
      </c>
      <c r="H100" s="191" t="e">
        <f>合計の計算シート!AQ39</f>
        <v>#N/A</v>
      </c>
      <c r="I100" s="188" t="e">
        <f>合計の計算シート!AR39</f>
        <v>#N/A</v>
      </c>
      <c r="J100" s="190" t="e">
        <f>合計の計算シート!AS39</f>
        <v>#N/A</v>
      </c>
    </row>
    <row r="101" spans="3:10" ht="13" x14ac:dyDescent="0.2">
      <c r="C101" s="587" t="e">
        <f>合計の計算シート!AM40</f>
        <v>#N/A</v>
      </c>
      <c r="D101" s="588"/>
      <c r="E101" s="188" t="e">
        <f>合計の計算シート!AN40</f>
        <v>#N/A</v>
      </c>
      <c r="F101" s="189" t="e">
        <f>合計の計算シート!AO40</f>
        <v>#N/A</v>
      </c>
      <c r="G101" s="190" t="e">
        <f>合計の計算シート!AP40</f>
        <v>#N/A</v>
      </c>
      <c r="H101" s="191" t="e">
        <f>合計の計算シート!AQ40</f>
        <v>#N/A</v>
      </c>
      <c r="I101" s="188" t="e">
        <f>合計の計算シート!AR40</f>
        <v>#N/A</v>
      </c>
      <c r="J101" s="190" t="e">
        <f>合計の計算シート!AS40</f>
        <v>#N/A</v>
      </c>
    </row>
    <row r="102" spans="3:10" ht="13" x14ac:dyDescent="0.2">
      <c r="C102" s="587" t="e">
        <f>合計の計算シート!AM41</f>
        <v>#N/A</v>
      </c>
      <c r="D102" s="588"/>
      <c r="E102" s="188" t="e">
        <f>合計の計算シート!AN41</f>
        <v>#N/A</v>
      </c>
      <c r="F102" s="189" t="e">
        <f>合計の計算シート!AO41</f>
        <v>#N/A</v>
      </c>
      <c r="G102" s="190" t="e">
        <f>合計の計算シート!AP41</f>
        <v>#N/A</v>
      </c>
      <c r="H102" s="191" t="e">
        <f>合計の計算シート!AQ41</f>
        <v>#N/A</v>
      </c>
      <c r="I102" s="188" t="e">
        <f>合計の計算シート!AR41</f>
        <v>#N/A</v>
      </c>
      <c r="J102" s="190" t="e">
        <f>合計の計算シート!AS41</f>
        <v>#N/A</v>
      </c>
    </row>
    <row r="103" spans="3:10" ht="13" x14ac:dyDescent="0.2">
      <c r="C103" s="591" t="e">
        <f>合計の計算シート!AM42</f>
        <v>#N/A</v>
      </c>
      <c r="D103" s="592"/>
      <c r="E103" s="192" t="e">
        <f>合計の計算シート!AN42</f>
        <v>#N/A</v>
      </c>
      <c r="F103" s="193" t="e">
        <f>合計の計算シート!AO42</f>
        <v>#N/A</v>
      </c>
      <c r="G103" s="194" t="e">
        <f>合計の計算シート!AP42</f>
        <v>#N/A</v>
      </c>
      <c r="H103" s="195" t="e">
        <f>合計の計算シート!AQ42</f>
        <v>#N/A</v>
      </c>
      <c r="I103" s="192" t="e">
        <f>合計の計算シート!AR42</f>
        <v>#N/A</v>
      </c>
      <c r="J103" s="194" t="e">
        <f>合計の計算シート!AS42</f>
        <v>#N/A</v>
      </c>
    </row>
    <row r="104" spans="3:10" ht="13" x14ac:dyDescent="0.2">
      <c r="C104" s="593" t="e">
        <f>合計の計算シート!AM43</f>
        <v>#N/A</v>
      </c>
      <c r="D104" s="594"/>
      <c r="E104" s="196" t="e">
        <f>合計の計算シート!AN43</f>
        <v>#N/A</v>
      </c>
      <c r="F104" s="197" t="e">
        <f>合計の計算シート!AO43</f>
        <v>#N/A</v>
      </c>
      <c r="G104" s="198" t="e">
        <f>合計の計算シート!AP43</f>
        <v>#N/A</v>
      </c>
      <c r="H104" s="199" t="e">
        <f>合計の計算シート!AQ43</f>
        <v>#N/A</v>
      </c>
      <c r="I104" s="196" t="e">
        <f>合計の計算シート!AR43</f>
        <v>#N/A</v>
      </c>
      <c r="J104" s="198" t="e">
        <f>合計の計算シート!AS43</f>
        <v>#N/A</v>
      </c>
    </row>
    <row r="105" spans="3:10" ht="13.5" thickBot="1" x14ac:dyDescent="0.25">
      <c r="C105" s="606" t="e">
        <f>合計の計算シート!AM44</f>
        <v>#N/A</v>
      </c>
      <c r="D105" s="607"/>
      <c r="E105" s="200" t="e">
        <f>合計の計算シート!AN44</f>
        <v>#N/A</v>
      </c>
      <c r="F105" s="201" t="e">
        <f>合計の計算シート!AO44</f>
        <v>#N/A</v>
      </c>
      <c r="G105" s="202" t="e">
        <f>合計の計算シート!AP44</f>
        <v>#N/A</v>
      </c>
      <c r="H105" s="203" t="e">
        <f>合計の計算シート!AQ44</f>
        <v>#N/A</v>
      </c>
      <c r="I105" s="200" t="e">
        <f>合計の計算シート!AR44</f>
        <v>#N/A</v>
      </c>
      <c r="J105" s="202" t="e">
        <f>合計の計算シート!AS44</f>
        <v>#N/A</v>
      </c>
    </row>
    <row r="106" spans="3:10" ht="13.5" thickBot="1" x14ac:dyDescent="0.25">
      <c r="C106" s="609" t="s">
        <v>160</v>
      </c>
      <c r="D106" s="610"/>
      <c r="E106" s="133" t="e">
        <f>合計の計算シート!AN45</f>
        <v>#N/A</v>
      </c>
      <c r="F106" s="134" t="e">
        <f>合計の計算シート!AO45</f>
        <v>#N/A</v>
      </c>
      <c r="G106" s="135" t="e">
        <f>合計の計算シート!AP45</f>
        <v>#N/A</v>
      </c>
      <c r="H106" s="132"/>
      <c r="I106" s="133" t="e">
        <f>合計の計算シート!AR45</f>
        <v>#N/A</v>
      </c>
      <c r="J106" s="135" t="e">
        <f>合計の計算シート!AS45</f>
        <v>#N/A</v>
      </c>
    </row>
    <row r="107" spans="3:10" ht="13" x14ac:dyDescent="0.2">
      <c r="C107" s="130" t="s">
        <v>197</v>
      </c>
    </row>
    <row r="109" spans="3:10" ht="16.5" x14ac:dyDescent="0.2">
      <c r="C109" s="552" t="s">
        <v>204</v>
      </c>
      <c r="D109" s="552"/>
      <c r="E109" s="552"/>
      <c r="F109" s="552"/>
      <c r="G109" s="552"/>
      <c r="H109" s="552"/>
      <c r="I109" s="552"/>
      <c r="J109" s="552"/>
    </row>
    <row r="110" spans="3:10" ht="12.75" customHeight="1" x14ac:dyDescent="0.2">
      <c r="C110" s="165"/>
      <c r="D110" s="165"/>
      <c r="E110" s="165"/>
      <c r="F110" s="165"/>
      <c r="G110" s="165"/>
      <c r="H110" s="165"/>
      <c r="I110" s="165"/>
      <c r="J110" s="165"/>
    </row>
    <row r="111" spans="3:10" ht="12.75" customHeight="1" x14ac:dyDescent="0.2">
      <c r="C111" s="617" t="s">
        <v>205</v>
      </c>
      <c r="D111" s="608" t="s">
        <v>199</v>
      </c>
      <c r="E111" s="608"/>
      <c r="F111" s="608"/>
      <c r="G111" s="608"/>
      <c r="H111" s="608"/>
      <c r="I111" s="608"/>
      <c r="J111" s="608"/>
    </row>
    <row r="112" spans="3:10" ht="12.75" customHeight="1" x14ac:dyDescent="0.2">
      <c r="C112" s="617"/>
      <c r="D112" s="608"/>
      <c r="E112" s="608"/>
      <c r="F112" s="608"/>
      <c r="G112" s="608"/>
      <c r="H112" s="608"/>
      <c r="I112" s="608"/>
      <c r="J112" s="608"/>
    </row>
    <row r="113" spans="3:10" ht="12.75" customHeight="1" x14ac:dyDescent="0.2">
      <c r="C113" s="617"/>
      <c r="D113" s="608"/>
      <c r="E113" s="608"/>
      <c r="F113" s="608"/>
      <c r="G113" s="608"/>
      <c r="H113" s="608"/>
      <c r="I113" s="608"/>
      <c r="J113" s="608"/>
    </row>
    <row r="114" spans="3:10" ht="12.75" customHeight="1" x14ac:dyDescent="0.2">
      <c r="C114" s="165"/>
      <c r="D114" s="618" t="s">
        <v>206</v>
      </c>
      <c r="E114" s="619"/>
      <c r="F114" s="213"/>
      <c r="G114" s="213"/>
      <c r="H114" s="213"/>
      <c r="I114" s="213"/>
      <c r="J114" s="214"/>
    </row>
    <row r="115" spans="3:10" ht="12.75" customHeight="1" x14ac:dyDescent="0.2">
      <c r="C115" s="165"/>
      <c r="D115" s="611" t="s">
        <v>207</v>
      </c>
      <c r="E115" s="612"/>
      <c r="F115" s="612"/>
      <c r="G115" s="612"/>
      <c r="H115" s="612"/>
      <c r="I115" s="612"/>
      <c r="J115" s="613"/>
    </row>
    <row r="116" spans="3:10" ht="12.75" customHeight="1" x14ac:dyDescent="0.2">
      <c r="C116" s="165"/>
      <c r="D116" s="611"/>
      <c r="E116" s="612"/>
      <c r="F116" s="612"/>
      <c r="G116" s="612"/>
      <c r="H116" s="612"/>
      <c r="I116" s="612"/>
      <c r="J116" s="613"/>
    </row>
    <row r="117" spans="3:10" ht="12.75" customHeight="1" x14ac:dyDescent="0.2">
      <c r="C117" s="165"/>
      <c r="D117" s="611"/>
      <c r="E117" s="612"/>
      <c r="F117" s="612"/>
      <c r="G117" s="612"/>
      <c r="H117" s="612"/>
      <c r="I117" s="612"/>
      <c r="J117" s="613"/>
    </row>
    <row r="118" spans="3:10" ht="12.75" customHeight="1" x14ac:dyDescent="0.2">
      <c r="C118" s="165"/>
      <c r="D118" s="611"/>
      <c r="E118" s="612"/>
      <c r="F118" s="612"/>
      <c r="G118" s="612"/>
      <c r="H118" s="612"/>
      <c r="I118" s="612"/>
      <c r="J118" s="613"/>
    </row>
    <row r="119" spans="3:10" ht="12.75" customHeight="1" x14ac:dyDescent="0.2">
      <c r="C119" s="165"/>
      <c r="D119" s="611"/>
      <c r="E119" s="612"/>
      <c r="F119" s="612"/>
      <c r="G119" s="612"/>
      <c r="H119" s="612"/>
      <c r="I119" s="612"/>
      <c r="J119" s="613"/>
    </row>
    <row r="120" spans="3:10" ht="12.75" customHeight="1" x14ac:dyDescent="0.2">
      <c r="C120" s="165"/>
      <c r="D120" s="611"/>
      <c r="E120" s="612"/>
      <c r="F120" s="612"/>
      <c r="G120" s="612"/>
      <c r="H120" s="612"/>
      <c r="I120" s="612"/>
      <c r="J120" s="613"/>
    </row>
    <row r="121" spans="3:10" ht="12.75" customHeight="1" x14ac:dyDescent="0.2">
      <c r="C121" s="165"/>
      <c r="D121" s="611"/>
      <c r="E121" s="612"/>
      <c r="F121" s="612"/>
      <c r="G121" s="612"/>
      <c r="H121" s="612"/>
      <c r="I121" s="612"/>
      <c r="J121" s="613"/>
    </row>
    <row r="122" spans="3:10" ht="12.75" customHeight="1" x14ac:dyDescent="0.2">
      <c r="C122" s="165"/>
      <c r="D122" s="611"/>
      <c r="E122" s="612"/>
      <c r="F122" s="612"/>
      <c r="G122" s="612"/>
      <c r="H122" s="612"/>
      <c r="I122" s="612"/>
      <c r="J122" s="613"/>
    </row>
    <row r="123" spans="3:10" ht="12.75" customHeight="1" x14ac:dyDescent="0.2">
      <c r="C123" s="165"/>
      <c r="D123" s="614"/>
      <c r="E123" s="615"/>
      <c r="F123" s="615"/>
      <c r="G123" s="615"/>
      <c r="H123" s="615"/>
      <c r="I123" s="615"/>
      <c r="J123" s="616"/>
    </row>
    <row r="124" spans="3:10" ht="12.75" customHeight="1" x14ac:dyDescent="0.2">
      <c r="C124" s="165"/>
      <c r="D124" s="215"/>
      <c r="E124" s="215"/>
      <c r="F124" s="215"/>
      <c r="G124" s="215"/>
      <c r="H124" s="215"/>
      <c r="I124" s="215"/>
      <c r="J124" s="215"/>
    </row>
    <row r="125" spans="3:10" ht="12.75" customHeight="1" x14ac:dyDescent="0.2">
      <c r="C125" s="617" t="s">
        <v>209</v>
      </c>
      <c r="D125" s="608" t="s">
        <v>280</v>
      </c>
      <c r="E125" s="608"/>
      <c r="F125" s="608"/>
      <c r="G125" s="608"/>
      <c r="H125" s="608"/>
      <c r="I125" s="608"/>
      <c r="J125" s="608"/>
    </row>
    <row r="126" spans="3:10" ht="12.75" customHeight="1" x14ac:dyDescent="0.2">
      <c r="C126" s="617"/>
      <c r="D126" s="608"/>
      <c r="E126" s="608"/>
      <c r="F126" s="608"/>
      <c r="G126" s="608"/>
      <c r="H126" s="608"/>
      <c r="I126" s="608"/>
      <c r="J126" s="608"/>
    </row>
    <row r="127" spans="3:10" ht="12.75" customHeight="1" x14ac:dyDescent="0.2">
      <c r="C127" s="617"/>
      <c r="D127" s="608"/>
      <c r="E127" s="608"/>
      <c r="F127" s="608"/>
      <c r="G127" s="608"/>
      <c r="H127" s="608"/>
      <c r="I127" s="608"/>
      <c r="J127" s="608"/>
    </row>
    <row r="128" spans="3:10" ht="12.75" customHeight="1" x14ac:dyDescent="0.2">
      <c r="D128" s="204"/>
      <c r="E128" s="204"/>
      <c r="F128" s="204"/>
      <c r="G128" s="204"/>
      <c r="H128" s="204"/>
      <c r="I128" s="204"/>
      <c r="J128" s="204"/>
    </row>
    <row r="129" spans="4:10" ht="12.75" customHeight="1" x14ac:dyDescent="0.2">
      <c r="D129" s="204"/>
      <c r="E129" s="204"/>
      <c r="F129" s="204"/>
      <c r="G129" s="204"/>
      <c r="H129" s="204"/>
      <c r="I129" s="204"/>
      <c r="J129" s="204"/>
    </row>
    <row r="130" spans="4:10" ht="12.75" customHeight="1" x14ac:dyDescent="0.2">
      <c r="D130" s="204"/>
      <c r="E130" s="204"/>
      <c r="F130" s="204"/>
      <c r="G130" s="204"/>
      <c r="H130" s="204"/>
      <c r="I130" s="204"/>
      <c r="J130" s="204"/>
    </row>
    <row r="131" spans="4:10" ht="12.75" customHeight="1" x14ac:dyDescent="0.2">
      <c r="D131" s="204"/>
      <c r="E131" s="204"/>
      <c r="F131" s="204"/>
      <c r="G131" s="204"/>
      <c r="H131" s="204"/>
      <c r="I131" s="204"/>
      <c r="J131" s="204"/>
    </row>
    <row r="132" spans="4:10" ht="12.75" customHeight="1" x14ac:dyDescent="0.2">
      <c r="D132" s="204"/>
      <c r="E132" s="204"/>
      <c r="F132" s="204"/>
      <c r="G132" s="204"/>
      <c r="H132" s="204"/>
      <c r="I132" s="204"/>
      <c r="J132" s="204"/>
    </row>
    <row r="133" spans="4:10" ht="12.75" customHeight="1" x14ac:dyDescent="0.2">
      <c r="D133" s="204"/>
      <c r="E133" s="204"/>
      <c r="F133" s="204"/>
      <c r="G133" s="204"/>
      <c r="H133" s="204"/>
      <c r="I133" s="204"/>
      <c r="J133" s="204"/>
    </row>
    <row r="134" spans="4:10" ht="12.75" customHeight="1" x14ac:dyDescent="0.2">
      <c r="D134" s="204"/>
      <c r="E134" s="204"/>
      <c r="F134" s="204"/>
      <c r="G134" s="204"/>
      <c r="H134" s="204"/>
      <c r="I134" s="204"/>
      <c r="J134" s="204"/>
    </row>
  </sheetData>
  <mergeCells count="67">
    <mergeCell ref="D125:J127"/>
    <mergeCell ref="C106:D106"/>
    <mergeCell ref="C100:D100"/>
    <mergeCell ref="C101:D101"/>
    <mergeCell ref="C102:D102"/>
    <mergeCell ref="C103:D103"/>
    <mergeCell ref="C104:D104"/>
    <mergeCell ref="C109:J109"/>
    <mergeCell ref="D111:J113"/>
    <mergeCell ref="D115:J123"/>
    <mergeCell ref="C111:C113"/>
    <mergeCell ref="D114:E114"/>
    <mergeCell ref="C125:C127"/>
    <mergeCell ref="C96:D96"/>
    <mergeCell ref="C97:D97"/>
    <mergeCell ref="C98:D98"/>
    <mergeCell ref="C99:D99"/>
    <mergeCell ref="C105:D105"/>
    <mergeCell ref="C91:D91"/>
    <mergeCell ref="C92:D92"/>
    <mergeCell ref="C93:D93"/>
    <mergeCell ref="C94:D94"/>
    <mergeCell ref="C95:D95"/>
    <mergeCell ref="C86:D86"/>
    <mergeCell ref="C87:D87"/>
    <mergeCell ref="C88:D88"/>
    <mergeCell ref="C89:D89"/>
    <mergeCell ref="C90:D90"/>
    <mergeCell ref="C81:D81"/>
    <mergeCell ref="C82:D82"/>
    <mergeCell ref="C83:D83"/>
    <mergeCell ref="C84:D84"/>
    <mergeCell ref="C85:D85"/>
    <mergeCell ref="C76:D76"/>
    <mergeCell ref="C77:D77"/>
    <mergeCell ref="C78:D78"/>
    <mergeCell ref="C79:D79"/>
    <mergeCell ref="C80:D80"/>
    <mergeCell ref="J67:J68"/>
    <mergeCell ref="C34:J34"/>
    <mergeCell ref="C75:D75"/>
    <mergeCell ref="C69:D69"/>
    <mergeCell ref="C70:D70"/>
    <mergeCell ref="C71:D71"/>
    <mergeCell ref="C72:D72"/>
    <mergeCell ref="C73:D73"/>
    <mergeCell ref="C74:D74"/>
    <mergeCell ref="C66:D68"/>
    <mergeCell ref="E66:E68"/>
    <mergeCell ref="H66:H68"/>
    <mergeCell ref="I66:I68"/>
    <mergeCell ref="F67:F68"/>
    <mergeCell ref="C63:J63"/>
    <mergeCell ref="C19:J19"/>
    <mergeCell ref="D28:E28"/>
    <mergeCell ref="D29:E29"/>
    <mergeCell ref="J23:J24"/>
    <mergeCell ref="D2:J3"/>
    <mergeCell ref="D4:J4"/>
    <mergeCell ref="D7:J9"/>
    <mergeCell ref="D13:J14"/>
    <mergeCell ref="D16:J17"/>
    <mergeCell ref="F22:F24"/>
    <mergeCell ref="I22:I24"/>
    <mergeCell ref="G23:G24"/>
    <mergeCell ref="D22:E24"/>
    <mergeCell ref="D25:D27"/>
  </mergeCells>
  <phoneticPr fontId="2"/>
  <pageMargins left="0.5" right="0.49" top="0.5" bottom="0.37" header="0.28999999999999998" footer="0.2"/>
  <pageSetup paperSize="9" scale="85" fitToHeight="2" orientation="portrait" r:id="rId1"/>
  <headerFooter alignWithMargins="0"/>
  <rowBreaks count="1" manualBreakCount="1">
    <brk id="62" min="1" max="10" man="1"/>
  </rowBreaks>
  <ignoredErrors>
    <ignoredError sqref="E32 F25 F26:F29 G25:G29 H25:H29 I25:I29 J25:J29" unlockedFormula="1"/>
    <ignoredError sqref="C111 C125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00FF"/>
    <pageSetUpPr fitToPage="1"/>
  </sheetPr>
  <dimension ref="B1:K134"/>
  <sheetViews>
    <sheetView showGridLines="0" zoomScaleNormal="100" zoomScaleSheetLayoutView="85" workbookViewId="0"/>
  </sheetViews>
  <sheetFormatPr defaultColWidth="18.6328125" defaultRowHeight="12.75" customHeight="1" x14ac:dyDescent="0.2"/>
  <cols>
    <col min="1" max="1" width="4.453125" style="13" customWidth="1"/>
    <col min="2" max="2" width="1.26953125" style="13" customWidth="1"/>
    <col min="3" max="3" width="4.26953125" style="13" customWidth="1"/>
    <col min="4" max="4" width="15.6328125" style="13" customWidth="1"/>
    <col min="5" max="10" width="14.6328125" style="13" customWidth="1"/>
    <col min="11" max="11" width="1.453125" style="13" customWidth="1"/>
    <col min="12" max="16384" width="18.6328125" style="13"/>
  </cols>
  <sheetData>
    <row r="1" spans="2:11" s="165" customFormat="1" ht="18.75" customHeight="1" x14ac:dyDescent="0.2">
      <c r="J1" s="205" t="s">
        <v>279</v>
      </c>
    </row>
    <row r="2" spans="2:11" s="74" customFormat="1" ht="25.15" customHeight="1" x14ac:dyDescent="0.2">
      <c r="B2" s="165"/>
      <c r="C2" s="539"/>
      <c r="D2" s="559" t="s">
        <v>193</v>
      </c>
      <c r="E2" s="560"/>
      <c r="F2" s="560"/>
      <c r="G2" s="560"/>
      <c r="H2" s="560"/>
      <c r="I2" s="560"/>
      <c r="J2" s="560"/>
    </row>
    <row r="3" spans="2:11" s="74" customFormat="1" ht="25.15" customHeight="1" thickBot="1" x14ac:dyDescent="0.25">
      <c r="B3" s="165"/>
      <c r="C3" s="539"/>
      <c r="D3" s="561"/>
      <c r="E3" s="562"/>
      <c r="F3" s="562"/>
      <c r="G3" s="562"/>
      <c r="H3" s="562"/>
      <c r="I3" s="562"/>
      <c r="J3" s="562"/>
      <c r="K3" s="76"/>
    </row>
    <row r="4" spans="2:11" s="74" customFormat="1" ht="10.15" customHeight="1" thickTop="1" x14ac:dyDescent="0.2">
      <c r="B4" s="165"/>
      <c r="C4" s="540"/>
      <c r="D4" s="563"/>
      <c r="E4" s="563"/>
      <c r="F4" s="563"/>
      <c r="G4" s="563"/>
      <c r="H4" s="563"/>
      <c r="I4" s="563"/>
      <c r="J4" s="563"/>
      <c r="K4" s="76"/>
    </row>
    <row r="5" spans="2:11" s="75" customFormat="1" ht="6.75" customHeight="1" x14ac:dyDescent="0.2">
      <c r="C5" s="77"/>
      <c r="D5" s="77"/>
      <c r="E5" s="76"/>
      <c r="F5" s="76"/>
      <c r="G5" s="76"/>
      <c r="H5" s="76"/>
      <c r="I5" s="76"/>
      <c r="J5" s="76"/>
      <c r="K5" s="76"/>
    </row>
    <row r="6" spans="2:11" s="75" customFormat="1" ht="18.75" customHeight="1" thickBot="1" x14ac:dyDescent="0.25">
      <c r="C6" s="163" t="s">
        <v>194</v>
      </c>
      <c r="D6" s="164"/>
      <c r="E6" s="164"/>
      <c r="F6" s="164"/>
      <c r="G6" s="164"/>
      <c r="H6" s="164"/>
      <c r="I6" s="164"/>
      <c r="J6" s="164"/>
      <c r="K6" s="76"/>
    </row>
    <row r="7" spans="2:11" s="75" customFormat="1" ht="25.15" customHeight="1" x14ac:dyDescent="0.2">
      <c r="C7" s="165"/>
      <c r="D7" s="564"/>
      <c r="E7" s="565"/>
      <c r="F7" s="565"/>
      <c r="G7" s="565"/>
      <c r="H7" s="565"/>
      <c r="I7" s="565"/>
      <c r="J7" s="566"/>
      <c r="K7" s="76"/>
    </row>
    <row r="8" spans="2:11" s="75" customFormat="1" ht="25.15" customHeight="1" x14ac:dyDescent="0.2">
      <c r="C8" s="165"/>
      <c r="D8" s="567"/>
      <c r="E8" s="568"/>
      <c r="F8" s="568"/>
      <c r="G8" s="568"/>
      <c r="H8" s="568"/>
      <c r="I8" s="568"/>
      <c r="J8" s="569"/>
      <c r="K8" s="76"/>
    </row>
    <row r="9" spans="2:11" s="75" customFormat="1" ht="25.15" customHeight="1" thickBot="1" x14ac:dyDescent="0.25">
      <c r="C9" s="165"/>
      <c r="D9" s="570"/>
      <c r="E9" s="571"/>
      <c r="F9" s="571"/>
      <c r="G9" s="571"/>
      <c r="H9" s="571"/>
      <c r="I9" s="571"/>
      <c r="J9" s="572"/>
      <c r="K9" s="76"/>
    </row>
    <row r="10" spans="2:11" s="75" customFormat="1" ht="6" customHeight="1" x14ac:dyDescent="0.2">
      <c r="C10" s="165"/>
      <c r="D10" s="164"/>
      <c r="E10" s="164"/>
      <c r="F10" s="164"/>
      <c r="G10" s="164"/>
      <c r="H10" s="164"/>
      <c r="I10" s="164"/>
      <c r="J10" s="164"/>
      <c r="K10" s="76"/>
    </row>
    <row r="11" spans="2:11" s="75" customFormat="1" ht="18.75" customHeight="1" thickBot="1" x14ac:dyDescent="0.25">
      <c r="C11" s="163" t="s">
        <v>200</v>
      </c>
      <c r="D11" s="164"/>
      <c r="E11" s="164"/>
      <c r="F11" s="164"/>
      <c r="G11" s="164"/>
      <c r="H11" s="164"/>
      <c r="I11" s="164"/>
      <c r="J11" s="164"/>
      <c r="K11" s="76"/>
    </row>
    <row r="12" spans="2:11" s="75" customFormat="1" ht="18.75" customHeight="1" x14ac:dyDescent="0.2">
      <c r="C12" s="165"/>
      <c r="D12" s="541" t="s">
        <v>201</v>
      </c>
      <c r="E12" s="206"/>
      <c r="F12" s="206"/>
      <c r="G12" s="206"/>
      <c r="H12" s="206"/>
      <c r="I12" s="206"/>
      <c r="J12" s="207"/>
      <c r="K12" s="76"/>
    </row>
    <row r="13" spans="2:11" s="75" customFormat="1" ht="25.15" customHeight="1" x14ac:dyDescent="0.2">
      <c r="C13" s="165"/>
      <c r="D13" s="567"/>
      <c r="E13" s="568"/>
      <c r="F13" s="568"/>
      <c r="G13" s="568"/>
      <c r="H13" s="568"/>
      <c r="I13" s="568"/>
      <c r="J13" s="569"/>
      <c r="K13" s="76"/>
    </row>
    <row r="14" spans="2:11" s="75" customFormat="1" ht="25.15" customHeight="1" x14ac:dyDescent="0.2">
      <c r="C14" s="165"/>
      <c r="D14" s="567"/>
      <c r="E14" s="568"/>
      <c r="F14" s="568"/>
      <c r="G14" s="568"/>
      <c r="H14" s="568"/>
      <c r="I14" s="568"/>
      <c r="J14" s="569"/>
      <c r="K14" s="76"/>
    </row>
    <row r="15" spans="2:11" s="75" customFormat="1" ht="18.75" customHeight="1" x14ac:dyDescent="0.2">
      <c r="C15" s="165"/>
      <c r="D15" s="542" t="s">
        <v>202</v>
      </c>
      <c r="E15" s="208"/>
      <c r="F15" s="208"/>
      <c r="G15" s="208"/>
      <c r="H15" s="208"/>
      <c r="I15" s="208"/>
      <c r="J15" s="209"/>
      <c r="K15" s="76"/>
    </row>
    <row r="16" spans="2:11" s="75" customFormat="1" ht="25.15" customHeight="1" x14ac:dyDescent="0.2">
      <c r="C16" s="165"/>
      <c r="D16" s="567"/>
      <c r="E16" s="568"/>
      <c r="F16" s="568"/>
      <c r="G16" s="568"/>
      <c r="H16" s="568"/>
      <c r="I16" s="568"/>
      <c r="J16" s="569"/>
      <c r="K16" s="76"/>
    </row>
    <row r="17" spans="2:11" s="75" customFormat="1" ht="25.15" customHeight="1" thickBot="1" x14ac:dyDescent="0.25">
      <c r="C17" s="165"/>
      <c r="D17" s="570"/>
      <c r="E17" s="571"/>
      <c r="F17" s="571"/>
      <c r="G17" s="571"/>
      <c r="H17" s="571"/>
      <c r="I17" s="571"/>
      <c r="J17" s="572"/>
      <c r="K17" s="76"/>
    </row>
    <row r="18" spans="2:11" s="75" customFormat="1" ht="10.5" customHeight="1" x14ac:dyDescent="0.2">
      <c r="C18" s="165"/>
      <c r="D18" s="165"/>
      <c r="E18" s="165"/>
      <c r="F18" s="165"/>
      <c r="G18" s="165"/>
      <c r="H18" s="165"/>
      <c r="I18" s="165"/>
      <c r="J18" s="165"/>
      <c r="K18" s="76"/>
    </row>
    <row r="19" spans="2:11" s="74" customFormat="1" ht="22.5" customHeight="1" x14ac:dyDescent="0.2">
      <c r="B19" s="85"/>
      <c r="C19" s="552" t="s">
        <v>203</v>
      </c>
      <c r="D19" s="552"/>
      <c r="E19" s="552"/>
      <c r="F19" s="552"/>
      <c r="G19" s="552"/>
      <c r="H19" s="552"/>
      <c r="I19" s="552"/>
      <c r="J19" s="552"/>
      <c r="K19" s="85"/>
    </row>
    <row r="20" spans="2:11" s="210" customFormat="1" ht="9.75" customHeight="1" x14ac:dyDescent="0.2">
      <c r="B20" s="211"/>
      <c r="C20" s="212"/>
      <c r="D20" s="212"/>
      <c r="E20" s="212"/>
      <c r="F20" s="212"/>
      <c r="G20" s="212"/>
      <c r="H20" s="212"/>
      <c r="I20" s="212"/>
      <c r="J20" s="212"/>
      <c r="K20" s="211"/>
    </row>
    <row r="21" spans="2:11" s="75" customFormat="1" ht="13.5" customHeight="1" thickBot="1" x14ac:dyDescent="0.25">
      <c r="B21" s="78"/>
      <c r="C21" s="78"/>
      <c r="D21" s="78"/>
      <c r="E21" s="78"/>
      <c r="F21" s="78"/>
      <c r="G21" s="78"/>
      <c r="H21" s="82" t="s">
        <v>89</v>
      </c>
      <c r="I21" s="78"/>
      <c r="J21" s="82" t="s">
        <v>130</v>
      </c>
      <c r="K21" s="78"/>
    </row>
    <row r="22" spans="2:11" s="75" customFormat="1" ht="6" customHeight="1" x14ac:dyDescent="0.2">
      <c r="B22" s="78"/>
      <c r="C22" s="78"/>
      <c r="D22" s="578"/>
      <c r="E22" s="579"/>
      <c r="F22" s="573" t="s">
        <v>57</v>
      </c>
      <c r="G22" s="83"/>
      <c r="H22" s="83"/>
      <c r="I22" s="573" t="s">
        <v>73</v>
      </c>
      <c r="J22" s="84"/>
      <c r="K22" s="78"/>
    </row>
    <row r="23" spans="2:11" s="75" customFormat="1" ht="6" customHeight="1" x14ac:dyDescent="0.2">
      <c r="B23" s="78"/>
      <c r="C23" s="78"/>
      <c r="D23" s="580"/>
      <c r="E23" s="581"/>
      <c r="F23" s="574"/>
      <c r="G23" s="576" t="s">
        <v>131</v>
      </c>
      <c r="H23" s="90"/>
      <c r="I23" s="574"/>
      <c r="J23" s="557" t="s">
        <v>74</v>
      </c>
      <c r="K23" s="78"/>
    </row>
    <row r="24" spans="2:11" s="81" customFormat="1" ht="30" customHeight="1" thickBot="1" x14ac:dyDescent="0.25">
      <c r="B24" s="79"/>
      <c r="C24" s="79"/>
      <c r="D24" s="582"/>
      <c r="E24" s="583"/>
      <c r="F24" s="575"/>
      <c r="G24" s="577"/>
      <c r="H24" s="91" t="s">
        <v>132</v>
      </c>
      <c r="I24" s="575"/>
      <c r="J24" s="558"/>
      <c r="K24" s="79"/>
    </row>
    <row r="25" spans="2:11" s="75" customFormat="1" ht="20.149999999999999" customHeight="1" x14ac:dyDescent="0.2">
      <c r="B25" s="78"/>
      <c r="C25" s="78"/>
      <c r="D25" s="584" t="s">
        <v>75</v>
      </c>
      <c r="E25" s="166"/>
      <c r="F25" s="167">
        <f>生産増加の計算シート!J45</f>
        <v>0</v>
      </c>
      <c r="G25" s="168">
        <f>生産増加の計算シート!K45</f>
        <v>0</v>
      </c>
      <c r="H25" s="169">
        <f>生産増加の計算シート!L45</f>
        <v>0</v>
      </c>
      <c r="I25" s="170">
        <f>生産増加の計算シート!X45</f>
        <v>0</v>
      </c>
      <c r="J25" s="171">
        <f>生産増加の計算シート!AB45</f>
        <v>0</v>
      </c>
      <c r="K25" s="78"/>
    </row>
    <row r="26" spans="2:11" s="75" customFormat="1" ht="20.149999999999999" customHeight="1" x14ac:dyDescent="0.2">
      <c r="B26" s="78"/>
      <c r="C26" s="78"/>
      <c r="D26" s="585"/>
      <c r="E26" s="172" t="s">
        <v>195</v>
      </c>
      <c r="F26" s="173">
        <f>生産増加の計算シート!D45</f>
        <v>0</v>
      </c>
      <c r="G26" s="106">
        <f>生産増加の計算シート!E45</f>
        <v>0</v>
      </c>
      <c r="H26" s="107">
        <f>生産増加の計算シート!F45</f>
        <v>0</v>
      </c>
      <c r="I26" s="108">
        <f>生産増加の計算シート!V45</f>
        <v>0</v>
      </c>
      <c r="J26" s="109">
        <f>生産増加の計算シート!Z45</f>
        <v>0</v>
      </c>
      <c r="K26" s="78"/>
    </row>
    <row r="27" spans="2:11" s="75" customFormat="1" ht="20.149999999999999" customHeight="1" x14ac:dyDescent="0.2">
      <c r="B27" s="78"/>
      <c r="C27" s="78"/>
      <c r="D27" s="586"/>
      <c r="E27" s="174" t="s">
        <v>196</v>
      </c>
      <c r="F27" s="175">
        <f>生産増加の計算シート!G45</f>
        <v>0</v>
      </c>
      <c r="G27" s="176">
        <f>生産増加の計算シート!H45</f>
        <v>0</v>
      </c>
      <c r="H27" s="177">
        <f>生産増加の計算シート!I45</f>
        <v>0</v>
      </c>
      <c r="I27" s="178">
        <f>生産増加の計算シート!W45</f>
        <v>0</v>
      </c>
      <c r="J27" s="179">
        <f>生産増加の計算シート!AA45</f>
        <v>0</v>
      </c>
      <c r="K27" s="78"/>
    </row>
    <row r="28" spans="2:11" s="75" customFormat="1" ht="20.149999999999999" customHeight="1" thickBot="1" x14ac:dyDescent="0.25">
      <c r="B28" s="78"/>
      <c r="C28" s="78"/>
      <c r="D28" s="553" t="s">
        <v>76</v>
      </c>
      <c r="E28" s="554"/>
      <c r="F28" s="180">
        <f>生産増加の計算シート!R45</f>
        <v>0</v>
      </c>
      <c r="G28" s="110">
        <f>生産増加の計算シート!S45</f>
        <v>0</v>
      </c>
      <c r="H28" s="111">
        <f>生産増加の計算シート!T45</f>
        <v>0</v>
      </c>
      <c r="I28" s="112">
        <f>生産増加の計算シート!Y45</f>
        <v>0</v>
      </c>
      <c r="J28" s="113">
        <f>生産増加の計算シート!AC45</f>
        <v>0</v>
      </c>
      <c r="K28" s="78"/>
    </row>
    <row r="29" spans="2:11" s="75" customFormat="1" ht="20.149999999999999" customHeight="1" thickBot="1" x14ac:dyDescent="0.25">
      <c r="B29" s="78"/>
      <c r="C29" s="78"/>
      <c r="D29" s="555" t="s">
        <v>56</v>
      </c>
      <c r="E29" s="556"/>
      <c r="F29" s="181">
        <f>F25+F28</f>
        <v>0</v>
      </c>
      <c r="G29" s="87">
        <f t="shared" ref="G29:J29" si="0">G25+G28</f>
        <v>0</v>
      </c>
      <c r="H29" s="88">
        <f t="shared" si="0"/>
        <v>0</v>
      </c>
      <c r="I29" s="181">
        <f t="shared" si="0"/>
        <v>0</v>
      </c>
      <c r="J29" s="89">
        <f t="shared" si="0"/>
        <v>0</v>
      </c>
      <c r="K29" s="78"/>
    </row>
    <row r="30" spans="2:11" s="75" customFormat="1" ht="15.75" customHeight="1" x14ac:dyDescent="0.2">
      <c r="B30" s="78"/>
      <c r="C30" s="78"/>
      <c r="D30" s="130" t="s">
        <v>197</v>
      </c>
      <c r="E30" s="78"/>
      <c r="F30" s="80"/>
      <c r="G30" s="80"/>
      <c r="H30" s="80"/>
      <c r="I30" s="78"/>
      <c r="J30" s="78"/>
      <c r="K30" s="78"/>
    </row>
    <row r="31" spans="2:11" s="75" customFormat="1" ht="6" customHeight="1" thickBot="1" x14ac:dyDescent="0.25">
      <c r="B31" s="78"/>
      <c r="C31" s="78"/>
      <c r="D31" s="130"/>
      <c r="E31" s="78"/>
      <c r="F31" s="80"/>
      <c r="G31" s="80"/>
      <c r="H31" s="80"/>
      <c r="I31" s="78"/>
      <c r="J31" s="78"/>
      <c r="K31" s="78"/>
    </row>
    <row r="32" spans="2:11" s="74" customFormat="1" ht="20.149999999999999" customHeight="1" thickTop="1" thickBot="1" x14ac:dyDescent="0.25">
      <c r="B32" s="85"/>
      <c r="C32" s="85"/>
      <c r="D32" s="216" t="s">
        <v>81</v>
      </c>
      <c r="E32" s="217">
        <f>生産増加の計算シート!R47</f>
        <v>0</v>
      </c>
      <c r="F32" s="86" t="s">
        <v>133</v>
      </c>
      <c r="G32" s="85"/>
      <c r="H32" s="85"/>
      <c r="I32" s="85"/>
    </row>
    <row r="33" spans="2:11" s="75" customFormat="1" ht="8.25" customHeight="1" thickTop="1" x14ac:dyDescent="0.2">
      <c r="B33" s="78"/>
      <c r="C33" s="78"/>
      <c r="D33" s="78"/>
      <c r="E33" s="78"/>
      <c r="F33" s="78"/>
      <c r="G33" s="78"/>
      <c r="H33" s="78"/>
      <c r="I33" s="78"/>
      <c r="J33" s="78"/>
      <c r="K33" s="78"/>
    </row>
    <row r="34" spans="2:11" s="74" customFormat="1" ht="22.5" customHeight="1" x14ac:dyDescent="0.2">
      <c r="B34" s="85"/>
      <c r="C34" s="552" t="s">
        <v>265</v>
      </c>
      <c r="D34" s="552"/>
      <c r="E34" s="552"/>
      <c r="F34" s="552"/>
      <c r="G34" s="552"/>
      <c r="H34" s="552"/>
      <c r="I34" s="552"/>
      <c r="J34" s="552"/>
    </row>
    <row r="35" spans="2:11" s="75" customFormat="1" ht="13.5" customHeight="1" x14ac:dyDescent="0.2">
      <c r="C35" s="182"/>
      <c r="D35" s="182"/>
      <c r="E35" s="182"/>
      <c r="F35" s="182"/>
    </row>
    <row r="36" spans="2:11" s="75" customFormat="1" ht="13.5" customHeight="1" x14ac:dyDescent="0.2">
      <c r="C36" s="183"/>
      <c r="D36" s="183"/>
      <c r="E36" s="183"/>
      <c r="F36" s="183"/>
    </row>
    <row r="37" spans="2:11" s="75" customFormat="1" ht="13.5" customHeight="1" x14ac:dyDescent="0.2"/>
    <row r="38" spans="2:11" s="75" customFormat="1" ht="13" x14ac:dyDescent="0.2"/>
    <row r="39" spans="2:11" s="75" customFormat="1" ht="13" x14ac:dyDescent="0.2"/>
    <row r="40" spans="2:11" s="75" customFormat="1" ht="13" x14ac:dyDescent="0.2"/>
    <row r="41" spans="2:11" s="75" customFormat="1" ht="13" x14ac:dyDescent="0.2"/>
    <row r="42" spans="2:11" s="75" customFormat="1" ht="13" x14ac:dyDescent="0.2"/>
    <row r="43" spans="2:11" ht="13" x14ac:dyDescent="0.2"/>
    <row r="44" spans="2:11" ht="13" x14ac:dyDescent="0.2"/>
    <row r="45" spans="2:11" ht="13" x14ac:dyDescent="0.2"/>
    <row r="46" spans="2:11" ht="13" x14ac:dyDescent="0.2"/>
    <row r="47" spans="2:11" ht="13" x14ac:dyDescent="0.2"/>
    <row r="48" spans="2:11" ht="13" x14ac:dyDescent="0.2"/>
    <row r="49" spans="3:10" ht="13" x14ac:dyDescent="0.2"/>
    <row r="50" spans="3:10" ht="13" x14ac:dyDescent="0.2"/>
    <row r="51" spans="3:10" ht="13" x14ac:dyDescent="0.2"/>
    <row r="52" spans="3:10" ht="13" x14ac:dyDescent="0.2"/>
    <row r="53" spans="3:10" ht="13" x14ac:dyDescent="0.2"/>
    <row r="54" spans="3:10" ht="13" x14ac:dyDescent="0.2"/>
    <row r="55" spans="3:10" ht="13" x14ac:dyDescent="0.2"/>
    <row r="56" spans="3:10" ht="13" x14ac:dyDescent="0.2"/>
    <row r="57" spans="3:10" ht="13" x14ac:dyDescent="0.2"/>
    <row r="58" spans="3:10" ht="13" x14ac:dyDescent="0.2"/>
    <row r="59" spans="3:10" ht="13" x14ac:dyDescent="0.2"/>
    <row r="60" spans="3:10" ht="13" x14ac:dyDescent="0.2"/>
    <row r="61" spans="3:10" ht="13" x14ac:dyDescent="0.2"/>
    <row r="62" spans="3:10" ht="13" x14ac:dyDescent="0.2"/>
    <row r="63" spans="3:10" s="165" customFormat="1" ht="22.5" customHeight="1" x14ac:dyDescent="0.2">
      <c r="C63" s="552" t="s">
        <v>266</v>
      </c>
      <c r="D63" s="552"/>
      <c r="E63" s="552"/>
      <c r="F63" s="552"/>
      <c r="G63" s="552"/>
      <c r="H63" s="552"/>
      <c r="I63" s="552"/>
      <c r="J63" s="552"/>
    </row>
    <row r="64" spans="3:10" ht="12.75" customHeight="1" x14ac:dyDescent="0.2">
      <c r="G64" s="131"/>
      <c r="H64" s="131"/>
      <c r="I64" s="131"/>
      <c r="J64" s="131"/>
    </row>
    <row r="65" spans="3:10" ht="12.75" customHeight="1" thickBot="1" x14ac:dyDescent="0.25">
      <c r="G65" s="131" t="s">
        <v>89</v>
      </c>
      <c r="H65" s="131" t="s">
        <v>158</v>
      </c>
      <c r="I65" s="131"/>
      <c r="J65" s="131" t="s">
        <v>130</v>
      </c>
    </row>
    <row r="66" spans="3:10" ht="6.75" customHeight="1" x14ac:dyDescent="0.2">
      <c r="C66" s="595" t="s">
        <v>262</v>
      </c>
      <c r="D66" s="596"/>
      <c r="E66" s="573" t="s">
        <v>57</v>
      </c>
      <c r="F66" s="83"/>
      <c r="G66" s="83"/>
      <c r="H66" s="601" t="s">
        <v>159</v>
      </c>
      <c r="I66" s="573" t="s">
        <v>73</v>
      </c>
      <c r="J66" s="84"/>
    </row>
    <row r="67" spans="3:10" ht="6.75" customHeight="1" x14ac:dyDescent="0.2">
      <c r="C67" s="597"/>
      <c r="D67" s="598"/>
      <c r="E67" s="574"/>
      <c r="F67" s="576" t="s">
        <v>131</v>
      </c>
      <c r="G67" s="90"/>
      <c r="H67" s="602"/>
      <c r="I67" s="604"/>
      <c r="J67" s="557" t="s">
        <v>74</v>
      </c>
    </row>
    <row r="68" spans="3:10" ht="24.5" thickBot="1" x14ac:dyDescent="0.25">
      <c r="C68" s="599"/>
      <c r="D68" s="600"/>
      <c r="E68" s="575"/>
      <c r="F68" s="577"/>
      <c r="G68" s="91" t="s">
        <v>132</v>
      </c>
      <c r="H68" s="603"/>
      <c r="I68" s="605"/>
      <c r="J68" s="558"/>
    </row>
    <row r="69" spans="3:10" ht="13" x14ac:dyDescent="0.2">
      <c r="C69" s="589" t="str">
        <f>生産増加の計算シート!AM8</f>
        <v>農林漁業</v>
      </c>
      <c r="D69" s="590" t="str">
        <f>生産増加の計算シート!AM8</f>
        <v>農林漁業</v>
      </c>
      <c r="E69" s="184">
        <f>生産増加の計算シート!AN8</f>
        <v>0</v>
      </c>
      <c r="F69" s="185">
        <f>生産増加の計算シート!AO8</f>
        <v>0</v>
      </c>
      <c r="G69" s="186">
        <f>生産増加の計算シート!AP8</f>
        <v>0</v>
      </c>
      <c r="H69" s="187" t="e">
        <f>生産増加の計算シート!AQ8</f>
        <v>#N/A</v>
      </c>
      <c r="I69" s="184">
        <f>生産増加の計算シート!AR8</f>
        <v>0</v>
      </c>
      <c r="J69" s="186">
        <f>生産増加の計算シート!AS8</f>
        <v>0</v>
      </c>
    </row>
    <row r="70" spans="3:10" ht="13" x14ac:dyDescent="0.2">
      <c r="C70" s="587" t="e">
        <f>生産増加の計算シート!AM9</f>
        <v>#N/A</v>
      </c>
      <c r="D70" s="588" t="e">
        <f>生産増加の計算シート!AM9</f>
        <v>#N/A</v>
      </c>
      <c r="E70" s="188" t="e">
        <f>生産増加の計算シート!AN9</f>
        <v>#N/A</v>
      </c>
      <c r="F70" s="189" t="e">
        <f>生産増加の計算シート!AO9</f>
        <v>#N/A</v>
      </c>
      <c r="G70" s="190" t="e">
        <f>生産増加の計算シート!AP9</f>
        <v>#N/A</v>
      </c>
      <c r="H70" s="191" t="e">
        <f>生産増加の計算シート!AQ9</f>
        <v>#N/A</v>
      </c>
      <c r="I70" s="188" t="e">
        <f>生産増加の計算シート!AR9</f>
        <v>#N/A</v>
      </c>
      <c r="J70" s="190" t="e">
        <f>生産増加の計算シート!AS9</f>
        <v>#N/A</v>
      </c>
    </row>
    <row r="71" spans="3:10" ht="13" x14ac:dyDescent="0.2">
      <c r="C71" s="587" t="e">
        <f>生産増加の計算シート!AM10</f>
        <v>#N/A</v>
      </c>
      <c r="D71" s="588" t="e">
        <f>生産増加の計算シート!AM10</f>
        <v>#N/A</v>
      </c>
      <c r="E71" s="188" t="e">
        <f>生産増加の計算シート!AN10</f>
        <v>#N/A</v>
      </c>
      <c r="F71" s="189" t="e">
        <f>生産増加の計算シート!AO10</f>
        <v>#N/A</v>
      </c>
      <c r="G71" s="190" t="e">
        <f>生産増加の計算シート!AP10</f>
        <v>#N/A</v>
      </c>
      <c r="H71" s="191" t="e">
        <f>生産増加の計算シート!AQ10</f>
        <v>#N/A</v>
      </c>
      <c r="I71" s="188" t="e">
        <f>生産増加の計算シート!AR10</f>
        <v>#N/A</v>
      </c>
      <c r="J71" s="190" t="e">
        <f>生産増加の計算シート!AS10</f>
        <v>#N/A</v>
      </c>
    </row>
    <row r="72" spans="3:10" ht="13" x14ac:dyDescent="0.2">
      <c r="C72" s="587" t="e">
        <f>生産増加の計算シート!AM11</f>
        <v>#N/A</v>
      </c>
      <c r="D72" s="588" t="e">
        <f>生産増加の計算シート!AM11</f>
        <v>#N/A</v>
      </c>
      <c r="E72" s="188" t="e">
        <f>生産増加の計算シート!AN11</f>
        <v>#N/A</v>
      </c>
      <c r="F72" s="189" t="e">
        <f>生産増加の計算シート!AO11</f>
        <v>#N/A</v>
      </c>
      <c r="G72" s="190" t="e">
        <f>生産増加の計算シート!AP11</f>
        <v>#N/A</v>
      </c>
      <c r="H72" s="191" t="e">
        <f>生産増加の計算シート!AQ11</f>
        <v>#N/A</v>
      </c>
      <c r="I72" s="188" t="e">
        <f>生産増加の計算シート!AR11</f>
        <v>#N/A</v>
      </c>
      <c r="J72" s="190" t="e">
        <f>生産増加の計算シート!AS11</f>
        <v>#N/A</v>
      </c>
    </row>
    <row r="73" spans="3:10" ht="13" x14ac:dyDescent="0.2">
      <c r="C73" s="591" t="e">
        <f>生産増加の計算シート!AM12</f>
        <v>#N/A</v>
      </c>
      <c r="D73" s="592" t="e">
        <f>生産増加の計算シート!AM12</f>
        <v>#N/A</v>
      </c>
      <c r="E73" s="192" t="e">
        <f>生産増加の計算シート!AN12</f>
        <v>#N/A</v>
      </c>
      <c r="F73" s="193" t="e">
        <f>生産増加の計算シート!AO12</f>
        <v>#N/A</v>
      </c>
      <c r="G73" s="194" t="e">
        <f>生産増加の計算シート!AP12</f>
        <v>#N/A</v>
      </c>
      <c r="H73" s="195" t="e">
        <f>生産増加の計算シート!AQ12</f>
        <v>#N/A</v>
      </c>
      <c r="I73" s="192" t="e">
        <f>生産増加の計算シート!AR12</f>
        <v>#N/A</v>
      </c>
      <c r="J73" s="194" t="e">
        <f>生産増加の計算シート!AS12</f>
        <v>#N/A</v>
      </c>
    </row>
    <row r="74" spans="3:10" ht="13" x14ac:dyDescent="0.2">
      <c r="C74" s="593" t="e">
        <f>生産増加の計算シート!AM13</f>
        <v>#N/A</v>
      </c>
      <c r="D74" s="594" t="e">
        <f>生産増加の計算シート!AM13</f>
        <v>#N/A</v>
      </c>
      <c r="E74" s="196" t="e">
        <f>生産増加の計算シート!AN13</f>
        <v>#N/A</v>
      </c>
      <c r="F74" s="197" t="e">
        <f>生産増加の計算シート!AO13</f>
        <v>#N/A</v>
      </c>
      <c r="G74" s="198" t="e">
        <f>生産増加の計算シート!AP13</f>
        <v>#N/A</v>
      </c>
      <c r="H74" s="199" t="e">
        <f>生産増加の計算シート!AQ13</f>
        <v>#N/A</v>
      </c>
      <c r="I74" s="196" t="e">
        <f>生産増加の計算シート!AR13</f>
        <v>#N/A</v>
      </c>
      <c r="J74" s="198" t="e">
        <f>生産増加の計算シート!AS13</f>
        <v>#N/A</v>
      </c>
    </row>
    <row r="75" spans="3:10" ht="13" x14ac:dyDescent="0.2">
      <c r="C75" s="587" t="e">
        <f>生産増加の計算シート!AM14</f>
        <v>#N/A</v>
      </c>
      <c r="D75" s="588" t="e">
        <f>生産増加の計算シート!AM14</f>
        <v>#N/A</v>
      </c>
      <c r="E75" s="188" t="e">
        <f>生産増加の計算シート!AN14</f>
        <v>#N/A</v>
      </c>
      <c r="F75" s="189" t="e">
        <f>生産増加の計算シート!AO14</f>
        <v>#N/A</v>
      </c>
      <c r="G75" s="190" t="e">
        <f>生産増加の計算シート!AP14</f>
        <v>#N/A</v>
      </c>
      <c r="H75" s="191" t="e">
        <f>生産増加の計算シート!AQ14</f>
        <v>#N/A</v>
      </c>
      <c r="I75" s="188" t="e">
        <f>生産増加の計算シート!AR14</f>
        <v>#N/A</v>
      </c>
      <c r="J75" s="190" t="e">
        <f>生産増加の計算シート!AS14</f>
        <v>#N/A</v>
      </c>
    </row>
    <row r="76" spans="3:10" ht="13" x14ac:dyDescent="0.2">
      <c r="C76" s="587" t="e">
        <f>生産増加の計算シート!AM15</f>
        <v>#N/A</v>
      </c>
      <c r="D76" s="588" t="e">
        <f>生産増加の計算シート!AM15</f>
        <v>#N/A</v>
      </c>
      <c r="E76" s="188" t="e">
        <f>生産増加の計算シート!AN15</f>
        <v>#N/A</v>
      </c>
      <c r="F76" s="189" t="e">
        <f>生産増加の計算シート!AO15</f>
        <v>#N/A</v>
      </c>
      <c r="G76" s="190" t="e">
        <f>生産増加の計算シート!AP15</f>
        <v>#N/A</v>
      </c>
      <c r="H76" s="191" t="e">
        <f>生産増加の計算シート!AQ15</f>
        <v>#N/A</v>
      </c>
      <c r="I76" s="188" t="e">
        <f>生産増加の計算シート!AR15</f>
        <v>#N/A</v>
      </c>
      <c r="J76" s="190" t="e">
        <f>生産増加の計算シート!AS15</f>
        <v>#N/A</v>
      </c>
    </row>
    <row r="77" spans="3:10" ht="13" x14ac:dyDescent="0.2">
      <c r="C77" s="587" t="e">
        <f>生産増加の計算シート!AM16</f>
        <v>#N/A</v>
      </c>
      <c r="D77" s="588" t="e">
        <f>生産増加の計算シート!AM16</f>
        <v>#N/A</v>
      </c>
      <c r="E77" s="188" t="e">
        <f>生産増加の計算シート!AN16</f>
        <v>#N/A</v>
      </c>
      <c r="F77" s="189" t="e">
        <f>生産増加の計算シート!AO16</f>
        <v>#N/A</v>
      </c>
      <c r="G77" s="190" t="e">
        <f>生産増加の計算シート!AP16</f>
        <v>#N/A</v>
      </c>
      <c r="H77" s="191" t="e">
        <f>生産増加の計算シート!AQ16</f>
        <v>#N/A</v>
      </c>
      <c r="I77" s="188" t="e">
        <f>生産増加の計算シート!AR16</f>
        <v>#N/A</v>
      </c>
      <c r="J77" s="190" t="e">
        <f>生産増加の計算シート!AS16</f>
        <v>#N/A</v>
      </c>
    </row>
    <row r="78" spans="3:10" ht="13" x14ac:dyDescent="0.2">
      <c r="C78" s="591" t="e">
        <f>生産増加の計算シート!AM17</f>
        <v>#N/A</v>
      </c>
      <c r="D78" s="592" t="e">
        <f>生産増加の計算シート!AM17</f>
        <v>#N/A</v>
      </c>
      <c r="E78" s="192" t="e">
        <f>生産増加の計算シート!AN17</f>
        <v>#N/A</v>
      </c>
      <c r="F78" s="193" t="e">
        <f>生産増加の計算シート!AO17</f>
        <v>#N/A</v>
      </c>
      <c r="G78" s="194" t="e">
        <f>生産増加の計算シート!AP17</f>
        <v>#N/A</v>
      </c>
      <c r="H78" s="195" t="e">
        <f>生産増加の計算シート!AQ17</f>
        <v>#N/A</v>
      </c>
      <c r="I78" s="192" t="e">
        <f>生産増加の計算シート!AR17</f>
        <v>#N/A</v>
      </c>
      <c r="J78" s="194" t="e">
        <f>生産増加の計算シート!AS17</f>
        <v>#N/A</v>
      </c>
    </row>
    <row r="79" spans="3:10" ht="13" x14ac:dyDescent="0.2">
      <c r="C79" s="593" t="e">
        <f>生産増加の計算シート!AM18</f>
        <v>#N/A</v>
      </c>
      <c r="D79" s="594" t="e">
        <f>生産増加の計算シート!AM18</f>
        <v>#N/A</v>
      </c>
      <c r="E79" s="196" t="e">
        <f>生産増加の計算シート!AN18</f>
        <v>#N/A</v>
      </c>
      <c r="F79" s="197" t="e">
        <f>生産増加の計算シート!AO18</f>
        <v>#N/A</v>
      </c>
      <c r="G79" s="198" t="e">
        <f>生産増加の計算シート!AP18</f>
        <v>#N/A</v>
      </c>
      <c r="H79" s="199" t="e">
        <f>生産増加の計算シート!AQ18</f>
        <v>#N/A</v>
      </c>
      <c r="I79" s="196" t="e">
        <f>生産増加の計算シート!AR18</f>
        <v>#N/A</v>
      </c>
      <c r="J79" s="198" t="e">
        <f>生産増加の計算シート!AS18</f>
        <v>#N/A</v>
      </c>
    </row>
    <row r="80" spans="3:10" ht="13" x14ac:dyDescent="0.2">
      <c r="C80" s="587" t="e">
        <f>生産増加の計算シート!AM19</f>
        <v>#N/A</v>
      </c>
      <c r="D80" s="588" t="e">
        <f>生産増加の計算シート!AM19</f>
        <v>#N/A</v>
      </c>
      <c r="E80" s="188" t="e">
        <f>生産増加の計算シート!AN19</f>
        <v>#N/A</v>
      </c>
      <c r="F80" s="189" t="e">
        <f>生産増加の計算シート!AO19</f>
        <v>#N/A</v>
      </c>
      <c r="G80" s="190" t="e">
        <f>生産増加の計算シート!AP19</f>
        <v>#N/A</v>
      </c>
      <c r="H80" s="191" t="e">
        <f>生産増加の計算シート!AQ19</f>
        <v>#N/A</v>
      </c>
      <c r="I80" s="188" t="e">
        <f>生産増加の計算シート!AR19</f>
        <v>#N/A</v>
      </c>
      <c r="J80" s="190" t="e">
        <f>生産増加の計算シート!AS19</f>
        <v>#N/A</v>
      </c>
    </row>
    <row r="81" spans="3:10" ht="13" x14ac:dyDescent="0.2">
      <c r="C81" s="587" t="e">
        <f>生産増加の計算シート!AM20</f>
        <v>#N/A</v>
      </c>
      <c r="D81" s="588" t="e">
        <f>生産増加の計算シート!AM20</f>
        <v>#N/A</v>
      </c>
      <c r="E81" s="188" t="e">
        <f>生産増加の計算シート!AN20</f>
        <v>#N/A</v>
      </c>
      <c r="F81" s="189" t="e">
        <f>生産増加の計算シート!AO20</f>
        <v>#N/A</v>
      </c>
      <c r="G81" s="190" t="e">
        <f>生産増加の計算シート!AP20</f>
        <v>#N/A</v>
      </c>
      <c r="H81" s="191" t="e">
        <f>生産増加の計算シート!AQ20</f>
        <v>#N/A</v>
      </c>
      <c r="I81" s="188" t="e">
        <f>生産増加の計算シート!AR20</f>
        <v>#N/A</v>
      </c>
      <c r="J81" s="190" t="e">
        <f>生産増加の計算シート!AS20</f>
        <v>#N/A</v>
      </c>
    </row>
    <row r="82" spans="3:10" ht="13" x14ac:dyDescent="0.2">
      <c r="C82" s="587" t="e">
        <f>生産増加の計算シート!AM21</f>
        <v>#N/A</v>
      </c>
      <c r="D82" s="588" t="e">
        <f>生産増加の計算シート!AM21</f>
        <v>#N/A</v>
      </c>
      <c r="E82" s="188" t="e">
        <f>生産増加の計算シート!AN21</f>
        <v>#N/A</v>
      </c>
      <c r="F82" s="189" t="e">
        <f>生産増加の計算シート!AO21</f>
        <v>#N/A</v>
      </c>
      <c r="G82" s="190" t="e">
        <f>生産増加の計算シート!AP21</f>
        <v>#N/A</v>
      </c>
      <c r="H82" s="191" t="e">
        <f>生産増加の計算シート!AQ21</f>
        <v>#N/A</v>
      </c>
      <c r="I82" s="188" t="e">
        <f>生産増加の計算シート!AR21</f>
        <v>#N/A</v>
      </c>
      <c r="J82" s="190" t="e">
        <f>生産増加の計算シート!AS21</f>
        <v>#N/A</v>
      </c>
    </row>
    <row r="83" spans="3:10" ht="13" x14ac:dyDescent="0.2">
      <c r="C83" s="591" t="e">
        <f>生産増加の計算シート!AM22</f>
        <v>#N/A</v>
      </c>
      <c r="D83" s="592" t="e">
        <f>生産増加の計算シート!AM22</f>
        <v>#N/A</v>
      </c>
      <c r="E83" s="192" t="e">
        <f>生産増加の計算シート!AN22</f>
        <v>#N/A</v>
      </c>
      <c r="F83" s="193" t="e">
        <f>生産増加の計算シート!AO22</f>
        <v>#N/A</v>
      </c>
      <c r="G83" s="194" t="e">
        <f>生産増加の計算シート!AP22</f>
        <v>#N/A</v>
      </c>
      <c r="H83" s="195" t="e">
        <f>生産増加の計算シート!AQ22</f>
        <v>#N/A</v>
      </c>
      <c r="I83" s="192" t="e">
        <f>生産増加の計算シート!AR22</f>
        <v>#N/A</v>
      </c>
      <c r="J83" s="194" t="e">
        <f>生産増加の計算シート!AS22</f>
        <v>#N/A</v>
      </c>
    </row>
    <row r="84" spans="3:10" ht="13" x14ac:dyDescent="0.2">
      <c r="C84" s="593" t="e">
        <f>生産増加の計算シート!AM23</f>
        <v>#N/A</v>
      </c>
      <c r="D84" s="594" t="e">
        <f>生産増加の計算シート!AM23</f>
        <v>#N/A</v>
      </c>
      <c r="E84" s="196" t="e">
        <f>生産増加の計算シート!AN23</f>
        <v>#N/A</v>
      </c>
      <c r="F84" s="197" t="e">
        <f>生産増加の計算シート!AO23</f>
        <v>#N/A</v>
      </c>
      <c r="G84" s="198" t="e">
        <f>生産増加の計算シート!AP23</f>
        <v>#N/A</v>
      </c>
      <c r="H84" s="199" t="e">
        <f>生産増加の計算シート!AQ23</f>
        <v>#N/A</v>
      </c>
      <c r="I84" s="196" t="e">
        <f>生産増加の計算シート!AR23</f>
        <v>#N/A</v>
      </c>
      <c r="J84" s="198" t="e">
        <f>生産増加の計算シート!AS23</f>
        <v>#N/A</v>
      </c>
    </row>
    <row r="85" spans="3:10" ht="13" x14ac:dyDescent="0.2">
      <c r="C85" s="587" t="e">
        <f>生産増加の計算シート!AM24</f>
        <v>#N/A</v>
      </c>
      <c r="D85" s="588" t="e">
        <f>生産増加の計算シート!AM24</f>
        <v>#N/A</v>
      </c>
      <c r="E85" s="188" t="e">
        <f>生産増加の計算シート!AN24</f>
        <v>#N/A</v>
      </c>
      <c r="F85" s="189" t="e">
        <f>生産増加の計算シート!AO24</f>
        <v>#N/A</v>
      </c>
      <c r="G85" s="190" t="e">
        <f>生産増加の計算シート!AP24</f>
        <v>#N/A</v>
      </c>
      <c r="H85" s="191" t="e">
        <f>生産増加の計算シート!AQ24</f>
        <v>#N/A</v>
      </c>
      <c r="I85" s="188" t="e">
        <f>生産増加の計算シート!AR24</f>
        <v>#N/A</v>
      </c>
      <c r="J85" s="190" t="e">
        <f>生産増加の計算シート!AS24</f>
        <v>#N/A</v>
      </c>
    </row>
    <row r="86" spans="3:10" ht="13" x14ac:dyDescent="0.2">
      <c r="C86" s="587" t="e">
        <f>生産増加の計算シート!AM25</f>
        <v>#N/A</v>
      </c>
      <c r="D86" s="588" t="e">
        <f>生産増加の計算シート!AM25</f>
        <v>#N/A</v>
      </c>
      <c r="E86" s="188" t="e">
        <f>生産増加の計算シート!AN25</f>
        <v>#N/A</v>
      </c>
      <c r="F86" s="189" t="e">
        <f>生産増加の計算シート!AO25</f>
        <v>#N/A</v>
      </c>
      <c r="G86" s="190" t="e">
        <f>生産増加の計算シート!AP25</f>
        <v>#N/A</v>
      </c>
      <c r="H86" s="191" t="e">
        <f>生産増加の計算シート!AQ25</f>
        <v>#N/A</v>
      </c>
      <c r="I86" s="188" t="e">
        <f>生産増加の計算シート!AR25</f>
        <v>#N/A</v>
      </c>
      <c r="J86" s="190" t="e">
        <f>生産増加の計算シート!AS25</f>
        <v>#N/A</v>
      </c>
    </row>
    <row r="87" spans="3:10" ht="13" x14ac:dyDescent="0.2">
      <c r="C87" s="587" t="e">
        <f>生産増加の計算シート!AM26</f>
        <v>#N/A</v>
      </c>
      <c r="D87" s="588" t="e">
        <f>生産増加の計算シート!AM26</f>
        <v>#N/A</v>
      </c>
      <c r="E87" s="188" t="e">
        <f>生産増加の計算シート!AN26</f>
        <v>#N/A</v>
      </c>
      <c r="F87" s="189" t="e">
        <f>生産増加の計算シート!AO26</f>
        <v>#N/A</v>
      </c>
      <c r="G87" s="190" t="e">
        <f>生産増加の計算シート!AP26</f>
        <v>#N/A</v>
      </c>
      <c r="H87" s="191" t="e">
        <f>生産増加の計算シート!AQ26</f>
        <v>#N/A</v>
      </c>
      <c r="I87" s="188" t="e">
        <f>生産増加の計算シート!AR26</f>
        <v>#N/A</v>
      </c>
      <c r="J87" s="190" t="e">
        <f>生産増加の計算シート!AS26</f>
        <v>#N/A</v>
      </c>
    </row>
    <row r="88" spans="3:10" ht="13" x14ac:dyDescent="0.2">
      <c r="C88" s="591" t="e">
        <f>生産増加の計算シート!AM27</f>
        <v>#N/A</v>
      </c>
      <c r="D88" s="592" t="e">
        <f>生産増加の計算シート!AM27</f>
        <v>#N/A</v>
      </c>
      <c r="E88" s="192" t="e">
        <f>生産増加の計算シート!AN27</f>
        <v>#N/A</v>
      </c>
      <c r="F88" s="193" t="e">
        <f>生産増加の計算シート!AO27</f>
        <v>#N/A</v>
      </c>
      <c r="G88" s="194" t="e">
        <f>生産増加の計算シート!AP27</f>
        <v>#N/A</v>
      </c>
      <c r="H88" s="195" t="e">
        <f>生産増加の計算シート!AQ27</f>
        <v>#N/A</v>
      </c>
      <c r="I88" s="192" t="e">
        <f>生産増加の計算シート!AR27</f>
        <v>#N/A</v>
      </c>
      <c r="J88" s="194" t="e">
        <f>生産増加の計算シート!AS27</f>
        <v>#N/A</v>
      </c>
    </row>
    <row r="89" spans="3:10" ht="13" x14ac:dyDescent="0.2">
      <c r="C89" s="593" t="e">
        <f>生産増加の計算シート!AM28</f>
        <v>#N/A</v>
      </c>
      <c r="D89" s="594" t="e">
        <f>生産増加の計算シート!AM28</f>
        <v>#N/A</v>
      </c>
      <c r="E89" s="196" t="e">
        <f>生産増加の計算シート!AN28</f>
        <v>#N/A</v>
      </c>
      <c r="F89" s="197" t="e">
        <f>生産増加の計算シート!AO28</f>
        <v>#N/A</v>
      </c>
      <c r="G89" s="198" t="e">
        <f>生産増加の計算シート!AP28</f>
        <v>#N/A</v>
      </c>
      <c r="H89" s="199" t="e">
        <f>生産増加の計算シート!AQ28</f>
        <v>#N/A</v>
      </c>
      <c r="I89" s="196" t="e">
        <f>生産増加の計算シート!AR28</f>
        <v>#N/A</v>
      </c>
      <c r="J89" s="198" t="e">
        <f>生産増加の計算シート!AS28</f>
        <v>#N/A</v>
      </c>
    </row>
    <row r="90" spans="3:10" ht="13" x14ac:dyDescent="0.2">
      <c r="C90" s="587" t="e">
        <f>生産増加の計算シート!AM29</f>
        <v>#N/A</v>
      </c>
      <c r="D90" s="588" t="e">
        <f>生産増加の計算シート!AM29</f>
        <v>#N/A</v>
      </c>
      <c r="E90" s="188" t="e">
        <f>生産増加の計算シート!AN29</f>
        <v>#N/A</v>
      </c>
      <c r="F90" s="189" t="e">
        <f>生産増加の計算シート!AO29</f>
        <v>#N/A</v>
      </c>
      <c r="G90" s="190" t="e">
        <f>生産増加の計算シート!AP29</f>
        <v>#N/A</v>
      </c>
      <c r="H90" s="191" t="e">
        <f>生産増加の計算シート!AQ29</f>
        <v>#N/A</v>
      </c>
      <c r="I90" s="188" t="e">
        <f>生産増加の計算シート!AR29</f>
        <v>#N/A</v>
      </c>
      <c r="J90" s="190" t="e">
        <f>生産増加の計算シート!AS29</f>
        <v>#N/A</v>
      </c>
    </row>
    <row r="91" spans="3:10" ht="13" x14ac:dyDescent="0.2">
      <c r="C91" s="587" t="e">
        <f>生産増加の計算シート!AM30</f>
        <v>#N/A</v>
      </c>
      <c r="D91" s="588" t="e">
        <f>生産増加の計算シート!AM30</f>
        <v>#N/A</v>
      </c>
      <c r="E91" s="188" t="e">
        <f>生産増加の計算シート!AN30</f>
        <v>#N/A</v>
      </c>
      <c r="F91" s="189" t="e">
        <f>生産増加の計算シート!AO30</f>
        <v>#N/A</v>
      </c>
      <c r="G91" s="190" t="e">
        <f>生産増加の計算シート!AP30</f>
        <v>#N/A</v>
      </c>
      <c r="H91" s="191" t="e">
        <f>生産増加の計算シート!AQ30</f>
        <v>#N/A</v>
      </c>
      <c r="I91" s="188" t="e">
        <f>生産増加の計算シート!AR30</f>
        <v>#N/A</v>
      </c>
      <c r="J91" s="190" t="e">
        <f>生産増加の計算シート!AS30</f>
        <v>#N/A</v>
      </c>
    </row>
    <row r="92" spans="3:10" ht="13" x14ac:dyDescent="0.2">
      <c r="C92" s="587" t="e">
        <f>生産増加の計算シート!AM31</f>
        <v>#N/A</v>
      </c>
      <c r="D92" s="588" t="e">
        <f>生産増加の計算シート!AM31</f>
        <v>#N/A</v>
      </c>
      <c r="E92" s="188" t="e">
        <f>生産増加の計算シート!AN31</f>
        <v>#N/A</v>
      </c>
      <c r="F92" s="189" t="e">
        <f>生産増加の計算シート!AO31</f>
        <v>#N/A</v>
      </c>
      <c r="G92" s="190" t="e">
        <f>生産増加の計算シート!AP31</f>
        <v>#N/A</v>
      </c>
      <c r="H92" s="191" t="e">
        <f>生産増加の計算シート!AQ31</f>
        <v>#N/A</v>
      </c>
      <c r="I92" s="188" t="e">
        <f>生産増加の計算シート!AR31</f>
        <v>#N/A</v>
      </c>
      <c r="J92" s="190" t="e">
        <f>生産増加の計算シート!AS31</f>
        <v>#N/A</v>
      </c>
    </row>
    <row r="93" spans="3:10" ht="13" x14ac:dyDescent="0.2">
      <c r="C93" s="591" t="e">
        <f>生産増加の計算シート!AM32</f>
        <v>#N/A</v>
      </c>
      <c r="D93" s="592" t="e">
        <f>生産増加の計算シート!AM32</f>
        <v>#N/A</v>
      </c>
      <c r="E93" s="192" t="e">
        <f>生産増加の計算シート!AN32</f>
        <v>#N/A</v>
      </c>
      <c r="F93" s="193" t="e">
        <f>生産増加の計算シート!AO32</f>
        <v>#N/A</v>
      </c>
      <c r="G93" s="194" t="e">
        <f>生産増加の計算シート!AP32</f>
        <v>#N/A</v>
      </c>
      <c r="H93" s="195" t="e">
        <f>生産増加の計算シート!AQ32</f>
        <v>#N/A</v>
      </c>
      <c r="I93" s="192" t="e">
        <f>生産増加の計算シート!AR32</f>
        <v>#N/A</v>
      </c>
      <c r="J93" s="194" t="e">
        <f>生産増加の計算シート!AS32</f>
        <v>#N/A</v>
      </c>
    </row>
    <row r="94" spans="3:10" ht="13" x14ac:dyDescent="0.2">
      <c r="C94" s="593" t="e">
        <f>生産増加の計算シート!AM33</f>
        <v>#N/A</v>
      </c>
      <c r="D94" s="594" t="e">
        <f>生産増加の計算シート!AM33</f>
        <v>#N/A</v>
      </c>
      <c r="E94" s="196" t="e">
        <f>生産増加の計算シート!AN33</f>
        <v>#N/A</v>
      </c>
      <c r="F94" s="197" t="e">
        <f>生産増加の計算シート!AO33</f>
        <v>#N/A</v>
      </c>
      <c r="G94" s="198" t="e">
        <f>生産増加の計算シート!AP33</f>
        <v>#N/A</v>
      </c>
      <c r="H94" s="199" t="e">
        <f>生産増加の計算シート!AQ33</f>
        <v>#N/A</v>
      </c>
      <c r="I94" s="196" t="e">
        <f>生産増加の計算シート!AR33</f>
        <v>#N/A</v>
      </c>
      <c r="J94" s="198" t="e">
        <f>生産増加の計算シート!AS33</f>
        <v>#N/A</v>
      </c>
    </row>
    <row r="95" spans="3:10" ht="13" x14ac:dyDescent="0.2">
      <c r="C95" s="587" t="e">
        <f>生産増加の計算シート!AM34</f>
        <v>#N/A</v>
      </c>
      <c r="D95" s="588" t="e">
        <f>生産増加の計算シート!AM34</f>
        <v>#N/A</v>
      </c>
      <c r="E95" s="188" t="e">
        <f>生産増加の計算シート!AN34</f>
        <v>#N/A</v>
      </c>
      <c r="F95" s="189" t="e">
        <f>生産増加の計算シート!AO34</f>
        <v>#N/A</v>
      </c>
      <c r="G95" s="190" t="e">
        <f>生産増加の計算シート!AP34</f>
        <v>#N/A</v>
      </c>
      <c r="H95" s="191" t="e">
        <f>生産増加の計算シート!AQ34</f>
        <v>#N/A</v>
      </c>
      <c r="I95" s="188" t="e">
        <f>生産増加の計算シート!AR34</f>
        <v>#N/A</v>
      </c>
      <c r="J95" s="190" t="e">
        <f>生産増加の計算シート!AS34</f>
        <v>#N/A</v>
      </c>
    </row>
    <row r="96" spans="3:10" ht="13" x14ac:dyDescent="0.2">
      <c r="C96" s="587" t="e">
        <f>生産増加の計算シート!AM35</f>
        <v>#N/A</v>
      </c>
      <c r="D96" s="588" t="e">
        <f>生産増加の計算シート!AM35</f>
        <v>#N/A</v>
      </c>
      <c r="E96" s="188" t="e">
        <f>生産増加の計算シート!AN35</f>
        <v>#N/A</v>
      </c>
      <c r="F96" s="189" t="e">
        <f>生産増加の計算シート!AO35</f>
        <v>#N/A</v>
      </c>
      <c r="G96" s="190" t="e">
        <f>生産増加の計算シート!AP35</f>
        <v>#N/A</v>
      </c>
      <c r="H96" s="191" t="e">
        <f>生産増加の計算シート!AQ35</f>
        <v>#N/A</v>
      </c>
      <c r="I96" s="188" t="e">
        <f>生産増加の計算シート!AR35</f>
        <v>#N/A</v>
      </c>
      <c r="J96" s="190" t="e">
        <f>生産増加の計算シート!AS35</f>
        <v>#N/A</v>
      </c>
    </row>
    <row r="97" spans="3:10" ht="13" x14ac:dyDescent="0.2">
      <c r="C97" s="587" t="e">
        <f>生産増加の計算シート!AM36</f>
        <v>#N/A</v>
      </c>
      <c r="D97" s="588" t="e">
        <f>生産増加の計算シート!AM36</f>
        <v>#N/A</v>
      </c>
      <c r="E97" s="188" t="e">
        <f>生産増加の計算シート!AN36</f>
        <v>#N/A</v>
      </c>
      <c r="F97" s="189" t="e">
        <f>生産増加の計算シート!AO36</f>
        <v>#N/A</v>
      </c>
      <c r="G97" s="190" t="e">
        <f>生産増加の計算シート!AP36</f>
        <v>#N/A</v>
      </c>
      <c r="H97" s="191" t="e">
        <f>生産増加の計算シート!AQ36</f>
        <v>#N/A</v>
      </c>
      <c r="I97" s="188" t="e">
        <f>生産増加の計算シート!AR36</f>
        <v>#N/A</v>
      </c>
      <c r="J97" s="190" t="e">
        <f>生産増加の計算シート!AS36</f>
        <v>#N/A</v>
      </c>
    </row>
    <row r="98" spans="3:10" ht="13" x14ac:dyDescent="0.2">
      <c r="C98" s="591" t="e">
        <f>生産増加の計算シート!AM37</f>
        <v>#N/A</v>
      </c>
      <c r="D98" s="592" t="e">
        <f>生産増加の計算シート!AM37</f>
        <v>#N/A</v>
      </c>
      <c r="E98" s="192" t="e">
        <f>生産増加の計算シート!AN37</f>
        <v>#N/A</v>
      </c>
      <c r="F98" s="193" t="e">
        <f>生産増加の計算シート!AO37</f>
        <v>#N/A</v>
      </c>
      <c r="G98" s="194" t="e">
        <f>生産増加の計算シート!AP37</f>
        <v>#N/A</v>
      </c>
      <c r="H98" s="195" t="e">
        <f>生産増加の計算シート!AQ37</f>
        <v>#N/A</v>
      </c>
      <c r="I98" s="192" t="e">
        <f>生産増加の計算シート!AR37</f>
        <v>#N/A</v>
      </c>
      <c r="J98" s="194" t="e">
        <f>生産増加の計算シート!AS37</f>
        <v>#N/A</v>
      </c>
    </row>
    <row r="99" spans="3:10" ht="13" x14ac:dyDescent="0.2">
      <c r="C99" s="593" t="e">
        <f>生産増加の計算シート!AM38</f>
        <v>#N/A</v>
      </c>
      <c r="D99" s="594" t="e">
        <f>生産増加の計算シート!AM38</f>
        <v>#N/A</v>
      </c>
      <c r="E99" s="196" t="e">
        <f>生産増加の計算シート!AN38</f>
        <v>#N/A</v>
      </c>
      <c r="F99" s="197" t="e">
        <f>生産増加の計算シート!AO38</f>
        <v>#N/A</v>
      </c>
      <c r="G99" s="198" t="e">
        <f>生産増加の計算シート!AP38</f>
        <v>#N/A</v>
      </c>
      <c r="H99" s="199" t="e">
        <f>生産増加の計算シート!AQ38</f>
        <v>#N/A</v>
      </c>
      <c r="I99" s="196" t="e">
        <f>生産増加の計算シート!AR38</f>
        <v>#N/A</v>
      </c>
      <c r="J99" s="198" t="e">
        <f>生産増加の計算シート!AS38</f>
        <v>#N/A</v>
      </c>
    </row>
    <row r="100" spans="3:10" ht="13" x14ac:dyDescent="0.2">
      <c r="C100" s="587" t="e">
        <f>生産増加の計算シート!AM39</f>
        <v>#N/A</v>
      </c>
      <c r="D100" s="588" t="e">
        <f>生産増加の計算シート!AM39</f>
        <v>#N/A</v>
      </c>
      <c r="E100" s="188" t="e">
        <f>生産増加の計算シート!AN39</f>
        <v>#N/A</v>
      </c>
      <c r="F100" s="189" t="e">
        <f>生産増加の計算シート!AO39</f>
        <v>#N/A</v>
      </c>
      <c r="G100" s="190" t="e">
        <f>生産増加の計算シート!AP39</f>
        <v>#N/A</v>
      </c>
      <c r="H100" s="191" t="e">
        <f>生産増加の計算シート!AQ39</f>
        <v>#N/A</v>
      </c>
      <c r="I100" s="188" t="e">
        <f>生産増加の計算シート!AR39</f>
        <v>#N/A</v>
      </c>
      <c r="J100" s="190" t="e">
        <f>生産増加の計算シート!AS39</f>
        <v>#N/A</v>
      </c>
    </row>
    <row r="101" spans="3:10" ht="13" x14ac:dyDescent="0.2">
      <c r="C101" s="587" t="e">
        <f>生産増加の計算シート!AM40</f>
        <v>#N/A</v>
      </c>
      <c r="D101" s="588" t="e">
        <f>生産増加の計算シート!AM40</f>
        <v>#N/A</v>
      </c>
      <c r="E101" s="188" t="e">
        <f>生産増加の計算シート!AN40</f>
        <v>#N/A</v>
      </c>
      <c r="F101" s="189" t="e">
        <f>生産増加の計算シート!AO40</f>
        <v>#N/A</v>
      </c>
      <c r="G101" s="190" t="e">
        <f>生産増加の計算シート!AP40</f>
        <v>#N/A</v>
      </c>
      <c r="H101" s="191" t="e">
        <f>生産増加の計算シート!AQ40</f>
        <v>#N/A</v>
      </c>
      <c r="I101" s="188" t="e">
        <f>生産増加の計算シート!AR40</f>
        <v>#N/A</v>
      </c>
      <c r="J101" s="190" t="e">
        <f>生産増加の計算シート!AS40</f>
        <v>#N/A</v>
      </c>
    </row>
    <row r="102" spans="3:10" ht="13" x14ac:dyDescent="0.2">
      <c r="C102" s="587" t="e">
        <f>生産増加の計算シート!AM41</f>
        <v>#N/A</v>
      </c>
      <c r="D102" s="588" t="e">
        <f>生産増加の計算シート!AM41</f>
        <v>#N/A</v>
      </c>
      <c r="E102" s="188" t="e">
        <f>生産増加の計算シート!AN41</f>
        <v>#N/A</v>
      </c>
      <c r="F102" s="189" t="e">
        <f>生産増加の計算シート!AO41</f>
        <v>#N/A</v>
      </c>
      <c r="G102" s="190" t="e">
        <f>生産増加の計算シート!AP41</f>
        <v>#N/A</v>
      </c>
      <c r="H102" s="191" t="e">
        <f>生産増加の計算シート!AQ41</f>
        <v>#N/A</v>
      </c>
      <c r="I102" s="188" t="e">
        <f>生産増加の計算シート!AR41</f>
        <v>#N/A</v>
      </c>
      <c r="J102" s="190" t="e">
        <f>生産増加の計算シート!AS41</f>
        <v>#N/A</v>
      </c>
    </row>
    <row r="103" spans="3:10" ht="13" x14ac:dyDescent="0.2">
      <c r="C103" s="591" t="e">
        <f>生産増加の計算シート!AM42</f>
        <v>#N/A</v>
      </c>
      <c r="D103" s="592" t="e">
        <f>生産増加の計算シート!AM42</f>
        <v>#N/A</v>
      </c>
      <c r="E103" s="192" t="e">
        <f>生産増加の計算シート!AN42</f>
        <v>#N/A</v>
      </c>
      <c r="F103" s="193" t="e">
        <f>生産増加の計算シート!AO42</f>
        <v>#N/A</v>
      </c>
      <c r="G103" s="194" t="e">
        <f>生産増加の計算シート!AP42</f>
        <v>#N/A</v>
      </c>
      <c r="H103" s="195" t="e">
        <f>生産増加の計算シート!AQ42</f>
        <v>#N/A</v>
      </c>
      <c r="I103" s="192" t="e">
        <f>生産増加の計算シート!AR42</f>
        <v>#N/A</v>
      </c>
      <c r="J103" s="194" t="e">
        <f>生産増加の計算シート!AS42</f>
        <v>#N/A</v>
      </c>
    </row>
    <row r="104" spans="3:10" ht="13" x14ac:dyDescent="0.2">
      <c r="C104" s="593" t="e">
        <f>生産増加の計算シート!AM43</f>
        <v>#N/A</v>
      </c>
      <c r="D104" s="594" t="e">
        <f>生産増加の計算シート!AM43</f>
        <v>#N/A</v>
      </c>
      <c r="E104" s="196" t="e">
        <f>生産増加の計算シート!AN43</f>
        <v>#N/A</v>
      </c>
      <c r="F104" s="197" t="e">
        <f>生産増加の計算シート!AO43</f>
        <v>#N/A</v>
      </c>
      <c r="G104" s="198" t="e">
        <f>生産増加の計算シート!AP43</f>
        <v>#N/A</v>
      </c>
      <c r="H104" s="199" t="e">
        <f>生産増加の計算シート!AQ43</f>
        <v>#N/A</v>
      </c>
      <c r="I104" s="196" t="e">
        <f>生産増加の計算シート!AR43</f>
        <v>#N/A</v>
      </c>
      <c r="J104" s="198" t="e">
        <f>生産増加の計算シート!AS43</f>
        <v>#N/A</v>
      </c>
    </row>
    <row r="105" spans="3:10" ht="13.5" thickBot="1" x14ac:dyDescent="0.25">
      <c r="C105" s="606" t="e">
        <f>生産増加の計算シート!AM44</f>
        <v>#N/A</v>
      </c>
      <c r="D105" s="607" t="e">
        <f>生産増加の計算シート!AM44</f>
        <v>#N/A</v>
      </c>
      <c r="E105" s="200" t="e">
        <f>生産増加の計算シート!AN44</f>
        <v>#N/A</v>
      </c>
      <c r="F105" s="201" t="e">
        <f>生産増加の計算シート!AO44</f>
        <v>#N/A</v>
      </c>
      <c r="G105" s="202" t="e">
        <f>生産増加の計算シート!AP44</f>
        <v>#N/A</v>
      </c>
      <c r="H105" s="203" t="e">
        <f>生産増加の計算シート!AQ44</f>
        <v>#N/A</v>
      </c>
      <c r="I105" s="200" t="e">
        <f>生産増加の計算シート!AR44</f>
        <v>#N/A</v>
      </c>
      <c r="J105" s="202" t="e">
        <f>生産増加の計算シート!AS44</f>
        <v>#N/A</v>
      </c>
    </row>
    <row r="106" spans="3:10" ht="13.5" thickBot="1" x14ac:dyDescent="0.25">
      <c r="C106" s="609" t="s">
        <v>56</v>
      </c>
      <c r="D106" s="610" t="s">
        <v>161</v>
      </c>
      <c r="E106" s="133" t="e">
        <f>生産増加の計算シート!AN45</f>
        <v>#N/A</v>
      </c>
      <c r="F106" s="134" t="e">
        <f>生産増加の計算シート!AO45</f>
        <v>#N/A</v>
      </c>
      <c r="G106" s="135" t="e">
        <f>生産増加の計算シート!AP45</f>
        <v>#N/A</v>
      </c>
      <c r="H106" s="132"/>
      <c r="I106" s="133" t="e">
        <f>生産増加の計算シート!AR45</f>
        <v>#N/A</v>
      </c>
      <c r="J106" s="135" t="e">
        <f>生産増加の計算シート!AS45</f>
        <v>#N/A</v>
      </c>
    </row>
    <row r="107" spans="3:10" ht="13" x14ac:dyDescent="0.2">
      <c r="C107" s="130" t="s">
        <v>197</v>
      </c>
    </row>
    <row r="109" spans="3:10" ht="16.5" x14ac:dyDescent="0.2">
      <c r="C109" s="552" t="s">
        <v>204</v>
      </c>
      <c r="D109" s="552"/>
      <c r="E109" s="552"/>
      <c r="F109" s="552"/>
      <c r="G109" s="552"/>
      <c r="H109" s="552"/>
      <c r="I109" s="552"/>
      <c r="J109" s="552"/>
    </row>
    <row r="110" spans="3:10" ht="12.75" customHeight="1" x14ac:dyDescent="0.2">
      <c r="C110" s="165"/>
      <c r="D110" s="165"/>
      <c r="E110" s="165"/>
      <c r="F110" s="165"/>
      <c r="G110" s="165"/>
      <c r="H110" s="165"/>
      <c r="I110" s="165"/>
      <c r="J110" s="165"/>
    </row>
    <row r="111" spans="3:10" ht="12.75" customHeight="1" x14ac:dyDescent="0.2">
      <c r="C111" s="617" t="s">
        <v>205</v>
      </c>
      <c r="D111" s="608" t="s">
        <v>199</v>
      </c>
      <c r="E111" s="608"/>
      <c r="F111" s="608"/>
      <c r="G111" s="608"/>
      <c r="H111" s="608"/>
      <c r="I111" s="608"/>
      <c r="J111" s="608"/>
    </row>
    <row r="112" spans="3:10" ht="12.75" customHeight="1" x14ac:dyDescent="0.2">
      <c r="C112" s="617"/>
      <c r="D112" s="608"/>
      <c r="E112" s="608"/>
      <c r="F112" s="608"/>
      <c r="G112" s="608"/>
      <c r="H112" s="608"/>
      <c r="I112" s="608"/>
      <c r="J112" s="608"/>
    </row>
    <row r="113" spans="3:10" ht="12.75" customHeight="1" x14ac:dyDescent="0.2">
      <c r="C113" s="617"/>
      <c r="D113" s="608"/>
      <c r="E113" s="608"/>
      <c r="F113" s="608"/>
      <c r="G113" s="608"/>
      <c r="H113" s="608"/>
      <c r="I113" s="608"/>
      <c r="J113" s="608"/>
    </row>
    <row r="114" spans="3:10" ht="12.75" customHeight="1" x14ac:dyDescent="0.2">
      <c r="C114" s="165"/>
      <c r="D114" s="618" t="s">
        <v>206</v>
      </c>
      <c r="E114" s="619"/>
      <c r="F114" s="213"/>
      <c r="G114" s="213"/>
      <c r="H114" s="213"/>
      <c r="I114" s="213"/>
      <c r="J114" s="214"/>
    </row>
    <row r="115" spans="3:10" ht="12.75" customHeight="1" x14ac:dyDescent="0.2">
      <c r="C115" s="165"/>
      <c r="D115" s="611" t="s">
        <v>207</v>
      </c>
      <c r="E115" s="612"/>
      <c r="F115" s="612"/>
      <c r="G115" s="612"/>
      <c r="H115" s="612"/>
      <c r="I115" s="612"/>
      <c r="J115" s="613"/>
    </row>
    <row r="116" spans="3:10" ht="12.75" customHeight="1" x14ac:dyDescent="0.2">
      <c r="C116" s="165"/>
      <c r="D116" s="611"/>
      <c r="E116" s="612"/>
      <c r="F116" s="612"/>
      <c r="G116" s="612"/>
      <c r="H116" s="612"/>
      <c r="I116" s="612"/>
      <c r="J116" s="613"/>
    </row>
    <row r="117" spans="3:10" ht="12.75" customHeight="1" x14ac:dyDescent="0.2">
      <c r="C117" s="165"/>
      <c r="D117" s="611"/>
      <c r="E117" s="612"/>
      <c r="F117" s="612"/>
      <c r="G117" s="612"/>
      <c r="H117" s="612"/>
      <c r="I117" s="612"/>
      <c r="J117" s="613"/>
    </row>
    <row r="118" spans="3:10" ht="12.75" customHeight="1" x14ac:dyDescent="0.2">
      <c r="C118" s="165"/>
      <c r="D118" s="611"/>
      <c r="E118" s="612"/>
      <c r="F118" s="612"/>
      <c r="G118" s="612"/>
      <c r="H118" s="612"/>
      <c r="I118" s="612"/>
      <c r="J118" s="613"/>
    </row>
    <row r="119" spans="3:10" ht="12.75" customHeight="1" x14ac:dyDescent="0.2">
      <c r="C119" s="165"/>
      <c r="D119" s="611"/>
      <c r="E119" s="612"/>
      <c r="F119" s="612"/>
      <c r="G119" s="612"/>
      <c r="H119" s="612"/>
      <c r="I119" s="612"/>
      <c r="J119" s="613"/>
    </row>
    <row r="120" spans="3:10" ht="12.75" customHeight="1" x14ac:dyDescent="0.2">
      <c r="C120" s="165"/>
      <c r="D120" s="611"/>
      <c r="E120" s="612"/>
      <c r="F120" s="612"/>
      <c r="G120" s="612"/>
      <c r="H120" s="612"/>
      <c r="I120" s="612"/>
      <c r="J120" s="613"/>
    </row>
    <row r="121" spans="3:10" ht="12.75" customHeight="1" x14ac:dyDescent="0.2">
      <c r="C121" s="165"/>
      <c r="D121" s="611"/>
      <c r="E121" s="612"/>
      <c r="F121" s="612"/>
      <c r="G121" s="612"/>
      <c r="H121" s="612"/>
      <c r="I121" s="612"/>
      <c r="J121" s="613"/>
    </row>
    <row r="122" spans="3:10" ht="12.75" customHeight="1" x14ac:dyDescent="0.2">
      <c r="C122" s="165"/>
      <c r="D122" s="611"/>
      <c r="E122" s="612"/>
      <c r="F122" s="612"/>
      <c r="G122" s="612"/>
      <c r="H122" s="612"/>
      <c r="I122" s="612"/>
      <c r="J122" s="613"/>
    </row>
    <row r="123" spans="3:10" ht="12.75" customHeight="1" x14ac:dyDescent="0.2">
      <c r="C123" s="165"/>
      <c r="D123" s="614"/>
      <c r="E123" s="615"/>
      <c r="F123" s="615"/>
      <c r="G123" s="615"/>
      <c r="H123" s="615"/>
      <c r="I123" s="615"/>
      <c r="J123" s="616"/>
    </row>
    <row r="124" spans="3:10" ht="12.75" customHeight="1" x14ac:dyDescent="0.2">
      <c r="C124" s="165"/>
      <c r="D124" s="215"/>
      <c r="E124" s="215"/>
      <c r="F124" s="215"/>
      <c r="G124" s="215"/>
      <c r="H124" s="215"/>
      <c r="I124" s="215"/>
      <c r="J124" s="215"/>
    </row>
    <row r="125" spans="3:10" ht="12.75" customHeight="1" x14ac:dyDescent="0.2">
      <c r="C125" s="617" t="s">
        <v>210</v>
      </c>
      <c r="D125" s="608" t="s">
        <v>280</v>
      </c>
      <c r="E125" s="608"/>
      <c r="F125" s="608"/>
      <c r="G125" s="608"/>
      <c r="H125" s="608"/>
      <c r="I125" s="608"/>
      <c r="J125" s="608"/>
    </row>
    <row r="126" spans="3:10" ht="12.75" customHeight="1" x14ac:dyDescent="0.2">
      <c r="C126" s="617"/>
      <c r="D126" s="608"/>
      <c r="E126" s="608"/>
      <c r="F126" s="608"/>
      <c r="G126" s="608"/>
      <c r="H126" s="608"/>
      <c r="I126" s="608"/>
      <c r="J126" s="608"/>
    </row>
    <row r="127" spans="3:10" ht="12.75" customHeight="1" x14ac:dyDescent="0.2">
      <c r="C127" s="617"/>
      <c r="D127" s="608"/>
      <c r="E127" s="608"/>
      <c r="F127" s="608"/>
      <c r="G127" s="608"/>
      <c r="H127" s="608"/>
      <c r="I127" s="608"/>
      <c r="J127" s="608"/>
    </row>
    <row r="128" spans="3:10" ht="12.75" customHeight="1" x14ac:dyDescent="0.2">
      <c r="D128" s="204"/>
      <c r="E128" s="204"/>
      <c r="F128" s="204"/>
      <c r="G128" s="204"/>
      <c r="H128" s="204"/>
      <c r="I128" s="204"/>
      <c r="J128" s="204"/>
    </row>
    <row r="129" spans="4:10" ht="12.75" customHeight="1" x14ac:dyDescent="0.2">
      <c r="D129" s="204"/>
      <c r="E129" s="204"/>
      <c r="F129" s="204"/>
      <c r="G129" s="204"/>
      <c r="H129" s="204"/>
      <c r="I129" s="204"/>
      <c r="J129" s="204"/>
    </row>
    <row r="130" spans="4:10" ht="12.75" customHeight="1" x14ac:dyDescent="0.2">
      <c r="D130" s="204"/>
      <c r="E130" s="204"/>
      <c r="F130" s="204"/>
      <c r="G130" s="204"/>
      <c r="H130" s="204"/>
      <c r="I130" s="204"/>
      <c r="J130" s="204"/>
    </row>
    <row r="131" spans="4:10" ht="12.75" customHeight="1" x14ac:dyDescent="0.2">
      <c r="D131" s="204"/>
      <c r="E131" s="204"/>
      <c r="F131" s="204"/>
      <c r="G131" s="204"/>
      <c r="H131" s="204"/>
      <c r="I131" s="204"/>
      <c r="J131" s="204"/>
    </row>
    <row r="132" spans="4:10" ht="12.75" customHeight="1" x14ac:dyDescent="0.2">
      <c r="D132" s="204"/>
      <c r="E132" s="204"/>
      <c r="F132" s="204"/>
      <c r="G132" s="204"/>
      <c r="H132" s="204"/>
      <c r="I132" s="204"/>
      <c r="J132" s="204"/>
    </row>
    <row r="133" spans="4:10" ht="12.75" customHeight="1" x14ac:dyDescent="0.2">
      <c r="D133" s="204"/>
      <c r="E133" s="204"/>
      <c r="F133" s="204"/>
      <c r="G133" s="204"/>
      <c r="H133" s="204"/>
      <c r="I133" s="204"/>
      <c r="J133" s="204"/>
    </row>
    <row r="134" spans="4:10" ht="12.75" customHeight="1" x14ac:dyDescent="0.2">
      <c r="D134" s="204"/>
      <c r="E134" s="204"/>
      <c r="F134" s="204"/>
      <c r="G134" s="204"/>
      <c r="H134" s="204"/>
      <c r="I134" s="204"/>
      <c r="J134" s="204"/>
    </row>
  </sheetData>
  <mergeCells count="67">
    <mergeCell ref="C106:D106"/>
    <mergeCell ref="C109:J109"/>
    <mergeCell ref="C81:D81"/>
    <mergeCell ref="C82:D82"/>
    <mergeCell ref="C103:D103"/>
    <mergeCell ref="C104:D104"/>
    <mergeCell ref="C105:D105"/>
    <mergeCell ref="C96:D96"/>
    <mergeCell ref="C97:D97"/>
    <mergeCell ref="C92:D92"/>
    <mergeCell ref="C84:D84"/>
    <mergeCell ref="C85:D85"/>
    <mergeCell ref="C86:D86"/>
    <mergeCell ref="C87:D87"/>
    <mergeCell ref="D111:J113"/>
    <mergeCell ref="D115:J123"/>
    <mergeCell ref="C66:D68"/>
    <mergeCell ref="E66:E68"/>
    <mergeCell ref="H66:H68"/>
    <mergeCell ref="F67:F68"/>
    <mergeCell ref="J67:J68"/>
    <mergeCell ref="C69:D69"/>
    <mergeCell ref="C70:D70"/>
    <mergeCell ref="C71:D71"/>
    <mergeCell ref="C77:D77"/>
    <mergeCell ref="C78:D78"/>
    <mergeCell ref="C79:D79"/>
    <mergeCell ref="C80:D80"/>
    <mergeCell ref="C90:D90"/>
    <mergeCell ref="C91:D91"/>
    <mergeCell ref="I22:I24"/>
    <mergeCell ref="G23:G24"/>
    <mergeCell ref="C83:D83"/>
    <mergeCell ref="D125:J127"/>
    <mergeCell ref="C72:D72"/>
    <mergeCell ref="C73:D73"/>
    <mergeCell ref="C74:D74"/>
    <mergeCell ref="C75:D75"/>
    <mergeCell ref="C76:D76"/>
    <mergeCell ref="C99:D99"/>
    <mergeCell ref="C100:D100"/>
    <mergeCell ref="C101:D101"/>
    <mergeCell ref="C102:D102"/>
    <mergeCell ref="C93:D93"/>
    <mergeCell ref="C94:D94"/>
    <mergeCell ref="C95:D95"/>
    <mergeCell ref="D2:J3"/>
    <mergeCell ref="D4:J4"/>
    <mergeCell ref="D7:J9"/>
    <mergeCell ref="D13:J14"/>
    <mergeCell ref="D16:J17"/>
    <mergeCell ref="C125:C127"/>
    <mergeCell ref="C19:J19"/>
    <mergeCell ref="C34:J34"/>
    <mergeCell ref="C63:J63"/>
    <mergeCell ref="C111:C113"/>
    <mergeCell ref="D114:E114"/>
    <mergeCell ref="J23:J24"/>
    <mergeCell ref="I66:I68"/>
    <mergeCell ref="D22:E24"/>
    <mergeCell ref="D28:E28"/>
    <mergeCell ref="D29:E29"/>
    <mergeCell ref="F22:F24"/>
    <mergeCell ref="D25:D27"/>
    <mergeCell ref="C98:D98"/>
    <mergeCell ref="C88:D88"/>
    <mergeCell ref="C89:D89"/>
  </mergeCells>
  <phoneticPr fontId="2"/>
  <pageMargins left="0.43307086614173229" right="0.31496062992125984" top="0.39370078740157483" bottom="0.39370078740157483" header="0.39370078740157483" footer="0.51181102362204722"/>
  <pageSetup paperSize="9" scale="87" fitToHeight="2" orientation="portrait" r:id="rId1"/>
  <headerFooter alignWithMargins="0"/>
  <ignoredErrors>
    <ignoredError sqref="F25:F30 G25:G29 H25:H29 I25:I29 J25:J29 E32" unlocked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00FF"/>
    <pageSetUpPr fitToPage="1"/>
  </sheetPr>
  <dimension ref="B1:K134"/>
  <sheetViews>
    <sheetView showGridLines="0" zoomScaleNormal="100" workbookViewId="0"/>
  </sheetViews>
  <sheetFormatPr defaultColWidth="18.6328125" defaultRowHeight="12.75" customHeight="1" x14ac:dyDescent="0.2"/>
  <cols>
    <col min="1" max="1" width="4.453125" style="13" customWidth="1"/>
    <col min="2" max="2" width="1.26953125" style="13" customWidth="1"/>
    <col min="3" max="3" width="4.26953125" style="13" customWidth="1"/>
    <col min="4" max="4" width="15.6328125" style="13" customWidth="1"/>
    <col min="5" max="10" width="14.6328125" style="13" customWidth="1"/>
    <col min="11" max="11" width="1.453125" style="13" customWidth="1"/>
    <col min="12" max="16384" width="18.6328125" style="13"/>
  </cols>
  <sheetData>
    <row r="1" spans="2:11" s="165" customFormat="1" ht="18.75" customHeight="1" x14ac:dyDescent="0.2">
      <c r="J1" s="205" t="s">
        <v>279</v>
      </c>
    </row>
    <row r="2" spans="2:11" s="74" customFormat="1" ht="25.15" customHeight="1" x14ac:dyDescent="0.2">
      <c r="B2" s="165"/>
      <c r="C2" s="539"/>
      <c r="D2" s="559" t="s">
        <v>193</v>
      </c>
      <c r="E2" s="560"/>
      <c r="F2" s="560"/>
      <c r="G2" s="560"/>
      <c r="H2" s="560"/>
      <c r="I2" s="560"/>
      <c r="J2" s="560"/>
    </row>
    <row r="3" spans="2:11" s="74" customFormat="1" ht="25.15" customHeight="1" thickBot="1" x14ac:dyDescent="0.25">
      <c r="B3" s="165"/>
      <c r="C3" s="539"/>
      <c r="D3" s="561"/>
      <c r="E3" s="562"/>
      <c r="F3" s="562"/>
      <c r="G3" s="562"/>
      <c r="H3" s="562"/>
      <c r="I3" s="562"/>
      <c r="J3" s="562"/>
      <c r="K3" s="76"/>
    </row>
    <row r="4" spans="2:11" s="74" customFormat="1" ht="10.15" customHeight="1" thickTop="1" x14ac:dyDescent="0.2">
      <c r="B4" s="165"/>
      <c r="C4" s="540"/>
      <c r="D4" s="563"/>
      <c r="E4" s="563"/>
      <c r="F4" s="563"/>
      <c r="G4" s="563"/>
      <c r="H4" s="563"/>
      <c r="I4" s="563"/>
      <c r="J4" s="563"/>
      <c r="K4" s="76"/>
    </row>
    <row r="5" spans="2:11" s="75" customFormat="1" ht="6.75" customHeight="1" x14ac:dyDescent="0.2">
      <c r="C5" s="77"/>
      <c r="D5" s="77"/>
      <c r="E5" s="76"/>
      <c r="F5" s="76"/>
      <c r="G5" s="76"/>
      <c r="H5" s="76"/>
      <c r="I5" s="76"/>
      <c r="J5" s="76"/>
      <c r="K5" s="76"/>
    </row>
    <row r="6" spans="2:11" s="75" customFormat="1" ht="18.75" customHeight="1" thickBot="1" x14ac:dyDescent="0.25">
      <c r="C6" s="163" t="s">
        <v>194</v>
      </c>
      <c r="D6" s="164"/>
      <c r="E6" s="164"/>
      <c r="F6" s="164"/>
      <c r="G6" s="164"/>
      <c r="H6" s="164"/>
      <c r="I6" s="164"/>
      <c r="J6" s="164"/>
      <c r="K6" s="76"/>
    </row>
    <row r="7" spans="2:11" s="75" customFormat="1" ht="25.15" customHeight="1" x14ac:dyDescent="0.2">
      <c r="C7" s="165"/>
      <c r="D7" s="564"/>
      <c r="E7" s="565"/>
      <c r="F7" s="565"/>
      <c r="G7" s="565"/>
      <c r="H7" s="565"/>
      <c r="I7" s="565"/>
      <c r="J7" s="566"/>
      <c r="K7" s="76"/>
    </row>
    <row r="8" spans="2:11" s="75" customFormat="1" ht="25.15" customHeight="1" x14ac:dyDescent="0.2">
      <c r="C8" s="165"/>
      <c r="D8" s="567"/>
      <c r="E8" s="568"/>
      <c r="F8" s="568"/>
      <c r="G8" s="568"/>
      <c r="H8" s="568"/>
      <c r="I8" s="568"/>
      <c r="J8" s="569"/>
      <c r="K8" s="76"/>
    </row>
    <row r="9" spans="2:11" s="75" customFormat="1" ht="25.15" customHeight="1" thickBot="1" x14ac:dyDescent="0.25">
      <c r="C9" s="165"/>
      <c r="D9" s="570"/>
      <c r="E9" s="571"/>
      <c r="F9" s="571"/>
      <c r="G9" s="571"/>
      <c r="H9" s="571"/>
      <c r="I9" s="571"/>
      <c r="J9" s="572"/>
      <c r="K9" s="76"/>
    </row>
    <row r="10" spans="2:11" s="75" customFormat="1" ht="6" customHeight="1" x14ac:dyDescent="0.2">
      <c r="C10" s="165"/>
      <c r="D10" s="164"/>
      <c r="E10" s="164"/>
      <c r="F10" s="164"/>
      <c r="G10" s="164"/>
      <c r="H10" s="164"/>
      <c r="I10" s="164"/>
      <c r="J10" s="164"/>
      <c r="K10" s="76"/>
    </row>
    <row r="11" spans="2:11" s="75" customFormat="1" ht="18.75" customHeight="1" thickBot="1" x14ac:dyDescent="0.25">
      <c r="C11" s="163" t="s">
        <v>200</v>
      </c>
      <c r="D11" s="164"/>
      <c r="E11" s="164"/>
      <c r="F11" s="164"/>
      <c r="G11" s="164"/>
      <c r="H11" s="164"/>
      <c r="I11" s="164"/>
      <c r="J11" s="164"/>
      <c r="K11" s="76"/>
    </row>
    <row r="12" spans="2:11" s="75" customFormat="1" ht="18.75" customHeight="1" x14ac:dyDescent="0.2">
      <c r="C12" s="165"/>
      <c r="D12" s="541" t="s">
        <v>201</v>
      </c>
      <c r="E12" s="206"/>
      <c r="F12" s="206"/>
      <c r="G12" s="206"/>
      <c r="H12" s="206"/>
      <c r="I12" s="206"/>
      <c r="J12" s="207"/>
      <c r="K12" s="76"/>
    </row>
    <row r="13" spans="2:11" s="75" customFormat="1" ht="25.15" customHeight="1" x14ac:dyDescent="0.2">
      <c r="C13" s="165"/>
      <c r="D13" s="567"/>
      <c r="E13" s="568"/>
      <c r="F13" s="568"/>
      <c r="G13" s="568"/>
      <c r="H13" s="568"/>
      <c r="I13" s="568"/>
      <c r="J13" s="569"/>
      <c r="K13" s="76"/>
    </row>
    <row r="14" spans="2:11" s="75" customFormat="1" ht="25.15" customHeight="1" x14ac:dyDescent="0.2">
      <c r="C14" s="165"/>
      <c r="D14" s="567"/>
      <c r="E14" s="568"/>
      <c r="F14" s="568"/>
      <c r="G14" s="568"/>
      <c r="H14" s="568"/>
      <c r="I14" s="568"/>
      <c r="J14" s="569"/>
      <c r="K14" s="76"/>
    </row>
    <row r="15" spans="2:11" s="75" customFormat="1" ht="18.75" customHeight="1" x14ac:dyDescent="0.2">
      <c r="C15" s="165"/>
      <c r="D15" s="542" t="s">
        <v>202</v>
      </c>
      <c r="E15" s="208"/>
      <c r="F15" s="208"/>
      <c r="G15" s="208"/>
      <c r="H15" s="208"/>
      <c r="I15" s="208"/>
      <c r="J15" s="209"/>
      <c r="K15" s="76"/>
    </row>
    <row r="16" spans="2:11" s="75" customFormat="1" ht="25.15" customHeight="1" x14ac:dyDescent="0.2">
      <c r="C16" s="165"/>
      <c r="D16" s="567"/>
      <c r="E16" s="568"/>
      <c r="F16" s="568"/>
      <c r="G16" s="568"/>
      <c r="H16" s="568"/>
      <c r="I16" s="568"/>
      <c r="J16" s="569"/>
      <c r="K16" s="76"/>
    </row>
    <row r="17" spans="2:11" s="75" customFormat="1" ht="25.15" customHeight="1" thickBot="1" x14ac:dyDescent="0.25">
      <c r="C17" s="165"/>
      <c r="D17" s="570"/>
      <c r="E17" s="571"/>
      <c r="F17" s="571"/>
      <c r="G17" s="571"/>
      <c r="H17" s="571"/>
      <c r="I17" s="571"/>
      <c r="J17" s="572"/>
      <c r="K17" s="76"/>
    </row>
    <row r="18" spans="2:11" s="75" customFormat="1" ht="10.5" customHeight="1" x14ac:dyDescent="0.2">
      <c r="C18" s="165"/>
      <c r="D18" s="165"/>
      <c r="E18" s="165"/>
      <c r="F18" s="165"/>
      <c r="G18" s="165"/>
      <c r="H18" s="165"/>
      <c r="I18" s="165"/>
      <c r="J18" s="165"/>
      <c r="K18" s="76"/>
    </row>
    <row r="19" spans="2:11" s="74" customFormat="1" ht="22.5" customHeight="1" x14ac:dyDescent="0.2">
      <c r="B19" s="85"/>
      <c r="C19" s="552" t="s">
        <v>203</v>
      </c>
      <c r="D19" s="552"/>
      <c r="E19" s="552"/>
      <c r="F19" s="552"/>
      <c r="G19" s="552"/>
      <c r="H19" s="552"/>
      <c r="I19" s="552"/>
      <c r="J19" s="552"/>
      <c r="K19" s="85"/>
    </row>
    <row r="20" spans="2:11" s="210" customFormat="1" ht="9.75" customHeight="1" x14ac:dyDescent="0.2">
      <c r="B20" s="211"/>
      <c r="C20" s="212"/>
      <c r="D20" s="212"/>
      <c r="E20" s="212"/>
      <c r="F20" s="212"/>
      <c r="G20" s="212"/>
      <c r="H20" s="212"/>
      <c r="I20" s="212"/>
      <c r="J20" s="212"/>
      <c r="K20" s="211"/>
    </row>
    <row r="21" spans="2:11" s="75" customFormat="1" ht="13.5" customHeight="1" thickBot="1" x14ac:dyDescent="0.25">
      <c r="B21" s="78"/>
      <c r="C21" s="78"/>
      <c r="D21" s="78"/>
      <c r="E21" s="78"/>
      <c r="F21" s="78"/>
      <c r="G21" s="78"/>
      <c r="H21" s="82" t="s">
        <v>89</v>
      </c>
      <c r="I21" s="78"/>
      <c r="J21" s="82" t="s">
        <v>130</v>
      </c>
      <c r="K21" s="78"/>
    </row>
    <row r="22" spans="2:11" s="75" customFormat="1" ht="6" customHeight="1" x14ac:dyDescent="0.2">
      <c r="B22" s="78"/>
      <c r="C22" s="78"/>
      <c r="D22" s="578"/>
      <c r="E22" s="579"/>
      <c r="F22" s="573" t="s">
        <v>57</v>
      </c>
      <c r="G22" s="83"/>
      <c r="H22" s="83"/>
      <c r="I22" s="573" t="s">
        <v>73</v>
      </c>
      <c r="J22" s="84"/>
      <c r="K22" s="78"/>
    </row>
    <row r="23" spans="2:11" s="75" customFormat="1" ht="6" customHeight="1" x14ac:dyDescent="0.2">
      <c r="B23" s="78"/>
      <c r="C23" s="78"/>
      <c r="D23" s="580"/>
      <c r="E23" s="581"/>
      <c r="F23" s="574"/>
      <c r="G23" s="576" t="s">
        <v>131</v>
      </c>
      <c r="H23" s="90"/>
      <c r="I23" s="574"/>
      <c r="J23" s="557" t="s">
        <v>74</v>
      </c>
      <c r="K23" s="78"/>
    </row>
    <row r="24" spans="2:11" s="81" customFormat="1" ht="30" customHeight="1" thickBot="1" x14ac:dyDescent="0.25">
      <c r="B24" s="79"/>
      <c r="C24" s="79"/>
      <c r="D24" s="582"/>
      <c r="E24" s="583"/>
      <c r="F24" s="575"/>
      <c r="G24" s="577"/>
      <c r="H24" s="91" t="s">
        <v>132</v>
      </c>
      <c r="I24" s="575"/>
      <c r="J24" s="558"/>
      <c r="K24" s="79"/>
    </row>
    <row r="25" spans="2:11" s="75" customFormat="1" ht="20.149999999999999" customHeight="1" x14ac:dyDescent="0.2">
      <c r="B25" s="78"/>
      <c r="C25" s="78"/>
      <c r="D25" s="584" t="s">
        <v>75</v>
      </c>
      <c r="E25" s="166"/>
      <c r="F25" s="167">
        <f>設備投資の計算シート!N45</f>
        <v>0</v>
      </c>
      <c r="G25" s="168">
        <f>設備投資の計算シート!O45</f>
        <v>0</v>
      </c>
      <c r="H25" s="169">
        <f>設備投資の計算シート!P45</f>
        <v>0</v>
      </c>
      <c r="I25" s="170">
        <f>設備投資の計算シート!AB45</f>
        <v>0</v>
      </c>
      <c r="J25" s="171">
        <f>設備投資の計算シート!AF45</f>
        <v>0</v>
      </c>
      <c r="K25" s="78"/>
    </row>
    <row r="26" spans="2:11" s="75" customFormat="1" ht="20.149999999999999" customHeight="1" x14ac:dyDescent="0.2">
      <c r="B26" s="78"/>
      <c r="C26" s="78"/>
      <c r="D26" s="585"/>
      <c r="E26" s="172" t="s">
        <v>195</v>
      </c>
      <c r="F26" s="173">
        <f>設備投資の計算シート!F45</f>
        <v>0</v>
      </c>
      <c r="G26" s="106">
        <f>設備投資の計算シート!G45</f>
        <v>0</v>
      </c>
      <c r="H26" s="107">
        <f>設備投資の計算シート!H45</f>
        <v>0</v>
      </c>
      <c r="I26" s="108">
        <f>設備投資の計算シート!Z45</f>
        <v>0</v>
      </c>
      <c r="J26" s="109">
        <f>設備投資の計算シート!AD45</f>
        <v>0</v>
      </c>
      <c r="K26" s="78"/>
    </row>
    <row r="27" spans="2:11" s="75" customFormat="1" ht="20.149999999999999" customHeight="1" x14ac:dyDescent="0.2">
      <c r="B27" s="78"/>
      <c r="C27" s="78"/>
      <c r="D27" s="586"/>
      <c r="E27" s="174" t="s">
        <v>196</v>
      </c>
      <c r="F27" s="175">
        <f>設備投資の計算シート!K45</f>
        <v>0</v>
      </c>
      <c r="G27" s="176">
        <f>設備投資の計算シート!L45</f>
        <v>0</v>
      </c>
      <c r="H27" s="177">
        <f>設備投資の計算シート!M45</f>
        <v>0</v>
      </c>
      <c r="I27" s="178">
        <f>設備投資の計算シート!AA45</f>
        <v>0</v>
      </c>
      <c r="J27" s="179">
        <f>設備投資の計算シート!AE45</f>
        <v>0</v>
      </c>
      <c r="K27" s="78"/>
    </row>
    <row r="28" spans="2:11" s="75" customFormat="1" ht="20.149999999999999" customHeight="1" thickBot="1" x14ac:dyDescent="0.25">
      <c r="B28" s="78"/>
      <c r="C28" s="78"/>
      <c r="D28" s="553" t="s">
        <v>76</v>
      </c>
      <c r="E28" s="554"/>
      <c r="F28" s="180">
        <f>設備投資の計算シート!V45</f>
        <v>0</v>
      </c>
      <c r="G28" s="110">
        <f>設備投資の計算シート!W45</f>
        <v>0</v>
      </c>
      <c r="H28" s="111">
        <f>設備投資の計算シート!X45</f>
        <v>0</v>
      </c>
      <c r="I28" s="112">
        <f>設備投資の計算シート!AC45</f>
        <v>0</v>
      </c>
      <c r="J28" s="113">
        <f>設備投資の計算シート!AG45</f>
        <v>0</v>
      </c>
      <c r="K28" s="78"/>
    </row>
    <row r="29" spans="2:11" s="75" customFormat="1" ht="20.149999999999999" customHeight="1" thickBot="1" x14ac:dyDescent="0.25">
      <c r="B29" s="78"/>
      <c r="C29" s="78"/>
      <c r="D29" s="555" t="s">
        <v>56</v>
      </c>
      <c r="E29" s="556"/>
      <c r="F29" s="181">
        <f>F25+F28</f>
        <v>0</v>
      </c>
      <c r="G29" s="87">
        <f>G25+G28</f>
        <v>0</v>
      </c>
      <c r="H29" s="88">
        <f t="shared" ref="H29:J29" si="0">H25+H28</f>
        <v>0</v>
      </c>
      <c r="I29" s="181">
        <f t="shared" si="0"/>
        <v>0</v>
      </c>
      <c r="J29" s="89">
        <f t="shared" si="0"/>
        <v>0</v>
      </c>
      <c r="K29" s="78"/>
    </row>
    <row r="30" spans="2:11" s="75" customFormat="1" ht="15.75" customHeight="1" x14ac:dyDescent="0.2">
      <c r="B30" s="78"/>
      <c r="C30" s="78"/>
      <c r="D30" s="130" t="s">
        <v>197</v>
      </c>
      <c r="E30" s="78"/>
      <c r="F30" s="80"/>
      <c r="G30" s="80"/>
      <c r="H30" s="80"/>
      <c r="I30" s="78"/>
      <c r="J30" s="78"/>
      <c r="K30" s="78"/>
    </row>
    <row r="31" spans="2:11" s="75" customFormat="1" ht="13.5" thickBot="1" x14ac:dyDescent="0.25">
      <c r="B31" s="78"/>
      <c r="C31" s="78"/>
      <c r="D31" s="130"/>
      <c r="E31" s="78"/>
      <c r="F31" s="80"/>
      <c r="G31" s="80"/>
      <c r="H31" s="80"/>
      <c r="I31" s="78"/>
      <c r="J31" s="78"/>
      <c r="K31" s="78"/>
    </row>
    <row r="32" spans="2:11" s="74" customFormat="1" ht="20.149999999999999" customHeight="1" thickTop="1" thickBot="1" x14ac:dyDescent="0.25">
      <c r="B32" s="85"/>
      <c r="C32" s="85"/>
      <c r="D32" s="216" t="s">
        <v>81</v>
      </c>
      <c r="E32" s="217">
        <f>設備投資の計算シート!V47</f>
        <v>0</v>
      </c>
      <c r="F32" s="86" t="s">
        <v>133</v>
      </c>
      <c r="G32" s="85"/>
      <c r="H32" s="85"/>
      <c r="I32" s="85"/>
    </row>
    <row r="33" spans="2:11" s="75" customFormat="1" ht="16.5" customHeight="1" thickTop="1" x14ac:dyDescent="0.2">
      <c r="B33" s="78"/>
      <c r="C33" s="78"/>
      <c r="D33" s="78"/>
      <c r="E33" s="78"/>
      <c r="F33" s="78"/>
      <c r="G33" s="78"/>
      <c r="H33" s="78"/>
      <c r="I33" s="78"/>
      <c r="J33" s="78"/>
      <c r="K33" s="78"/>
    </row>
    <row r="34" spans="2:11" s="74" customFormat="1" ht="22.5" customHeight="1" x14ac:dyDescent="0.2">
      <c r="B34" s="85"/>
      <c r="C34" s="552" t="s">
        <v>265</v>
      </c>
      <c r="D34" s="552"/>
      <c r="E34" s="552"/>
      <c r="F34" s="552"/>
      <c r="G34" s="552"/>
      <c r="H34" s="552"/>
      <c r="I34" s="552"/>
      <c r="J34" s="552"/>
    </row>
    <row r="35" spans="2:11" s="75" customFormat="1" ht="13.5" customHeight="1" x14ac:dyDescent="0.2">
      <c r="C35" s="182"/>
      <c r="D35" s="182"/>
      <c r="E35" s="182"/>
      <c r="F35" s="182"/>
    </row>
    <row r="36" spans="2:11" s="75" customFormat="1" ht="13.5" customHeight="1" x14ac:dyDescent="0.2">
      <c r="C36" s="183"/>
      <c r="D36" s="183"/>
      <c r="E36" s="183"/>
      <c r="F36" s="183"/>
    </row>
    <row r="37" spans="2:11" s="75" customFormat="1" ht="13.5" customHeight="1" x14ac:dyDescent="0.2"/>
    <row r="38" spans="2:11" s="75" customFormat="1" ht="13" x14ac:dyDescent="0.2"/>
    <row r="39" spans="2:11" s="75" customFormat="1" ht="13" x14ac:dyDescent="0.2"/>
    <row r="40" spans="2:11" s="75" customFormat="1" ht="13" x14ac:dyDescent="0.2"/>
    <row r="41" spans="2:11" s="75" customFormat="1" ht="13" x14ac:dyDescent="0.2"/>
    <row r="42" spans="2:11" s="75" customFormat="1" ht="13" x14ac:dyDescent="0.2"/>
    <row r="43" spans="2:11" ht="13" x14ac:dyDescent="0.2"/>
    <row r="44" spans="2:11" ht="13" x14ac:dyDescent="0.2"/>
    <row r="45" spans="2:11" ht="13" x14ac:dyDescent="0.2"/>
    <row r="46" spans="2:11" ht="13" x14ac:dyDescent="0.2"/>
    <row r="47" spans="2:11" ht="13" x14ac:dyDescent="0.2"/>
    <row r="48" spans="2:11" ht="13" x14ac:dyDescent="0.2"/>
    <row r="49" spans="3:10" ht="13" x14ac:dyDescent="0.2"/>
    <row r="50" spans="3:10" ht="13" x14ac:dyDescent="0.2"/>
    <row r="51" spans="3:10" ht="13" x14ac:dyDescent="0.2"/>
    <row r="52" spans="3:10" ht="13" x14ac:dyDescent="0.2"/>
    <row r="53" spans="3:10" ht="13" x14ac:dyDescent="0.2"/>
    <row r="54" spans="3:10" ht="13" x14ac:dyDescent="0.2"/>
    <row r="55" spans="3:10" ht="13" x14ac:dyDescent="0.2"/>
    <row r="56" spans="3:10" ht="13" x14ac:dyDescent="0.2"/>
    <row r="57" spans="3:10" ht="13" x14ac:dyDescent="0.2"/>
    <row r="58" spans="3:10" ht="13" x14ac:dyDescent="0.2"/>
    <row r="59" spans="3:10" ht="13" x14ac:dyDescent="0.2"/>
    <row r="60" spans="3:10" ht="13" x14ac:dyDescent="0.2"/>
    <row r="61" spans="3:10" ht="13" x14ac:dyDescent="0.2"/>
    <row r="62" spans="3:10" ht="13" x14ac:dyDescent="0.2"/>
    <row r="63" spans="3:10" s="165" customFormat="1" ht="22.5" customHeight="1" x14ac:dyDescent="0.2">
      <c r="C63" s="552" t="s">
        <v>266</v>
      </c>
      <c r="D63" s="552"/>
      <c r="E63" s="552"/>
      <c r="F63" s="552"/>
      <c r="G63" s="552"/>
      <c r="H63" s="552"/>
      <c r="I63" s="552"/>
      <c r="J63" s="552"/>
    </row>
    <row r="64" spans="3:10" ht="12.75" customHeight="1" x14ac:dyDescent="0.2">
      <c r="G64" s="131"/>
      <c r="H64" s="131"/>
      <c r="I64" s="131"/>
      <c r="J64" s="131"/>
    </row>
    <row r="65" spans="3:10" ht="12.75" customHeight="1" thickBot="1" x14ac:dyDescent="0.25">
      <c r="G65" s="131" t="s">
        <v>89</v>
      </c>
      <c r="H65" s="131" t="s">
        <v>158</v>
      </c>
      <c r="I65" s="131"/>
      <c r="J65" s="131" t="s">
        <v>130</v>
      </c>
    </row>
    <row r="66" spans="3:10" ht="6.75" customHeight="1" x14ac:dyDescent="0.2">
      <c r="C66" s="595" t="s">
        <v>262</v>
      </c>
      <c r="D66" s="596"/>
      <c r="E66" s="573" t="s">
        <v>57</v>
      </c>
      <c r="F66" s="83"/>
      <c r="G66" s="83"/>
      <c r="H66" s="601" t="s">
        <v>159</v>
      </c>
      <c r="I66" s="573" t="s">
        <v>73</v>
      </c>
      <c r="J66" s="84"/>
    </row>
    <row r="67" spans="3:10" ht="6.75" customHeight="1" x14ac:dyDescent="0.2">
      <c r="C67" s="597"/>
      <c r="D67" s="598"/>
      <c r="E67" s="574"/>
      <c r="F67" s="576" t="s">
        <v>131</v>
      </c>
      <c r="G67" s="90"/>
      <c r="H67" s="602"/>
      <c r="I67" s="604"/>
      <c r="J67" s="557" t="s">
        <v>74</v>
      </c>
    </row>
    <row r="68" spans="3:10" ht="24.5" thickBot="1" x14ac:dyDescent="0.25">
      <c r="C68" s="599"/>
      <c r="D68" s="600"/>
      <c r="E68" s="575"/>
      <c r="F68" s="577"/>
      <c r="G68" s="91" t="s">
        <v>132</v>
      </c>
      <c r="H68" s="603"/>
      <c r="I68" s="605"/>
      <c r="J68" s="558"/>
    </row>
    <row r="69" spans="3:10" ht="13" x14ac:dyDescent="0.2">
      <c r="C69" s="589" t="str">
        <f>設備投資の計算シート!AQ8</f>
        <v>農林漁業</v>
      </c>
      <c r="D69" s="590"/>
      <c r="E69" s="184">
        <f>設備投資の計算シート!AR8</f>
        <v>0</v>
      </c>
      <c r="F69" s="185">
        <f>設備投資の計算シート!AS8</f>
        <v>0</v>
      </c>
      <c r="G69" s="186">
        <f>設備投資の計算シート!AT8</f>
        <v>0</v>
      </c>
      <c r="H69" s="187" t="e">
        <f>設備投資の計算シート!AU8</f>
        <v>#N/A</v>
      </c>
      <c r="I69" s="184">
        <f>設備投資の計算シート!AV8</f>
        <v>0</v>
      </c>
      <c r="J69" s="186">
        <f>設備投資の計算シート!AW8</f>
        <v>0</v>
      </c>
    </row>
    <row r="70" spans="3:10" ht="13" x14ac:dyDescent="0.2">
      <c r="C70" s="587" t="e">
        <f>設備投資の計算シート!AQ9</f>
        <v>#N/A</v>
      </c>
      <c r="D70" s="588"/>
      <c r="E70" s="188" t="e">
        <f>設備投資の計算シート!AR9</f>
        <v>#N/A</v>
      </c>
      <c r="F70" s="189" t="e">
        <f>設備投資の計算シート!AS9</f>
        <v>#N/A</v>
      </c>
      <c r="G70" s="190" t="e">
        <f>設備投資の計算シート!AT9</f>
        <v>#N/A</v>
      </c>
      <c r="H70" s="191" t="e">
        <f>設備投資の計算シート!AU9</f>
        <v>#N/A</v>
      </c>
      <c r="I70" s="188" t="e">
        <f>設備投資の計算シート!AV9</f>
        <v>#N/A</v>
      </c>
      <c r="J70" s="190" t="e">
        <f>設備投資の計算シート!AW9</f>
        <v>#N/A</v>
      </c>
    </row>
    <row r="71" spans="3:10" ht="13" x14ac:dyDescent="0.2">
      <c r="C71" s="587" t="e">
        <f>設備投資の計算シート!AQ10</f>
        <v>#N/A</v>
      </c>
      <c r="D71" s="588"/>
      <c r="E71" s="188" t="e">
        <f>設備投資の計算シート!AR10</f>
        <v>#N/A</v>
      </c>
      <c r="F71" s="189" t="e">
        <f>設備投資の計算シート!AS10</f>
        <v>#N/A</v>
      </c>
      <c r="G71" s="190" t="e">
        <f>設備投資の計算シート!AT10</f>
        <v>#N/A</v>
      </c>
      <c r="H71" s="191" t="e">
        <f>設備投資の計算シート!AU10</f>
        <v>#N/A</v>
      </c>
      <c r="I71" s="188" t="e">
        <f>設備投資の計算シート!AV10</f>
        <v>#N/A</v>
      </c>
      <c r="J71" s="190" t="e">
        <f>設備投資の計算シート!AW10</f>
        <v>#N/A</v>
      </c>
    </row>
    <row r="72" spans="3:10" ht="13" x14ac:dyDescent="0.2">
      <c r="C72" s="587" t="e">
        <f>設備投資の計算シート!AQ11</f>
        <v>#N/A</v>
      </c>
      <c r="D72" s="588"/>
      <c r="E72" s="188" t="e">
        <f>設備投資の計算シート!AR11</f>
        <v>#N/A</v>
      </c>
      <c r="F72" s="189" t="e">
        <f>設備投資の計算シート!AS11</f>
        <v>#N/A</v>
      </c>
      <c r="G72" s="190" t="e">
        <f>設備投資の計算シート!AT11</f>
        <v>#N/A</v>
      </c>
      <c r="H72" s="191" t="e">
        <f>設備投資の計算シート!AU11</f>
        <v>#N/A</v>
      </c>
      <c r="I72" s="188" t="e">
        <f>設備投資の計算シート!AV11</f>
        <v>#N/A</v>
      </c>
      <c r="J72" s="190" t="e">
        <f>設備投資の計算シート!AW11</f>
        <v>#N/A</v>
      </c>
    </row>
    <row r="73" spans="3:10" ht="13" x14ac:dyDescent="0.2">
      <c r="C73" s="591" t="e">
        <f>設備投資の計算シート!AQ12</f>
        <v>#N/A</v>
      </c>
      <c r="D73" s="592"/>
      <c r="E73" s="192" t="e">
        <f>設備投資の計算シート!AR12</f>
        <v>#N/A</v>
      </c>
      <c r="F73" s="193" t="e">
        <f>設備投資の計算シート!AS12</f>
        <v>#N/A</v>
      </c>
      <c r="G73" s="194" t="e">
        <f>設備投資の計算シート!AT12</f>
        <v>#N/A</v>
      </c>
      <c r="H73" s="195" t="e">
        <f>設備投資の計算シート!AU12</f>
        <v>#N/A</v>
      </c>
      <c r="I73" s="192" t="e">
        <f>設備投資の計算シート!AV12</f>
        <v>#N/A</v>
      </c>
      <c r="J73" s="194" t="e">
        <f>設備投資の計算シート!AW12</f>
        <v>#N/A</v>
      </c>
    </row>
    <row r="74" spans="3:10" ht="13" x14ac:dyDescent="0.2">
      <c r="C74" s="593" t="e">
        <f>設備投資の計算シート!AQ13</f>
        <v>#N/A</v>
      </c>
      <c r="D74" s="594"/>
      <c r="E74" s="196" t="e">
        <f>設備投資の計算シート!AR13</f>
        <v>#N/A</v>
      </c>
      <c r="F74" s="197" t="e">
        <f>設備投資の計算シート!AS13</f>
        <v>#N/A</v>
      </c>
      <c r="G74" s="198" t="e">
        <f>設備投資の計算シート!AT13</f>
        <v>#N/A</v>
      </c>
      <c r="H74" s="199" t="e">
        <f>設備投資の計算シート!AU13</f>
        <v>#N/A</v>
      </c>
      <c r="I74" s="196" t="e">
        <f>設備投資の計算シート!AV13</f>
        <v>#N/A</v>
      </c>
      <c r="J74" s="198" t="e">
        <f>設備投資の計算シート!AW13</f>
        <v>#N/A</v>
      </c>
    </row>
    <row r="75" spans="3:10" ht="13" x14ac:dyDescent="0.2">
      <c r="C75" s="587" t="e">
        <f>設備投資の計算シート!AQ14</f>
        <v>#N/A</v>
      </c>
      <c r="D75" s="588"/>
      <c r="E75" s="188" t="e">
        <f>設備投資の計算シート!AR14</f>
        <v>#N/A</v>
      </c>
      <c r="F75" s="189" t="e">
        <f>設備投資の計算シート!AS14</f>
        <v>#N/A</v>
      </c>
      <c r="G75" s="190" t="e">
        <f>設備投資の計算シート!AT14</f>
        <v>#N/A</v>
      </c>
      <c r="H75" s="191" t="e">
        <f>設備投資の計算シート!AU14</f>
        <v>#N/A</v>
      </c>
      <c r="I75" s="188" t="e">
        <f>設備投資の計算シート!AV14</f>
        <v>#N/A</v>
      </c>
      <c r="J75" s="190" t="e">
        <f>設備投資の計算シート!AW14</f>
        <v>#N/A</v>
      </c>
    </row>
    <row r="76" spans="3:10" ht="13" x14ac:dyDescent="0.2">
      <c r="C76" s="587" t="e">
        <f>設備投資の計算シート!AQ15</f>
        <v>#N/A</v>
      </c>
      <c r="D76" s="588"/>
      <c r="E76" s="188" t="e">
        <f>設備投資の計算シート!AR15</f>
        <v>#N/A</v>
      </c>
      <c r="F76" s="189" t="e">
        <f>設備投資の計算シート!AS15</f>
        <v>#N/A</v>
      </c>
      <c r="G76" s="190" t="e">
        <f>設備投資の計算シート!AT15</f>
        <v>#N/A</v>
      </c>
      <c r="H76" s="191" t="e">
        <f>設備投資の計算シート!AU15</f>
        <v>#N/A</v>
      </c>
      <c r="I76" s="188" t="e">
        <f>設備投資の計算シート!AV15</f>
        <v>#N/A</v>
      </c>
      <c r="J76" s="190" t="e">
        <f>設備投資の計算シート!AW15</f>
        <v>#N/A</v>
      </c>
    </row>
    <row r="77" spans="3:10" ht="13" x14ac:dyDescent="0.2">
      <c r="C77" s="587" t="e">
        <f>設備投資の計算シート!AQ16</f>
        <v>#N/A</v>
      </c>
      <c r="D77" s="588"/>
      <c r="E77" s="188" t="e">
        <f>設備投資の計算シート!AR16</f>
        <v>#N/A</v>
      </c>
      <c r="F77" s="189" t="e">
        <f>設備投資の計算シート!AS16</f>
        <v>#N/A</v>
      </c>
      <c r="G77" s="190" t="e">
        <f>設備投資の計算シート!AT16</f>
        <v>#N/A</v>
      </c>
      <c r="H77" s="191" t="e">
        <f>設備投資の計算シート!AU16</f>
        <v>#N/A</v>
      </c>
      <c r="I77" s="188" t="e">
        <f>設備投資の計算シート!AV16</f>
        <v>#N/A</v>
      </c>
      <c r="J77" s="190" t="e">
        <f>設備投資の計算シート!AW16</f>
        <v>#N/A</v>
      </c>
    </row>
    <row r="78" spans="3:10" ht="13" x14ac:dyDescent="0.2">
      <c r="C78" s="591" t="e">
        <f>設備投資の計算シート!AQ17</f>
        <v>#N/A</v>
      </c>
      <c r="D78" s="592"/>
      <c r="E78" s="192" t="e">
        <f>設備投資の計算シート!AR17</f>
        <v>#N/A</v>
      </c>
      <c r="F78" s="193" t="e">
        <f>設備投資の計算シート!AS17</f>
        <v>#N/A</v>
      </c>
      <c r="G78" s="194" t="e">
        <f>設備投資の計算シート!AT17</f>
        <v>#N/A</v>
      </c>
      <c r="H78" s="195" t="e">
        <f>設備投資の計算シート!AU17</f>
        <v>#N/A</v>
      </c>
      <c r="I78" s="192" t="e">
        <f>設備投資の計算シート!AV17</f>
        <v>#N/A</v>
      </c>
      <c r="J78" s="194" t="e">
        <f>設備投資の計算シート!AW17</f>
        <v>#N/A</v>
      </c>
    </row>
    <row r="79" spans="3:10" ht="13" x14ac:dyDescent="0.2">
      <c r="C79" s="593" t="e">
        <f>設備投資の計算シート!AQ18</f>
        <v>#N/A</v>
      </c>
      <c r="D79" s="594"/>
      <c r="E79" s="196" t="e">
        <f>設備投資の計算シート!AR18</f>
        <v>#N/A</v>
      </c>
      <c r="F79" s="197" t="e">
        <f>設備投資の計算シート!AS18</f>
        <v>#N/A</v>
      </c>
      <c r="G79" s="198" t="e">
        <f>設備投資の計算シート!AT18</f>
        <v>#N/A</v>
      </c>
      <c r="H79" s="199" t="e">
        <f>設備投資の計算シート!AU18</f>
        <v>#N/A</v>
      </c>
      <c r="I79" s="196" t="e">
        <f>設備投資の計算シート!AV18</f>
        <v>#N/A</v>
      </c>
      <c r="J79" s="198" t="e">
        <f>設備投資の計算シート!AW18</f>
        <v>#N/A</v>
      </c>
    </row>
    <row r="80" spans="3:10" ht="13" x14ac:dyDescent="0.2">
      <c r="C80" s="587" t="e">
        <f>設備投資の計算シート!AQ19</f>
        <v>#N/A</v>
      </c>
      <c r="D80" s="588"/>
      <c r="E80" s="188" t="e">
        <f>設備投資の計算シート!AR19</f>
        <v>#N/A</v>
      </c>
      <c r="F80" s="189" t="e">
        <f>設備投資の計算シート!AS19</f>
        <v>#N/A</v>
      </c>
      <c r="G80" s="190" t="e">
        <f>設備投資の計算シート!AT19</f>
        <v>#N/A</v>
      </c>
      <c r="H80" s="191" t="e">
        <f>設備投資の計算シート!AU19</f>
        <v>#N/A</v>
      </c>
      <c r="I80" s="188" t="e">
        <f>設備投資の計算シート!AV19</f>
        <v>#N/A</v>
      </c>
      <c r="J80" s="190" t="e">
        <f>設備投資の計算シート!AW19</f>
        <v>#N/A</v>
      </c>
    </row>
    <row r="81" spans="3:10" ht="13" x14ac:dyDescent="0.2">
      <c r="C81" s="587" t="e">
        <f>設備投資の計算シート!AQ20</f>
        <v>#N/A</v>
      </c>
      <c r="D81" s="588"/>
      <c r="E81" s="188" t="e">
        <f>設備投資の計算シート!AR20</f>
        <v>#N/A</v>
      </c>
      <c r="F81" s="189" t="e">
        <f>設備投資の計算シート!AS20</f>
        <v>#N/A</v>
      </c>
      <c r="G81" s="190" t="e">
        <f>設備投資の計算シート!AT20</f>
        <v>#N/A</v>
      </c>
      <c r="H81" s="191" t="e">
        <f>設備投資の計算シート!AU20</f>
        <v>#N/A</v>
      </c>
      <c r="I81" s="188" t="e">
        <f>設備投資の計算シート!AV20</f>
        <v>#N/A</v>
      </c>
      <c r="J81" s="190" t="e">
        <f>設備投資の計算シート!AW20</f>
        <v>#N/A</v>
      </c>
    </row>
    <row r="82" spans="3:10" ht="13" x14ac:dyDescent="0.2">
      <c r="C82" s="587" t="e">
        <f>設備投資の計算シート!AQ21</f>
        <v>#N/A</v>
      </c>
      <c r="D82" s="588"/>
      <c r="E82" s="188" t="e">
        <f>設備投資の計算シート!AR21</f>
        <v>#N/A</v>
      </c>
      <c r="F82" s="189" t="e">
        <f>設備投資の計算シート!AS21</f>
        <v>#N/A</v>
      </c>
      <c r="G82" s="190" t="e">
        <f>設備投資の計算シート!AT21</f>
        <v>#N/A</v>
      </c>
      <c r="H82" s="191" t="e">
        <f>設備投資の計算シート!AU21</f>
        <v>#N/A</v>
      </c>
      <c r="I82" s="188" t="e">
        <f>設備投資の計算シート!AV21</f>
        <v>#N/A</v>
      </c>
      <c r="J82" s="190" t="e">
        <f>設備投資の計算シート!AW21</f>
        <v>#N/A</v>
      </c>
    </row>
    <row r="83" spans="3:10" ht="13" x14ac:dyDescent="0.2">
      <c r="C83" s="591" t="e">
        <f>設備投資の計算シート!AQ22</f>
        <v>#N/A</v>
      </c>
      <c r="D83" s="592"/>
      <c r="E83" s="192" t="e">
        <f>設備投資の計算シート!AR22</f>
        <v>#N/A</v>
      </c>
      <c r="F83" s="193" t="e">
        <f>設備投資の計算シート!AS22</f>
        <v>#N/A</v>
      </c>
      <c r="G83" s="194" t="e">
        <f>設備投資の計算シート!AT22</f>
        <v>#N/A</v>
      </c>
      <c r="H83" s="195" t="e">
        <f>設備投資の計算シート!AU22</f>
        <v>#N/A</v>
      </c>
      <c r="I83" s="192" t="e">
        <f>設備投資の計算シート!AV22</f>
        <v>#N/A</v>
      </c>
      <c r="J83" s="194" t="e">
        <f>設備投資の計算シート!AW22</f>
        <v>#N/A</v>
      </c>
    </row>
    <row r="84" spans="3:10" ht="13" x14ac:dyDescent="0.2">
      <c r="C84" s="593" t="e">
        <f>設備投資の計算シート!AQ23</f>
        <v>#N/A</v>
      </c>
      <c r="D84" s="594"/>
      <c r="E84" s="196" t="e">
        <f>設備投資の計算シート!AR23</f>
        <v>#N/A</v>
      </c>
      <c r="F84" s="197" t="e">
        <f>設備投資の計算シート!AS23</f>
        <v>#N/A</v>
      </c>
      <c r="G84" s="198" t="e">
        <f>設備投資の計算シート!AT23</f>
        <v>#N/A</v>
      </c>
      <c r="H84" s="199" t="e">
        <f>設備投資の計算シート!AU23</f>
        <v>#N/A</v>
      </c>
      <c r="I84" s="196" t="e">
        <f>設備投資の計算シート!AV23</f>
        <v>#N/A</v>
      </c>
      <c r="J84" s="198" t="e">
        <f>設備投資の計算シート!AW23</f>
        <v>#N/A</v>
      </c>
    </row>
    <row r="85" spans="3:10" ht="13" x14ac:dyDescent="0.2">
      <c r="C85" s="587" t="e">
        <f>設備投資の計算シート!AQ24</f>
        <v>#N/A</v>
      </c>
      <c r="D85" s="588"/>
      <c r="E85" s="188" t="e">
        <f>設備投資の計算シート!AR24</f>
        <v>#N/A</v>
      </c>
      <c r="F85" s="189" t="e">
        <f>設備投資の計算シート!AS24</f>
        <v>#N/A</v>
      </c>
      <c r="G85" s="190" t="e">
        <f>設備投資の計算シート!AT24</f>
        <v>#N/A</v>
      </c>
      <c r="H85" s="191" t="e">
        <f>設備投資の計算シート!AU24</f>
        <v>#N/A</v>
      </c>
      <c r="I85" s="188" t="e">
        <f>設備投資の計算シート!AV24</f>
        <v>#N/A</v>
      </c>
      <c r="J85" s="190" t="e">
        <f>設備投資の計算シート!AW24</f>
        <v>#N/A</v>
      </c>
    </row>
    <row r="86" spans="3:10" ht="13" x14ac:dyDescent="0.2">
      <c r="C86" s="587" t="e">
        <f>設備投資の計算シート!AQ25</f>
        <v>#N/A</v>
      </c>
      <c r="D86" s="588"/>
      <c r="E86" s="188" t="e">
        <f>設備投資の計算シート!AR25</f>
        <v>#N/A</v>
      </c>
      <c r="F86" s="189" t="e">
        <f>設備投資の計算シート!AS25</f>
        <v>#N/A</v>
      </c>
      <c r="G86" s="190" t="e">
        <f>設備投資の計算シート!AT25</f>
        <v>#N/A</v>
      </c>
      <c r="H86" s="191" t="e">
        <f>設備投資の計算シート!AU25</f>
        <v>#N/A</v>
      </c>
      <c r="I86" s="188" t="e">
        <f>設備投資の計算シート!AV25</f>
        <v>#N/A</v>
      </c>
      <c r="J86" s="190" t="e">
        <f>設備投資の計算シート!AW25</f>
        <v>#N/A</v>
      </c>
    </row>
    <row r="87" spans="3:10" ht="13" x14ac:dyDescent="0.2">
      <c r="C87" s="587" t="e">
        <f>設備投資の計算シート!AQ26</f>
        <v>#N/A</v>
      </c>
      <c r="D87" s="588"/>
      <c r="E87" s="188" t="e">
        <f>設備投資の計算シート!AR26</f>
        <v>#N/A</v>
      </c>
      <c r="F87" s="189" t="e">
        <f>設備投資の計算シート!AS26</f>
        <v>#N/A</v>
      </c>
      <c r="G87" s="190" t="e">
        <f>設備投資の計算シート!AT26</f>
        <v>#N/A</v>
      </c>
      <c r="H87" s="191" t="e">
        <f>設備投資の計算シート!AU26</f>
        <v>#N/A</v>
      </c>
      <c r="I87" s="188" t="e">
        <f>設備投資の計算シート!AV26</f>
        <v>#N/A</v>
      </c>
      <c r="J87" s="190" t="e">
        <f>設備投資の計算シート!AW26</f>
        <v>#N/A</v>
      </c>
    </row>
    <row r="88" spans="3:10" ht="13" x14ac:dyDescent="0.2">
      <c r="C88" s="591" t="e">
        <f>設備投資の計算シート!AQ27</f>
        <v>#N/A</v>
      </c>
      <c r="D88" s="592"/>
      <c r="E88" s="192" t="e">
        <f>設備投資の計算シート!AR27</f>
        <v>#N/A</v>
      </c>
      <c r="F88" s="193" t="e">
        <f>設備投資の計算シート!AS27</f>
        <v>#N/A</v>
      </c>
      <c r="G88" s="194" t="e">
        <f>設備投資の計算シート!AT27</f>
        <v>#N/A</v>
      </c>
      <c r="H88" s="195" t="e">
        <f>設備投資の計算シート!AU27</f>
        <v>#N/A</v>
      </c>
      <c r="I88" s="192" t="e">
        <f>設備投資の計算シート!AV27</f>
        <v>#N/A</v>
      </c>
      <c r="J88" s="194" t="e">
        <f>設備投資の計算シート!AW27</f>
        <v>#N/A</v>
      </c>
    </row>
    <row r="89" spans="3:10" ht="13" x14ac:dyDescent="0.2">
      <c r="C89" s="593" t="e">
        <f>設備投資の計算シート!AQ28</f>
        <v>#N/A</v>
      </c>
      <c r="D89" s="594"/>
      <c r="E89" s="196" t="e">
        <f>設備投資の計算シート!AR28</f>
        <v>#N/A</v>
      </c>
      <c r="F89" s="197" t="e">
        <f>設備投資の計算シート!AS28</f>
        <v>#N/A</v>
      </c>
      <c r="G89" s="198" t="e">
        <f>設備投資の計算シート!AT28</f>
        <v>#N/A</v>
      </c>
      <c r="H89" s="199" t="e">
        <f>設備投資の計算シート!AU28</f>
        <v>#N/A</v>
      </c>
      <c r="I89" s="196" t="e">
        <f>設備投資の計算シート!AV28</f>
        <v>#N/A</v>
      </c>
      <c r="J89" s="198" t="e">
        <f>設備投資の計算シート!AW28</f>
        <v>#N/A</v>
      </c>
    </row>
    <row r="90" spans="3:10" ht="13" x14ac:dyDescent="0.2">
      <c r="C90" s="587" t="e">
        <f>設備投資の計算シート!AQ29</f>
        <v>#N/A</v>
      </c>
      <c r="D90" s="588"/>
      <c r="E90" s="188" t="e">
        <f>設備投資の計算シート!AR29</f>
        <v>#N/A</v>
      </c>
      <c r="F90" s="189" t="e">
        <f>設備投資の計算シート!AS29</f>
        <v>#N/A</v>
      </c>
      <c r="G90" s="190" t="e">
        <f>設備投資の計算シート!AT29</f>
        <v>#N/A</v>
      </c>
      <c r="H90" s="191" t="e">
        <f>設備投資の計算シート!AU29</f>
        <v>#N/A</v>
      </c>
      <c r="I90" s="188" t="e">
        <f>設備投資の計算シート!AV29</f>
        <v>#N/A</v>
      </c>
      <c r="J90" s="190" t="e">
        <f>設備投資の計算シート!AW29</f>
        <v>#N/A</v>
      </c>
    </row>
    <row r="91" spans="3:10" ht="13" x14ac:dyDescent="0.2">
      <c r="C91" s="587" t="e">
        <f>設備投資の計算シート!AQ30</f>
        <v>#N/A</v>
      </c>
      <c r="D91" s="588"/>
      <c r="E91" s="188" t="e">
        <f>設備投資の計算シート!AR30</f>
        <v>#N/A</v>
      </c>
      <c r="F91" s="189" t="e">
        <f>設備投資の計算シート!AS30</f>
        <v>#N/A</v>
      </c>
      <c r="G91" s="190" t="e">
        <f>設備投資の計算シート!AT30</f>
        <v>#N/A</v>
      </c>
      <c r="H91" s="191" t="e">
        <f>設備投資の計算シート!AU30</f>
        <v>#N/A</v>
      </c>
      <c r="I91" s="188" t="e">
        <f>設備投資の計算シート!AV30</f>
        <v>#N/A</v>
      </c>
      <c r="J91" s="190" t="e">
        <f>設備投資の計算シート!AW30</f>
        <v>#N/A</v>
      </c>
    </row>
    <row r="92" spans="3:10" ht="13" x14ac:dyDescent="0.2">
      <c r="C92" s="587" t="e">
        <f>設備投資の計算シート!AQ31</f>
        <v>#N/A</v>
      </c>
      <c r="D92" s="588"/>
      <c r="E92" s="188" t="e">
        <f>設備投資の計算シート!AR31</f>
        <v>#N/A</v>
      </c>
      <c r="F92" s="189" t="e">
        <f>設備投資の計算シート!AS31</f>
        <v>#N/A</v>
      </c>
      <c r="G92" s="190" t="e">
        <f>設備投資の計算シート!AT31</f>
        <v>#N/A</v>
      </c>
      <c r="H92" s="191" t="e">
        <f>設備投資の計算シート!AU31</f>
        <v>#N/A</v>
      </c>
      <c r="I92" s="188" t="e">
        <f>設備投資の計算シート!AV31</f>
        <v>#N/A</v>
      </c>
      <c r="J92" s="190" t="e">
        <f>設備投資の計算シート!AW31</f>
        <v>#N/A</v>
      </c>
    </row>
    <row r="93" spans="3:10" ht="13" x14ac:dyDescent="0.2">
      <c r="C93" s="591" t="e">
        <f>設備投資の計算シート!AQ32</f>
        <v>#N/A</v>
      </c>
      <c r="D93" s="592"/>
      <c r="E93" s="192" t="e">
        <f>設備投資の計算シート!AR32</f>
        <v>#N/A</v>
      </c>
      <c r="F93" s="193" t="e">
        <f>設備投資の計算シート!AS32</f>
        <v>#N/A</v>
      </c>
      <c r="G93" s="194" t="e">
        <f>設備投資の計算シート!AT32</f>
        <v>#N/A</v>
      </c>
      <c r="H93" s="195" t="e">
        <f>設備投資の計算シート!AU32</f>
        <v>#N/A</v>
      </c>
      <c r="I93" s="192" t="e">
        <f>設備投資の計算シート!AV32</f>
        <v>#N/A</v>
      </c>
      <c r="J93" s="194" t="e">
        <f>設備投資の計算シート!AW32</f>
        <v>#N/A</v>
      </c>
    </row>
    <row r="94" spans="3:10" ht="13" x14ac:dyDescent="0.2">
      <c r="C94" s="593" t="e">
        <f>設備投資の計算シート!AQ33</f>
        <v>#N/A</v>
      </c>
      <c r="D94" s="594"/>
      <c r="E94" s="196" t="e">
        <f>設備投資の計算シート!AR33</f>
        <v>#N/A</v>
      </c>
      <c r="F94" s="197" t="e">
        <f>設備投資の計算シート!AS33</f>
        <v>#N/A</v>
      </c>
      <c r="G94" s="198" t="e">
        <f>設備投資の計算シート!AT33</f>
        <v>#N/A</v>
      </c>
      <c r="H94" s="199" t="e">
        <f>設備投資の計算シート!AU33</f>
        <v>#N/A</v>
      </c>
      <c r="I94" s="196" t="e">
        <f>設備投資の計算シート!AV33</f>
        <v>#N/A</v>
      </c>
      <c r="J94" s="198" t="e">
        <f>設備投資の計算シート!AW33</f>
        <v>#N/A</v>
      </c>
    </row>
    <row r="95" spans="3:10" ht="13" x14ac:dyDescent="0.2">
      <c r="C95" s="587" t="e">
        <f>設備投資の計算シート!AQ34</f>
        <v>#N/A</v>
      </c>
      <c r="D95" s="588"/>
      <c r="E95" s="188" t="e">
        <f>設備投資の計算シート!AR34</f>
        <v>#N/A</v>
      </c>
      <c r="F95" s="189" t="e">
        <f>設備投資の計算シート!AS34</f>
        <v>#N/A</v>
      </c>
      <c r="G95" s="190" t="e">
        <f>設備投資の計算シート!AT34</f>
        <v>#N/A</v>
      </c>
      <c r="H95" s="191" t="e">
        <f>設備投資の計算シート!AU34</f>
        <v>#N/A</v>
      </c>
      <c r="I95" s="188" t="e">
        <f>設備投資の計算シート!AV34</f>
        <v>#N/A</v>
      </c>
      <c r="J95" s="190" t="e">
        <f>設備投資の計算シート!AW34</f>
        <v>#N/A</v>
      </c>
    </row>
    <row r="96" spans="3:10" ht="13" x14ac:dyDescent="0.2">
      <c r="C96" s="587" t="e">
        <f>設備投資の計算シート!AQ35</f>
        <v>#N/A</v>
      </c>
      <c r="D96" s="588"/>
      <c r="E96" s="188" t="e">
        <f>設備投資の計算シート!AR35</f>
        <v>#N/A</v>
      </c>
      <c r="F96" s="189" t="e">
        <f>設備投資の計算シート!AS35</f>
        <v>#N/A</v>
      </c>
      <c r="G96" s="190" t="e">
        <f>設備投資の計算シート!AT35</f>
        <v>#N/A</v>
      </c>
      <c r="H96" s="191" t="e">
        <f>設備投資の計算シート!AU35</f>
        <v>#N/A</v>
      </c>
      <c r="I96" s="188" t="e">
        <f>設備投資の計算シート!AV35</f>
        <v>#N/A</v>
      </c>
      <c r="J96" s="190" t="e">
        <f>設備投資の計算シート!AW35</f>
        <v>#N/A</v>
      </c>
    </row>
    <row r="97" spans="3:10" ht="13" x14ac:dyDescent="0.2">
      <c r="C97" s="587" t="e">
        <f>設備投資の計算シート!AQ36</f>
        <v>#N/A</v>
      </c>
      <c r="D97" s="588"/>
      <c r="E97" s="188" t="e">
        <f>設備投資の計算シート!AR36</f>
        <v>#N/A</v>
      </c>
      <c r="F97" s="189" t="e">
        <f>設備投資の計算シート!AS36</f>
        <v>#N/A</v>
      </c>
      <c r="G97" s="190" t="e">
        <f>設備投資の計算シート!AT36</f>
        <v>#N/A</v>
      </c>
      <c r="H97" s="191" t="e">
        <f>設備投資の計算シート!AU36</f>
        <v>#N/A</v>
      </c>
      <c r="I97" s="188" t="e">
        <f>設備投資の計算シート!AV36</f>
        <v>#N/A</v>
      </c>
      <c r="J97" s="190" t="e">
        <f>設備投資の計算シート!AW36</f>
        <v>#N/A</v>
      </c>
    </row>
    <row r="98" spans="3:10" ht="13" x14ac:dyDescent="0.2">
      <c r="C98" s="591" t="e">
        <f>設備投資の計算シート!AQ37</f>
        <v>#N/A</v>
      </c>
      <c r="D98" s="592"/>
      <c r="E98" s="192" t="e">
        <f>設備投資の計算シート!AR37</f>
        <v>#N/A</v>
      </c>
      <c r="F98" s="193" t="e">
        <f>設備投資の計算シート!AS37</f>
        <v>#N/A</v>
      </c>
      <c r="G98" s="194" t="e">
        <f>設備投資の計算シート!AT37</f>
        <v>#N/A</v>
      </c>
      <c r="H98" s="195" t="e">
        <f>設備投資の計算シート!AU37</f>
        <v>#N/A</v>
      </c>
      <c r="I98" s="192" t="e">
        <f>設備投資の計算シート!AV37</f>
        <v>#N/A</v>
      </c>
      <c r="J98" s="194" t="e">
        <f>設備投資の計算シート!AW37</f>
        <v>#N/A</v>
      </c>
    </row>
    <row r="99" spans="3:10" ht="13" x14ac:dyDescent="0.2">
      <c r="C99" s="593" t="e">
        <f>設備投資の計算シート!AQ38</f>
        <v>#N/A</v>
      </c>
      <c r="D99" s="594"/>
      <c r="E99" s="196" t="e">
        <f>設備投資の計算シート!AR38</f>
        <v>#N/A</v>
      </c>
      <c r="F99" s="197" t="e">
        <f>設備投資の計算シート!AS38</f>
        <v>#N/A</v>
      </c>
      <c r="G99" s="198" t="e">
        <f>設備投資の計算シート!AT38</f>
        <v>#N/A</v>
      </c>
      <c r="H99" s="199" t="e">
        <f>設備投資の計算シート!AU38</f>
        <v>#N/A</v>
      </c>
      <c r="I99" s="196" t="e">
        <f>設備投資の計算シート!AV38</f>
        <v>#N/A</v>
      </c>
      <c r="J99" s="198" t="e">
        <f>設備投資の計算シート!AW38</f>
        <v>#N/A</v>
      </c>
    </row>
    <row r="100" spans="3:10" ht="13" x14ac:dyDescent="0.2">
      <c r="C100" s="587" t="e">
        <f>設備投資の計算シート!AQ39</f>
        <v>#N/A</v>
      </c>
      <c r="D100" s="588"/>
      <c r="E100" s="188" t="e">
        <f>設備投資の計算シート!AR39</f>
        <v>#N/A</v>
      </c>
      <c r="F100" s="189" t="e">
        <f>設備投資の計算シート!AS39</f>
        <v>#N/A</v>
      </c>
      <c r="G100" s="190" t="e">
        <f>設備投資の計算シート!AT39</f>
        <v>#N/A</v>
      </c>
      <c r="H100" s="191" t="e">
        <f>設備投資の計算シート!AU39</f>
        <v>#N/A</v>
      </c>
      <c r="I100" s="188" t="e">
        <f>設備投資の計算シート!AV39</f>
        <v>#N/A</v>
      </c>
      <c r="J100" s="190" t="e">
        <f>設備投資の計算シート!AW39</f>
        <v>#N/A</v>
      </c>
    </row>
    <row r="101" spans="3:10" ht="13" x14ac:dyDescent="0.2">
      <c r="C101" s="587" t="e">
        <f>設備投資の計算シート!AQ40</f>
        <v>#N/A</v>
      </c>
      <c r="D101" s="588"/>
      <c r="E101" s="188" t="e">
        <f>設備投資の計算シート!AR40</f>
        <v>#N/A</v>
      </c>
      <c r="F101" s="189" t="e">
        <f>設備投資の計算シート!AS40</f>
        <v>#N/A</v>
      </c>
      <c r="G101" s="190" t="e">
        <f>設備投資の計算シート!AT40</f>
        <v>#N/A</v>
      </c>
      <c r="H101" s="191" t="e">
        <f>設備投資の計算シート!AU40</f>
        <v>#N/A</v>
      </c>
      <c r="I101" s="188" t="e">
        <f>設備投資の計算シート!AV40</f>
        <v>#N/A</v>
      </c>
      <c r="J101" s="190" t="e">
        <f>設備投資の計算シート!AW40</f>
        <v>#N/A</v>
      </c>
    </row>
    <row r="102" spans="3:10" ht="13" x14ac:dyDescent="0.2">
      <c r="C102" s="587" t="e">
        <f>設備投資の計算シート!AQ41</f>
        <v>#N/A</v>
      </c>
      <c r="D102" s="588"/>
      <c r="E102" s="188" t="e">
        <f>設備投資の計算シート!AR41</f>
        <v>#N/A</v>
      </c>
      <c r="F102" s="189" t="e">
        <f>設備投資の計算シート!AS41</f>
        <v>#N/A</v>
      </c>
      <c r="G102" s="190" t="e">
        <f>設備投資の計算シート!AT41</f>
        <v>#N/A</v>
      </c>
      <c r="H102" s="191" t="e">
        <f>設備投資の計算シート!AU41</f>
        <v>#N/A</v>
      </c>
      <c r="I102" s="188" t="e">
        <f>設備投資の計算シート!AV41</f>
        <v>#N/A</v>
      </c>
      <c r="J102" s="190" t="e">
        <f>設備投資の計算シート!AW41</f>
        <v>#N/A</v>
      </c>
    </row>
    <row r="103" spans="3:10" ht="13" x14ac:dyDescent="0.2">
      <c r="C103" s="591" t="e">
        <f>設備投資の計算シート!AQ42</f>
        <v>#N/A</v>
      </c>
      <c r="D103" s="592"/>
      <c r="E103" s="192" t="e">
        <f>設備投資の計算シート!AR42</f>
        <v>#N/A</v>
      </c>
      <c r="F103" s="193" t="e">
        <f>設備投資の計算シート!AS42</f>
        <v>#N/A</v>
      </c>
      <c r="G103" s="194" t="e">
        <f>設備投資の計算シート!AT42</f>
        <v>#N/A</v>
      </c>
      <c r="H103" s="195" t="e">
        <f>設備投資の計算シート!AU42</f>
        <v>#N/A</v>
      </c>
      <c r="I103" s="192" t="e">
        <f>設備投資の計算シート!AV42</f>
        <v>#N/A</v>
      </c>
      <c r="J103" s="194" t="e">
        <f>設備投資の計算シート!AW42</f>
        <v>#N/A</v>
      </c>
    </row>
    <row r="104" spans="3:10" ht="13" x14ac:dyDescent="0.2">
      <c r="C104" s="593" t="e">
        <f>設備投資の計算シート!AQ43</f>
        <v>#N/A</v>
      </c>
      <c r="D104" s="594"/>
      <c r="E104" s="196" t="e">
        <f>設備投資の計算シート!AR43</f>
        <v>#N/A</v>
      </c>
      <c r="F104" s="197" t="e">
        <f>設備投資の計算シート!AS43</f>
        <v>#N/A</v>
      </c>
      <c r="G104" s="198" t="e">
        <f>設備投資の計算シート!AT43</f>
        <v>#N/A</v>
      </c>
      <c r="H104" s="199" t="e">
        <f>設備投資の計算シート!AU43</f>
        <v>#N/A</v>
      </c>
      <c r="I104" s="196" t="e">
        <f>設備投資の計算シート!AV43</f>
        <v>#N/A</v>
      </c>
      <c r="J104" s="198" t="e">
        <f>設備投資の計算シート!AW43</f>
        <v>#N/A</v>
      </c>
    </row>
    <row r="105" spans="3:10" ht="13.5" thickBot="1" x14ac:dyDescent="0.25">
      <c r="C105" s="606" t="e">
        <f>設備投資の計算シート!AQ44</f>
        <v>#N/A</v>
      </c>
      <c r="D105" s="607"/>
      <c r="E105" s="200" t="e">
        <f>設備投資の計算シート!AR44</f>
        <v>#N/A</v>
      </c>
      <c r="F105" s="201" t="e">
        <f>設備投資の計算シート!AS44</f>
        <v>#N/A</v>
      </c>
      <c r="G105" s="202" t="e">
        <f>設備投資の計算シート!AT44</f>
        <v>#N/A</v>
      </c>
      <c r="H105" s="203" t="e">
        <f>設備投資の計算シート!AU44</f>
        <v>#N/A</v>
      </c>
      <c r="I105" s="200" t="e">
        <f>設備投資の計算シート!AV44</f>
        <v>#N/A</v>
      </c>
      <c r="J105" s="202" t="e">
        <f>設備投資の計算シート!AW44</f>
        <v>#N/A</v>
      </c>
    </row>
    <row r="106" spans="3:10" ht="13.5" thickBot="1" x14ac:dyDescent="0.25">
      <c r="C106" s="609" t="s">
        <v>56</v>
      </c>
      <c r="D106" s="610"/>
      <c r="E106" s="133" t="e">
        <f>設備投資の計算シート!AR45</f>
        <v>#N/A</v>
      </c>
      <c r="F106" s="134" t="e">
        <f>設備投資の計算シート!AS45</f>
        <v>#N/A</v>
      </c>
      <c r="G106" s="135" t="e">
        <f>設備投資の計算シート!AT45</f>
        <v>#N/A</v>
      </c>
      <c r="H106" s="132"/>
      <c r="I106" s="133" t="e">
        <f>設備投資の計算シート!AV45</f>
        <v>#N/A</v>
      </c>
      <c r="J106" s="135" t="e">
        <f>設備投資の計算シート!AW45</f>
        <v>#N/A</v>
      </c>
    </row>
    <row r="107" spans="3:10" ht="13" x14ac:dyDescent="0.2">
      <c r="C107" s="130" t="s">
        <v>197</v>
      </c>
    </row>
    <row r="109" spans="3:10" ht="16.5" x14ac:dyDescent="0.2">
      <c r="C109" s="552" t="s">
        <v>204</v>
      </c>
      <c r="D109" s="552"/>
      <c r="E109" s="552"/>
      <c r="F109" s="552"/>
      <c r="G109" s="552"/>
      <c r="H109" s="552"/>
      <c r="I109" s="552"/>
      <c r="J109" s="552"/>
    </row>
    <row r="110" spans="3:10" ht="12.75" customHeight="1" x14ac:dyDescent="0.2">
      <c r="C110" s="165"/>
      <c r="D110" s="165"/>
      <c r="E110" s="165"/>
      <c r="F110" s="165"/>
      <c r="G110" s="165"/>
      <c r="H110" s="165"/>
      <c r="I110" s="165"/>
      <c r="J110" s="165"/>
    </row>
    <row r="111" spans="3:10" ht="12.75" customHeight="1" x14ac:dyDescent="0.2">
      <c r="C111" s="617" t="s">
        <v>205</v>
      </c>
      <c r="D111" s="608" t="s">
        <v>199</v>
      </c>
      <c r="E111" s="608"/>
      <c r="F111" s="608"/>
      <c r="G111" s="608"/>
      <c r="H111" s="608"/>
      <c r="I111" s="608"/>
      <c r="J111" s="608"/>
    </row>
    <row r="112" spans="3:10" ht="12.75" customHeight="1" x14ac:dyDescent="0.2">
      <c r="C112" s="617"/>
      <c r="D112" s="608"/>
      <c r="E112" s="608"/>
      <c r="F112" s="608"/>
      <c r="G112" s="608"/>
      <c r="H112" s="608"/>
      <c r="I112" s="608"/>
      <c r="J112" s="608"/>
    </row>
    <row r="113" spans="3:10" ht="12.75" customHeight="1" x14ac:dyDescent="0.2">
      <c r="C113" s="617"/>
      <c r="D113" s="608"/>
      <c r="E113" s="608"/>
      <c r="F113" s="608"/>
      <c r="G113" s="608"/>
      <c r="H113" s="608"/>
      <c r="I113" s="608"/>
      <c r="J113" s="608"/>
    </row>
    <row r="114" spans="3:10" ht="12.75" customHeight="1" x14ac:dyDescent="0.2">
      <c r="C114" s="165"/>
      <c r="D114" s="618" t="s">
        <v>206</v>
      </c>
      <c r="E114" s="619"/>
      <c r="F114" s="213"/>
      <c r="G114" s="213"/>
      <c r="H114" s="213"/>
      <c r="I114" s="213"/>
      <c r="J114" s="214"/>
    </row>
    <row r="115" spans="3:10" ht="12.75" customHeight="1" x14ac:dyDescent="0.2">
      <c r="C115" s="165"/>
      <c r="D115" s="611" t="s">
        <v>207</v>
      </c>
      <c r="E115" s="612"/>
      <c r="F115" s="612"/>
      <c r="G115" s="612"/>
      <c r="H115" s="612"/>
      <c r="I115" s="612"/>
      <c r="J115" s="613"/>
    </row>
    <row r="116" spans="3:10" ht="12.75" customHeight="1" x14ac:dyDescent="0.2">
      <c r="C116" s="165"/>
      <c r="D116" s="611"/>
      <c r="E116" s="612"/>
      <c r="F116" s="612"/>
      <c r="G116" s="612"/>
      <c r="H116" s="612"/>
      <c r="I116" s="612"/>
      <c r="J116" s="613"/>
    </row>
    <row r="117" spans="3:10" ht="12.75" customHeight="1" x14ac:dyDescent="0.2">
      <c r="C117" s="165"/>
      <c r="D117" s="611"/>
      <c r="E117" s="612"/>
      <c r="F117" s="612"/>
      <c r="G117" s="612"/>
      <c r="H117" s="612"/>
      <c r="I117" s="612"/>
      <c r="J117" s="613"/>
    </row>
    <row r="118" spans="3:10" ht="12.75" customHeight="1" x14ac:dyDescent="0.2">
      <c r="C118" s="165"/>
      <c r="D118" s="611"/>
      <c r="E118" s="612"/>
      <c r="F118" s="612"/>
      <c r="G118" s="612"/>
      <c r="H118" s="612"/>
      <c r="I118" s="612"/>
      <c r="J118" s="613"/>
    </row>
    <row r="119" spans="3:10" ht="12.75" customHeight="1" x14ac:dyDescent="0.2">
      <c r="C119" s="165"/>
      <c r="D119" s="611"/>
      <c r="E119" s="612"/>
      <c r="F119" s="612"/>
      <c r="G119" s="612"/>
      <c r="H119" s="612"/>
      <c r="I119" s="612"/>
      <c r="J119" s="613"/>
    </row>
    <row r="120" spans="3:10" ht="12.75" customHeight="1" x14ac:dyDescent="0.2">
      <c r="C120" s="165"/>
      <c r="D120" s="611"/>
      <c r="E120" s="612"/>
      <c r="F120" s="612"/>
      <c r="G120" s="612"/>
      <c r="H120" s="612"/>
      <c r="I120" s="612"/>
      <c r="J120" s="613"/>
    </row>
    <row r="121" spans="3:10" ht="12.75" customHeight="1" x14ac:dyDescent="0.2">
      <c r="C121" s="165"/>
      <c r="D121" s="611"/>
      <c r="E121" s="612"/>
      <c r="F121" s="612"/>
      <c r="G121" s="612"/>
      <c r="H121" s="612"/>
      <c r="I121" s="612"/>
      <c r="J121" s="613"/>
    </row>
    <row r="122" spans="3:10" ht="12.75" customHeight="1" x14ac:dyDescent="0.2">
      <c r="C122" s="165"/>
      <c r="D122" s="611"/>
      <c r="E122" s="612"/>
      <c r="F122" s="612"/>
      <c r="G122" s="612"/>
      <c r="H122" s="612"/>
      <c r="I122" s="612"/>
      <c r="J122" s="613"/>
    </row>
    <row r="123" spans="3:10" ht="12.75" customHeight="1" x14ac:dyDescent="0.2">
      <c r="C123" s="165"/>
      <c r="D123" s="614"/>
      <c r="E123" s="615"/>
      <c r="F123" s="615"/>
      <c r="G123" s="615"/>
      <c r="H123" s="615"/>
      <c r="I123" s="615"/>
      <c r="J123" s="616"/>
    </row>
    <row r="124" spans="3:10" ht="12.75" customHeight="1" x14ac:dyDescent="0.2">
      <c r="C124" s="165"/>
      <c r="D124" s="215"/>
      <c r="E124" s="215"/>
      <c r="F124" s="215"/>
      <c r="G124" s="215"/>
      <c r="H124" s="215"/>
      <c r="I124" s="215"/>
      <c r="J124" s="215"/>
    </row>
    <row r="125" spans="3:10" ht="12.75" customHeight="1" x14ac:dyDescent="0.2">
      <c r="C125" s="617" t="s">
        <v>208</v>
      </c>
      <c r="D125" s="608" t="s">
        <v>280</v>
      </c>
      <c r="E125" s="608"/>
      <c r="F125" s="608"/>
      <c r="G125" s="608"/>
      <c r="H125" s="608"/>
      <c r="I125" s="608"/>
      <c r="J125" s="608"/>
    </row>
    <row r="126" spans="3:10" ht="12.75" customHeight="1" x14ac:dyDescent="0.2">
      <c r="C126" s="617"/>
      <c r="D126" s="608"/>
      <c r="E126" s="608"/>
      <c r="F126" s="608"/>
      <c r="G126" s="608"/>
      <c r="H126" s="608"/>
      <c r="I126" s="608"/>
      <c r="J126" s="608"/>
    </row>
    <row r="127" spans="3:10" ht="12.75" customHeight="1" x14ac:dyDescent="0.2">
      <c r="C127" s="617"/>
      <c r="D127" s="608"/>
      <c r="E127" s="608"/>
      <c r="F127" s="608"/>
      <c r="G127" s="608"/>
      <c r="H127" s="608"/>
      <c r="I127" s="608"/>
      <c r="J127" s="608"/>
    </row>
    <row r="128" spans="3:10" ht="12.75" customHeight="1" x14ac:dyDescent="0.2">
      <c r="D128" s="204"/>
      <c r="E128" s="204"/>
      <c r="F128" s="204"/>
      <c r="G128" s="204"/>
      <c r="H128" s="204"/>
      <c r="I128" s="204"/>
      <c r="J128" s="204"/>
    </row>
    <row r="129" spans="4:10" ht="12.75" customHeight="1" x14ac:dyDescent="0.2">
      <c r="D129" s="204"/>
      <c r="E129" s="204"/>
      <c r="F129" s="204"/>
      <c r="G129" s="204"/>
      <c r="H129" s="204"/>
      <c r="I129" s="204"/>
      <c r="J129" s="204"/>
    </row>
    <row r="130" spans="4:10" ht="12.75" customHeight="1" x14ac:dyDescent="0.2">
      <c r="D130" s="204"/>
      <c r="E130" s="204"/>
      <c r="F130" s="204"/>
      <c r="G130" s="204"/>
      <c r="H130" s="204"/>
      <c r="I130" s="204"/>
      <c r="J130" s="204"/>
    </row>
    <row r="131" spans="4:10" ht="12.75" customHeight="1" x14ac:dyDescent="0.2">
      <c r="D131" s="204"/>
      <c r="E131" s="204"/>
      <c r="F131" s="204"/>
      <c r="G131" s="204"/>
      <c r="H131" s="204"/>
      <c r="I131" s="204"/>
      <c r="J131" s="204"/>
    </row>
    <row r="132" spans="4:10" ht="12.75" customHeight="1" x14ac:dyDescent="0.2">
      <c r="D132" s="204"/>
      <c r="E132" s="204"/>
      <c r="F132" s="204"/>
      <c r="G132" s="204"/>
      <c r="H132" s="204"/>
      <c r="I132" s="204"/>
      <c r="J132" s="204"/>
    </row>
    <row r="133" spans="4:10" ht="12.75" customHeight="1" x14ac:dyDescent="0.2">
      <c r="D133" s="204"/>
      <c r="E133" s="204"/>
      <c r="F133" s="204"/>
      <c r="G133" s="204"/>
      <c r="H133" s="204"/>
      <c r="I133" s="204"/>
      <c r="J133" s="204"/>
    </row>
    <row r="134" spans="4:10" ht="12.75" customHeight="1" x14ac:dyDescent="0.2">
      <c r="D134" s="204"/>
      <c r="E134" s="204"/>
      <c r="F134" s="204"/>
      <c r="G134" s="204"/>
      <c r="H134" s="204"/>
      <c r="I134" s="204"/>
      <c r="J134" s="204"/>
    </row>
  </sheetData>
  <mergeCells count="67">
    <mergeCell ref="C19:J19"/>
    <mergeCell ref="D111:J113"/>
    <mergeCell ref="D115:J123"/>
    <mergeCell ref="D125:J127"/>
    <mergeCell ref="J67:J68"/>
    <mergeCell ref="C69:D69"/>
    <mergeCell ref="C109:J109"/>
    <mergeCell ref="C105:D105"/>
    <mergeCell ref="C106:D106"/>
    <mergeCell ref="C103:D103"/>
    <mergeCell ref="C104:D104"/>
    <mergeCell ref="C93:D93"/>
    <mergeCell ref="C99:D99"/>
    <mergeCell ref="C100:D100"/>
    <mergeCell ref="C101:D101"/>
    <mergeCell ref="C102:D102"/>
    <mergeCell ref="D2:J3"/>
    <mergeCell ref="D4:J4"/>
    <mergeCell ref="D7:J9"/>
    <mergeCell ref="D13:J14"/>
    <mergeCell ref="D16:J17"/>
    <mergeCell ref="C95:D95"/>
    <mergeCell ref="C96:D96"/>
    <mergeCell ref="C97:D97"/>
    <mergeCell ref="C98:D98"/>
    <mergeCell ref="C83:D83"/>
    <mergeCell ref="C84:D84"/>
    <mergeCell ref="C85:D85"/>
    <mergeCell ref="C86:D86"/>
    <mergeCell ref="C87:D87"/>
    <mergeCell ref="C89:D89"/>
    <mergeCell ref="C90:D90"/>
    <mergeCell ref="C91:D91"/>
    <mergeCell ref="C92:D92"/>
    <mergeCell ref="C94:D94"/>
    <mergeCell ref="C88:D88"/>
    <mergeCell ref="E66:E68"/>
    <mergeCell ref="H66:H68"/>
    <mergeCell ref="I66:I68"/>
    <mergeCell ref="F67:F68"/>
    <mergeCell ref="C34:J34"/>
    <mergeCell ref="C63:J63"/>
    <mergeCell ref="C66:D68"/>
    <mergeCell ref="J23:J24"/>
    <mergeCell ref="D22:E24"/>
    <mergeCell ref="D28:E28"/>
    <mergeCell ref="D29:E29"/>
    <mergeCell ref="F22:F24"/>
    <mergeCell ref="I22:I24"/>
    <mergeCell ref="G23:G24"/>
    <mergeCell ref="D25:D27"/>
    <mergeCell ref="C111:C113"/>
    <mergeCell ref="D114:E114"/>
    <mergeCell ref="C125:C127"/>
    <mergeCell ref="C70:D70"/>
    <mergeCell ref="C71:D71"/>
    <mergeCell ref="C72:D72"/>
    <mergeCell ref="C73:D73"/>
    <mergeCell ref="C74:D74"/>
    <mergeCell ref="C75:D75"/>
    <mergeCell ref="C76:D76"/>
    <mergeCell ref="C77:D77"/>
    <mergeCell ref="C78:D78"/>
    <mergeCell ref="C79:D79"/>
    <mergeCell ref="C80:D80"/>
    <mergeCell ref="C81:D81"/>
    <mergeCell ref="C82:D82"/>
  </mergeCells>
  <phoneticPr fontId="2"/>
  <pageMargins left="0.5" right="0.49" top="0.5" bottom="0.37" header="0.28999999999999998" footer="0.2"/>
  <pageSetup paperSize="9" scale="85" fitToHeight="2" orientation="portrait" r:id="rId1"/>
  <headerFooter alignWithMargins="0"/>
  <rowBreaks count="1" manualBreakCount="1">
    <brk id="62" min="1" max="10" man="1"/>
  </rowBreaks>
  <ignoredErrors>
    <ignoredError sqref="E32 F25:F29 G25:G29 H25:H29 I25:I29 J25:J29" unlocked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00FF"/>
    <pageSetUpPr fitToPage="1"/>
  </sheetPr>
  <dimension ref="A1:AH64"/>
  <sheetViews>
    <sheetView showGridLines="0" zoomScale="80" zoomScaleNormal="80" zoomScaleSheetLayoutView="40" workbookViewId="0">
      <selection sqref="A1:AH2"/>
    </sheetView>
  </sheetViews>
  <sheetFormatPr defaultRowHeight="13" x14ac:dyDescent="0.2"/>
  <cols>
    <col min="3" max="3" width="3.36328125" customWidth="1"/>
    <col min="6" max="6" width="3.7265625" customWidth="1"/>
    <col min="9" max="9" width="3.36328125" customWidth="1"/>
    <col min="11" max="11" width="3.26953125" customWidth="1"/>
    <col min="12" max="12" width="5.90625" customWidth="1"/>
    <col min="13" max="13" width="4" customWidth="1"/>
    <col min="16" max="18" width="9.6328125" customWidth="1"/>
    <col min="19" max="19" width="2.08984375" customWidth="1"/>
    <col min="20" max="20" width="9.6328125" customWidth="1"/>
    <col min="21" max="21" width="3" customWidth="1"/>
    <col min="22" max="22" width="5.90625" customWidth="1"/>
    <col min="23" max="23" width="6.453125" customWidth="1"/>
    <col min="24" max="25" width="9.6328125" customWidth="1"/>
    <col min="26" max="26" width="2.36328125" customWidth="1"/>
    <col min="27" max="28" width="9.6328125" customWidth="1"/>
    <col min="29" max="29" width="4.08984375" customWidth="1"/>
    <col min="30" max="31" width="9.6328125" customWidth="1"/>
    <col min="32" max="32" width="4.90625" customWidth="1"/>
    <col min="33" max="34" width="4.6328125" customWidth="1"/>
  </cols>
  <sheetData>
    <row r="1" spans="1:34" ht="13.5" customHeight="1" x14ac:dyDescent="0.2">
      <c r="A1" s="625" t="s">
        <v>211</v>
      </c>
      <c r="B1" s="625"/>
      <c r="C1" s="625"/>
      <c r="D1" s="625"/>
      <c r="E1" s="625"/>
      <c r="F1" s="625"/>
      <c r="G1" s="625"/>
      <c r="H1" s="625"/>
      <c r="I1" s="625"/>
      <c r="J1" s="625"/>
      <c r="K1" s="625"/>
      <c r="L1" s="625"/>
      <c r="M1" s="625"/>
      <c r="N1" s="625"/>
      <c r="O1" s="625"/>
      <c r="P1" s="625"/>
      <c r="Q1" s="625"/>
      <c r="R1" s="625"/>
      <c r="S1" s="625"/>
      <c r="T1" s="625"/>
      <c r="U1" s="625"/>
      <c r="V1" s="625"/>
      <c r="W1" s="625"/>
      <c r="X1" s="625"/>
      <c r="Y1" s="625"/>
      <c r="Z1" s="625"/>
      <c r="AA1" s="625"/>
      <c r="AB1" s="625"/>
      <c r="AC1" s="625"/>
      <c r="AD1" s="625"/>
      <c r="AE1" s="625"/>
      <c r="AF1" s="625"/>
      <c r="AG1" s="625"/>
      <c r="AH1" s="625"/>
    </row>
    <row r="2" spans="1:34" ht="13.5" customHeight="1" x14ac:dyDescent="0.2">
      <c r="A2" s="625"/>
      <c r="B2" s="625"/>
      <c r="C2" s="625"/>
      <c r="D2" s="625"/>
      <c r="E2" s="625"/>
      <c r="F2" s="625"/>
      <c r="G2" s="625"/>
      <c r="H2" s="625"/>
      <c r="I2" s="625"/>
      <c r="J2" s="625"/>
      <c r="K2" s="625"/>
      <c r="L2" s="625"/>
      <c r="M2" s="625"/>
      <c r="N2" s="625"/>
      <c r="O2" s="625"/>
      <c r="P2" s="625"/>
      <c r="Q2" s="625"/>
      <c r="R2" s="625"/>
      <c r="S2" s="625"/>
      <c r="T2" s="625"/>
      <c r="U2" s="625"/>
      <c r="V2" s="625"/>
      <c r="W2" s="625"/>
      <c r="X2" s="625"/>
      <c r="Y2" s="625"/>
      <c r="Z2" s="625"/>
      <c r="AA2" s="625"/>
      <c r="AB2" s="625"/>
      <c r="AC2" s="625"/>
      <c r="AD2" s="625"/>
      <c r="AE2" s="625"/>
      <c r="AF2" s="625"/>
      <c r="AG2" s="625"/>
      <c r="AH2" s="625"/>
    </row>
    <row r="3" spans="1:34" ht="13.5" customHeight="1" x14ac:dyDescent="0.2">
      <c r="A3" s="145"/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  <c r="Y3" s="145"/>
      <c r="Z3" s="145"/>
      <c r="AA3" s="145"/>
      <c r="AB3" s="145"/>
      <c r="AC3" s="145"/>
      <c r="AD3" s="145"/>
      <c r="AE3" s="145"/>
      <c r="AF3" s="145"/>
      <c r="AG3" s="145"/>
      <c r="AH3" s="145"/>
    </row>
    <row r="5" spans="1:34" ht="14" x14ac:dyDescent="0.2">
      <c r="Q5" s="161"/>
      <c r="R5" s="161"/>
      <c r="S5" s="146"/>
    </row>
    <row r="6" spans="1:34" ht="10.5" customHeight="1" x14ac:dyDescent="0.2">
      <c r="Q6" s="161"/>
      <c r="R6" s="161"/>
      <c r="S6" s="146"/>
      <c r="T6" s="146"/>
      <c r="U6" s="146"/>
    </row>
    <row r="7" spans="1:34" ht="6.75" customHeight="1" x14ac:dyDescent="0.2">
      <c r="Q7" s="161"/>
      <c r="R7" s="161"/>
      <c r="S7" s="146"/>
      <c r="T7" s="146"/>
      <c r="U7" s="146"/>
    </row>
    <row r="8" spans="1:34" ht="16.5" customHeight="1" x14ac:dyDescent="0.2">
      <c r="Q8" s="162"/>
      <c r="R8" s="162"/>
      <c r="S8" s="146"/>
      <c r="T8" s="146"/>
      <c r="U8" s="146"/>
    </row>
    <row r="9" spans="1:34" ht="13.5" customHeight="1" x14ac:dyDescent="0.2">
      <c r="G9" s="626" t="s">
        <v>67</v>
      </c>
      <c r="Q9" s="136"/>
      <c r="R9" s="137"/>
      <c r="S9" s="137"/>
      <c r="T9" s="137"/>
      <c r="U9" s="137"/>
      <c r="AA9" s="628" t="s">
        <v>180</v>
      </c>
      <c r="AB9" s="629"/>
    </row>
    <row r="10" spans="1:34" ht="13.5" customHeight="1" x14ac:dyDescent="0.2">
      <c r="G10" s="627"/>
      <c r="AA10" s="630"/>
      <c r="AB10" s="631"/>
    </row>
    <row r="11" spans="1:34" ht="13.5" customHeight="1" x14ac:dyDescent="0.2">
      <c r="G11" s="146"/>
      <c r="P11" s="218"/>
      <c r="Q11" s="218"/>
      <c r="AA11" s="146"/>
      <c r="AB11" s="146"/>
    </row>
    <row r="12" spans="1:34" ht="13.5" customHeight="1" x14ac:dyDescent="0.2">
      <c r="P12" s="222"/>
      <c r="Q12" s="219"/>
      <c r="R12" s="160"/>
      <c r="S12" s="160"/>
      <c r="T12" s="160"/>
      <c r="U12" s="137"/>
    </row>
    <row r="13" spans="1:34" ht="13.5" customHeight="1" x14ac:dyDescent="0.2">
      <c r="G13" s="628" t="s">
        <v>149</v>
      </c>
      <c r="H13" s="629"/>
      <c r="I13" s="31"/>
      <c r="J13" s="31"/>
      <c r="P13" s="634" t="s">
        <v>214</v>
      </c>
      <c r="Q13" s="634"/>
      <c r="R13" s="160"/>
      <c r="S13" s="160"/>
      <c r="T13" s="160"/>
      <c r="AA13" s="628" t="s">
        <v>181</v>
      </c>
      <c r="AB13" s="629"/>
      <c r="AC13" s="137"/>
    </row>
    <row r="14" spans="1:34" ht="13.5" customHeight="1" x14ac:dyDescent="0.2">
      <c r="D14" s="628" t="s">
        <v>182</v>
      </c>
      <c r="E14" s="629"/>
      <c r="G14" s="632"/>
      <c r="H14" s="633"/>
      <c r="I14" s="31"/>
      <c r="J14" s="31"/>
      <c r="P14" s="634"/>
      <c r="Q14" s="634"/>
      <c r="R14" s="160"/>
      <c r="S14" s="160"/>
      <c r="T14" s="160"/>
      <c r="AA14" s="632"/>
      <c r="AB14" s="633"/>
      <c r="AC14" s="137"/>
      <c r="AD14" s="635" t="s">
        <v>152</v>
      </c>
      <c r="AE14" s="636"/>
    </row>
    <row r="15" spans="1:34" ht="13.5" customHeight="1" x14ac:dyDescent="0.2">
      <c r="D15" s="632"/>
      <c r="E15" s="633"/>
      <c r="G15" s="632"/>
      <c r="H15" s="633"/>
      <c r="I15" s="31"/>
      <c r="J15" s="31"/>
      <c r="P15" s="634"/>
      <c r="Q15" s="634"/>
      <c r="AA15" s="632"/>
      <c r="AB15" s="633"/>
      <c r="AC15" s="137"/>
      <c r="AD15" s="637"/>
      <c r="AE15" s="638"/>
    </row>
    <row r="16" spans="1:34" ht="16.5" x14ac:dyDescent="0.25">
      <c r="D16" s="620">
        <f>生産増加の計算シート!Z45</f>
        <v>0</v>
      </c>
      <c r="E16" s="621"/>
      <c r="G16" s="620">
        <f>生産増加の計算シート!V45</f>
        <v>0</v>
      </c>
      <c r="H16" s="621"/>
      <c r="I16" s="137"/>
      <c r="P16" s="622">
        <f>生産増加の計算シート!D45</f>
        <v>0</v>
      </c>
      <c r="Q16" s="622"/>
      <c r="AA16" s="623">
        <f>生産増加の計算シート!E45</f>
        <v>0</v>
      </c>
      <c r="AB16" s="624"/>
      <c r="AC16" s="137"/>
      <c r="AD16" s="623">
        <f>生産増加の計算シート!F45</f>
        <v>0</v>
      </c>
      <c r="AE16" s="624"/>
    </row>
    <row r="17" spans="4:31" ht="14" x14ac:dyDescent="0.2">
      <c r="J17" s="626" t="s">
        <v>66</v>
      </c>
      <c r="P17" s="220"/>
      <c r="Q17" s="221"/>
      <c r="S17" s="161"/>
      <c r="T17" s="146"/>
      <c r="U17" s="137"/>
      <c r="X17" s="628" t="s">
        <v>163</v>
      </c>
      <c r="Y17" s="629"/>
    </row>
    <row r="18" spans="4:31" ht="13.5" customHeight="1" x14ac:dyDescent="0.2">
      <c r="J18" s="627"/>
      <c r="R18" s="161"/>
      <c r="S18" s="161"/>
      <c r="T18" s="146"/>
      <c r="X18" s="630"/>
      <c r="Y18" s="631"/>
      <c r="Z18" s="146"/>
    </row>
    <row r="19" spans="4:31" ht="13.5" customHeight="1" x14ac:dyDescent="0.2">
      <c r="J19" s="146"/>
      <c r="R19" s="628" t="s">
        <v>191</v>
      </c>
      <c r="S19" s="639"/>
      <c r="T19" s="629"/>
      <c r="X19" s="146"/>
      <c r="Y19" s="146"/>
      <c r="Z19" s="146"/>
    </row>
    <row r="20" spans="4:31" ht="13.5" customHeight="1" x14ac:dyDescent="0.2">
      <c r="R20" s="630"/>
      <c r="S20" s="640"/>
      <c r="T20" s="631"/>
    </row>
    <row r="21" spans="4:31" ht="13.5" customHeight="1" x14ac:dyDescent="0.2">
      <c r="R21" s="146"/>
      <c r="S21" s="146"/>
    </row>
    <row r="22" spans="4:31" ht="14.25" customHeight="1" x14ac:dyDescent="0.2">
      <c r="F22" s="138"/>
      <c r="S22" s="160"/>
      <c r="T22" s="146"/>
      <c r="U22" s="146"/>
    </row>
    <row r="23" spans="4:31" ht="14" x14ac:dyDescent="0.2">
      <c r="F23" s="138"/>
      <c r="G23" s="626" t="s">
        <v>67</v>
      </c>
      <c r="R23" s="628" t="s">
        <v>192</v>
      </c>
      <c r="S23" s="639"/>
      <c r="T23" s="629"/>
      <c r="U23" s="146"/>
      <c r="AA23" s="628" t="s">
        <v>180</v>
      </c>
      <c r="AB23" s="629"/>
    </row>
    <row r="24" spans="4:31" ht="16.5" x14ac:dyDescent="0.2">
      <c r="G24" s="627"/>
      <c r="R24" s="630"/>
      <c r="S24" s="640"/>
      <c r="T24" s="631"/>
      <c r="U24" s="147"/>
      <c r="AA24" s="630"/>
      <c r="AB24" s="631"/>
    </row>
    <row r="26" spans="4:31" ht="13.5" thickBot="1" x14ac:dyDescent="0.25"/>
    <row r="27" spans="4:31" ht="13.5" customHeight="1" x14ac:dyDescent="0.2">
      <c r="G27" s="628" t="s">
        <v>149</v>
      </c>
      <c r="H27" s="629"/>
      <c r="I27" s="31"/>
      <c r="J27" s="31"/>
      <c r="P27" s="641" t="s">
        <v>184</v>
      </c>
      <c r="Q27" s="642"/>
      <c r="T27" s="161"/>
      <c r="AA27" s="628" t="s">
        <v>181</v>
      </c>
      <c r="AB27" s="629"/>
      <c r="AC27" s="137"/>
    </row>
    <row r="28" spans="4:31" ht="14.25" customHeight="1" x14ac:dyDescent="0.2">
      <c r="D28" s="628" t="s">
        <v>182</v>
      </c>
      <c r="E28" s="629"/>
      <c r="G28" s="632"/>
      <c r="H28" s="633"/>
      <c r="I28" s="31"/>
      <c r="J28" s="31"/>
      <c r="P28" s="643"/>
      <c r="Q28" s="644"/>
      <c r="T28" s="161"/>
      <c r="AA28" s="632"/>
      <c r="AB28" s="633"/>
      <c r="AC28" s="137"/>
      <c r="AD28" s="635" t="s">
        <v>152</v>
      </c>
      <c r="AE28" s="636"/>
    </row>
    <row r="29" spans="4:31" ht="13.5" customHeight="1" x14ac:dyDescent="0.2">
      <c r="D29" s="632"/>
      <c r="E29" s="633"/>
      <c r="G29" s="632"/>
      <c r="H29" s="633"/>
      <c r="I29" s="31"/>
      <c r="J29" s="31"/>
      <c r="P29" s="643"/>
      <c r="Q29" s="644"/>
      <c r="AA29" s="632"/>
      <c r="AB29" s="633"/>
      <c r="AC29" s="137"/>
      <c r="AD29" s="637"/>
      <c r="AE29" s="638"/>
    </row>
    <row r="30" spans="4:31" ht="17" thickBot="1" x14ac:dyDescent="0.3">
      <c r="D30" s="620">
        <f>生産増加の計算シート!AA45</f>
        <v>0</v>
      </c>
      <c r="E30" s="621"/>
      <c r="G30" s="620">
        <f>生産増加の計算シート!W45</f>
        <v>0</v>
      </c>
      <c r="H30" s="621"/>
      <c r="I30" s="137"/>
      <c r="P30" s="645">
        <f>生産増加の計算シート!G45</f>
        <v>0</v>
      </c>
      <c r="Q30" s="646"/>
      <c r="AA30" s="623">
        <f>生産増加の計算シート!H45</f>
        <v>0</v>
      </c>
      <c r="AB30" s="624"/>
      <c r="AC30" s="137"/>
      <c r="AD30" s="623">
        <f>生産増加の計算シート!I45</f>
        <v>0</v>
      </c>
      <c r="AE30" s="624"/>
    </row>
    <row r="31" spans="4:31" ht="16.5" x14ac:dyDescent="0.2">
      <c r="D31" s="137"/>
      <c r="E31" s="137"/>
      <c r="G31" s="137"/>
      <c r="H31" s="137"/>
      <c r="J31" s="626" t="s">
        <v>66</v>
      </c>
      <c r="N31" s="147"/>
      <c r="O31" s="147"/>
      <c r="X31" s="628" t="s">
        <v>163</v>
      </c>
      <c r="Y31" s="629"/>
      <c r="Z31" s="137"/>
      <c r="AA31" s="137"/>
      <c r="AB31" s="137"/>
      <c r="AC31" s="137"/>
    </row>
    <row r="32" spans="4:31" ht="16.5" x14ac:dyDescent="0.2">
      <c r="D32" s="137"/>
      <c r="E32" s="137"/>
      <c r="G32" s="137"/>
      <c r="H32" s="137"/>
      <c r="J32" s="627"/>
      <c r="N32" s="147"/>
      <c r="O32" s="147"/>
      <c r="W32" s="146"/>
      <c r="X32" s="630"/>
      <c r="Y32" s="631"/>
      <c r="Z32" s="137"/>
      <c r="AA32" s="137"/>
      <c r="AB32" s="137"/>
      <c r="AC32" s="137"/>
    </row>
    <row r="33" spans="1:34" ht="9" customHeight="1" x14ac:dyDescent="0.2">
      <c r="D33" s="137"/>
      <c r="E33" s="137"/>
      <c r="G33" s="137"/>
      <c r="H33" s="137"/>
      <c r="I33" s="137"/>
      <c r="J33" s="137"/>
      <c r="N33" s="147"/>
      <c r="O33" s="147"/>
      <c r="AA33" s="137"/>
      <c r="AB33" s="137"/>
      <c r="AC33" s="137"/>
      <c r="AD33" s="137"/>
      <c r="AE33" s="137"/>
      <c r="AH33" s="5"/>
    </row>
    <row r="34" spans="1:34" x14ac:dyDescent="0.2">
      <c r="A34" s="223"/>
      <c r="B34" s="223"/>
      <c r="C34" s="223"/>
      <c r="D34" s="223"/>
      <c r="E34" s="223"/>
      <c r="F34" s="223"/>
      <c r="G34" s="223"/>
      <c r="H34" s="223"/>
      <c r="I34" s="223"/>
      <c r="J34" s="223"/>
      <c r="K34" s="223"/>
      <c r="L34" s="223"/>
      <c r="M34" s="223"/>
      <c r="N34" s="223"/>
      <c r="O34" s="223"/>
      <c r="P34" s="223"/>
      <c r="Q34" s="223"/>
      <c r="R34" s="223"/>
      <c r="S34" s="223"/>
      <c r="T34" s="223"/>
      <c r="U34" s="223"/>
      <c r="V34" s="223"/>
      <c r="W34" s="223"/>
      <c r="X34" s="223"/>
      <c r="Y34" s="223"/>
      <c r="Z34" s="223"/>
      <c r="AA34" s="223"/>
      <c r="AB34" s="223"/>
      <c r="AC34" s="223"/>
      <c r="AD34" s="223"/>
      <c r="AE34" s="223"/>
      <c r="AF34" s="223"/>
      <c r="AG34" s="223"/>
      <c r="AH34" s="223"/>
    </row>
    <row r="35" spans="1:34" ht="14" x14ac:dyDescent="0.2">
      <c r="Q35" s="647" t="s">
        <v>186</v>
      </c>
      <c r="R35" s="629"/>
      <c r="S35" s="146"/>
      <c r="T35" s="146"/>
      <c r="U35" s="146"/>
    </row>
    <row r="36" spans="1:34" ht="14" x14ac:dyDescent="0.2">
      <c r="Q36" s="632"/>
      <c r="R36" s="633"/>
      <c r="S36" s="146"/>
      <c r="T36" s="146"/>
      <c r="U36" s="146"/>
    </row>
    <row r="37" spans="1:34" ht="16.5" x14ac:dyDescent="0.2">
      <c r="Q37" s="648">
        <f>生産増加の計算シート!O45</f>
        <v>0</v>
      </c>
      <c r="R37" s="649"/>
      <c r="S37" s="147"/>
      <c r="T37" s="147"/>
      <c r="U37" s="147"/>
    </row>
    <row r="38" spans="1:34" x14ac:dyDescent="0.2">
      <c r="T38" s="626" t="s">
        <v>58</v>
      </c>
      <c r="U38" s="31"/>
      <c r="X38" s="628" t="s">
        <v>118</v>
      </c>
      <c r="Y38" s="629"/>
    </row>
    <row r="39" spans="1:34" x14ac:dyDescent="0.2">
      <c r="T39" s="627"/>
      <c r="U39" s="31"/>
      <c r="X39" s="630"/>
      <c r="Y39" s="631"/>
    </row>
    <row r="40" spans="1:34" ht="13.5" customHeight="1" x14ac:dyDescent="0.2">
      <c r="F40" s="138"/>
      <c r="Q40" s="647" t="s">
        <v>284</v>
      </c>
      <c r="R40" s="629"/>
      <c r="S40" s="146"/>
      <c r="T40" s="146"/>
      <c r="U40" s="146"/>
      <c r="AB40" s="138"/>
    </row>
    <row r="41" spans="1:34" ht="13.5" customHeight="1" x14ac:dyDescent="0.2">
      <c r="F41" s="138"/>
      <c r="G41" s="626" t="s">
        <v>67</v>
      </c>
      <c r="Q41" s="632"/>
      <c r="R41" s="633"/>
      <c r="S41" s="146"/>
      <c r="T41" s="146"/>
      <c r="U41" s="146"/>
      <c r="AA41" s="628" t="s">
        <v>180</v>
      </c>
      <c r="AB41" s="629"/>
    </row>
    <row r="42" spans="1:34" ht="16.5" x14ac:dyDescent="0.2">
      <c r="G42" s="627"/>
      <c r="Q42" s="648">
        <f>生産増加の計算シート!Q45</f>
        <v>0</v>
      </c>
      <c r="R42" s="649"/>
      <c r="S42" s="147"/>
      <c r="T42" s="147"/>
      <c r="U42" s="147"/>
      <c r="AA42" s="630"/>
      <c r="AB42" s="631"/>
    </row>
    <row r="44" spans="1:34" ht="13.5" thickBot="1" x14ac:dyDescent="0.25">
      <c r="W44" s="31"/>
      <c r="X44" s="31"/>
      <c r="Y44" s="31"/>
      <c r="Z44" s="31"/>
      <c r="AA44" s="31"/>
    </row>
    <row r="45" spans="1:34" ht="14.25" customHeight="1" x14ac:dyDescent="0.2">
      <c r="G45" s="628" t="s">
        <v>149</v>
      </c>
      <c r="H45" s="629"/>
      <c r="I45" s="31"/>
      <c r="J45" s="31"/>
      <c r="N45" s="641" t="s">
        <v>176</v>
      </c>
      <c r="O45" s="642"/>
      <c r="R45" s="628" t="s">
        <v>185</v>
      </c>
      <c r="S45" s="639"/>
      <c r="T45" s="629"/>
      <c r="AA45" s="628" t="s">
        <v>181</v>
      </c>
      <c r="AB45" s="629"/>
      <c r="AC45" s="137"/>
    </row>
    <row r="46" spans="1:34" ht="14.25" customHeight="1" x14ac:dyDescent="0.2">
      <c r="D46" s="628" t="s">
        <v>182</v>
      </c>
      <c r="E46" s="629"/>
      <c r="G46" s="632"/>
      <c r="H46" s="633"/>
      <c r="I46" s="31"/>
      <c r="J46" s="31"/>
      <c r="N46" s="643"/>
      <c r="O46" s="644"/>
      <c r="R46" s="630"/>
      <c r="S46" s="640"/>
      <c r="T46" s="631"/>
      <c r="AA46" s="632"/>
      <c r="AB46" s="633"/>
      <c r="AC46" s="137"/>
      <c r="AD46" s="635" t="s">
        <v>152</v>
      </c>
      <c r="AE46" s="636"/>
    </row>
    <row r="47" spans="1:34" ht="13.5" customHeight="1" x14ac:dyDescent="0.2">
      <c r="D47" s="632"/>
      <c r="E47" s="633"/>
      <c r="G47" s="632"/>
      <c r="H47" s="633"/>
      <c r="I47" s="31"/>
      <c r="J47" s="31"/>
      <c r="N47" s="643"/>
      <c r="O47" s="644"/>
      <c r="AA47" s="632"/>
      <c r="AB47" s="633"/>
      <c r="AC47" s="137"/>
      <c r="AD47" s="637"/>
      <c r="AE47" s="638"/>
    </row>
    <row r="48" spans="1:34" ht="17" thickBot="1" x14ac:dyDescent="0.3">
      <c r="D48" s="620">
        <f>生産増加の計算シート!AC45</f>
        <v>0</v>
      </c>
      <c r="E48" s="621"/>
      <c r="G48" s="620">
        <f>生産増加の計算シート!Y45</f>
        <v>0</v>
      </c>
      <c r="H48" s="621"/>
      <c r="I48" s="137"/>
      <c r="N48" s="645">
        <f>生産増加の計算シート!R45</f>
        <v>0</v>
      </c>
      <c r="O48" s="646"/>
      <c r="AA48" s="623">
        <f>生産増加の計算シート!S45</f>
        <v>0</v>
      </c>
      <c r="AB48" s="624"/>
      <c r="AC48" s="137"/>
      <c r="AD48" s="623">
        <f>生産増加の計算シート!T45</f>
        <v>0</v>
      </c>
      <c r="AE48" s="624"/>
    </row>
    <row r="49" spans="1:34" ht="14.25" customHeight="1" x14ac:dyDescent="0.2">
      <c r="J49" s="626" t="s">
        <v>66</v>
      </c>
      <c r="X49" s="628" t="s">
        <v>163</v>
      </c>
      <c r="Y49" s="629"/>
    </row>
    <row r="50" spans="1:34" ht="14" x14ac:dyDescent="0.2">
      <c r="J50" s="627"/>
      <c r="W50" s="146"/>
      <c r="X50" s="630"/>
      <c r="Y50" s="631"/>
    </row>
    <row r="51" spans="1:34" ht="14" x14ac:dyDescent="0.2">
      <c r="J51" s="146"/>
      <c r="W51" s="146"/>
      <c r="X51" s="146"/>
      <c r="Y51" s="146"/>
    </row>
    <row r="52" spans="1:34" ht="13.5" customHeight="1" x14ac:dyDescent="0.2"/>
    <row r="53" spans="1:34" x14ac:dyDescent="0.2">
      <c r="A53" s="224"/>
      <c r="B53" s="224"/>
      <c r="C53" s="224"/>
      <c r="D53" s="224"/>
      <c r="E53" s="224"/>
      <c r="F53" s="224"/>
      <c r="G53" s="224"/>
      <c r="H53" s="224"/>
      <c r="I53" s="224"/>
      <c r="J53" s="224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4"/>
      <c r="AB53" s="224"/>
      <c r="AC53" s="224"/>
      <c r="AD53" s="224"/>
      <c r="AE53" s="224"/>
      <c r="AF53" s="224"/>
      <c r="AG53" s="224"/>
      <c r="AH53" s="225"/>
    </row>
    <row r="55" spans="1:34" ht="13.5" thickBot="1" x14ac:dyDescent="0.25"/>
    <row r="56" spans="1:34" ht="14.25" customHeight="1" thickBot="1" x14ac:dyDescent="0.25">
      <c r="G56" s="641" t="s">
        <v>149</v>
      </c>
      <c r="H56" s="642"/>
      <c r="I56" s="31"/>
      <c r="J56" s="31"/>
      <c r="N56" s="650" t="s">
        <v>215</v>
      </c>
      <c r="O56" s="651"/>
      <c r="Q56" s="650" t="s">
        <v>213</v>
      </c>
      <c r="R56" s="668"/>
      <c r="S56" s="651"/>
      <c r="AA56" s="641" t="s">
        <v>181</v>
      </c>
      <c r="AB56" s="642"/>
      <c r="AC56" s="137"/>
    </row>
    <row r="57" spans="1:34" ht="14.25" customHeight="1" thickTop="1" x14ac:dyDescent="0.2">
      <c r="D57" s="664" t="s">
        <v>182</v>
      </c>
      <c r="E57" s="665"/>
      <c r="G57" s="643"/>
      <c r="H57" s="644"/>
      <c r="I57" s="31"/>
      <c r="J57" s="31"/>
      <c r="N57" s="652"/>
      <c r="O57" s="653"/>
      <c r="Q57" s="652"/>
      <c r="R57" s="669"/>
      <c r="S57" s="653"/>
      <c r="AA57" s="643"/>
      <c r="AB57" s="644"/>
      <c r="AC57" s="137"/>
      <c r="AD57" s="654" t="s">
        <v>152</v>
      </c>
      <c r="AE57" s="655"/>
    </row>
    <row r="58" spans="1:34" ht="13.5" customHeight="1" x14ac:dyDescent="0.2">
      <c r="D58" s="666"/>
      <c r="E58" s="667"/>
      <c r="G58" s="643"/>
      <c r="H58" s="644"/>
      <c r="I58" s="31"/>
      <c r="J58" s="31"/>
      <c r="N58" s="652"/>
      <c r="O58" s="653"/>
      <c r="Q58" s="652"/>
      <c r="R58" s="669"/>
      <c r="S58" s="653"/>
      <c r="AA58" s="643"/>
      <c r="AB58" s="644"/>
      <c r="AC58" s="137"/>
      <c r="AD58" s="656"/>
      <c r="AE58" s="657"/>
    </row>
    <row r="59" spans="1:34" ht="17" thickBot="1" x14ac:dyDescent="0.3">
      <c r="D59" s="658">
        <f>生産増加の計算シート!AI45</f>
        <v>0</v>
      </c>
      <c r="E59" s="659"/>
      <c r="G59" s="660">
        <f>生産増加の計算シート!AH45</f>
        <v>0</v>
      </c>
      <c r="H59" s="661"/>
      <c r="I59" s="137"/>
      <c r="J59" s="137"/>
      <c r="N59" s="645">
        <f>生産増加の計算シート!AE45</f>
        <v>0</v>
      </c>
      <c r="O59" s="646"/>
      <c r="Q59" s="670" t="e">
        <f>N59/P16</f>
        <v>#DIV/0!</v>
      </c>
      <c r="R59" s="671"/>
      <c r="S59" s="672"/>
      <c r="AA59" s="645">
        <f>生産増加の計算シート!AF45</f>
        <v>0</v>
      </c>
      <c r="AB59" s="646"/>
      <c r="AC59" s="137"/>
      <c r="AD59" s="662">
        <f>生産増加の計算シート!AG45</f>
        <v>0</v>
      </c>
      <c r="AE59" s="663"/>
    </row>
    <row r="60" spans="1:34" ht="13.5" thickTop="1" x14ac:dyDescent="0.2"/>
    <row r="64" spans="1:34" x14ac:dyDescent="0.2">
      <c r="A64" s="223"/>
      <c r="B64" s="223"/>
      <c r="C64" s="223"/>
      <c r="D64" s="223"/>
      <c r="E64" s="223"/>
      <c r="F64" s="223"/>
      <c r="G64" s="223"/>
      <c r="H64" s="223"/>
      <c r="I64" s="223"/>
      <c r="J64" s="223"/>
      <c r="K64" s="223"/>
      <c r="L64" s="223"/>
      <c r="M64" s="223"/>
      <c r="N64" s="223"/>
      <c r="O64" s="223"/>
      <c r="P64" s="223"/>
      <c r="Q64" s="223"/>
      <c r="R64" s="223"/>
      <c r="S64" s="223"/>
      <c r="T64" s="223"/>
      <c r="U64" s="223"/>
      <c r="V64" s="223"/>
      <c r="W64" s="223"/>
      <c r="X64" s="223"/>
      <c r="Y64" s="223"/>
      <c r="Z64" s="223"/>
      <c r="AA64" s="223"/>
      <c r="AB64" s="223"/>
      <c r="AC64" s="223"/>
      <c r="AD64" s="223"/>
      <c r="AE64" s="223"/>
      <c r="AF64" s="223"/>
      <c r="AG64" s="223"/>
      <c r="AH64" s="223"/>
    </row>
  </sheetData>
  <mergeCells count="64">
    <mergeCell ref="D46:E47"/>
    <mergeCell ref="AD46:AE47"/>
    <mergeCell ref="D48:E48"/>
    <mergeCell ref="J49:J50"/>
    <mergeCell ref="X49:Y50"/>
    <mergeCell ref="G48:H48"/>
    <mergeCell ref="N48:O48"/>
    <mergeCell ref="AA48:AB48"/>
    <mergeCell ref="AD48:AE48"/>
    <mergeCell ref="G56:H58"/>
    <mergeCell ref="N56:O58"/>
    <mergeCell ref="AA56:AB58"/>
    <mergeCell ref="AD57:AE58"/>
    <mergeCell ref="D59:E59"/>
    <mergeCell ref="G59:H59"/>
    <mergeCell ref="N59:O59"/>
    <mergeCell ref="AA59:AB59"/>
    <mergeCell ref="AD59:AE59"/>
    <mergeCell ref="D57:E58"/>
    <mergeCell ref="Q56:S58"/>
    <mergeCell ref="Q59:S59"/>
    <mergeCell ref="Q40:R41"/>
    <mergeCell ref="G41:G42"/>
    <mergeCell ref="AA41:AB42"/>
    <mergeCell ref="Q42:R42"/>
    <mergeCell ref="G45:H47"/>
    <mergeCell ref="N45:O47"/>
    <mergeCell ref="R45:T46"/>
    <mergeCell ref="AA45:AB47"/>
    <mergeCell ref="J31:J32"/>
    <mergeCell ref="X31:Y32"/>
    <mergeCell ref="Q35:R36"/>
    <mergeCell ref="Q37:R37"/>
    <mergeCell ref="T38:T39"/>
    <mergeCell ref="X38:Y39"/>
    <mergeCell ref="D30:E30"/>
    <mergeCell ref="G30:H30"/>
    <mergeCell ref="P30:Q30"/>
    <mergeCell ref="AA30:AB30"/>
    <mergeCell ref="AD30:AE30"/>
    <mergeCell ref="R19:T20"/>
    <mergeCell ref="J17:J18"/>
    <mergeCell ref="X17:Y18"/>
    <mergeCell ref="D28:E29"/>
    <mergeCell ref="AD28:AE29"/>
    <mergeCell ref="G23:G24"/>
    <mergeCell ref="AA23:AB24"/>
    <mergeCell ref="G27:H29"/>
    <mergeCell ref="P27:Q29"/>
    <mergeCell ref="AA27:AB29"/>
    <mergeCell ref="R23:T24"/>
    <mergeCell ref="D16:E16"/>
    <mergeCell ref="G16:H16"/>
    <mergeCell ref="P16:Q16"/>
    <mergeCell ref="AA16:AB16"/>
    <mergeCell ref="A1:AH2"/>
    <mergeCell ref="G9:G10"/>
    <mergeCell ref="AA9:AB10"/>
    <mergeCell ref="G13:H15"/>
    <mergeCell ref="P13:Q15"/>
    <mergeCell ref="AA13:AB15"/>
    <mergeCell ref="D14:E15"/>
    <mergeCell ref="AD14:AE15"/>
    <mergeCell ref="AD16:AE16"/>
  </mergeCells>
  <phoneticPr fontId="2"/>
  <pageMargins left="0.43307086614173229" right="0.31496062992125984" top="0.62992125984251968" bottom="0.39370078740157483" header="0.39370078740157483" footer="0.51181102362204722"/>
  <pageSetup paperSize="9" scale="59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00FF"/>
    <pageSetUpPr fitToPage="1"/>
  </sheetPr>
  <dimension ref="A1:AI70"/>
  <sheetViews>
    <sheetView showGridLines="0" zoomScale="80" zoomScaleNormal="80" zoomScaleSheetLayoutView="40" workbookViewId="0">
      <selection sqref="A1:AI2"/>
    </sheetView>
  </sheetViews>
  <sheetFormatPr defaultRowHeight="13" x14ac:dyDescent="0.2"/>
  <cols>
    <col min="3" max="3" width="3.36328125" customWidth="1"/>
    <col min="6" max="6" width="3.7265625" customWidth="1"/>
    <col min="9" max="9" width="3.36328125" customWidth="1"/>
    <col min="11" max="11" width="3.26953125" customWidth="1"/>
    <col min="12" max="12" width="5.90625" customWidth="1"/>
    <col min="13" max="13" width="4" customWidth="1"/>
    <col min="16" max="16" width="4" customWidth="1"/>
    <col min="17" max="19" width="9.6328125" customWidth="1"/>
    <col min="20" max="20" width="2.08984375" customWidth="1"/>
    <col min="21" max="21" width="9.6328125" customWidth="1"/>
    <col min="22" max="22" width="6.36328125" customWidth="1"/>
    <col min="23" max="23" width="3" customWidth="1"/>
    <col min="24" max="24" width="6.453125" customWidth="1"/>
    <col min="25" max="26" width="9.6328125" customWidth="1"/>
    <col min="27" max="27" width="2.36328125" customWidth="1"/>
    <col min="28" max="29" width="9.6328125" customWidth="1"/>
    <col min="30" max="30" width="4.08984375" customWidth="1"/>
    <col min="31" max="32" width="9.6328125" customWidth="1"/>
    <col min="33" max="33" width="4.90625" customWidth="1"/>
    <col min="34" max="35" width="4.6328125" customWidth="1"/>
  </cols>
  <sheetData>
    <row r="1" spans="1:35" ht="13.5" customHeight="1" x14ac:dyDescent="0.2">
      <c r="A1" s="625" t="s">
        <v>212</v>
      </c>
      <c r="B1" s="625"/>
      <c r="C1" s="625"/>
      <c r="D1" s="625"/>
      <c r="E1" s="625"/>
      <c r="F1" s="625"/>
      <c r="G1" s="625"/>
      <c r="H1" s="625"/>
      <c r="I1" s="625"/>
      <c r="J1" s="625"/>
      <c r="K1" s="625"/>
      <c r="L1" s="625"/>
      <c r="M1" s="625"/>
      <c r="N1" s="625"/>
      <c r="O1" s="625"/>
      <c r="P1" s="625"/>
      <c r="Q1" s="625"/>
      <c r="R1" s="625"/>
      <c r="S1" s="625"/>
      <c r="T1" s="625"/>
      <c r="U1" s="625"/>
      <c r="V1" s="625"/>
      <c r="W1" s="625"/>
      <c r="X1" s="625"/>
      <c r="Y1" s="625"/>
      <c r="Z1" s="625"/>
      <c r="AA1" s="625"/>
      <c r="AB1" s="625"/>
      <c r="AC1" s="625"/>
      <c r="AD1" s="625"/>
      <c r="AE1" s="625"/>
      <c r="AF1" s="625"/>
      <c r="AG1" s="625"/>
      <c r="AH1" s="625"/>
      <c r="AI1" s="625"/>
    </row>
    <row r="2" spans="1:35" ht="13.5" customHeight="1" x14ac:dyDescent="0.2">
      <c r="A2" s="625"/>
      <c r="B2" s="625"/>
      <c r="C2" s="625"/>
      <c r="D2" s="625"/>
      <c r="E2" s="625"/>
      <c r="F2" s="625"/>
      <c r="G2" s="625"/>
      <c r="H2" s="625"/>
      <c r="I2" s="625"/>
      <c r="J2" s="625"/>
      <c r="K2" s="625"/>
      <c r="L2" s="625"/>
      <c r="M2" s="625"/>
      <c r="N2" s="625"/>
      <c r="O2" s="625"/>
      <c r="P2" s="625"/>
      <c r="Q2" s="625"/>
      <c r="R2" s="625"/>
      <c r="S2" s="625"/>
      <c r="T2" s="625"/>
      <c r="U2" s="625"/>
      <c r="V2" s="625"/>
      <c r="W2" s="625"/>
      <c r="X2" s="625"/>
      <c r="Y2" s="625"/>
      <c r="Z2" s="625"/>
      <c r="AA2" s="625"/>
      <c r="AB2" s="625"/>
      <c r="AC2" s="625"/>
      <c r="AD2" s="625"/>
      <c r="AE2" s="625"/>
      <c r="AF2" s="625"/>
      <c r="AG2" s="625"/>
      <c r="AH2" s="625"/>
      <c r="AI2" s="625"/>
    </row>
    <row r="3" spans="1:35" ht="13.5" customHeight="1" x14ac:dyDescent="0.2">
      <c r="A3" s="226"/>
      <c r="B3" s="226"/>
      <c r="C3" s="226"/>
      <c r="D3" s="226"/>
      <c r="E3" s="226"/>
      <c r="F3" s="226"/>
      <c r="G3" s="226"/>
      <c r="H3" s="226"/>
      <c r="I3" s="226"/>
      <c r="J3" s="226"/>
      <c r="K3" s="226"/>
      <c r="L3" s="226"/>
      <c r="M3" s="226"/>
      <c r="N3" s="226"/>
      <c r="O3" s="226"/>
      <c r="P3" s="226"/>
      <c r="Q3" s="226"/>
      <c r="R3" s="226"/>
      <c r="S3" s="226"/>
      <c r="T3" s="226"/>
      <c r="U3" s="226"/>
      <c r="V3" s="226"/>
      <c r="W3" s="226"/>
      <c r="X3" s="226"/>
      <c r="Y3" s="226"/>
      <c r="Z3" s="226"/>
      <c r="AA3" s="226"/>
      <c r="AB3" s="226"/>
      <c r="AC3" s="226"/>
      <c r="AD3" s="226"/>
      <c r="AE3" s="226"/>
      <c r="AF3" s="226"/>
      <c r="AG3" s="226"/>
      <c r="AH3" s="226"/>
      <c r="AI3" s="226"/>
    </row>
    <row r="4" spans="1:35" ht="13.5" customHeight="1" x14ac:dyDescent="0.2">
      <c r="A4" s="145"/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145"/>
      <c r="X4" s="145"/>
      <c r="Y4" s="145"/>
      <c r="Z4" s="145"/>
      <c r="AA4" s="145"/>
      <c r="AB4" s="145"/>
      <c r="AC4" s="145"/>
      <c r="AD4" s="145"/>
      <c r="AE4" s="145"/>
      <c r="AF4" s="145"/>
      <c r="AG4" s="145"/>
      <c r="AH4" s="145"/>
      <c r="AI4" s="145"/>
    </row>
    <row r="5" spans="1:35" ht="13.5" customHeight="1" x14ac:dyDescent="0.2">
      <c r="A5" s="145"/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145"/>
      <c r="AC5" s="145"/>
      <c r="AD5" s="145"/>
      <c r="AE5" s="145"/>
      <c r="AF5" s="145"/>
      <c r="AG5" s="145"/>
      <c r="AH5" s="145"/>
      <c r="AI5" s="145"/>
    </row>
    <row r="6" spans="1:35" ht="13.5" customHeight="1" x14ac:dyDescent="0.2">
      <c r="A6" s="145"/>
      <c r="B6" s="145"/>
      <c r="C6" s="145"/>
      <c r="D6" s="145"/>
      <c r="E6" s="145"/>
      <c r="F6" s="145"/>
      <c r="G6" s="145"/>
      <c r="H6" s="145"/>
      <c r="I6" s="145"/>
      <c r="J6" s="145"/>
      <c r="K6" s="145"/>
      <c r="L6" s="145"/>
      <c r="M6" s="145"/>
      <c r="N6" s="145"/>
      <c r="O6" s="145"/>
      <c r="P6" s="145"/>
      <c r="Q6" s="145"/>
      <c r="R6" s="218"/>
      <c r="S6" s="218"/>
      <c r="T6" s="145"/>
      <c r="U6" s="145"/>
      <c r="V6" s="145"/>
      <c r="W6" s="145"/>
      <c r="X6" s="145"/>
      <c r="Y6" s="145"/>
      <c r="Z6" s="145"/>
      <c r="AA6" s="145"/>
      <c r="AB6" s="145"/>
      <c r="AC6" s="145"/>
      <c r="AD6" s="145"/>
      <c r="AE6" s="145"/>
      <c r="AF6" s="145"/>
      <c r="AG6" s="145"/>
      <c r="AH6" s="145"/>
      <c r="AI6" s="145"/>
    </row>
    <row r="7" spans="1:35" x14ac:dyDescent="0.2">
      <c r="R7" s="674" t="s">
        <v>216</v>
      </c>
      <c r="S7" s="674"/>
    </row>
    <row r="8" spans="1:35" ht="14.25" customHeight="1" x14ac:dyDescent="0.2">
      <c r="R8" s="674"/>
      <c r="S8" s="674"/>
      <c r="T8" s="146"/>
    </row>
    <row r="9" spans="1:35" ht="10.5" customHeight="1" x14ac:dyDescent="0.2">
      <c r="R9" s="674"/>
      <c r="S9" s="674"/>
      <c r="T9" s="146"/>
      <c r="U9" s="146"/>
      <c r="V9" s="146"/>
      <c r="W9" s="146"/>
    </row>
    <row r="10" spans="1:35" ht="6.75" customHeight="1" x14ac:dyDescent="0.2">
      <c r="R10" s="674"/>
      <c r="S10" s="674"/>
      <c r="T10" s="146"/>
      <c r="U10" s="146"/>
      <c r="V10" s="146"/>
      <c r="W10" s="146"/>
    </row>
    <row r="11" spans="1:35" ht="16.5" customHeight="1" x14ac:dyDescent="0.2">
      <c r="R11" s="673">
        <f>設備投資の計算シート!D45</f>
        <v>0</v>
      </c>
      <c r="S11" s="673"/>
      <c r="T11" s="146"/>
      <c r="U11" s="146"/>
      <c r="V11" s="146"/>
      <c r="W11" s="146"/>
    </row>
    <row r="12" spans="1:35" ht="13.5" customHeight="1" x14ac:dyDescent="0.2">
      <c r="G12" s="626" t="s">
        <v>67</v>
      </c>
      <c r="R12" s="220"/>
      <c r="S12" s="221"/>
      <c r="T12" s="137"/>
      <c r="U12" s="137"/>
      <c r="V12" s="137"/>
      <c r="W12" s="137"/>
      <c r="AB12" s="628" t="s">
        <v>180</v>
      </c>
      <c r="AC12" s="629"/>
    </row>
    <row r="13" spans="1:35" ht="13.5" customHeight="1" x14ac:dyDescent="0.2">
      <c r="G13" s="627"/>
      <c r="AB13" s="630"/>
      <c r="AC13" s="631"/>
    </row>
    <row r="14" spans="1:35" ht="13.5" customHeight="1" thickBot="1" x14ac:dyDescent="0.25">
      <c r="G14" s="146"/>
      <c r="AB14" s="146"/>
      <c r="AC14" s="146"/>
    </row>
    <row r="15" spans="1:35" ht="13.5" customHeight="1" x14ac:dyDescent="0.2">
      <c r="N15" s="641" t="s">
        <v>285</v>
      </c>
      <c r="O15" s="642"/>
      <c r="S15" s="647" t="s">
        <v>188</v>
      </c>
      <c r="T15" s="675"/>
      <c r="U15" s="675"/>
      <c r="V15" s="676"/>
      <c r="W15" s="137"/>
    </row>
    <row r="16" spans="1:35" ht="13.5" customHeight="1" x14ac:dyDescent="0.2">
      <c r="G16" s="628" t="s">
        <v>149</v>
      </c>
      <c r="H16" s="629"/>
      <c r="I16" s="31"/>
      <c r="J16" s="31"/>
      <c r="N16" s="643"/>
      <c r="O16" s="644"/>
      <c r="Q16" s="626" t="s">
        <v>58</v>
      </c>
      <c r="R16" s="632"/>
      <c r="S16" s="677"/>
      <c r="T16" s="678"/>
      <c r="U16" s="678"/>
      <c r="V16" s="679"/>
      <c r="AB16" s="628" t="s">
        <v>181</v>
      </c>
      <c r="AC16" s="629"/>
      <c r="AD16" s="137"/>
    </row>
    <row r="17" spans="4:32" ht="13.5" customHeight="1" x14ac:dyDescent="0.2">
      <c r="D17" s="628" t="s">
        <v>182</v>
      </c>
      <c r="E17" s="629"/>
      <c r="G17" s="632"/>
      <c r="H17" s="633"/>
      <c r="I17" s="31"/>
      <c r="J17" s="31"/>
      <c r="N17" s="643"/>
      <c r="O17" s="644"/>
      <c r="Q17" s="627"/>
      <c r="R17" s="632"/>
      <c r="S17" s="680"/>
      <c r="T17" s="681"/>
      <c r="U17" s="681"/>
      <c r="V17" s="682"/>
      <c r="AB17" s="632"/>
      <c r="AC17" s="633"/>
      <c r="AD17" s="137"/>
      <c r="AE17" s="635" t="s">
        <v>152</v>
      </c>
      <c r="AF17" s="636"/>
    </row>
    <row r="18" spans="4:32" ht="13.5" customHeight="1" x14ac:dyDescent="0.2">
      <c r="D18" s="632"/>
      <c r="E18" s="633"/>
      <c r="G18" s="632"/>
      <c r="H18" s="633"/>
      <c r="I18" s="31"/>
      <c r="J18" s="31"/>
      <c r="N18" s="643"/>
      <c r="O18" s="644"/>
      <c r="AB18" s="632"/>
      <c r="AC18" s="633"/>
      <c r="AD18" s="137"/>
      <c r="AE18" s="637"/>
      <c r="AF18" s="638"/>
    </row>
    <row r="19" spans="4:32" ht="17" thickBot="1" x14ac:dyDescent="0.3">
      <c r="D19" s="620">
        <f>設備投資の計算シート!AD45</f>
        <v>0</v>
      </c>
      <c r="E19" s="621"/>
      <c r="G19" s="620">
        <f>設備投資の計算シート!Z45</f>
        <v>0</v>
      </c>
      <c r="H19" s="621"/>
      <c r="I19" s="137"/>
      <c r="N19" s="645">
        <f>設備投資の計算シート!F45</f>
        <v>0</v>
      </c>
      <c r="O19" s="646"/>
      <c r="AB19" s="623">
        <f>設備投資の計算シート!G45</f>
        <v>0</v>
      </c>
      <c r="AC19" s="624"/>
      <c r="AD19" s="137"/>
      <c r="AE19" s="623">
        <f>設備投資の計算シート!H45</f>
        <v>0</v>
      </c>
      <c r="AF19" s="624"/>
    </row>
    <row r="20" spans="4:32" ht="14" x14ac:dyDescent="0.2">
      <c r="J20" s="626" t="s">
        <v>66</v>
      </c>
      <c r="R20" s="626" t="s">
        <v>169</v>
      </c>
      <c r="T20" s="146"/>
      <c r="U20" s="146"/>
      <c r="V20" s="146"/>
      <c r="W20" s="137"/>
      <c r="Y20" s="628" t="s">
        <v>163</v>
      </c>
      <c r="Z20" s="629"/>
    </row>
    <row r="21" spans="4:32" ht="13.5" customHeight="1" x14ac:dyDescent="0.2">
      <c r="J21" s="627"/>
      <c r="R21" s="627"/>
      <c r="T21" s="146"/>
      <c r="U21" s="146"/>
      <c r="V21" s="146"/>
      <c r="Y21" s="630"/>
      <c r="Z21" s="631"/>
      <c r="AA21" s="146"/>
    </row>
    <row r="22" spans="4:32" ht="13.5" customHeight="1" x14ac:dyDescent="0.2">
      <c r="J22" s="146"/>
      <c r="R22" s="146"/>
      <c r="T22" s="146"/>
      <c r="U22" s="146"/>
      <c r="V22" s="146"/>
      <c r="Y22" s="146"/>
      <c r="Z22" s="146"/>
      <c r="AA22" s="146"/>
    </row>
    <row r="24" spans="4:32" ht="14" x14ac:dyDescent="0.2">
      <c r="R24" s="628" t="s">
        <v>183</v>
      </c>
      <c r="S24" s="629"/>
      <c r="T24" s="146"/>
      <c r="U24" s="146"/>
      <c r="V24" s="146"/>
      <c r="W24" s="146"/>
      <c r="AE24" s="138"/>
      <c r="AF24" s="138"/>
    </row>
    <row r="25" spans="4:32" ht="13.5" customHeight="1" x14ac:dyDescent="0.2">
      <c r="R25" s="632"/>
      <c r="S25" s="633"/>
      <c r="T25" s="146"/>
      <c r="U25" s="146"/>
      <c r="V25" s="146"/>
      <c r="W25" s="146"/>
    </row>
    <row r="26" spans="4:32" ht="13.5" customHeight="1" x14ac:dyDescent="0.2">
      <c r="R26" s="648">
        <f>設備投資の計算シート!I45</f>
        <v>0</v>
      </c>
      <c r="S26" s="649"/>
      <c r="T26" s="147"/>
      <c r="U26" s="147"/>
      <c r="V26" s="147"/>
      <c r="W26" s="147"/>
    </row>
    <row r="27" spans="4:32" ht="14" x14ac:dyDescent="0.2">
      <c r="U27" s="626" t="s">
        <v>58</v>
      </c>
      <c r="V27" s="146"/>
      <c r="W27" s="31"/>
    </row>
    <row r="28" spans="4:32" ht="14" x14ac:dyDescent="0.2">
      <c r="U28" s="627"/>
      <c r="V28" s="146"/>
      <c r="W28" s="31"/>
    </row>
    <row r="29" spans="4:32" ht="14" x14ac:dyDescent="0.2">
      <c r="F29" s="138"/>
      <c r="R29" s="647" t="s">
        <v>286</v>
      </c>
      <c r="S29" s="629"/>
      <c r="T29" s="146"/>
      <c r="U29" s="146"/>
      <c r="V29" s="146"/>
      <c r="W29" s="146"/>
    </row>
    <row r="30" spans="4:32" ht="14" x14ac:dyDescent="0.2">
      <c r="F30" s="138"/>
      <c r="G30" s="626" t="s">
        <v>67</v>
      </c>
      <c r="R30" s="632"/>
      <c r="S30" s="633"/>
      <c r="T30" s="146"/>
      <c r="U30" s="146"/>
      <c r="V30" s="146"/>
      <c r="W30" s="146"/>
      <c r="AB30" s="628" t="s">
        <v>180</v>
      </c>
      <c r="AC30" s="629"/>
    </row>
    <row r="31" spans="4:32" ht="16.5" x14ac:dyDescent="0.2">
      <c r="G31" s="627"/>
      <c r="R31" s="648">
        <f>設備投資の計算シート!J45</f>
        <v>0</v>
      </c>
      <c r="S31" s="649"/>
      <c r="T31" s="147"/>
      <c r="U31" s="147"/>
      <c r="V31" s="147"/>
      <c r="W31" s="147"/>
      <c r="AB31" s="630"/>
      <c r="AC31" s="631"/>
    </row>
    <row r="33" spans="1:35" ht="13.5" thickBot="1" x14ac:dyDescent="0.25"/>
    <row r="34" spans="1:35" ht="13.5" customHeight="1" x14ac:dyDescent="0.2">
      <c r="G34" s="628" t="s">
        <v>149</v>
      </c>
      <c r="H34" s="629"/>
      <c r="I34" s="31"/>
      <c r="J34" s="31"/>
      <c r="N34" s="641" t="s">
        <v>184</v>
      </c>
      <c r="O34" s="642"/>
      <c r="S34" s="628" t="s">
        <v>185</v>
      </c>
      <c r="T34" s="639"/>
      <c r="U34" s="629"/>
      <c r="V34" s="146"/>
      <c r="AB34" s="628" t="s">
        <v>181</v>
      </c>
      <c r="AC34" s="629"/>
      <c r="AD34" s="137"/>
    </row>
    <row r="35" spans="1:35" ht="14.25" customHeight="1" x14ac:dyDescent="0.2">
      <c r="D35" s="628" t="s">
        <v>182</v>
      </c>
      <c r="E35" s="629"/>
      <c r="G35" s="632"/>
      <c r="H35" s="633"/>
      <c r="I35" s="31"/>
      <c r="J35" s="31"/>
      <c r="N35" s="643"/>
      <c r="O35" s="644"/>
      <c r="S35" s="630"/>
      <c r="T35" s="640"/>
      <c r="U35" s="631"/>
      <c r="V35" s="146"/>
      <c r="AB35" s="632"/>
      <c r="AC35" s="633"/>
      <c r="AD35" s="137"/>
      <c r="AE35" s="635" t="s">
        <v>152</v>
      </c>
      <c r="AF35" s="636"/>
    </row>
    <row r="36" spans="1:35" ht="13.5" customHeight="1" x14ac:dyDescent="0.2">
      <c r="D36" s="632"/>
      <c r="E36" s="633"/>
      <c r="G36" s="632"/>
      <c r="H36" s="633"/>
      <c r="I36" s="31"/>
      <c r="J36" s="31"/>
      <c r="N36" s="643"/>
      <c r="O36" s="644"/>
      <c r="AB36" s="632"/>
      <c r="AC36" s="633"/>
      <c r="AD36" s="137"/>
      <c r="AE36" s="637"/>
      <c r="AF36" s="638"/>
    </row>
    <row r="37" spans="1:35" ht="17" thickBot="1" x14ac:dyDescent="0.3">
      <c r="D37" s="620">
        <f>設備投資の計算シート!AE45</f>
        <v>0</v>
      </c>
      <c r="E37" s="621"/>
      <c r="G37" s="620">
        <f>設備投資の計算シート!AA45</f>
        <v>0</v>
      </c>
      <c r="H37" s="621"/>
      <c r="I37" s="137"/>
      <c r="N37" s="645">
        <f>設備投資の計算シート!K45</f>
        <v>0</v>
      </c>
      <c r="O37" s="646"/>
      <c r="AB37" s="623">
        <f>設備投資の計算シート!L45</f>
        <v>0</v>
      </c>
      <c r="AC37" s="624"/>
      <c r="AD37" s="137"/>
      <c r="AE37" s="623">
        <f>設備投資の計算シート!M45</f>
        <v>0</v>
      </c>
      <c r="AF37" s="624"/>
    </row>
    <row r="38" spans="1:35" ht="16.5" x14ac:dyDescent="0.2">
      <c r="D38" s="137"/>
      <c r="E38" s="137"/>
      <c r="G38" s="137"/>
      <c r="H38" s="137"/>
      <c r="J38" s="626" t="s">
        <v>66</v>
      </c>
      <c r="N38" s="147"/>
      <c r="O38" s="147"/>
      <c r="Y38" s="628" t="s">
        <v>163</v>
      </c>
      <c r="Z38" s="629"/>
      <c r="AA38" s="137"/>
      <c r="AB38" s="137"/>
      <c r="AC38" s="137"/>
      <c r="AD38" s="137"/>
    </row>
    <row r="39" spans="1:35" ht="16.5" x14ac:dyDescent="0.2">
      <c r="D39" s="137"/>
      <c r="E39" s="137"/>
      <c r="G39" s="137"/>
      <c r="H39" s="137"/>
      <c r="J39" s="627"/>
      <c r="N39" s="147"/>
      <c r="O39" s="147"/>
      <c r="X39" s="146"/>
      <c r="Y39" s="630"/>
      <c r="Z39" s="631"/>
      <c r="AA39" s="137"/>
      <c r="AB39" s="137"/>
      <c r="AC39" s="137"/>
      <c r="AD39" s="137"/>
    </row>
    <row r="40" spans="1:35" ht="9" customHeight="1" x14ac:dyDescent="0.2">
      <c r="D40" s="137"/>
      <c r="E40" s="137"/>
      <c r="G40" s="137"/>
      <c r="H40" s="137"/>
      <c r="I40" s="137"/>
      <c r="J40" s="137"/>
      <c r="N40" s="147"/>
      <c r="O40" s="147"/>
      <c r="AB40" s="137"/>
      <c r="AC40" s="137"/>
      <c r="AD40" s="137"/>
      <c r="AE40" s="137"/>
      <c r="AF40" s="137"/>
      <c r="AI40" s="5"/>
    </row>
    <row r="41" spans="1:35" x14ac:dyDescent="0.2">
      <c r="A41" s="148"/>
      <c r="B41" s="148"/>
      <c r="C41" s="148"/>
      <c r="D41" s="148"/>
      <c r="E41" s="148"/>
      <c r="F41" s="148"/>
      <c r="G41" s="148"/>
      <c r="H41" s="148"/>
      <c r="I41" s="148"/>
      <c r="J41" s="148"/>
      <c r="K41" s="148"/>
      <c r="L41" s="148"/>
      <c r="M41" s="148"/>
      <c r="N41" s="148"/>
      <c r="O41" s="148"/>
      <c r="P41" s="148"/>
      <c r="Q41" s="148"/>
      <c r="R41" s="148"/>
      <c r="S41" s="148"/>
      <c r="T41" s="148"/>
      <c r="U41" s="148"/>
      <c r="V41" s="148"/>
      <c r="W41" s="148"/>
      <c r="X41" s="148"/>
      <c r="Y41" s="148"/>
      <c r="Z41" s="148"/>
      <c r="AA41" s="148"/>
      <c r="AB41" s="148"/>
      <c r="AC41" s="148"/>
      <c r="AD41" s="148"/>
      <c r="AE41" s="148"/>
      <c r="AF41" s="148"/>
      <c r="AG41" s="148"/>
      <c r="AH41" s="148"/>
      <c r="AI41" s="148"/>
    </row>
    <row r="42" spans="1:35" ht="14" x14ac:dyDescent="0.2">
      <c r="R42" s="647" t="s">
        <v>186</v>
      </c>
      <c r="S42" s="629"/>
      <c r="T42" s="146"/>
      <c r="U42" s="146"/>
      <c r="V42" s="146"/>
      <c r="W42" s="146"/>
    </row>
    <row r="43" spans="1:35" ht="14" x14ac:dyDescent="0.2">
      <c r="R43" s="632"/>
      <c r="S43" s="633"/>
      <c r="T43" s="146"/>
      <c r="U43" s="146"/>
      <c r="V43" s="146"/>
      <c r="W43" s="146"/>
    </row>
    <row r="44" spans="1:35" ht="16.5" x14ac:dyDescent="0.2">
      <c r="R44" s="648">
        <f>設備投資の計算シート!S45</f>
        <v>0</v>
      </c>
      <c r="S44" s="649"/>
      <c r="T44" s="147"/>
      <c r="U44" s="147"/>
      <c r="V44" s="147"/>
      <c r="W44" s="147"/>
    </row>
    <row r="45" spans="1:35" ht="14" x14ac:dyDescent="0.2">
      <c r="U45" s="626" t="s">
        <v>58</v>
      </c>
      <c r="V45" s="146"/>
      <c r="W45" s="31"/>
      <c r="Y45" s="628" t="s">
        <v>118</v>
      </c>
      <c r="Z45" s="629"/>
    </row>
    <row r="46" spans="1:35" ht="14" x14ac:dyDescent="0.2">
      <c r="U46" s="627"/>
      <c r="V46" s="146"/>
      <c r="W46" s="31"/>
      <c r="Y46" s="630"/>
      <c r="Z46" s="631"/>
    </row>
    <row r="47" spans="1:35" ht="13.5" customHeight="1" x14ac:dyDescent="0.2">
      <c r="F47" s="138"/>
      <c r="R47" s="647" t="s">
        <v>284</v>
      </c>
      <c r="S47" s="629"/>
      <c r="T47" s="146"/>
      <c r="U47" s="146"/>
      <c r="V47" s="146"/>
      <c r="W47" s="146"/>
      <c r="AC47" s="138"/>
    </row>
    <row r="48" spans="1:35" ht="13.5" customHeight="1" x14ac:dyDescent="0.2">
      <c r="F48" s="138"/>
      <c r="G48" s="626" t="s">
        <v>67</v>
      </c>
      <c r="R48" s="632"/>
      <c r="S48" s="633"/>
      <c r="T48" s="146"/>
      <c r="U48" s="146"/>
      <c r="V48" s="146"/>
      <c r="W48" s="146"/>
      <c r="AB48" s="628" t="s">
        <v>180</v>
      </c>
      <c r="AC48" s="629"/>
    </row>
    <row r="49" spans="1:35" ht="16.5" x14ac:dyDescent="0.2">
      <c r="G49" s="627"/>
      <c r="R49" s="648">
        <f>設備投資の計算シート!U45</f>
        <v>0</v>
      </c>
      <c r="S49" s="649"/>
      <c r="T49" s="147"/>
      <c r="U49" s="147"/>
      <c r="V49" s="147"/>
      <c r="W49" s="147"/>
      <c r="AB49" s="630"/>
      <c r="AC49" s="631"/>
    </row>
    <row r="51" spans="1:35" ht="13.5" thickBot="1" x14ac:dyDescent="0.25">
      <c r="X51" s="31"/>
      <c r="Y51" s="31"/>
      <c r="Z51" s="31"/>
      <c r="AA51" s="31"/>
      <c r="AB51" s="31"/>
    </row>
    <row r="52" spans="1:35" ht="15" customHeight="1" x14ac:dyDescent="0.2">
      <c r="G52" s="628" t="s">
        <v>149</v>
      </c>
      <c r="H52" s="629"/>
      <c r="I52" s="31"/>
      <c r="J52" s="31"/>
      <c r="N52" s="641" t="s">
        <v>176</v>
      </c>
      <c r="O52" s="642"/>
      <c r="S52" s="628" t="s">
        <v>185</v>
      </c>
      <c r="T52" s="639"/>
      <c r="U52" s="629"/>
      <c r="V52" s="146"/>
      <c r="AB52" s="628" t="s">
        <v>181</v>
      </c>
      <c r="AC52" s="629"/>
      <c r="AD52" s="137"/>
    </row>
    <row r="53" spans="1:35" ht="14.25" customHeight="1" x14ac:dyDescent="0.2">
      <c r="D53" s="628" t="s">
        <v>182</v>
      </c>
      <c r="E53" s="629"/>
      <c r="G53" s="632"/>
      <c r="H53" s="633"/>
      <c r="I53" s="31"/>
      <c r="J53" s="31"/>
      <c r="N53" s="643"/>
      <c r="O53" s="644"/>
      <c r="S53" s="630"/>
      <c r="T53" s="640"/>
      <c r="U53" s="631"/>
      <c r="V53" s="146"/>
      <c r="AB53" s="632"/>
      <c r="AC53" s="633"/>
      <c r="AD53" s="137"/>
      <c r="AE53" s="635" t="s">
        <v>152</v>
      </c>
      <c r="AF53" s="636"/>
    </row>
    <row r="54" spans="1:35" ht="13.5" customHeight="1" x14ac:dyDescent="0.2">
      <c r="D54" s="632"/>
      <c r="E54" s="633"/>
      <c r="G54" s="632"/>
      <c r="H54" s="633"/>
      <c r="I54" s="31"/>
      <c r="J54" s="31"/>
      <c r="N54" s="643"/>
      <c r="O54" s="644"/>
      <c r="AB54" s="632"/>
      <c r="AC54" s="633"/>
      <c r="AD54" s="137"/>
      <c r="AE54" s="637"/>
      <c r="AF54" s="638"/>
    </row>
    <row r="55" spans="1:35" ht="17" thickBot="1" x14ac:dyDescent="0.3">
      <c r="D55" s="620">
        <f>設備投資の計算シート!AG45</f>
        <v>0</v>
      </c>
      <c r="E55" s="621"/>
      <c r="G55" s="620">
        <f>設備投資の計算シート!AC45</f>
        <v>0</v>
      </c>
      <c r="H55" s="621"/>
      <c r="I55" s="137"/>
      <c r="N55" s="645">
        <f>設備投資の計算シート!V45</f>
        <v>0</v>
      </c>
      <c r="O55" s="646"/>
      <c r="AB55" s="623">
        <f>設備投資の計算シート!W45</f>
        <v>0</v>
      </c>
      <c r="AC55" s="624"/>
      <c r="AD55" s="137"/>
      <c r="AE55" s="623">
        <f>設備投資の計算シート!X45</f>
        <v>0</v>
      </c>
      <c r="AF55" s="624"/>
    </row>
    <row r="56" spans="1:35" ht="14.25" customHeight="1" x14ac:dyDescent="0.2">
      <c r="J56" s="626" t="s">
        <v>66</v>
      </c>
      <c r="Y56" s="628" t="s">
        <v>163</v>
      </c>
      <c r="Z56" s="629"/>
    </row>
    <row r="57" spans="1:35" ht="14" x14ac:dyDescent="0.2">
      <c r="J57" s="627"/>
      <c r="X57" s="146"/>
      <c r="Y57" s="630"/>
      <c r="Z57" s="631"/>
    </row>
    <row r="58" spans="1:35" ht="14" x14ac:dyDescent="0.2">
      <c r="J58" s="146"/>
      <c r="X58" s="146"/>
      <c r="Y58" s="146"/>
      <c r="Z58" s="146"/>
    </row>
    <row r="59" spans="1:35" ht="13.5" customHeight="1" x14ac:dyDescent="0.2"/>
    <row r="60" spans="1:35" x14ac:dyDescent="0.2">
      <c r="AI60" s="5"/>
    </row>
    <row r="61" spans="1:35" x14ac:dyDescent="0.2">
      <c r="A61" s="148"/>
      <c r="B61" s="148"/>
      <c r="C61" s="148"/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</row>
    <row r="62" spans="1:35" ht="13.5" thickBot="1" x14ac:dyDescent="0.25"/>
    <row r="63" spans="1:35" ht="14.25" customHeight="1" thickBot="1" x14ac:dyDescent="0.25">
      <c r="G63" s="641" t="s">
        <v>149</v>
      </c>
      <c r="H63" s="642"/>
      <c r="I63" s="31"/>
      <c r="J63" s="31"/>
      <c r="N63" s="650" t="s">
        <v>215</v>
      </c>
      <c r="O63" s="651"/>
      <c r="R63" s="650" t="s">
        <v>213</v>
      </c>
      <c r="S63" s="668"/>
      <c r="T63" s="651"/>
      <c r="AB63" s="641" t="s">
        <v>181</v>
      </c>
      <c r="AC63" s="642"/>
      <c r="AD63" s="137"/>
    </row>
    <row r="64" spans="1:35" ht="14.25" customHeight="1" thickTop="1" x14ac:dyDescent="0.2">
      <c r="D64" s="664" t="s">
        <v>182</v>
      </c>
      <c r="E64" s="665"/>
      <c r="G64" s="643"/>
      <c r="H64" s="644"/>
      <c r="I64" s="31"/>
      <c r="J64" s="31"/>
      <c r="N64" s="652"/>
      <c r="O64" s="653"/>
      <c r="R64" s="652"/>
      <c r="S64" s="669"/>
      <c r="T64" s="653"/>
      <c r="AB64" s="643"/>
      <c r="AC64" s="644"/>
      <c r="AD64" s="137"/>
      <c r="AE64" s="654" t="s">
        <v>152</v>
      </c>
      <c r="AF64" s="655"/>
    </row>
    <row r="65" spans="1:35" ht="13.5" customHeight="1" x14ac:dyDescent="0.2">
      <c r="D65" s="666"/>
      <c r="E65" s="667"/>
      <c r="G65" s="643"/>
      <c r="H65" s="644"/>
      <c r="I65" s="31"/>
      <c r="J65" s="31"/>
      <c r="N65" s="652"/>
      <c r="O65" s="653"/>
      <c r="R65" s="652"/>
      <c r="S65" s="669"/>
      <c r="T65" s="653"/>
      <c r="AB65" s="643"/>
      <c r="AC65" s="644"/>
      <c r="AD65" s="137"/>
      <c r="AE65" s="656"/>
      <c r="AF65" s="657"/>
    </row>
    <row r="66" spans="1:35" ht="17" thickBot="1" x14ac:dyDescent="0.3">
      <c r="D66" s="658">
        <f>設備投資の計算シート!AM45</f>
        <v>0</v>
      </c>
      <c r="E66" s="659"/>
      <c r="G66" s="683">
        <f>設備投資の計算シート!AL45</f>
        <v>0</v>
      </c>
      <c r="H66" s="684"/>
      <c r="I66" s="137"/>
      <c r="J66" s="137"/>
      <c r="N66" s="645">
        <f>設備投資の計算シート!AI45</f>
        <v>0</v>
      </c>
      <c r="O66" s="646"/>
      <c r="R66" s="670" t="e">
        <f>N66/R11</f>
        <v>#DIV/0!</v>
      </c>
      <c r="S66" s="671"/>
      <c r="T66" s="672"/>
      <c r="AB66" s="645">
        <f>設備投資の計算シート!AJ45</f>
        <v>0</v>
      </c>
      <c r="AC66" s="646"/>
      <c r="AD66" s="137"/>
      <c r="AE66" s="662">
        <f>設備投資の計算シート!AK45</f>
        <v>0</v>
      </c>
      <c r="AF66" s="663"/>
    </row>
    <row r="67" spans="1:35" ht="13.5" thickTop="1" x14ac:dyDescent="0.2"/>
    <row r="70" spans="1:35" x14ac:dyDescent="0.2">
      <c r="A70" s="149"/>
      <c r="B70" s="149"/>
      <c r="C70" s="149"/>
      <c r="D70" s="149"/>
      <c r="E70" s="149"/>
      <c r="F70" s="149"/>
      <c r="G70" s="149"/>
      <c r="H70" s="149"/>
      <c r="I70" s="149"/>
      <c r="J70" s="149"/>
      <c r="K70" s="149"/>
      <c r="L70" s="149"/>
      <c r="M70" s="149"/>
      <c r="N70" s="149"/>
      <c r="O70" s="149"/>
      <c r="P70" s="149"/>
      <c r="Q70" s="149"/>
      <c r="R70" s="149"/>
      <c r="S70" s="149"/>
      <c r="T70" s="149"/>
      <c r="U70" s="149"/>
      <c r="V70" s="149"/>
      <c r="W70" s="149"/>
      <c r="X70" s="149"/>
      <c r="Y70" s="149"/>
      <c r="Z70" s="149"/>
      <c r="AA70" s="149"/>
      <c r="AB70" s="149"/>
      <c r="AC70" s="149"/>
      <c r="AD70" s="149"/>
      <c r="AE70" s="149"/>
      <c r="AF70" s="149"/>
      <c r="AG70" s="149"/>
      <c r="AH70" s="149"/>
      <c r="AI70" s="149"/>
    </row>
  </sheetData>
  <mergeCells count="74">
    <mergeCell ref="AE64:AF65"/>
    <mergeCell ref="D66:E66"/>
    <mergeCell ref="G66:H66"/>
    <mergeCell ref="N66:O66"/>
    <mergeCell ref="AB66:AC66"/>
    <mergeCell ref="AE66:AF66"/>
    <mergeCell ref="D64:E65"/>
    <mergeCell ref="R66:T66"/>
    <mergeCell ref="J56:J57"/>
    <mergeCell ref="Y56:Z57"/>
    <mergeCell ref="G63:H65"/>
    <mergeCell ref="N63:O65"/>
    <mergeCell ref="AB63:AC65"/>
    <mergeCell ref="R63:T65"/>
    <mergeCell ref="D53:E54"/>
    <mergeCell ref="AE53:AF54"/>
    <mergeCell ref="D55:E55"/>
    <mergeCell ref="G55:H55"/>
    <mergeCell ref="N55:O55"/>
    <mergeCell ref="AB55:AC55"/>
    <mergeCell ref="AE55:AF55"/>
    <mergeCell ref="R47:S48"/>
    <mergeCell ref="G48:G49"/>
    <mergeCell ref="AB48:AC49"/>
    <mergeCell ref="R49:S49"/>
    <mergeCell ref="G52:H54"/>
    <mergeCell ref="N52:O54"/>
    <mergeCell ref="S52:U53"/>
    <mergeCell ref="AB52:AC54"/>
    <mergeCell ref="J38:J39"/>
    <mergeCell ref="Y38:Z39"/>
    <mergeCell ref="R42:S43"/>
    <mergeCell ref="R44:S44"/>
    <mergeCell ref="U45:U46"/>
    <mergeCell ref="Y45:Z46"/>
    <mergeCell ref="D35:E36"/>
    <mergeCell ref="AE35:AF36"/>
    <mergeCell ref="D37:E37"/>
    <mergeCell ref="G37:H37"/>
    <mergeCell ref="N37:O37"/>
    <mergeCell ref="AB37:AC37"/>
    <mergeCell ref="AE37:AF37"/>
    <mergeCell ref="AB30:AC31"/>
    <mergeCell ref="R31:S31"/>
    <mergeCell ref="G34:H36"/>
    <mergeCell ref="N34:O36"/>
    <mergeCell ref="S34:U35"/>
    <mergeCell ref="AB34:AC36"/>
    <mergeCell ref="Y20:Z21"/>
    <mergeCell ref="R24:S25"/>
    <mergeCell ref="R26:S26"/>
    <mergeCell ref="R29:S30"/>
    <mergeCell ref="G30:G31"/>
    <mergeCell ref="U27:U28"/>
    <mergeCell ref="J20:J21"/>
    <mergeCell ref="R20:R21"/>
    <mergeCell ref="AE17:AF18"/>
    <mergeCell ref="D19:E19"/>
    <mergeCell ref="G19:H19"/>
    <mergeCell ref="N19:O19"/>
    <mergeCell ref="AB19:AC19"/>
    <mergeCell ref="AE19:AF19"/>
    <mergeCell ref="Q16:Q17"/>
    <mergeCell ref="S15:V17"/>
    <mergeCell ref="N15:O18"/>
    <mergeCell ref="G16:H18"/>
    <mergeCell ref="R16:R17"/>
    <mergeCell ref="AB16:AC18"/>
    <mergeCell ref="D17:E18"/>
    <mergeCell ref="A1:AI2"/>
    <mergeCell ref="R11:S11"/>
    <mergeCell ref="G12:G13"/>
    <mergeCell ref="AB12:AC13"/>
    <mergeCell ref="R7:S10"/>
  </mergeCells>
  <phoneticPr fontId="3"/>
  <pageMargins left="0.43307086614173229" right="0.31496062992125984" top="0.62992125984251968" bottom="0.39370078740157483" header="0.39370078740157483" footer="0.51181102362204722"/>
  <pageSetup paperSize="9" scale="57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AS45"/>
  <sheetViews>
    <sheetView showGridLines="0" zoomScaleNormal="100" zoomScaleSheetLayoutView="100" workbookViewId="0">
      <pane xSplit="3" ySplit="7" topLeftCell="D8" activePane="bottomRight" state="frozen"/>
      <selection pane="topRight"/>
      <selection pane="bottomLeft"/>
      <selection pane="bottomRight"/>
    </sheetView>
  </sheetViews>
  <sheetFormatPr defaultRowHeight="13" x14ac:dyDescent="0.2"/>
  <cols>
    <col min="1" max="1" width="3" customWidth="1"/>
    <col min="2" max="2" width="3.26953125" bestFit="1" customWidth="1"/>
    <col min="3" max="3" width="23.26953125" bestFit="1" customWidth="1"/>
    <col min="4" max="12" width="15.6328125" customWidth="1"/>
    <col min="13" max="13" width="4.6328125" customWidth="1"/>
    <col min="14" max="20" width="15.6328125" customWidth="1"/>
    <col min="21" max="21" width="4.6328125" customWidth="1"/>
    <col min="22" max="29" width="15.6328125" customWidth="1"/>
    <col min="30" max="30" width="4.26953125" customWidth="1"/>
    <col min="31" max="36" width="15.6328125" customWidth="1"/>
    <col min="37" max="37" width="3.7265625" customWidth="1"/>
    <col min="38" max="38" width="15.6328125" customWidth="1"/>
    <col min="39" max="39" width="24.08984375" bestFit="1" customWidth="1"/>
    <col min="40" max="45" width="15.6328125" customWidth="1"/>
  </cols>
  <sheetData>
    <row r="1" spans="2:45" x14ac:dyDescent="0.2">
      <c r="AG1" s="116"/>
      <c r="AI1" s="116"/>
      <c r="AJ1" s="116"/>
      <c r="AN1" s="116"/>
      <c r="AO1" s="5"/>
      <c r="AP1" s="116"/>
      <c r="AQ1" s="5"/>
      <c r="AS1" s="5"/>
    </row>
    <row r="2" spans="2:45" x14ac:dyDescent="0.2">
      <c r="L2" s="5" t="s">
        <v>135</v>
      </c>
      <c r="T2" s="5" t="s">
        <v>135</v>
      </c>
      <c r="AC2" s="5" t="s">
        <v>130</v>
      </c>
      <c r="AG2" s="116" t="s">
        <v>89</v>
      </c>
      <c r="AI2" s="116" t="s">
        <v>147</v>
      </c>
      <c r="AJ2" s="116"/>
      <c r="AN2" s="116"/>
      <c r="AO2" s="5"/>
      <c r="AP2" s="116" t="s">
        <v>89</v>
      </c>
      <c r="AQ2" s="5" t="s">
        <v>153</v>
      </c>
      <c r="AS2" s="5" t="s">
        <v>147</v>
      </c>
    </row>
    <row r="3" spans="2:45" ht="14.25" customHeight="1" thickBot="1" x14ac:dyDescent="0.25">
      <c r="B3" s="229"/>
      <c r="C3" s="228"/>
      <c r="D3" s="685" t="s">
        <v>62</v>
      </c>
      <c r="E3" s="686"/>
      <c r="F3" s="686"/>
      <c r="G3" s="686"/>
      <c r="H3" s="686"/>
      <c r="I3" s="686"/>
      <c r="J3" s="686"/>
      <c r="K3" s="686"/>
      <c r="L3" s="687"/>
      <c r="M3" s="31"/>
      <c r="N3" s="685" t="s">
        <v>63</v>
      </c>
      <c r="O3" s="686"/>
      <c r="P3" s="686"/>
      <c r="Q3" s="686"/>
      <c r="R3" s="686"/>
      <c r="S3" s="686"/>
      <c r="T3" s="687"/>
      <c r="V3" s="697" t="s">
        <v>78</v>
      </c>
      <c r="W3" s="698"/>
      <c r="X3" s="698"/>
      <c r="Y3" s="699"/>
      <c r="Z3" s="697" t="s">
        <v>79</v>
      </c>
      <c r="AA3" s="698"/>
      <c r="AB3" s="698"/>
      <c r="AC3" s="699"/>
      <c r="AE3" s="725" t="s">
        <v>56</v>
      </c>
      <c r="AF3" s="726"/>
      <c r="AG3" s="726"/>
      <c r="AH3" s="726"/>
      <c r="AI3" s="726"/>
      <c r="AJ3" s="727"/>
      <c r="AK3" s="31"/>
      <c r="AL3" s="725" t="s">
        <v>154</v>
      </c>
      <c r="AM3" s="726"/>
      <c r="AN3" s="726"/>
      <c r="AO3" s="726"/>
      <c r="AP3" s="726"/>
      <c r="AQ3" s="726"/>
      <c r="AR3" s="726"/>
      <c r="AS3" s="727"/>
    </row>
    <row r="4" spans="2:45" ht="13.5" customHeight="1" x14ac:dyDescent="0.2">
      <c r="B4" s="595" t="s">
        <v>229</v>
      </c>
      <c r="C4" s="596"/>
      <c r="D4" s="711" t="s">
        <v>144</v>
      </c>
      <c r="E4" s="712"/>
      <c r="F4" s="713"/>
      <c r="G4" s="719" t="s">
        <v>145</v>
      </c>
      <c r="H4" s="712"/>
      <c r="I4" s="713"/>
      <c r="J4" s="719" t="s">
        <v>190</v>
      </c>
      <c r="K4" s="712"/>
      <c r="L4" s="720"/>
      <c r="M4" s="64"/>
      <c r="N4" s="688" t="s">
        <v>118</v>
      </c>
      <c r="O4" s="691" t="s">
        <v>64</v>
      </c>
      <c r="P4" s="694" t="s">
        <v>124</v>
      </c>
      <c r="Q4" s="694" t="s">
        <v>281</v>
      </c>
      <c r="R4" s="723" t="s">
        <v>83</v>
      </c>
      <c r="S4" s="150"/>
      <c r="T4" s="151"/>
      <c r="V4" s="700" t="s">
        <v>142</v>
      </c>
      <c r="W4" s="701"/>
      <c r="X4" s="701"/>
      <c r="Y4" s="694" t="s">
        <v>84</v>
      </c>
      <c r="Z4" s="700" t="s">
        <v>143</v>
      </c>
      <c r="AA4" s="701"/>
      <c r="AB4" s="701"/>
      <c r="AC4" s="702" t="s">
        <v>85</v>
      </c>
      <c r="AE4" s="595" t="s">
        <v>148</v>
      </c>
      <c r="AF4" s="139"/>
      <c r="AG4" s="140"/>
      <c r="AH4" s="595" t="s">
        <v>149</v>
      </c>
      <c r="AI4" s="117"/>
      <c r="AJ4" s="601" t="s">
        <v>150</v>
      </c>
      <c r="AK4" s="31"/>
      <c r="AL4" s="730" t="s">
        <v>155</v>
      </c>
      <c r="AM4" s="733" t="s">
        <v>156</v>
      </c>
      <c r="AN4" s="595" t="s">
        <v>148</v>
      </c>
      <c r="AO4" s="83"/>
      <c r="AP4" s="83"/>
      <c r="AQ4" s="736" t="s">
        <v>157</v>
      </c>
      <c r="AR4" s="595" t="s">
        <v>149</v>
      </c>
      <c r="AS4" s="117"/>
    </row>
    <row r="5" spans="2:45" ht="13.5" customHeight="1" x14ac:dyDescent="0.2">
      <c r="B5" s="597"/>
      <c r="C5" s="598"/>
      <c r="D5" s="714" t="s">
        <v>189</v>
      </c>
      <c r="E5" s="155"/>
      <c r="F5" s="155"/>
      <c r="G5" s="721" t="s">
        <v>176</v>
      </c>
      <c r="H5" s="141"/>
      <c r="I5" s="142"/>
      <c r="J5" s="721" t="s">
        <v>82</v>
      </c>
      <c r="K5" s="141"/>
      <c r="L5" s="156"/>
      <c r="M5" s="64"/>
      <c r="N5" s="689"/>
      <c r="O5" s="692"/>
      <c r="P5" s="695"/>
      <c r="Q5" s="695"/>
      <c r="R5" s="695"/>
      <c r="S5" s="724" t="s">
        <v>125</v>
      </c>
      <c r="T5" s="152"/>
      <c r="V5" s="705" t="s">
        <v>144</v>
      </c>
      <c r="W5" s="707" t="s">
        <v>145</v>
      </c>
      <c r="X5" s="707" t="s">
        <v>146</v>
      </c>
      <c r="Y5" s="695"/>
      <c r="Z5" s="705" t="s">
        <v>144</v>
      </c>
      <c r="AA5" s="707" t="s">
        <v>145</v>
      </c>
      <c r="AB5" s="707" t="s">
        <v>146</v>
      </c>
      <c r="AC5" s="703"/>
      <c r="AE5" s="597"/>
      <c r="AF5" s="739" t="s">
        <v>151</v>
      </c>
      <c r="AG5" s="90"/>
      <c r="AH5" s="597"/>
      <c r="AI5" s="709" t="s">
        <v>74</v>
      </c>
      <c r="AJ5" s="728"/>
      <c r="AK5" s="31"/>
      <c r="AL5" s="731"/>
      <c r="AM5" s="734"/>
      <c r="AN5" s="597"/>
      <c r="AO5" s="739" t="s">
        <v>151</v>
      </c>
      <c r="AP5" s="90"/>
      <c r="AQ5" s="737"/>
      <c r="AR5" s="597"/>
      <c r="AS5" s="709" t="s">
        <v>74</v>
      </c>
    </row>
    <row r="6" spans="2:45" ht="13.5" customHeight="1" x14ac:dyDescent="0.2">
      <c r="B6" s="597"/>
      <c r="C6" s="598"/>
      <c r="D6" s="715"/>
      <c r="E6" s="717" t="s">
        <v>166</v>
      </c>
      <c r="F6" s="155"/>
      <c r="G6" s="717"/>
      <c r="H6" s="721" t="s">
        <v>166</v>
      </c>
      <c r="I6" s="143"/>
      <c r="J6" s="717"/>
      <c r="K6" s="721" t="s">
        <v>131</v>
      </c>
      <c r="L6" s="157"/>
      <c r="M6" s="64"/>
      <c r="N6" s="689"/>
      <c r="O6" s="692"/>
      <c r="P6" s="695"/>
      <c r="Q6" s="695"/>
      <c r="R6" s="695"/>
      <c r="S6" s="695"/>
      <c r="T6" s="703" t="s">
        <v>126</v>
      </c>
      <c r="V6" s="705"/>
      <c r="W6" s="707"/>
      <c r="X6" s="707"/>
      <c r="Y6" s="695"/>
      <c r="Z6" s="705"/>
      <c r="AA6" s="707"/>
      <c r="AB6" s="707"/>
      <c r="AC6" s="703"/>
      <c r="AE6" s="597"/>
      <c r="AF6" s="740"/>
      <c r="AG6" s="709" t="s">
        <v>152</v>
      </c>
      <c r="AH6" s="597"/>
      <c r="AI6" s="742"/>
      <c r="AJ6" s="728"/>
      <c r="AK6" s="31"/>
      <c r="AL6" s="731"/>
      <c r="AM6" s="734"/>
      <c r="AN6" s="597"/>
      <c r="AO6" s="740"/>
      <c r="AP6" s="709" t="s">
        <v>152</v>
      </c>
      <c r="AQ6" s="737"/>
      <c r="AR6" s="597"/>
      <c r="AS6" s="742"/>
    </row>
    <row r="7" spans="2:45" ht="24.75" customHeight="1" thickBot="1" x14ac:dyDescent="0.25">
      <c r="B7" s="599"/>
      <c r="C7" s="600"/>
      <c r="D7" s="716"/>
      <c r="E7" s="718"/>
      <c r="F7" s="154" t="s">
        <v>167</v>
      </c>
      <c r="G7" s="722"/>
      <c r="H7" s="722"/>
      <c r="I7" s="144" t="s">
        <v>177</v>
      </c>
      <c r="J7" s="722"/>
      <c r="K7" s="722"/>
      <c r="L7" s="158" t="s">
        <v>179</v>
      </c>
      <c r="M7" s="64"/>
      <c r="N7" s="690"/>
      <c r="O7" s="693"/>
      <c r="P7" s="696"/>
      <c r="Q7" s="696"/>
      <c r="R7" s="696"/>
      <c r="S7" s="696"/>
      <c r="T7" s="704"/>
      <c r="U7" s="1"/>
      <c r="V7" s="706"/>
      <c r="W7" s="708"/>
      <c r="X7" s="708"/>
      <c r="Y7" s="696"/>
      <c r="Z7" s="706"/>
      <c r="AA7" s="708"/>
      <c r="AB7" s="708"/>
      <c r="AC7" s="704"/>
      <c r="AE7" s="599"/>
      <c r="AF7" s="741"/>
      <c r="AG7" s="710"/>
      <c r="AH7" s="599"/>
      <c r="AI7" s="710"/>
      <c r="AJ7" s="729"/>
      <c r="AK7" s="31"/>
      <c r="AL7" s="732"/>
      <c r="AM7" s="735"/>
      <c r="AN7" s="599"/>
      <c r="AO7" s="741"/>
      <c r="AP7" s="710"/>
      <c r="AQ7" s="738"/>
      <c r="AR7" s="599"/>
      <c r="AS7" s="710"/>
    </row>
    <row r="8" spans="2:45" ht="20.149999999999999" customHeight="1" x14ac:dyDescent="0.2">
      <c r="B8" s="101">
        <v>1</v>
      </c>
      <c r="C8" s="256" t="s">
        <v>217</v>
      </c>
      <c r="D8" s="257">
        <f>生産増加の計算シート!D8+設備投資の計算シート!F8</f>
        <v>0</v>
      </c>
      <c r="E8" s="258">
        <f>生産増加の計算シート!E8+設備投資の計算シート!G8</f>
        <v>0</v>
      </c>
      <c r="F8" s="259">
        <f>生産増加の計算シート!F8+設備投資の計算シート!H8</f>
        <v>0</v>
      </c>
      <c r="G8" s="260">
        <f>生産増加の計算シート!G8+設備投資の計算シート!K8</f>
        <v>0</v>
      </c>
      <c r="H8" s="258">
        <f>生産増加の計算シート!H8+設備投資の計算シート!L8</f>
        <v>0</v>
      </c>
      <c r="I8" s="259">
        <f>生産増加の計算シート!I8+設備投資の計算シート!M8</f>
        <v>0</v>
      </c>
      <c r="J8" s="258">
        <f>生産増加の計算シート!J8+設備投資の計算シート!N8</f>
        <v>0</v>
      </c>
      <c r="K8" s="261">
        <f>生産増加の計算シート!K8+設備投資の計算シート!O8</f>
        <v>0</v>
      </c>
      <c r="L8" s="262">
        <f>生産増加の計算シート!L8+設備投資の計算シート!P8</f>
        <v>0</v>
      </c>
      <c r="M8" s="65"/>
      <c r="N8" s="264"/>
      <c r="O8" s="265"/>
      <c r="P8" s="261">
        <f>生産増加の計算シート!P8+設備投資の計算シート!T8</f>
        <v>0</v>
      </c>
      <c r="Q8" s="261">
        <f>生産増加の計算シート!Q8+設備投資の計算シート!U8</f>
        <v>0</v>
      </c>
      <c r="R8" s="261">
        <f>生産増加の計算シート!R8+設備投資の計算シート!V8</f>
        <v>0</v>
      </c>
      <c r="S8" s="261">
        <f>生産増加の計算シート!S8+設備投資の計算シート!W8</f>
        <v>0</v>
      </c>
      <c r="T8" s="262">
        <f>生産増加の計算シート!T8+設備投資の計算シート!X8</f>
        <v>0</v>
      </c>
      <c r="V8" s="267">
        <f>生産増加の計算シート!V8+設備投資の計算シート!Z8</f>
        <v>0</v>
      </c>
      <c r="W8" s="268">
        <f>生産増加の計算シート!W8+設備投資の計算シート!AA8</f>
        <v>0</v>
      </c>
      <c r="X8" s="268">
        <f>生産増加の計算シート!X8+設備投資の計算シート!AB8</f>
        <v>0</v>
      </c>
      <c r="Y8" s="269">
        <f>生産増加の計算シート!Y8+設備投資の計算シート!AC8</f>
        <v>0</v>
      </c>
      <c r="Z8" s="269">
        <f>生産増加の計算シート!Z8+設備投資の計算シート!AD8</f>
        <v>0</v>
      </c>
      <c r="AA8" s="270">
        <f>生産増加の計算シート!AA8+設備投資の計算シート!AE8</f>
        <v>0</v>
      </c>
      <c r="AB8" s="270">
        <f>生産増加の計算シート!AB8+設備投資の計算シート!AF8</f>
        <v>0</v>
      </c>
      <c r="AC8" s="271">
        <f>生産増加の計算シート!AC8+設備投資の計算シート!AG8</f>
        <v>0</v>
      </c>
      <c r="AE8" s="272">
        <f>生産増加の計算シート!AE8+設備投資の計算シート!AI8</f>
        <v>0</v>
      </c>
      <c r="AF8" s="273">
        <f>生産増加の計算シート!AF8+設備投資の計算シート!AJ8</f>
        <v>0</v>
      </c>
      <c r="AG8" s="274">
        <f>生産増加の計算シート!AG8+設備投資の計算シート!AK8</f>
        <v>0</v>
      </c>
      <c r="AH8" s="272">
        <f>生産増加の計算シート!AH8+設備投資の計算シート!AL8</f>
        <v>0</v>
      </c>
      <c r="AI8" s="275">
        <f>生産増加の計算シート!AI8+設備投資の計算シート!AM8</f>
        <v>0</v>
      </c>
      <c r="AJ8" s="276">
        <f>RANK(AE8,$AE$8:$AE$44)</f>
        <v>1</v>
      </c>
      <c r="AL8" s="277">
        <v>1</v>
      </c>
      <c r="AM8" s="278" t="str">
        <f t="shared" ref="AM8:AM44" si="0">INDEX(C$8:C$44,MATCH($AL8,$AJ$8:$AJ$44,0),1)</f>
        <v>農林漁業</v>
      </c>
      <c r="AN8" s="279">
        <f t="shared" ref="AN8:AN44" si="1">INDEX(AE$8:AE$44,MATCH($AL8,$AJ$8:$AJ$44,0),1)</f>
        <v>0</v>
      </c>
      <c r="AO8" s="280">
        <f t="shared" ref="AO8:AO44" si="2">INDEX(AF$8:AF$44,MATCH($AL8,$AJ$8:$AJ$44,0),1)</f>
        <v>0</v>
      </c>
      <c r="AP8" s="274">
        <f t="shared" ref="AP8:AP44" si="3">INDEX(AG$8:AG$44,MATCH($AL8,$AJ$8:$AJ$44,0),1)</f>
        <v>0</v>
      </c>
      <c r="AQ8" s="281" t="e">
        <f>SUM($AN$8:AN8)/SUM($AN$8:$AN$44)</f>
        <v>#N/A</v>
      </c>
      <c r="AR8" s="272">
        <f>INDEX(AH$8:AH$44,MATCH($AL8,$AJ$8:$AJ$44,0),1)</f>
        <v>0</v>
      </c>
      <c r="AS8" s="274">
        <f t="shared" ref="AS8:AS44" si="4">INDEX(AI$8:AI$44,MATCH($AL8,$AJ$8:$AJ$44,0),1)</f>
        <v>0</v>
      </c>
    </row>
    <row r="9" spans="2:45" ht="20.149999999999999" customHeight="1" x14ac:dyDescent="0.2">
      <c r="B9" s="102">
        <v>2</v>
      </c>
      <c r="C9" s="283" t="s">
        <v>33</v>
      </c>
      <c r="D9" s="284">
        <f>生産増加の計算シート!D9+設備投資の計算シート!F9</f>
        <v>0</v>
      </c>
      <c r="E9" s="285">
        <f>生産増加の計算シート!E9+設備投資の計算シート!G9</f>
        <v>0</v>
      </c>
      <c r="F9" s="286">
        <f>生産増加の計算シート!F9+設備投資の計算シート!H9</f>
        <v>0</v>
      </c>
      <c r="G9" s="287">
        <f>生産増加の計算シート!G9+設備投資の計算シート!K9</f>
        <v>0</v>
      </c>
      <c r="H9" s="285">
        <f>生産増加の計算シート!H9+設備投資の計算シート!L9</f>
        <v>0</v>
      </c>
      <c r="I9" s="286">
        <f>生産増加の計算シート!I9+設備投資の計算シート!M9</f>
        <v>0</v>
      </c>
      <c r="J9" s="285">
        <f>生産増加の計算シート!J9+設備投資の計算シート!N9</f>
        <v>0</v>
      </c>
      <c r="K9" s="288">
        <f>生産増加の計算シート!K9+設備投資の計算シート!O9</f>
        <v>0</v>
      </c>
      <c r="L9" s="289">
        <f>生産増加の計算シート!L9+設備投資の計算シート!P9</f>
        <v>0</v>
      </c>
      <c r="M9" s="65"/>
      <c r="N9" s="291"/>
      <c r="O9" s="292"/>
      <c r="P9" s="288">
        <f>生産増加の計算シート!P9+設備投資の計算シート!T9</f>
        <v>0</v>
      </c>
      <c r="Q9" s="288">
        <f>生産増加の計算シート!Q9+設備投資の計算シート!U9</f>
        <v>0</v>
      </c>
      <c r="R9" s="288">
        <f>生産増加の計算シート!R9+設備投資の計算シート!V9</f>
        <v>0</v>
      </c>
      <c r="S9" s="288">
        <f>生産増加の計算シート!S9+設備投資の計算シート!W9</f>
        <v>0</v>
      </c>
      <c r="T9" s="289">
        <f>生産増加の計算シート!T9+設備投資の計算シート!X9</f>
        <v>0</v>
      </c>
      <c r="V9" s="294">
        <f>生産増加の計算シート!V9+設備投資の計算シート!Z9</f>
        <v>0</v>
      </c>
      <c r="W9" s="295">
        <f>生産増加の計算シート!W9+設備投資の計算シート!AA9</f>
        <v>0</v>
      </c>
      <c r="X9" s="295">
        <f>生産増加の計算シート!X9+設備投資の計算シート!AB9</f>
        <v>0</v>
      </c>
      <c r="Y9" s="296">
        <f>生産増加の計算シート!Y9+設備投資の計算シート!AC9</f>
        <v>0</v>
      </c>
      <c r="Z9" s="296">
        <f>生産増加の計算シート!Z9+設備投資の計算シート!AD9</f>
        <v>0</v>
      </c>
      <c r="AA9" s="297">
        <f>生産増加の計算シート!AA9+設備投資の計算シート!AE9</f>
        <v>0</v>
      </c>
      <c r="AB9" s="297">
        <f>生産増加の計算シート!AB9+設備投資の計算シート!AF9</f>
        <v>0</v>
      </c>
      <c r="AC9" s="298">
        <f>生産増加の計算シート!AC9+設備投資の計算シート!AG9</f>
        <v>0</v>
      </c>
      <c r="AE9" s="299">
        <f>生産増加の計算シート!AE9+設備投資の計算シート!AI9</f>
        <v>0</v>
      </c>
      <c r="AF9" s="300">
        <f>生産増加の計算シート!AF9+設備投資の計算シート!AJ9</f>
        <v>0</v>
      </c>
      <c r="AG9" s="301">
        <f>生産増加の計算シート!AG9+設備投資の計算シート!AK9</f>
        <v>0</v>
      </c>
      <c r="AH9" s="299">
        <f>生産増加の計算シート!AH9+設備投資の計算シート!AL9</f>
        <v>0</v>
      </c>
      <c r="AI9" s="302">
        <f>生産増加の計算シート!AI9+設備投資の計算シート!AM9</f>
        <v>0</v>
      </c>
      <c r="AJ9" s="303">
        <f t="shared" ref="AJ9:AJ44" si="5">RANK(AE9,$AE$8:$AE$44)</f>
        <v>1</v>
      </c>
      <c r="AL9" s="304">
        <v>2</v>
      </c>
      <c r="AM9" s="305" t="e">
        <f t="shared" si="0"/>
        <v>#N/A</v>
      </c>
      <c r="AN9" s="306" t="e">
        <f t="shared" si="1"/>
        <v>#N/A</v>
      </c>
      <c r="AO9" s="307" t="e">
        <f t="shared" si="2"/>
        <v>#N/A</v>
      </c>
      <c r="AP9" s="301" t="e">
        <f t="shared" si="3"/>
        <v>#N/A</v>
      </c>
      <c r="AQ9" s="308" t="e">
        <f>SUM($AN$8:AN9)/SUM($AN$8:$AN$44)</f>
        <v>#N/A</v>
      </c>
      <c r="AR9" s="299" t="e">
        <f t="shared" ref="AR9:AR44" si="6">INDEX(AH$8:AH$44,MATCH($AL9,$AJ$8:$AJ$44,0),1)</f>
        <v>#N/A</v>
      </c>
      <c r="AS9" s="301" t="e">
        <f t="shared" si="4"/>
        <v>#N/A</v>
      </c>
    </row>
    <row r="10" spans="2:45" ht="20.149999999999999" customHeight="1" x14ac:dyDescent="0.2">
      <c r="B10" s="102">
        <v>3</v>
      </c>
      <c r="C10" s="283" t="s">
        <v>90</v>
      </c>
      <c r="D10" s="284">
        <f>生産増加の計算シート!D10+設備投資の計算シート!F10</f>
        <v>0</v>
      </c>
      <c r="E10" s="285">
        <f>生産増加の計算シート!E10+設備投資の計算シート!G10</f>
        <v>0</v>
      </c>
      <c r="F10" s="286">
        <f>生産増加の計算シート!F10+設備投資の計算シート!H10</f>
        <v>0</v>
      </c>
      <c r="G10" s="287">
        <f>生産増加の計算シート!G10+設備投資の計算シート!K10</f>
        <v>0</v>
      </c>
      <c r="H10" s="285">
        <f>生産増加の計算シート!H10+設備投資の計算シート!L10</f>
        <v>0</v>
      </c>
      <c r="I10" s="286">
        <f>生産増加の計算シート!I10+設備投資の計算シート!M10</f>
        <v>0</v>
      </c>
      <c r="J10" s="285">
        <f>生産増加の計算シート!J10+設備投資の計算シート!N10</f>
        <v>0</v>
      </c>
      <c r="K10" s="288">
        <f>生産増加の計算シート!K10+設備投資の計算シート!O10</f>
        <v>0</v>
      </c>
      <c r="L10" s="289">
        <f>生産増加の計算シート!L10+設備投資の計算シート!P10</f>
        <v>0</v>
      </c>
      <c r="M10" s="65"/>
      <c r="N10" s="291"/>
      <c r="O10" s="292"/>
      <c r="P10" s="288">
        <f>生産増加の計算シート!P10+設備投資の計算シート!T10</f>
        <v>0</v>
      </c>
      <c r="Q10" s="288">
        <f>生産増加の計算シート!Q10+設備投資の計算シート!U10</f>
        <v>0</v>
      </c>
      <c r="R10" s="288">
        <f>生産増加の計算シート!R10+設備投資の計算シート!V10</f>
        <v>0</v>
      </c>
      <c r="S10" s="288">
        <f>生産増加の計算シート!S10+設備投資の計算シート!W10</f>
        <v>0</v>
      </c>
      <c r="T10" s="289">
        <f>生産増加の計算シート!T10+設備投資の計算シート!X10</f>
        <v>0</v>
      </c>
      <c r="V10" s="294">
        <f>生産増加の計算シート!V10+設備投資の計算シート!Z10</f>
        <v>0</v>
      </c>
      <c r="W10" s="295">
        <f>生産増加の計算シート!W10+設備投資の計算シート!AA10</f>
        <v>0</v>
      </c>
      <c r="X10" s="295">
        <f>生産増加の計算シート!X10+設備投資の計算シート!AB10</f>
        <v>0</v>
      </c>
      <c r="Y10" s="296">
        <f>生産増加の計算シート!Y10+設備投資の計算シート!AC10</f>
        <v>0</v>
      </c>
      <c r="Z10" s="296">
        <f>生産増加の計算シート!Z10+設備投資の計算シート!AD10</f>
        <v>0</v>
      </c>
      <c r="AA10" s="297">
        <f>生産増加の計算シート!AA10+設備投資の計算シート!AE10</f>
        <v>0</v>
      </c>
      <c r="AB10" s="297">
        <f>生産増加の計算シート!AB10+設備投資の計算シート!AF10</f>
        <v>0</v>
      </c>
      <c r="AC10" s="298">
        <f>生産増加の計算シート!AC10+設備投資の計算シート!AG10</f>
        <v>0</v>
      </c>
      <c r="AE10" s="299">
        <f>生産増加の計算シート!AE10+設備投資の計算シート!AI10</f>
        <v>0</v>
      </c>
      <c r="AF10" s="300">
        <f>生産増加の計算シート!AF10+設備投資の計算シート!AJ10</f>
        <v>0</v>
      </c>
      <c r="AG10" s="301">
        <f>生産増加の計算シート!AG10+設備投資の計算シート!AK10</f>
        <v>0</v>
      </c>
      <c r="AH10" s="299">
        <f>生産増加の計算シート!AH10+設備投資の計算シート!AL10</f>
        <v>0</v>
      </c>
      <c r="AI10" s="302">
        <f>生産増加の計算シート!AI10+設備投資の計算シート!AM10</f>
        <v>0</v>
      </c>
      <c r="AJ10" s="303">
        <f t="shared" si="5"/>
        <v>1</v>
      </c>
      <c r="AL10" s="304">
        <v>3</v>
      </c>
      <c r="AM10" s="305" t="e">
        <f t="shared" si="0"/>
        <v>#N/A</v>
      </c>
      <c r="AN10" s="306" t="e">
        <f t="shared" si="1"/>
        <v>#N/A</v>
      </c>
      <c r="AO10" s="307" t="e">
        <f t="shared" si="2"/>
        <v>#N/A</v>
      </c>
      <c r="AP10" s="301" t="e">
        <f t="shared" si="3"/>
        <v>#N/A</v>
      </c>
      <c r="AQ10" s="308" t="e">
        <f>SUM($AN$8:AN10)/SUM($AN$8:$AN$44)</f>
        <v>#N/A</v>
      </c>
      <c r="AR10" s="299" t="e">
        <f t="shared" si="6"/>
        <v>#N/A</v>
      </c>
      <c r="AS10" s="301" t="e">
        <f t="shared" si="4"/>
        <v>#N/A</v>
      </c>
    </row>
    <row r="11" spans="2:45" ht="20.149999999999999" customHeight="1" x14ac:dyDescent="0.2">
      <c r="B11" s="102">
        <v>4</v>
      </c>
      <c r="C11" s="283" t="s">
        <v>34</v>
      </c>
      <c r="D11" s="284">
        <f>生産増加の計算シート!D11+設備投資の計算シート!F11</f>
        <v>0</v>
      </c>
      <c r="E11" s="285">
        <f>生産増加の計算シート!E11+設備投資の計算シート!G11</f>
        <v>0</v>
      </c>
      <c r="F11" s="286">
        <f>生産増加の計算シート!F11+設備投資の計算シート!H11</f>
        <v>0</v>
      </c>
      <c r="G11" s="287">
        <f>生産増加の計算シート!G11+設備投資の計算シート!K11</f>
        <v>0</v>
      </c>
      <c r="H11" s="285">
        <f>生産増加の計算シート!H11+設備投資の計算シート!L11</f>
        <v>0</v>
      </c>
      <c r="I11" s="286">
        <f>生産増加の計算シート!I11+設備投資の計算シート!M11</f>
        <v>0</v>
      </c>
      <c r="J11" s="285">
        <f>生産増加の計算シート!J11+設備投資の計算シート!N11</f>
        <v>0</v>
      </c>
      <c r="K11" s="288">
        <f>生産増加の計算シート!K11+設備投資の計算シート!O11</f>
        <v>0</v>
      </c>
      <c r="L11" s="289">
        <f>生産増加の計算シート!L11+設備投資の計算シート!P11</f>
        <v>0</v>
      </c>
      <c r="M11" s="65"/>
      <c r="N11" s="291"/>
      <c r="O11" s="292"/>
      <c r="P11" s="288">
        <f>生産増加の計算シート!P11+設備投資の計算シート!T11</f>
        <v>0</v>
      </c>
      <c r="Q11" s="288">
        <f>生産増加の計算シート!Q11+設備投資の計算シート!U11</f>
        <v>0</v>
      </c>
      <c r="R11" s="288">
        <f>生産増加の計算シート!R11+設備投資の計算シート!V11</f>
        <v>0</v>
      </c>
      <c r="S11" s="288">
        <f>生産増加の計算シート!S11+設備投資の計算シート!W11</f>
        <v>0</v>
      </c>
      <c r="T11" s="289">
        <f>生産増加の計算シート!T11+設備投資の計算シート!X11</f>
        <v>0</v>
      </c>
      <c r="V11" s="294">
        <f>生産増加の計算シート!V11+設備投資の計算シート!Z11</f>
        <v>0</v>
      </c>
      <c r="W11" s="295">
        <f>生産増加の計算シート!W11+設備投資の計算シート!AA11</f>
        <v>0</v>
      </c>
      <c r="X11" s="295">
        <f>生産増加の計算シート!X11+設備投資の計算シート!AB11</f>
        <v>0</v>
      </c>
      <c r="Y11" s="296">
        <f>生産増加の計算シート!Y11+設備投資の計算シート!AC11</f>
        <v>0</v>
      </c>
      <c r="Z11" s="296">
        <f>生産増加の計算シート!Z11+設備投資の計算シート!AD11</f>
        <v>0</v>
      </c>
      <c r="AA11" s="297">
        <f>生産増加の計算シート!AA11+設備投資の計算シート!AE11</f>
        <v>0</v>
      </c>
      <c r="AB11" s="297">
        <f>生産増加の計算シート!AB11+設備投資の計算シート!AF11</f>
        <v>0</v>
      </c>
      <c r="AC11" s="298">
        <f>生産増加の計算シート!AC11+設備投資の計算シート!AG11</f>
        <v>0</v>
      </c>
      <c r="AE11" s="299">
        <f>生産増加の計算シート!AE11+設備投資の計算シート!AI11</f>
        <v>0</v>
      </c>
      <c r="AF11" s="300">
        <f>生産増加の計算シート!AF11+設備投資の計算シート!AJ11</f>
        <v>0</v>
      </c>
      <c r="AG11" s="301">
        <f>生産増加の計算シート!AG11+設備投資の計算シート!AK11</f>
        <v>0</v>
      </c>
      <c r="AH11" s="299">
        <f>生産増加の計算シート!AH11+設備投資の計算シート!AL11</f>
        <v>0</v>
      </c>
      <c r="AI11" s="302">
        <f>生産増加の計算シート!AI11+設備投資の計算シート!AM11</f>
        <v>0</v>
      </c>
      <c r="AJ11" s="303">
        <f t="shared" si="5"/>
        <v>1</v>
      </c>
      <c r="AL11" s="304">
        <v>4</v>
      </c>
      <c r="AM11" s="305" t="e">
        <f t="shared" si="0"/>
        <v>#N/A</v>
      </c>
      <c r="AN11" s="306" t="e">
        <f t="shared" si="1"/>
        <v>#N/A</v>
      </c>
      <c r="AO11" s="307" t="e">
        <f t="shared" si="2"/>
        <v>#N/A</v>
      </c>
      <c r="AP11" s="301" t="e">
        <f t="shared" si="3"/>
        <v>#N/A</v>
      </c>
      <c r="AQ11" s="308" t="e">
        <f>SUM($AN$8:AN11)/SUM($AN$8:$AN$44)</f>
        <v>#N/A</v>
      </c>
      <c r="AR11" s="299" t="e">
        <f t="shared" si="6"/>
        <v>#N/A</v>
      </c>
      <c r="AS11" s="301" t="e">
        <f t="shared" si="4"/>
        <v>#N/A</v>
      </c>
    </row>
    <row r="12" spans="2:45" ht="20.149999999999999" customHeight="1" x14ac:dyDescent="0.2">
      <c r="B12" s="103">
        <v>5</v>
      </c>
      <c r="C12" s="310" t="s">
        <v>35</v>
      </c>
      <c r="D12" s="311">
        <f>生産増加の計算シート!D12+設備投資の計算シート!F12</f>
        <v>0</v>
      </c>
      <c r="E12" s="312">
        <f>生産増加の計算シート!E12+設備投資の計算シート!G12</f>
        <v>0</v>
      </c>
      <c r="F12" s="313">
        <f>生産増加の計算シート!F12+設備投資の計算シート!H12</f>
        <v>0</v>
      </c>
      <c r="G12" s="314">
        <f>生産増加の計算シート!G12+設備投資の計算シート!K12</f>
        <v>0</v>
      </c>
      <c r="H12" s="312">
        <f>生産増加の計算シート!H12+設備投資の計算シート!L12</f>
        <v>0</v>
      </c>
      <c r="I12" s="313">
        <f>生産増加の計算シート!I12+設備投資の計算シート!M12</f>
        <v>0</v>
      </c>
      <c r="J12" s="312">
        <f>生産増加の計算シート!J12+設備投資の計算シート!N12</f>
        <v>0</v>
      </c>
      <c r="K12" s="315">
        <f>生産増加の計算シート!K12+設備投資の計算シート!O12</f>
        <v>0</v>
      </c>
      <c r="L12" s="316">
        <f>生産増加の計算シート!L12+設備投資の計算シート!P12</f>
        <v>0</v>
      </c>
      <c r="M12" s="65"/>
      <c r="N12" s="318"/>
      <c r="O12" s="319"/>
      <c r="P12" s="315">
        <f>生産増加の計算シート!P12+設備投資の計算シート!T12</f>
        <v>0</v>
      </c>
      <c r="Q12" s="315">
        <f>生産増加の計算シート!Q12+設備投資の計算シート!U12</f>
        <v>0</v>
      </c>
      <c r="R12" s="315">
        <f>生産増加の計算シート!R12+設備投資の計算シート!V12</f>
        <v>0</v>
      </c>
      <c r="S12" s="315">
        <f>生産増加の計算シート!S12+設備投資の計算シート!W12</f>
        <v>0</v>
      </c>
      <c r="T12" s="316">
        <f>生産増加の計算シート!T12+設備投資の計算シート!X12</f>
        <v>0</v>
      </c>
      <c r="V12" s="321">
        <f>生産増加の計算シート!V12+設備投資の計算シート!Z12</f>
        <v>0</v>
      </c>
      <c r="W12" s="322">
        <f>生産増加の計算シート!W12+設備投資の計算シート!AA12</f>
        <v>0</v>
      </c>
      <c r="X12" s="322">
        <f>生産増加の計算シート!X12+設備投資の計算シート!AB12</f>
        <v>0</v>
      </c>
      <c r="Y12" s="323">
        <f>生産増加の計算シート!Y12+設備投資の計算シート!AC12</f>
        <v>0</v>
      </c>
      <c r="Z12" s="323">
        <f>生産増加の計算シート!Z12+設備投資の計算シート!AD12</f>
        <v>0</v>
      </c>
      <c r="AA12" s="324">
        <f>生産増加の計算シート!AA12+設備投資の計算シート!AE12</f>
        <v>0</v>
      </c>
      <c r="AB12" s="324">
        <f>生産増加の計算シート!AB12+設備投資の計算シート!AF12</f>
        <v>0</v>
      </c>
      <c r="AC12" s="325">
        <f>生産増加の計算シート!AC12+設備投資の計算シート!AG12</f>
        <v>0</v>
      </c>
      <c r="AE12" s="326">
        <f>生産増加の計算シート!AE12+設備投資の計算シート!AI12</f>
        <v>0</v>
      </c>
      <c r="AF12" s="327">
        <f>生産増加の計算シート!AF12+設備投資の計算シート!AJ12</f>
        <v>0</v>
      </c>
      <c r="AG12" s="328">
        <f>生産増加の計算シート!AG12+設備投資の計算シート!AK12</f>
        <v>0</v>
      </c>
      <c r="AH12" s="326">
        <f>生産増加の計算シート!AH12+設備投資の計算シート!AL12</f>
        <v>0</v>
      </c>
      <c r="AI12" s="329">
        <f>生産増加の計算シート!AI12+設備投資の計算シート!AM12</f>
        <v>0</v>
      </c>
      <c r="AJ12" s="330">
        <f t="shared" si="5"/>
        <v>1</v>
      </c>
      <c r="AL12" s="331">
        <v>5</v>
      </c>
      <c r="AM12" s="332" t="e">
        <f t="shared" si="0"/>
        <v>#N/A</v>
      </c>
      <c r="AN12" s="333" t="e">
        <f t="shared" si="1"/>
        <v>#N/A</v>
      </c>
      <c r="AO12" s="334" t="e">
        <f t="shared" si="2"/>
        <v>#N/A</v>
      </c>
      <c r="AP12" s="328" t="e">
        <f t="shared" si="3"/>
        <v>#N/A</v>
      </c>
      <c r="AQ12" s="335" t="e">
        <f>SUM($AN$8:AN12)/SUM($AN$8:$AN$44)</f>
        <v>#N/A</v>
      </c>
      <c r="AR12" s="326" t="e">
        <f t="shared" si="6"/>
        <v>#N/A</v>
      </c>
      <c r="AS12" s="328" t="e">
        <f t="shared" si="4"/>
        <v>#N/A</v>
      </c>
    </row>
    <row r="13" spans="2:45" ht="20.149999999999999" customHeight="1" x14ac:dyDescent="0.2">
      <c r="B13" s="236">
        <v>6</v>
      </c>
      <c r="C13" s="337" t="s">
        <v>36</v>
      </c>
      <c r="D13" s="338">
        <f>生産増加の計算シート!D13+設備投資の計算シート!F13</f>
        <v>0</v>
      </c>
      <c r="E13" s="339">
        <f>生産増加の計算シート!E13+設備投資の計算シート!G13</f>
        <v>0</v>
      </c>
      <c r="F13" s="340">
        <f>生産増加の計算シート!F13+設備投資の計算シート!H13</f>
        <v>0</v>
      </c>
      <c r="G13" s="341">
        <f>生産増加の計算シート!G13+設備投資の計算シート!K13</f>
        <v>0</v>
      </c>
      <c r="H13" s="339">
        <f>生産増加の計算シート!H13+設備投資の計算シート!L13</f>
        <v>0</v>
      </c>
      <c r="I13" s="340">
        <f>生産増加の計算シート!I13+設備投資の計算シート!M13</f>
        <v>0</v>
      </c>
      <c r="J13" s="339">
        <f>生産増加の計算シート!J13+設備投資の計算シート!N13</f>
        <v>0</v>
      </c>
      <c r="K13" s="342">
        <f>生産増加の計算シート!K13+設備投資の計算シート!O13</f>
        <v>0</v>
      </c>
      <c r="L13" s="343">
        <f>生産増加の計算シート!L13+設備投資の計算シート!P13</f>
        <v>0</v>
      </c>
      <c r="M13" s="65"/>
      <c r="N13" s="345"/>
      <c r="O13" s="346"/>
      <c r="P13" s="342">
        <f>生産増加の計算シート!P13+設備投資の計算シート!T13</f>
        <v>0</v>
      </c>
      <c r="Q13" s="342">
        <f>生産増加の計算シート!Q13+設備投資の計算シート!U13</f>
        <v>0</v>
      </c>
      <c r="R13" s="342">
        <f>生産増加の計算シート!R13+設備投資の計算シート!V13</f>
        <v>0</v>
      </c>
      <c r="S13" s="342">
        <f>生産増加の計算シート!S13+設備投資の計算シート!W13</f>
        <v>0</v>
      </c>
      <c r="T13" s="343">
        <f>生産増加の計算シート!T13+設備投資の計算シート!X13</f>
        <v>0</v>
      </c>
      <c r="V13" s="348">
        <f>生産増加の計算シート!V13+設備投資の計算シート!Z13</f>
        <v>0</v>
      </c>
      <c r="W13" s="349">
        <f>生産増加の計算シート!W13+設備投資の計算シート!AA13</f>
        <v>0</v>
      </c>
      <c r="X13" s="349">
        <f>生産増加の計算シート!X13+設備投資の計算シート!AB13</f>
        <v>0</v>
      </c>
      <c r="Y13" s="350">
        <f>生産増加の計算シート!Y13+設備投資の計算シート!AC13</f>
        <v>0</v>
      </c>
      <c r="Z13" s="350">
        <f>生産増加の計算シート!Z13+設備投資の計算シート!AD13</f>
        <v>0</v>
      </c>
      <c r="AA13" s="351">
        <f>生産増加の計算シート!AA13+設備投資の計算シート!AE13</f>
        <v>0</v>
      </c>
      <c r="AB13" s="351">
        <f>生産増加の計算シート!AB13+設備投資の計算シート!AF13</f>
        <v>0</v>
      </c>
      <c r="AC13" s="352">
        <f>生産増加の計算シート!AC13+設備投資の計算シート!AG13</f>
        <v>0</v>
      </c>
      <c r="AE13" s="353">
        <f>生産増加の計算シート!AE13+設備投資の計算シート!AI13</f>
        <v>0</v>
      </c>
      <c r="AF13" s="354">
        <f>生産増加の計算シート!AF13+設備投資の計算シート!AJ13</f>
        <v>0</v>
      </c>
      <c r="AG13" s="355">
        <f>生産増加の計算シート!AG13+設備投資の計算シート!AK13</f>
        <v>0</v>
      </c>
      <c r="AH13" s="353">
        <f>生産増加の計算シート!AH13+設備投資の計算シート!AL13</f>
        <v>0</v>
      </c>
      <c r="AI13" s="356">
        <f>生産増加の計算シート!AI13+設備投資の計算シート!AM13</f>
        <v>0</v>
      </c>
      <c r="AJ13" s="357">
        <f t="shared" si="5"/>
        <v>1</v>
      </c>
      <c r="AL13" s="358">
        <v>6</v>
      </c>
      <c r="AM13" s="359" t="e">
        <f t="shared" si="0"/>
        <v>#N/A</v>
      </c>
      <c r="AN13" s="360" t="e">
        <f t="shared" si="1"/>
        <v>#N/A</v>
      </c>
      <c r="AO13" s="361" t="e">
        <f t="shared" si="2"/>
        <v>#N/A</v>
      </c>
      <c r="AP13" s="355" t="e">
        <f t="shared" si="3"/>
        <v>#N/A</v>
      </c>
      <c r="AQ13" s="362" t="e">
        <f>SUM($AN$8:AN13)/SUM($AN$8:$AN$44)</f>
        <v>#N/A</v>
      </c>
      <c r="AR13" s="353" t="e">
        <f t="shared" si="6"/>
        <v>#N/A</v>
      </c>
      <c r="AS13" s="355" t="e">
        <f t="shared" si="4"/>
        <v>#N/A</v>
      </c>
    </row>
    <row r="14" spans="2:45" ht="20.149999999999999" customHeight="1" x14ac:dyDescent="0.2">
      <c r="B14" s="102">
        <v>7</v>
      </c>
      <c r="C14" s="283" t="s">
        <v>37</v>
      </c>
      <c r="D14" s="284">
        <f>生産増加の計算シート!D14+設備投資の計算シート!F14</f>
        <v>0</v>
      </c>
      <c r="E14" s="285">
        <f>生産増加の計算シート!E14+設備投資の計算シート!G14</f>
        <v>0</v>
      </c>
      <c r="F14" s="286">
        <f>生産増加の計算シート!F14+設備投資の計算シート!H14</f>
        <v>0</v>
      </c>
      <c r="G14" s="287">
        <f>生産増加の計算シート!G14+設備投資の計算シート!K14</f>
        <v>0</v>
      </c>
      <c r="H14" s="285">
        <f>生産増加の計算シート!H14+設備投資の計算シート!L14</f>
        <v>0</v>
      </c>
      <c r="I14" s="286">
        <f>生産増加の計算シート!I14+設備投資の計算シート!M14</f>
        <v>0</v>
      </c>
      <c r="J14" s="285">
        <f>生産増加の計算シート!J14+設備投資の計算シート!N14</f>
        <v>0</v>
      </c>
      <c r="K14" s="288">
        <f>生産増加の計算シート!K14+設備投資の計算シート!O14</f>
        <v>0</v>
      </c>
      <c r="L14" s="289">
        <f>生産増加の計算シート!L14+設備投資の計算シート!P14</f>
        <v>0</v>
      </c>
      <c r="M14" s="65"/>
      <c r="N14" s="291"/>
      <c r="O14" s="292"/>
      <c r="P14" s="288">
        <f>生産増加の計算シート!P14+設備投資の計算シート!T14</f>
        <v>0</v>
      </c>
      <c r="Q14" s="288">
        <f>生産増加の計算シート!Q14+設備投資の計算シート!U14</f>
        <v>0</v>
      </c>
      <c r="R14" s="288">
        <f>生産増加の計算シート!R14+設備投資の計算シート!V14</f>
        <v>0</v>
      </c>
      <c r="S14" s="288">
        <f>生産増加の計算シート!S14+設備投資の計算シート!W14</f>
        <v>0</v>
      </c>
      <c r="T14" s="289">
        <f>生産増加の計算シート!T14+設備投資の計算シート!X14</f>
        <v>0</v>
      </c>
      <c r="V14" s="294">
        <f>生産増加の計算シート!V14+設備投資の計算シート!Z14</f>
        <v>0</v>
      </c>
      <c r="W14" s="295">
        <f>生産増加の計算シート!W14+設備投資の計算シート!AA14</f>
        <v>0</v>
      </c>
      <c r="X14" s="295">
        <f>生産増加の計算シート!X14+設備投資の計算シート!AB14</f>
        <v>0</v>
      </c>
      <c r="Y14" s="296">
        <f>生産増加の計算シート!Y14+設備投資の計算シート!AC14</f>
        <v>0</v>
      </c>
      <c r="Z14" s="296">
        <f>生産増加の計算シート!Z14+設備投資の計算シート!AD14</f>
        <v>0</v>
      </c>
      <c r="AA14" s="297">
        <f>生産増加の計算シート!AA14+設備投資の計算シート!AE14</f>
        <v>0</v>
      </c>
      <c r="AB14" s="297">
        <f>生産増加の計算シート!AB14+設備投資の計算シート!AF14</f>
        <v>0</v>
      </c>
      <c r="AC14" s="298">
        <f>生産増加の計算シート!AC14+設備投資の計算シート!AG14</f>
        <v>0</v>
      </c>
      <c r="AE14" s="299">
        <f>生産増加の計算シート!AE14+設備投資の計算シート!AI14</f>
        <v>0</v>
      </c>
      <c r="AF14" s="300">
        <f>生産増加の計算シート!AF14+設備投資の計算シート!AJ14</f>
        <v>0</v>
      </c>
      <c r="AG14" s="301">
        <f>生産増加の計算シート!AG14+設備投資の計算シート!AK14</f>
        <v>0</v>
      </c>
      <c r="AH14" s="299">
        <f>生産増加の計算シート!AH14+設備投資の計算シート!AL14</f>
        <v>0</v>
      </c>
      <c r="AI14" s="302">
        <f>生産増加の計算シート!AI14+設備投資の計算シート!AM14</f>
        <v>0</v>
      </c>
      <c r="AJ14" s="303">
        <f t="shared" si="5"/>
        <v>1</v>
      </c>
      <c r="AL14" s="304">
        <v>7</v>
      </c>
      <c r="AM14" s="305" t="e">
        <f t="shared" si="0"/>
        <v>#N/A</v>
      </c>
      <c r="AN14" s="306" t="e">
        <f t="shared" si="1"/>
        <v>#N/A</v>
      </c>
      <c r="AO14" s="307" t="e">
        <f t="shared" si="2"/>
        <v>#N/A</v>
      </c>
      <c r="AP14" s="301" t="e">
        <f t="shared" si="3"/>
        <v>#N/A</v>
      </c>
      <c r="AQ14" s="308" t="e">
        <f>SUM($AN$8:AN14)/SUM($AN$8:$AN$44)</f>
        <v>#N/A</v>
      </c>
      <c r="AR14" s="299" t="e">
        <f t="shared" si="6"/>
        <v>#N/A</v>
      </c>
      <c r="AS14" s="301" t="e">
        <f t="shared" si="4"/>
        <v>#N/A</v>
      </c>
    </row>
    <row r="15" spans="2:45" ht="20.149999999999999" customHeight="1" x14ac:dyDescent="0.2">
      <c r="B15" s="102">
        <v>8</v>
      </c>
      <c r="C15" s="283" t="s">
        <v>218</v>
      </c>
      <c r="D15" s="284">
        <f>生産増加の計算シート!D15+設備投資の計算シート!F15</f>
        <v>0</v>
      </c>
      <c r="E15" s="285">
        <f>生産増加の計算シート!E15+設備投資の計算シート!G15</f>
        <v>0</v>
      </c>
      <c r="F15" s="286">
        <f>生産増加の計算シート!F15+設備投資の計算シート!H15</f>
        <v>0</v>
      </c>
      <c r="G15" s="287">
        <f>生産増加の計算シート!G15+設備投資の計算シート!K15</f>
        <v>0</v>
      </c>
      <c r="H15" s="285">
        <f>生産増加の計算シート!H15+設備投資の計算シート!L15</f>
        <v>0</v>
      </c>
      <c r="I15" s="286">
        <f>生産増加の計算シート!I15+設備投資の計算シート!M15</f>
        <v>0</v>
      </c>
      <c r="J15" s="285">
        <f>生産増加の計算シート!J15+設備投資の計算シート!N15</f>
        <v>0</v>
      </c>
      <c r="K15" s="288">
        <f>生産増加の計算シート!K15+設備投資の計算シート!O15</f>
        <v>0</v>
      </c>
      <c r="L15" s="289">
        <f>生産増加の計算シート!L15+設備投資の計算シート!P15</f>
        <v>0</v>
      </c>
      <c r="M15" s="65"/>
      <c r="N15" s="291"/>
      <c r="O15" s="292"/>
      <c r="P15" s="288">
        <f>生産増加の計算シート!P15+設備投資の計算シート!T15</f>
        <v>0</v>
      </c>
      <c r="Q15" s="288">
        <f>生産増加の計算シート!Q15+設備投資の計算シート!U15</f>
        <v>0</v>
      </c>
      <c r="R15" s="288">
        <f>生産増加の計算シート!R15+設備投資の計算シート!V15</f>
        <v>0</v>
      </c>
      <c r="S15" s="288">
        <f>生産増加の計算シート!S15+設備投資の計算シート!W15</f>
        <v>0</v>
      </c>
      <c r="T15" s="289">
        <f>生産増加の計算シート!T15+設備投資の計算シート!X15</f>
        <v>0</v>
      </c>
      <c r="V15" s="294">
        <f>生産増加の計算シート!V15+設備投資の計算シート!Z15</f>
        <v>0</v>
      </c>
      <c r="W15" s="295">
        <f>生産増加の計算シート!W15+設備投資の計算シート!AA15</f>
        <v>0</v>
      </c>
      <c r="X15" s="295">
        <f>生産増加の計算シート!X15+設備投資の計算シート!AB15</f>
        <v>0</v>
      </c>
      <c r="Y15" s="296">
        <f>生産増加の計算シート!Y15+設備投資の計算シート!AC15</f>
        <v>0</v>
      </c>
      <c r="Z15" s="296">
        <f>生産増加の計算シート!Z15+設備投資の計算シート!AD15</f>
        <v>0</v>
      </c>
      <c r="AA15" s="297">
        <f>生産増加の計算シート!AA15+設備投資の計算シート!AE15</f>
        <v>0</v>
      </c>
      <c r="AB15" s="297">
        <f>生産増加の計算シート!AB15+設備投資の計算シート!AF15</f>
        <v>0</v>
      </c>
      <c r="AC15" s="298">
        <f>生産増加の計算シート!AC15+設備投資の計算シート!AG15</f>
        <v>0</v>
      </c>
      <c r="AE15" s="299">
        <f>生産増加の計算シート!AE15+設備投資の計算シート!AI15</f>
        <v>0</v>
      </c>
      <c r="AF15" s="300">
        <f>生産増加の計算シート!AF15+設備投資の計算シート!AJ15</f>
        <v>0</v>
      </c>
      <c r="AG15" s="301">
        <f>生産増加の計算シート!AG15+設備投資の計算シート!AK15</f>
        <v>0</v>
      </c>
      <c r="AH15" s="299">
        <f>生産増加の計算シート!AH15+設備投資の計算シート!AL15</f>
        <v>0</v>
      </c>
      <c r="AI15" s="302">
        <f>生産増加の計算シート!AI15+設備投資の計算シート!AM15</f>
        <v>0</v>
      </c>
      <c r="AJ15" s="303">
        <f t="shared" si="5"/>
        <v>1</v>
      </c>
      <c r="AL15" s="304">
        <v>8</v>
      </c>
      <c r="AM15" s="305" t="e">
        <f t="shared" si="0"/>
        <v>#N/A</v>
      </c>
      <c r="AN15" s="306" t="e">
        <f t="shared" si="1"/>
        <v>#N/A</v>
      </c>
      <c r="AO15" s="307" t="e">
        <f t="shared" si="2"/>
        <v>#N/A</v>
      </c>
      <c r="AP15" s="301" t="e">
        <f t="shared" si="3"/>
        <v>#N/A</v>
      </c>
      <c r="AQ15" s="308" t="e">
        <f>SUM($AN$8:AN15)/SUM($AN$8:$AN$44)</f>
        <v>#N/A</v>
      </c>
      <c r="AR15" s="299" t="e">
        <f t="shared" si="6"/>
        <v>#N/A</v>
      </c>
      <c r="AS15" s="301" t="e">
        <f t="shared" si="4"/>
        <v>#N/A</v>
      </c>
    </row>
    <row r="16" spans="2:45" ht="20.149999999999999" customHeight="1" x14ac:dyDescent="0.2">
      <c r="B16" s="102">
        <v>9</v>
      </c>
      <c r="C16" s="283" t="s">
        <v>38</v>
      </c>
      <c r="D16" s="284">
        <f>生産増加の計算シート!D16+設備投資の計算シート!F16</f>
        <v>0</v>
      </c>
      <c r="E16" s="285">
        <f>生産増加の計算シート!E16+設備投資の計算シート!G16</f>
        <v>0</v>
      </c>
      <c r="F16" s="286">
        <f>生産増加の計算シート!F16+設備投資の計算シート!H16</f>
        <v>0</v>
      </c>
      <c r="G16" s="287">
        <f>生産増加の計算シート!G16+設備投資の計算シート!K16</f>
        <v>0</v>
      </c>
      <c r="H16" s="285">
        <f>生産増加の計算シート!H16+設備投資の計算シート!L16</f>
        <v>0</v>
      </c>
      <c r="I16" s="286">
        <f>生産増加の計算シート!I16+設備投資の計算シート!M16</f>
        <v>0</v>
      </c>
      <c r="J16" s="285">
        <f>生産増加の計算シート!J16+設備投資の計算シート!N16</f>
        <v>0</v>
      </c>
      <c r="K16" s="288">
        <f>生産増加の計算シート!K16+設備投資の計算シート!O16</f>
        <v>0</v>
      </c>
      <c r="L16" s="289">
        <f>生産増加の計算シート!L16+設備投資の計算シート!P16</f>
        <v>0</v>
      </c>
      <c r="M16" s="65"/>
      <c r="N16" s="291"/>
      <c r="O16" s="292"/>
      <c r="P16" s="288">
        <f>生産増加の計算シート!P16+設備投資の計算シート!T16</f>
        <v>0</v>
      </c>
      <c r="Q16" s="288">
        <f>生産増加の計算シート!Q16+設備投資の計算シート!U16</f>
        <v>0</v>
      </c>
      <c r="R16" s="288">
        <f>生産増加の計算シート!R16+設備投資の計算シート!V16</f>
        <v>0</v>
      </c>
      <c r="S16" s="288">
        <f>生産増加の計算シート!S16+設備投資の計算シート!W16</f>
        <v>0</v>
      </c>
      <c r="T16" s="289">
        <f>生産増加の計算シート!T16+設備投資の計算シート!X16</f>
        <v>0</v>
      </c>
      <c r="V16" s="294">
        <f>生産増加の計算シート!V16+設備投資の計算シート!Z16</f>
        <v>0</v>
      </c>
      <c r="W16" s="295">
        <f>生産増加の計算シート!W16+設備投資の計算シート!AA16</f>
        <v>0</v>
      </c>
      <c r="X16" s="295">
        <f>生産増加の計算シート!X16+設備投資の計算シート!AB16</f>
        <v>0</v>
      </c>
      <c r="Y16" s="296">
        <f>生産増加の計算シート!Y16+設備投資の計算シート!AC16</f>
        <v>0</v>
      </c>
      <c r="Z16" s="296">
        <f>生産増加の計算シート!Z16+設備投資の計算シート!AD16</f>
        <v>0</v>
      </c>
      <c r="AA16" s="297">
        <f>生産増加の計算シート!AA16+設備投資の計算シート!AE16</f>
        <v>0</v>
      </c>
      <c r="AB16" s="297">
        <f>生産増加の計算シート!AB16+設備投資の計算シート!AF16</f>
        <v>0</v>
      </c>
      <c r="AC16" s="298">
        <f>生産増加の計算シート!AC16+設備投資の計算シート!AG16</f>
        <v>0</v>
      </c>
      <c r="AE16" s="299">
        <f>生産増加の計算シート!AE16+設備投資の計算シート!AI16</f>
        <v>0</v>
      </c>
      <c r="AF16" s="300">
        <f>生産増加の計算シート!AF16+設備投資の計算シート!AJ16</f>
        <v>0</v>
      </c>
      <c r="AG16" s="301">
        <f>生産増加の計算シート!AG16+設備投資の計算シート!AK16</f>
        <v>0</v>
      </c>
      <c r="AH16" s="299">
        <f>生産増加の計算シート!AH16+設備投資の計算シート!AL16</f>
        <v>0</v>
      </c>
      <c r="AI16" s="302">
        <f>生産増加の計算シート!AI16+設備投資の計算シート!AM16</f>
        <v>0</v>
      </c>
      <c r="AJ16" s="303">
        <f t="shared" si="5"/>
        <v>1</v>
      </c>
      <c r="AL16" s="304">
        <v>9</v>
      </c>
      <c r="AM16" s="305" t="e">
        <f t="shared" si="0"/>
        <v>#N/A</v>
      </c>
      <c r="AN16" s="306" t="e">
        <f t="shared" si="1"/>
        <v>#N/A</v>
      </c>
      <c r="AO16" s="307" t="e">
        <f t="shared" si="2"/>
        <v>#N/A</v>
      </c>
      <c r="AP16" s="301" t="e">
        <f t="shared" si="3"/>
        <v>#N/A</v>
      </c>
      <c r="AQ16" s="308" t="e">
        <f>SUM($AN$8:AN16)/SUM($AN$8:$AN$44)</f>
        <v>#N/A</v>
      </c>
      <c r="AR16" s="299" t="e">
        <f t="shared" si="6"/>
        <v>#N/A</v>
      </c>
      <c r="AS16" s="301" t="e">
        <f t="shared" si="4"/>
        <v>#N/A</v>
      </c>
    </row>
    <row r="17" spans="2:45" ht="20.149999999999999" customHeight="1" x14ac:dyDescent="0.2">
      <c r="B17" s="240">
        <v>10</v>
      </c>
      <c r="C17" s="310" t="s">
        <v>39</v>
      </c>
      <c r="D17" s="311">
        <f>生産増加の計算シート!D17+設備投資の計算シート!F17</f>
        <v>0</v>
      </c>
      <c r="E17" s="312">
        <f>生産増加の計算シート!E17+設備投資の計算シート!G17</f>
        <v>0</v>
      </c>
      <c r="F17" s="313">
        <f>生産増加の計算シート!F17+設備投資の計算シート!H17</f>
        <v>0</v>
      </c>
      <c r="G17" s="314">
        <f>生産増加の計算シート!G17+設備投資の計算シート!K17</f>
        <v>0</v>
      </c>
      <c r="H17" s="312">
        <f>生産増加の計算シート!H17+設備投資の計算シート!L17</f>
        <v>0</v>
      </c>
      <c r="I17" s="313">
        <f>生産増加の計算シート!I17+設備投資の計算シート!M17</f>
        <v>0</v>
      </c>
      <c r="J17" s="312">
        <f>生産増加の計算シート!J17+設備投資の計算シート!N17</f>
        <v>0</v>
      </c>
      <c r="K17" s="315">
        <f>生産増加の計算シート!K17+設備投資の計算シート!O17</f>
        <v>0</v>
      </c>
      <c r="L17" s="316">
        <f>生産増加の計算シート!L17+設備投資の計算シート!P17</f>
        <v>0</v>
      </c>
      <c r="M17" s="65"/>
      <c r="N17" s="318"/>
      <c r="O17" s="319"/>
      <c r="P17" s="315">
        <f>生産増加の計算シート!P17+設備投資の計算シート!T17</f>
        <v>0</v>
      </c>
      <c r="Q17" s="315">
        <f>生産増加の計算シート!Q17+設備投資の計算シート!U17</f>
        <v>0</v>
      </c>
      <c r="R17" s="315">
        <f>生産増加の計算シート!R17+設備投資の計算シート!V17</f>
        <v>0</v>
      </c>
      <c r="S17" s="315">
        <f>生産増加の計算シート!S17+設備投資の計算シート!W17</f>
        <v>0</v>
      </c>
      <c r="T17" s="316">
        <f>生産増加の計算シート!T17+設備投資の計算シート!X17</f>
        <v>0</v>
      </c>
      <c r="V17" s="321">
        <f>生産増加の計算シート!V17+設備投資の計算シート!Z17</f>
        <v>0</v>
      </c>
      <c r="W17" s="322">
        <f>生産増加の計算シート!W17+設備投資の計算シート!AA17</f>
        <v>0</v>
      </c>
      <c r="X17" s="322">
        <f>生産増加の計算シート!X17+設備投資の計算シート!AB17</f>
        <v>0</v>
      </c>
      <c r="Y17" s="323">
        <f>生産増加の計算シート!Y17+設備投資の計算シート!AC17</f>
        <v>0</v>
      </c>
      <c r="Z17" s="323">
        <f>生産増加の計算シート!Z17+設備投資の計算シート!AD17</f>
        <v>0</v>
      </c>
      <c r="AA17" s="324">
        <f>生産増加の計算シート!AA17+設備投資の計算シート!AE17</f>
        <v>0</v>
      </c>
      <c r="AB17" s="324">
        <f>生産増加の計算シート!AB17+設備投資の計算シート!AF17</f>
        <v>0</v>
      </c>
      <c r="AC17" s="325">
        <f>生産増加の計算シート!AC17+設備投資の計算シート!AG17</f>
        <v>0</v>
      </c>
      <c r="AE17" s="326">
        <f>生産増加の計算シート!AE17+設備投資の計算シート!AI17</f>
        <v>0</v>
      </c>
      <c r="AF17" s="327">
        <f>生産増加の計算シート!AF17+設備投資の計算シート!AJ17</f>
        <v>0</v>
      </c>
      <c r="AG17" s="328">
        <f>生産増加の計算シート!AG17+設備投資の計算シート!AK17</f>
        <v>0</v>
      </c>
      <c r="AH17" s="326">
        <f>生産増加の計算シート!AH17+設備投資の計算シート!AL17</f>
        <v>0</v>
      </c>
      <c r="AI17" s="329">
        <f>生産増加の計算シート!AI17+設備投資の計算シート!AM17</f>
        <v>0</v>
      </c>
      <c r="AJ17" s="330">
        <f t="shared" si="5"/>
        <v>1</v>
      </c>
      <c r="AL17" s="331">
        <v>10</v>
      </c>
      <c r="AM17" s="332" t="e">
        <f t="shared" si="0"/>
        <v>#N/A</v>
      </c>
      <c r="AN17" s="333" t="e">
        <f t="shared" si="1"/>
        <v>#N/A</v>
      </c>
      <c r="AO17" s="334" t="e">
        <f t="shared" si="2"/>
        <v>#N/A</v>
      </c>
      <c r="AP17" s="328" t="e">
        <f t="shared" si="3"/>
        <v>#N/A</v>
      </c>
      <c r="AQ17" s="335" t="e">
        <f>SUM($AN$8:AN17)/SUM($AN$8:$AN$44)</f>
        <v>#N/A</v>
      </c>
      <c r="AR17" s="326" t="e">
        <f t="shared" si="6"/>
        <v>#N/A</v>
      </c>
      <c r="AS17" s="328" t="e">
        <f t="shared" si="4"/>
        <v>#N/A</v>
      </c>
    </row>
    <row r="18" spans="2:45" ht="20.149999999999999" customHeight="1" x14ac:dyDescent="0.2">
      <c r="B18" s="233">
        <v>11</v>
      </c>
      <c r="C18" s="337" t="s">
        <v>40</v>
      </c>
      <c r="D18" s="338">
        <f>生産増加の計算シート!D18+設備投資の計算シート!F18</f>
        <v>0</v>
      </c>
      <c r="E18" s="339">
        <f>生産増加の計算シート!E18+設備投資の計算シート!G18</f>
        <v>0</v>
      </c>
      <c r="F18" s="340">
        <f>生産増加の計算シート!F18+設備投資の計算シート!H18</f>
        <v>0</v>
      </c>
      <c r="G18" s="341">
        <f>生産増加の計算シート!G18+設備投資の計算シート!K18</f>
        <v>0</v>
      </c>
      <c r="H18" s="339">
        <f>生産増加の計算シート!H18+設備投資の計算シート!L18</f>
        <v>0</v>
      </c>
      <c r="I18" s="340">
        <f>生産増加の計算シート!I18+設備投資の計算シート!M18</f>
        <v>0</v>
      </c>
      <c r="J18" s="339">
        <f>生産増加の計算シート!J18+設備投資の計算シート!N18</f>
        <v>0</v>
      </c>
      <c r="K18" s="342">
        <f>生産増加の計算シート!K18+設備投資の計算シート!O18</f>
        <v>0</v>
      </c>
      <c r="L18" s="343">
        <f>生産増加の計算シート!L18+設備投資の計算シート!P18</f>
        <v>0</v>
      </c>
      <c r="M18" s="65"/>
      <c r="N18" s="345"/>
      <c r="O18" s="346"/>
      <c r="P18" s="342">
        <f>生産増加の計算シート!P18+設備投資の計算シート!T18</f>
        <v>0</v>
      </c>
      <c r="Q18" s="342">
        <f>生産増加の計算シート!Q18+設備投資の計算シート!U18</f>
        <v>0</v>
      </c>
      <c r="R18" s="342">
        <f>生産増加の計算シート!R18+設備投資の計算シート!V18</f>
        <v>0</v>
      </c>
      <c r="S18" s="342">
        <f>生産増加の計算シート!S18+設備投資の計算シート!W18</f>
        <v>0</v>
      </c>
      <c r="T18" s="343">
        <f>生産増加の計算シート!T18+設備投資の計算シート!X18</f>
        <v>0</v>
      </c>
      <c r="V18" s="348">
        <f>生産増加の計算シート!V18+設備投資の計算シート!Z18</f>
        <v>0</v>
      </c>
      <c r="W18" s="349">
        <f>生産増加の計算シート!W18+設備投資の計算シート!AA18</f>
        <v>0</v>
      </c>
      <c r="X18" s="349">
        <f>生産増加の計算シート!X18+設備投資の計算シート!AB18</f>
        <v>0</v>
      </c>
      <c r="Y18" s="350">
        <f>生産増加の計算シート!Y18+設備投資の計算シート!AC18</f>
        <v>0</v>
      </c>
      <c r="Z18" s="350">
        <f>生産増加の計算シート!Z18+設備投資の計算シート!AD18</f>
        <v>0</v>
      </c>
      <c r="AA18" s="351">
        <f>生産増加の計算シート!AA18+設備投資の計算シート!AE18</f>
        <v>0</v>
      </c>
      <c r="AB18" s="351">
        <f>生産増加の計算シート!AB18+設備投資の計算シート!AF18</f>
        <v>0</v>
      </c>
      <c r="AC18" s="352">
        <f>生産増加の計算シート!AC18+設備投資の計算シート!AG18</f>
        <v>0</v>
      </c>
      <c r="AE18" s="353">
        <f>生産増加の計算シート!AE18+設備投資の計算シート!AI18</f>
        <v>0</v>
      </c>
      <c r="AF18" s="354">
        <f>生産増加の計算シート!AF18+設備投資の計算シート!AJ18</f>
        <v>0</v>
      </c>
      <c r="AG18" s="355">
        <f>生産増加の計算シート!AG18+設備投資の計算シート!AK18</f>
        <v>0</v>
      </c>
      <c r="AH18" s="353">
        <f>生産増加の計算シート!AH18+設備投資の計算シート!AL18</f>
        <v>0</v>
      </c>
      <c r="AI18" s="356">
        <f>生産増加の計算シート!AI18+設備投資の計算シート!AM18</f>
        <v>0</v>
      </c>
      <c r="AJ18" s="357">
        <f t="shared" si="5"/>
        <v>1</v>
      </c>
      <c r="AL18" s="358">
        <v>11</v>
      </c>
      <c r="AM18" s="359" t="e">
        <f t="shared" si="0"/>
        <v>#N/A</v>
      </c>
      <c r="AN18" s="360" t="e">
        <f t="shared" si="1"/>
        <v>#N/A</v>
      </c>
      <c r="AO18" s="361" t="e">
        <f t="shared" si="2"/>
        <v>#N/A</v>
      </c>
      <c r="AP18" s="355" t="e">
        <f t="shared" si="3"/>
        <v>#N/A</v>
      </c>
      <c r="AQ18" s="362" t="e">
        <f>SUM($AN$8:AN18)/SUM($AN$8:$AN$44)</f>
        <v>#N/A</v>
      </c>
      <c r="AR18" s="353" t="e">
        <f t="shared" si="6"/>
        <v>#N/A</v>
      </c>
      <c r="AS18" s="355" t="e">
        <f t="shared" si="4"/>
        <v>#N/A</v>
      </c>
    </row>
    <row r="19" spans="2:45" ht="20.149999999999999" customHeight="1" x14ac:dyDescent="0.2">
      <c r="B19" s="102">
        <v>12</v>
      </c>
      <c r="C19" s="283" t="s">
        <v>41</v>
      </c>
      <c r="D19" s="284">
        <f>生産増加の計算シート!D19+設備投資の計算シート!F19</f>
        <v>0</v>
      </c>
      <c r="E19" s="285">
        <f>生産増加の計算シート!E19+設備投資の計算シート!G19</f>
        <v>0</v>
      </c>
      <c r="F19" s="286">
        <f>生産増加の計算シート!F19+設備投資の計算シート!H19</f>
        <v>0</v>
      </c>
      <c r="G19" s="287">
        <f>生産増加の計算シート!G19+設備投資の計算シート!K19</f>
        <v>0</v>
      </c>
      <c r="H19" s="285">
        <f>生産増加の計算シート!H19+設備投資の計算シート!L19</f>
        <v>0</v>
      </c>
      <c r="I19" s="286">
        <f>生産増加の計算シート!I19+設備投資の計算シート!M19</f>
        <v>0</v>
      </c>
      <c r="J19" s="285">
        <f>生産増加の計算シート!J19+設備投資の計算シート!N19</f>
        <v>0</v>
      </c>
      <c r="K19" s="288">
        <f>生産増加の計算シート!K19+設備投資の計算シート!O19</f>
        <v>0</v>
      </c>
      <c r="L19" s="289">
        <f>生産増加の計算シート!L19+設備投資の計算シート!P19</f>
        <v>0</v>
      </c>
      <c r="M19" s="65"/>
      <c r="N19" s="291"/>
      <c r="O19" s="292"/>
      <c r="P19" s="288">
        <f>生産増加の計算シート!P19+設備投資の計算シート!T19</f>
        <v>0</v>
      </c>
      <c r="Q19" s="288">
        <f>生産増加の計算シート!Q19+設備投資の計算シート!U19</f>
        <v>0</v>
      </c>
      <c r="R19" s="288">
        <f>生産増加の計算シート!R19+設備投資の計算シート!V19</f>
        <v>0</v>
      </c>
      <c r="S19" s="288">
        <f>生産増加の計算シート!S19+設備投資の計算シート!W19</f>
        <v>0</v>
      </c>
      <c r="T19" s="289">
        <f>生産増加の計算シート!T19+設備投資の計算シート!X19</f>
        <v>0</v>
      </c>
      <c r="V19" s="294">
        <f>生産増加の計算シート!V19+設備投資の計算シート!Z19</f>
        <v>0</v>
      </c>
      <c r="W19" s="295">
        <f>生産増加の計算シート!W19+設備投資の計算シート!AA19</f>
        <v>0</v>
      </c>
      <c r="X19" s="295">
        <f>生産増加の計算シート!X19+設備投資の計算シート!AB19</f>
        <v>0</v>
      </c>
      <c r="Y19" s="296">
        <f>生産増加の計算シート!Y19+設備投資の計算シート!AC19</f>
        <v>0</v>
      </c>
      <c r="Z19" s="296">
        <f>生産増加の計算シート!Z19+設備投資の計算シート!AD19</f>
        <v>0</v>
      </c>
      <c r="AA19" s="297">
        <f>生産増加の計算シート!AA19+設備投資の計算シート!AE19</f>
        <v>0</v>
      </c>
      <c r="AB19" s="297">
        <f>生産増加の計算シート!AB19+設備投資の計算シート!AF19</f>
        <v>0</v>
      </c>
      <c r="AC19" s="298">
        <f>生産増加の計算シート!AC19+設備投資の計算シート!AG19</f>
        <v>0</v>
      </c>
      <c r="AE19" s="299">
        <f>生産増加の計算シート!AE19+設備投資の計算シート!AI19</f>
        <v>0</v>
      </c>
      <c r="AF19" s="300">
        <f>生産増加の計算シート!AF19+設備投資の計算シート!AJ19</f>
        <v>0</v>
      </c>
      <c r="AG19" s="301">
        <f>生産増加の計算シート!AG19+設備投資の計算シート!AK19</f>
        <v>0</v>
      </c>
      <c r="AH19" s="299">
        <f>生産増加の計算シート!AH19+設備投資の計算シート!AL19</f>
        <v>0</v>
      </c>
      <c r="AI19" s="302">
        <f>生産増加の計算シート!AI19+設備投資の計算シート!AM19</f>
        <v>0</v>
      </c>
      <c r="AJ19" s="303">
        <f t="shared" si="5"/>
        <v>1</v>
      </c>
      <c r="AL19" s="304">
        <v>12</v>
      </c>
      <c r="AM19" s="305" t="e">
        <f t="shared" si="0"/>
        <v>#N/A</v>
      </c>
      <c r="AN19" s="306" t="e">
        <f t="shared" si="1"/>
        <v>#N/A</v>
      </c>
      <c r="AO19" s="307" t="e">
        <f t="shared" si="2"/>
        <v>#N/A</v>
      </c>
      <c r="AP19" s="301" t="e">
        <f t="shared" si="3"/>
        <v>#N/A</v>
      </c>
      <c r="AQ19" s="308" t="e">
        <f>SUM($AN$8:AN19)/SUM($AN$8:$AN$44)</f>
        <v>#N/A</v>
      </c>
      <c r="AR19" s="299" t="e">
        <f t="shared" si="6"/>
        <v>#N/A</v>
      </c>
      <c r="AS19" s="301" t="e">
        <f t="shared" si="4"/>
        <v>#N/A</v>
      </c>
    </row>
    <row r="20" spans="2:45" ht="20.149999999999999" customHeight="1" x14ac:dyDescent="0.2">
      <c r="B20" s="102">
        <v>13</v>
      </c>
      <c r="C20" s="283" t="s">
        <v>219</v>
      </c>
      <c r="D20" s="284">
        <f>生産増加の計算シート!D20+設備投資の計算シート!F20</f>
        <v>0</v>
      </c>
      <c r="E20" s="285">
        <f>生産増加の計算シート!E20+設備投資の計算シート!G20</f>
        <v>0</v>
      </c>
      <c r="F20" s="286">
        <f>生産増加の計算シート!F20+設備投資の計算シート!H20</f>
        <v>0</v>
      </c>
      <c r="G20" s="287">
        <f>生産増加の計算シート!G20+設備投資の計算シート!K20</f>
        <v>0</v>
      </c>
      <c r="H20" s="285">
        <f>生産増加の計算シート!H20+設備投資の計算シート!L20</f>
        <v>0</v>
      </c>
      <c r="I20" s="286">
        <f>生産増加の計算シート!I20+設備投資の計算シート!M20</f>
        <v>0</v>
      </c>
      <c r="J20" s="285">
        <f>生産増加の計算シート!J20+設備投資の計算シート!N20</f>
        <v>0</v>
      </c>
      <c r="K20" s="288">
        <f>生産増加の計算シート!K20+設備投資の計算シート!O20</f>
        <v>0</v>
      </c>
      <c r="L20" s="289">
        <f>生産増加の計算シート!L20+設備投資の計算シート!P20</f>
        <v>0</v>
      </c>
      <c r="M20" s="65"/>
      <c r="N20" s="291"/>
      <c r="O20" s="292"/>
      <c r="P20" s="288">
        <f>生産増加の計算シート!P20+設備投資の計算シート!T20</f>
        <v>0</v>
      </c>
      <c r="Q20" s="288">
        <f>生産増加の計算シート!Q20+設備投資の計算シート!U20</f>
        <v>0</v>
      </c>
      <c r="R20" s="288">
        <f>生産増加の計算シート!R20+設備投資の計算シート!V20</f>
        <v>0</v>
      </c>
      <c r="S20" s="288">
        <f>生産増加の計算シート!S20+設備投資の計算シート!W20</f>
        <v>0</v>
      </c>
      <c r="T20" s="289">
        <f>生産増加の計算シート!T20+設備投資の計算シート!X20</f>
        <v>0</v>
      </c>
      <c r="V20" s="294">
        <f>生産増加の計算シート!V20+設備投資の計算シート!Z20</f>
        <v>0</v>
      </c>
      <c r="W20" s="295">
        <f>生産増加の計算シート!W20+設備投資の計算シート!AA20</f>
        <v>0</v>
      </c>
      <c r="X20" s="295">
        <f>生産増加の計算シート!X20+設備投資の計算シート!AB20</f>
        <v>0</v>
      </c>
      <c r="Y20" s="296">
        <f>生産増加の計算シート!Y20+設備投資の計算シート!AC20</f>
        <v>0</v>
      </c>
      <c r="Z20" s="296">
        <f>生産増加の計算シート!Z20+設備投資の計算シート!AD20</f>
        <v>0</v>
      </c>
      <c r="AA20" s="297">
        <f>生産増加の計算シート!AA20+設備投資の計算シート!AE20</f>
        <v>0</v>
      </c>
      <c r="AB20" s="297">
        <f>生産増加の計算シート!AB20+設備投資の計算シート!AF20</f>
        <v>0</v>
      </c>
      <c r="AC20" s="298">
        <f>生産増加の計算シート!AC20+設備投資の計算シート!AG20</f>
        <v>0</v>
      </c>
      <c r="AE20" s="299">
        <f>生産増加の計算シート!AE20+設備投資の計算シート!AI20</f>
        <v>0</v>
      </c>
      <c r="AF20" s="300">
        <f>生産増加の計算シート!AF20+設備投資の計算シート!AJ20</f>
        <v>0</v>
      </c>
      <c r="AG20" s="301">
        <f>生産増加の計算シート!AG20+設備投資の計算シート!AK20</f>
        <v>0</v>
      </c>
      <c r="AH20" s="299">
        <f>生産増加の計算シート!AH20+設備投資の計算シート!AL20</f>
        <v>0</v>
      </c>
      <c r="AI20" s="302">
        <f>生産増加の計算シート!AI20+設備投資の計算シート!AM20</f>
        <v>0</v>
      </c>
      <c r="AJ20" s="303">
        <f t="shared" si="5"/>
        <v>1</v>
      </c>
      <c r="AL20" s="304">
        <v>13</v>
      </c>
      <c r="AM20" s="305" t="e">
        <f t="shared" si="0"/>
        <v>#N/A</v>
      </c>
      <c r="AN20" s="306" t="e">
        <f t="shared" si="1"/>
        <v>#N/A</v>
      </c>
      <c r="AO20" s="307" t="e">
        <f t="shared" si="2"/>
        <v>#N/A</v>
      </c>
      <c r="AP20" s="301" t="e">
        <f t="shared" si="3"/>
        <v>#N/A</v>
      </c>
      <c r="AQ20" s="308" t="e">
        <f>SUM($AN$8:AN20)/SUM($AN$8:$AN$44)</f>
        <v>#N/A</v>
      </c>
      <c r="AR20" s="299" t="e">
        <f t="shared" si="6"/>
        <v>#N/A</v>
      </c>
      <c r="AS20" s="301" t="e">
        <f t="shared" si="4"/>
        <v>#N/A</v>
      </c>
    </row>
    <row r="21" spans="2:45" ht="20.149999999999999" customHeight="1" x14ac:dyDescent="0.2">
      <c r="B21" s="102">
        <v>14</v>
      </c>
      <c r="C21" s="283" t="s">
        <v>220</v>
      </c>
      <c r="D21" s="284">
        <f>生産増加の計算シート!D21+設備投資の計算シート!F21</f>
        <v>0</v>
      </c>
      <c r="E21" s="285">
        <f>生産増加の計算シート!E21+設備投資の計算シート!G21</f>
        <v>0</v>
      </c>
      <c r="F21" s="286">
        <f>生産増加の計算シート!F21+設備投資の計算シート!H21</f>
        <v>0</v>
      </c>
      <c r="G21" s="287">
        <f>生産増加の計算シート!G21+設備投資の計算シート!K21</f>
        <v>0</v>
      </c>
      <c r="H21" s="285">
        <f>生産増加の計算シート!H21+設備投資の計算シート!L21</f>
        <v>0</v>
      </c>
      <c r="I21" s="286">
        <f>生産増加の計算シート!I21+設備投資の計算シート!M21</f>
        <v>0</v>
      </c>
      <c r="J21" s="285">
        <f>生産増加の計算シート!J21+設備投資の計算シート!N21</f>
        <v>0</v>
      </c>
      <c r="K21" s="288">
        <f>生産増加の計算シート!K21+設備投資の計算シート!O21</f>
        <v>0</v>
      </c>
      <c r="L21" s="289">
        <f>生産増加の計算シート!L21+設備投資の計算シート!P21</f>
        <v>0</v>
      </c>
      <c r="M21" s="65"/>
      <c r="N21" s="291"/>
      <c r="O21" s="292"/>
      <c r="P21" s="288">
        <f>生産増加の計算シート!P21+設備投資の計算シート!T21</f>
        <v>0</v>
      </c>
      <c r="Q21" s="288">
        <f>生産増加の計算シート!Q21+設備投資の計算シート!U21</f>
        <v>0</v>
      </c>
      <c r="R21" s="288">
        <f>生産増加の計算シート!R21+設備投資の計算シート!V21</f>
        <v>0</v>
      </c>
      <c r="S21" s="288">
        <f>生産増加の計算シート!S21+設備投資の計算シート!W21</f>
        <v>0</v>
      </c>
      <c r="T21" s="289">
        <f>生産増加の計算シート!T21+設備投資の計算シート!X21</f>
        <v>0</v>
      </c>
      <c r="V21" s="294">
        <f>生産増加の計算シート!V21+設備投資の計算シート!Z21</f>
        <v>0</v>
      </c>
      <c r="W21" s="295">
        <f>生産増加の計算シート!W21+設備投資の計算シート!AA21</f>
        <v>0</v>
      </c>
      <c r="X21" s="295">
        <f>生産増加の計算シート!X21+設備投資の計算シート!AB21</f>
        <v>0</v>
      </c>
      <c r="Y21" s="296">
        <f>生産増加の計算シート!Y21+設備投資の計算シート!AC21</f>
        <v>0</v>
      </c>
      <c r="Z21" s="296">
        <f>生産増加の計算シート!Z21+設備投資の計算シート!AD21</f>
        <v>0</v>
      </c>
      <c r="AA21" s="297">
        <f>生産増加の計算シート!AA21+設備投資の計算シート!AE21</f>
        <v>0</v>
      </c>
      <c r="AB21" s="297">
        <f>生産増加の計算シート!AB21+設備投資の計算シート!AF21</f>
        <v>0</v>
      </c>
      <c r="AC21" s="298">
        <f>生産増加の計算シート!AC21+設備投資の計算シート!AG21</f>
        <v>0</v>
      </c>
      <c r="AE21" s="299">
        <f>生産増加の計算シート!AE21+設備投資の計算シート!AI21</f>
        <v>0</v>
      </c>
      <c r="AF21" s="300">
        <f>生産増加の計算シート!AF21+設備投資の計算シート!AJ21</f>
        <v>0</v>
      </c>
      <c r="AG21" s="301">
        <f>生産増加の計算シート!AG21+設備投資の計算シート!AK21</f>
        <v>0</v>
      </c>
      <c r="AH21" s="299">
        <f>生産増加の計算シート!AH21+設備投資の計算シート!AL21</f>
        <v>0</v>
      </c>
      <c r="AI21" s="302">
        <f>生産増加の計算シート!AI21+設備投資の計算シート!AM21</f>
        <v>0</v>
      </c>
      <c r="AJ21" s="303">
        <f t="shared" si="5"/>
        <v>1</v>
      </c>
      <c r="AL21" s="304">
        <v>14</v>
      </c>
      <c r="AM21" s="305" t="e">
        <f t="shared" si="0"/>
        <v>#N/A</v>
      </c>
      <c r="AN21" s="306" t="e">
        <f t="shared" si="1"/>
        <v>#N/A</v>
      </c>
      <c r="AO21" s="307" t="e">
        <f t="shared" si="2"/>
        <v>#N/A</v>
      </c>
      <c r="AP21" s="301" t="e">
        <f t="shared" si="3"/>
        <v>#N/A</v>
      </c>
      <c r="AQ21" s="308" t="e">
        <f>SUM($AN$8:AN21)/SUM($AN$8:$AN$44)</f>
        <v>#N/A</v>
      </c>
      <c r="AR21" s="299" t="e">
        <f t="shared" si="6"/>
        <v>#N/A</v>
      </c>
      <c r="AS21" s="301" t="e">
        <f t="shared" si="4"/>
        <v>#N/A</v>
      </c>
    </row>
    <row r="22" spans="2:45" ht="20.149999999999999" customHeight="1" x14ac:dyDescent="0.2">
      <c r="B22" s="103">
        <v>15</v>
      </c>
      <c r="C22" s="310" t="s">
        <v>221</v>
      </c>
      <c r="D22" s="311">
        <f>生産増加の計算シート!D22+設備投資の計算シート!F22</f>
        <v>0</v>
      </c>
      <c r="E22" s="312">
        <f>生産増加の計算シート!E22+設備投資の計算シート!G22</f>
        <v>0</v>
      </c>
      <c r="F22" s="313">
        <f>生産増加の計算シート!F22+設備投資の計算シート!H22</f>
        <v>0</v>
      </c>
      <c r="G22" s="314">
        <f>生産増加の計算シート!G22+設備投資の計算シート!K22</f>
        <v>0</v>
      </c>
      <c r="H22" s="312">
        <f>生産増加の計算シート!H22+設備投資の計算シート!L22</f>
        <v>0</v>
      </c>
      <c r="I22" s="313">
        <f>生産増加の計算シート!I22+設備投資の計算シート!M22</f>
        <v>0</v>
      </c>
      <c r="J22" s="312">
        <f>生産増加の計算シート!J22+設備投資の計算シート!N22</f>
        <v>0</v>
      </c>
      <c r="K22" s="315">
        <f>生産増加の計算シート!K22+設備投資の計算シート!O22</f>
        <v>0</v>
      </c>
      <c r="L22" s="316">
        <f>生産増加の計算シート!L22+設備投資の計算シート!P22</f>
        <v>0</v>
      </c>
      <c r="M22" s="65"/>
      <c r="N22" s="318"/>
      <c r="O22" s="319"/>
      <c r="P22" s="315">
        <f>生産増加の計算シート!P22+設備投資の計算シート!T22</f>
        <v>0</v>
      </c>
      <c r="Q22" s="315">
        <f>生産増加の計算シート!Q22+設備投資の計算シート!U22</f>
        <v>0</v>
      </c>
      <c r="R22" s="315">
        <f>生産増加の計算シート!R22+設備投資の計算シート!V22</f>
        <v>0</v>
      </c>
      <c r="S22" s="315">
        <f>生産増加の計算シート!S22+設備投資の計算シート!W22</f>
        <v>0</v>
      </c>
      <c r="T22" s="316">
        <f>生産増加の計算シート!T22+設備投資の計算シート!X22</f>
        <v>0</v>
      </c>
      <c r="V22" s="321">
        <f>生産増加の計算シート!V22+設備投資の計算シート!Z22</f>
        <v>0</v>
      </c>
      <c r="W22" s="322">
        <f>生産増加の計算シート!W22+設備投資の計算シート!AA22</f>
        <v>0</v>
      </c>
      <c r="X22" s="322">
        <f>生産増加の計算シート!X22+設備投資の計算シート!AB22</f>
        <v>0</v>
      </c>
      <c r="Y22" s="323">
        <f>生産増加の計算シート!Y22+設備投資の計算シート!AC22</f>
        <v>0</v>
      </c>
      <c r="Z22" s="323">
        <f>生産増加の計算シート!Z22+設備投資の計算シート!AD22</f>
        <v>0</v>
      </c>
      <c r="AA22" s="324">
        <f>生産増加の計算シート!AA22+設備投資の計算シート!AE22</f>
        <v>0</v>
      </c>
      <c r="AB22" s="324">
        <f>生産増加の計算シート!AB22+設備投資の計算シート!AF22</f>
        <v>0</v>
      </c>
      <c r="AC22" s="325">
        <f>生産増加の計算シート!AC22+設備投資の計算シート!AG22</f>
        <v>0</v>
      </c>
      <c r="AE22" s="326">
        <f>生産増加の計算シート!AE22+設備投資の計算シート!AI22</f>
        <v>0</v>
      </c>
      <c r="AF22" s="327">
        <f>生産増加の計算シート!AF22+設備投資の計算シート!AJ22</f>
        <v>0</v>
      </c>
      <c r="AG22" s="328">
        <f>生産増加の計算シート!AG22+設備投資の計算シート!AK22</f>
        <v>0</v>
      </c>
      <c r="AH22" s="326">
        <f>生産増加の計算シート!AH22+設備投資の計算シート!AL22</f>
        <v>0</v>
      </c>
      <c r="AI22" s="329">
        <f>生産増加の計算シート!AI22+設備投資の計算シート!AM22</f>
        <v>0</v>
      </c>
      <c r="AJ22" s="330">
        <f t="shared" si="5"/>
        <v>1</v>
      </c>
      <c r="AL22" s="331">
        <v>15</v>
      </c>
      <c r="AM22" s="332" t="e">
        <f t="shared" si="0"/>
        <v>#N/A</v>
      </c>
      <c r="AN22" s="333" t="e">
        <f t="shared" si="1"/>
        <v>#N/A</v>
      </c>
      <c r="AO22" s="334" t="e">
        <f t="shared" si="2"/>
        <v>#N/A</v>
      </c>
      <c r="AP22" s="328" t="e">
        <f t="shared" si="3"/>
        <v>#N/A</v>
      </c>
      <c r="AQ22" s="335" t="e">
        <f>SUM($AN$8:AN22)/SUM($AN$8:$AN$44)</f>
        <v>#N/A</v>
      </c>
      <c r="AR22" s="326" t="e">
        <f t="shared" si="6"/>
        <v>#N/A</v>
      </c>
      <c r="AS22" s="328" t="e">
        <f t="shared" si="4"/>
        <v>#N/A</v>
      </c>
    </row>
    <row r="23" spans="2:45" ht="20.149999999999999" customHeight="1" x14ac:dyDescent="0.2">
      <c r="B23" s="236">
        <v>16</v>
      </c>
      <c r="C23" s="337" t="s">
        <v>92</v>
      </c>
      <c r="D23" s="338">
        <f>生産増加の計算シート!D23+設備投資の計算シート!F23</f>
        <v>0</v>
      </c>
      <c r="E23" s="339">
        <f>生産増加の計算シート!E23+設備投資の計算シート!G23</f>
        <v>0</v>
      </c>
      <c r="F23" s="340">
        <f>生産増加の計算シート!F23+設備投資の計算シート!H23</f>
        <v>0</v>
      </c>
      <c r="G23" s="341">
        <f>生産増加の計算シート!G23+設備投資の計算シート!K23</f>
        <v>0</v>
      </c>
      <c r="H23" s="339">
        <f>生産増加の計算シート!H23+設備投資の計算シート!L23</f>
        <v>0</v>
      </c>
      <c r="I23" s="340">
        <f>生産増加の計算シート!I23+設備投資の計算シート!M23</f>
        <v>0</v>
      </c>
      <c r="J23" s="339">
        <f>生産増加の計算シート!J23+設備投資の計算シート!N23</f>
        <v>0</v>
      </c>
      <c r="K23" s="342">
        <f>生産増加の計算シート!K23+設備投資の計算シート!O23</f>
        <v>0</v>
      </c>
      <c r="L23" s="343">
        <f>生産増加の計算シート!L23+設備投資の計算シート!P23</f>
        <v>0</v>
      </c>
      <c r="M23" s="65"/>
      <c r="N23" s="345"/>
      <c r="O23" s="346"/>
      <c r="P23" s="342">
        <f>生産増加の計算シート!P23+設備投資の計算シート!T23</f>
        <v>0</v>
      </c>
      <c r="Q23" s="342">
        <f>生産増加の計算シート!Q23+設備投資の計算シート!U23</f>
        <v>0</v>
      </c>
      <c r="R23" s="342">
        <f>生産増加の計算シート!R23+設備投資の計算シート!V23</f>
        <v>0</v>
      </c>
      <c r="S23" s="342">
        <f>生産増加の計算シート!S23+設備投資の計算シート!W23</f>
        <v>0</v>
      </c>
      <c r="T23" s="343">
        <f>生産増加の計算シート!T23+設備投資の計算シート!X23</f>
        <v>0</v>
      </c>
      <c r="V23" s="348">
        <f>生産増加の計算シート!V23+設備投資の計算シート!Z23</f>
        <v>0</v>
      </c>
      <c r="W23" s="349">
        <f>生産増加の計算シート!W23+設備投資の計算シート!AA23</f>
        <v>0</v>
      </c>
      <c r="X23" s="349">
        <f>生産増加の計算シート!X23+設備投資の計算シート!AB23</f>
        <v>0</v>
      </c>
      <c r="Y23" s="350">
        <f>生産増加の計算シート!Y23+設備投資の計算シート!AC23</f>
        <v>0</v>
      </c>
      <c r="Z23" s="350">
        <f>生産増加の計算シート!Z23+設備投資の計算シート!AD23</f>
        <v>0</v>
      </c>
      <c r="AA23" s="351">
        <f>生産増加の計算シート!AA23+設備投資の計算シート!AE23</f>
        <v>0</v>
      </c>
      <c r="AB23" s="351">
        <f>生産増加の計算シート!AB23+設備投資の計算シート!AF23</f>
        <v>0</v>
      </c>
      <c r="AC23" s="352">
        <f>生産増加の計算シート!AC23+設備投資の計算シート!AG23</f>
        <v>0</v>
      </c>
      <c r="AE23" s="353">
        <f>生産増加の計算シート!AE23+設備投資の計算シート!AI23</f>
        <v>0</v>
      </c>
      <c r="AF23" s="354">
        <f>生産増加の計算シート!AF23+設備投資の計算シート!AJ23</f>
        <v>0</v>
      </c>
      <c r="AG23" s="355">
        <f>生産増加の計算シート!AG23+設備投資の計算シート!AK23</f>
        <v>0</v>
      </c>
      <c r="AH23" s="353">
        <f>生産増加の計算シート!AH23+設備投資の計算シート!AL23</f>
        <v>0</v>
      </c>
      <c r="AI23" s="356">
        <f>生産増加の計算シート!AI23+設備投資の計算シート!AM23</f>
        <v>0</v>
      </c>
      <c r="AJ23" s="357">
        <f t="shared" si="5"/>
        <v>1</v>
      </c>
      <c r="AL23" s="358">
        <v>16</v>
      </c>
      <c r="AM23" s="359" t="e">
        <f t="shared" si="0"/>
        <v>#N/A</v>
      </c>
      <c r="AN23" s="360" t="e">
        <f t="shared" si="1"/>
        <v>#N/A</v>
      </c>
      <c r="AO23" s="361" t="e">
        <f t="shared" si="2"/>
        <v>#N/A</v>
      </c>
      <c r="AP23" s="355" t="e">
        <f t="shared" si="3"/>
        <v>#N/A</v>
      </c>
      <c r="AQ23" s="362" t="e">
        <f>SUM($AN$8:AN23)/SUM($AN$8:$AN$44)</f>
        <v>#N/A</v>
      </c>
      <c r="AR23" s="353" t="e">
        <f t="shared" si="6"/>
        <v>#N/A</v>
      </c>
      <c r="AS23" s="355" t="e">
        <f t="shared" si="4"/>
        <v>#N/A</v>
      </c>
    </row>
    <row r="24" spans="2:45" ht="20.149999999999999" customHeight="1" x14ac:dyDescent="0.2">
      <c r="B24" s="102">
        <v>17</v>
      </c>
      <c r="C24" s="283" t="s">
        <v>222</v>
      </c>
      <c r="D24" s="284">
        <f>生産増加の計算シート!D24+設備投資の計算シート!F24</f>
        <v>0</v>
      </c>
      <c r="E24" s="285">
        <f>生産増加の計算シート!E24+設備投資の計算シート!G24</f>
        <v>0</v>
      </c>
      <c r="F24" s="286">
        <f>生産増加の計算シート!F24+設備投資の計算シート!H24</f>
        <v>0</v>
      </c>
      <c r="G24" s="287">
        <f>生産増加の計算シート!G24+設備投資の計算シート!K24</f>
        <v>0</v>
      </c>
      <c r="H24" s="285">
        <f>生産増加の計算シート!H24+設備投資の計算シート!L24</f>
        <v>0</v>
      </c>
      <c r="I24" s="286">
        <f>生産増加の計算シート!I24+設備投資の計算シート!M24</f>
        <v>0</v>
      </c>
      <c r="J24" s="285">
        <f>生産増加の計算シート!J24+設備投資の計算シート!N24</f>
        <v>0</v>
      </c>
      <c r="K24" s="288">
        <f>生産増加の計算シート!K24+設備投資の計算シート!O24</f>
        <v>0</v>
      </c>
      <c r="L24" s="289">
        <f>生産増加の計算シート!L24+設備投資の計算シート!P24</f>
        <v>0</v>
      </c>
      <c r="M24" s="65"/>
      <c r="N24" s="291"/>
      <c r="O24" s="292"/>
      <c r="P24" s="288">
        <f>生産増加の計算シート!P24+設備投資の計算シート!T24</f>
        <v>0</v>
      </c>
      <c r="Q24" s="288">
        <f>生産増加の計算シート!Q24+設備投資の計算シート!U24</f>
        <v>0</v>
      </c>
      <c r="R24" s="288">
        <f>生産増加の計算シート!R24+設備投資の計算シート!V24</f>
        <v>0</v>
      </c>
      <c r="S24" s="288">
        <f>生産増加の計算シート!S24+設備投資の計算シート!W24</f>
        <v>0</v>
      </c>
      <c r="T24" s="289">
        <f>生産増加の計算シート!T24+設備投資の計算シート!X24</f>
        <v>0</v>
      </c>
      <c r="V24" s="294">
        <f>生産増加の計算シート!V24+設備投資の計算シート!Z24</f>
        <v>0</v>
      </c>
      <c r="W24" s="295">
        <f>生産増加の計算シート!W24+設備投資の計算シート!AA24</f>
        <v>0</v>
      </c>
      <c r="X24" s="295">
        <f>生産増加の計算シート!X24+設備投資の計算シート!AB24</f>
        <v>0</v>
      </c>
      <c r="Y24" s="296">
        <f>生産増加の計算シート!Y24+設備投資の計算シート!AC24</f>
        <v>0</v>
      </c>
      <c r="Z24" s="296">
        <f>生産増加の計算シート!Z24+設備投資の計算シート!AD24</f>
        <v>0</v>
      </c>
      <c r="AA24" s="297">
        <f>生産増加の計算シート!AA24+設備投資の計算シート!AE24</f>
        <v>0</v>
      </c>
      <c r="AB24" s="297">
        <f>生産増加の計算シート!AB24+設備投資の計算シート!AF24</f>
        <v>0</v>
      </c>
      <c r="AC24" s="298">
        <f>生産増加の計算シート!AC24+設備投資の計算シート!AG24</f>
        <v>0</v>
      </c>
      <c r="AE24" s="299">
        <f>生産増加の計算シート!AE24+設備投資の計算シート!AI24</f>
        <v>0</v>
      </c>
      <c r="AF24" s="300">
        <f>生産増加の計算シート!AF24+設備投資の計算シート!AJ24</f>
        <v>0</v>
      </c>
      <c r="AG24" s="301">
        <f>生産増加の計算シート!AG24+設備投資の計算シート!AK24</f>
        <v>0</v>
      </c>
      <c r="AH24" s="299">
        <f>生産増加の計算シート!AH24+設備投資の計算シート!AL24</f>
        <v>0</v>
      </c>
      <c r="AI24" s="302">
        <f>生産増加の計算シート!AI24+設備投資の計算シート!AM24</f>
        <v>0</v>
      </c>
      <c r="AJ24" s="303">
        <f t="shared" si="5"/>
        <v>1</v>
      </c>
      <c r="AL24" s="304">
        <v>17</v>
      </c>
      <c r="AM24" s="305" t="e">
        <f t="shared" si="0"/>
        <v>#N/A</v>
      </c>
      <c r="AN24" s="306" t="e">
        <f t="shared" si="1"/>
        <v>#N/A</v>
      </c>
      <c r="AO24" s="307" t="e">
        <f t="shared" si="2"/>
        <v>#N/A</v>
      </c>
      <c r="AP24" s="301" t="e">
        <f t="shared" si="3"/>
        <v>#N/A</v>
      </c>
      <c r="AQ24" s="308" t="e">
        <f>SUM($AN$8:AN24)/SUM($AN$8:$AN$44)</f>
        <v>#N/A</v>
      </c>
      <c r="AR24" s="299" t="e">
        <f t="shared" si="6"/>
        <v>#N/A</v>
      </c>
      <c r="AS24" s="301" t="e">
        <f t="shared" si="4"/>
        <v>#N/A</v>
      </c>
    </row>
    <row r="25" spans="2:45" ht="20.149999999999999" customHeight="1" x14ac:dyDescent="0.2">
      <c r="B25" s="102">
        <v>18</v>
      </c>
      <c r="C25" s="283" t="s">
        <v>223</v>
      </c>
      <c r="D25" s="284">
        <f>生産増加の計算シート!D25+設備投資の計算シート!F25</f>
        <v>0</v>
      </c>
      <c r="E25" s="285">
        <f>生産増加の計算シート!E25+設備投資の計算シート!G25</f>
        <v>0</v>
      </c>
      <c r="F25" s="286">
        <f>生産増加の計算シート!F25+設備投資の計算シート!H25</f>
        <v>0</v>
      </c>
      <c r="G25" s="287">
        <f>生産増加の計算シート!G25+設備投資の計算シート!K25</f>
        <v>0</v>
      </c>
      <c r="H25" s="285">
        <f>生産増加の計算シート!H25+設備投資の計算シート!L25</f>
        <v>0</v>
      </c>
      <c r="I25" s="286">
        <f>生産増加の計算シート!I25+設備投資の計算シート!M25</f>
        <v>0</v>
      </c>
      <c r="J25" s="285">
        <f>生産増加の計算シート!J25+設備投資の計算シート!N25</f>
        <v>0</v>
      </c>
      <c r="K25" s="288">
        <f>生産増加の計算シート!K25+設備投資の計算シート!O25</f>
        <v>0</v>
      </c>
      <c r="L25" s="289">
        <f>生産増加の計算シート!L25+設備投資の計算シート!P25</f>
        <v>0</v>
      </c>
      <c r="M25" s="65"/>
      <c r="N25" s="291"/>
      <c r="O25" s="292"/>
      <c r="P25" s="288">
        <f>生産増加の計算シート!P25+設備投資の計算シート!T25</f>
        <v>0</v>
      </c>
      <c r="Q25" s="288">
        <f>生産増加の計算シート!Q25+設備投資の計算シート!U25</f>
        <v>0</v>
      </c>
      <c r="R25" s="288">
        <f>生産増加の計算シート!R25+設備投資の計算シート!V25</f>
        <v>0</v>
      </c>
      <c r="S25" s="288">
        <f>生産増加の計算シート!S25+設備投資の計算シート!W25</f>
        <v>0</v>
      </c>
      <c r="T25" s="289">
        <f>生産増加の計算シート!T25+設備投資の計算シート!X25</f>
        <v>0</v>
      </c>
      <c r="V25" s="294">
        <f>生産増加の計算シート!V25+設備投資の計算シート!Z25</f>
        <v>0</v>
      </c>
      <c r="W25" s="295">
        <f>生産増加の計算シート!W25+設備投資の計算シート!AA25</f>
        <v>0</v>
      </c>
      <c r="X25" s="295">
        <f>生産増加の計算シート!X25+設備投資の計算シート!AB25</f>
        <v>0</v>
      </c>
      <c r="Y25" s="296">
        <f>生産増加の計算シート!Y25+設備投資の計算シート!AC25</f>
        <v>0</v>
      </c>
      <c r="Z25" s="296">
        <f>生産増加の計算シート!Z25+設備投資の計算シート!AD25</f>
        <v>0</v>
      </c>
      <c r="AA25" s="297">
        <f>生産増加の計算シート!AA25+設備投資の計算シート!AE25</f>
        <v>0</v>
      </c>
      <c r="AB25" s="297">
        <f>生産増加の計算シート!AB25+設備投資の計算シート!AF25</f>
        <v>0</v>
      </c>
      <c r="AC25" s="298">
        <f>生産増加の計算シート!AC25+設備投資の計算シート!AG25</f>
        <v>0</v>
      </c>
      <c r="AE25" s="299">
        <f>生産増加の計算シート!AE25+設備投資の計算シート!AI25</f>
        <v>0</v>
      </c>
      <c r="AF25" s="300">
        <f>生産増加の計算シート!AF25+設備投資の計算シート!AJ25</f>
        <v>0</v>
      </c>
      <c r="AG25" s="301">
        <f>生産増加の計算シート!AG25+設備投資の計算シート!AK25</f>
        <v>0</v>
      </c>
      <c r="AH25" s="299">
        <f>生産増加の計算シート!AH25+設備投資の計算シート!AL25</f>
        <v>0</v>
      </c>
      <c r="AI25" s="302">
        <f>生産増加の計算シート!AI25+設備投資の計算シート!AM25</f>
        <v>0</v>
      </c>
      <c r="AJ25" s="303">
        <f t="shared" si="5"/>
        <v>1</v>
      </c>
      <c r="AL25" s="304">
        <v>18</v>
      </c>
      <c r="AM25" s="305" t="e">
        <f t="shared" si="0"/>
        <v>#N/A</v>
      </c>
      <c r="AN25" s="306" t="e">
        <f t="shared" si="1"/>
        <v>#N/A</v>
      </c>
      <c r="AO25" s="307" t="e">
        <f t="shared" si="2"/>
        <v>#N/A</v>
      </c>
      <c r="AP25" s="301" t="e">
        <f t="shared" si="3"/>
        <v>#N/A</v>
      </c>
      <c r="AQ25" s="308" t="e">
        <f>SUM($AN$8:AN25)/SUM($AN$8:$AN$44)</f>
        <v>#N/A</v>
      </c>
      <c r="AR25" s="299" t="e">
        <f t="shared" si="6"/>
        <v>#N/A</v>
      </c>
      <c r="AS25" s="301" t="e">
        <f t="shared" si="4"/>
        <v>#N/A</v>
      </c>
    </row>
    <row r="26" spans="2:45" ht="20.149999999999999" customHeight="1" x14ac:dyDescent="0.2">
      <c r="B26" s="102">
        <v>19</v>
      </c>
      <c r="C26" s="283" t="s">
        <v>43</v>
      </c>
      <c r="D26" s="284">
        <f>生産増加の計算シート!D26+設備投資の計算シート!F26</f>
        <v>0</v>
      </c>
      <c r="E26" s="285">
        <f>生産増加の計算シート!E26+設備投資の計算シート!G26</f>
        <v>0</v>
      </c>
      <c r="F26" s="286">
        <f>生産増加の計算シート!F26+設備投資の計算シート!H26</f>
        <v>0</v>
      </c>
      <c r="G26" s="287">
        <f>生産増加の計算シート!G26+設備投資の計算シート!K26</f>
        <v>0</v>
      </c>
      <c r="H26" s="285">
        <f>生産増加の計算シート!H26+設備投資の計算シート!L26</f>
        <v>0</v>
      </c>
      <c r="I26" s="286">
        <f>生産増加の計算シート!I26+設備投資の計算シート!M26</f>
        <v>0</v>
      </c>
      <c r="J26" s="285">
        <f>生産増加の計算シート!J26+設備投資の計算シート!N26</f>
        <v>0</v>
      </c>
      <c r="K26" s="288">
        <f>生産増加の計算シート!K26+設備投資の計算シート!O26</f>
        <v>0</v>
      </c>
      <c r="L26" s="289">
        <f>生産増加の計算シート!L26+設備投資の計算シート!P26</f>
        <v>0</v>
      </c>
      <c r="M26" s="65"/>
      <c r="N26" s="291"/>
      <c r="O26" s="292"/>
      <c r="P26" s="288">
        <f>生産増加の計算シート!P26+設備投資の計算シート!T26</f>
        <v>0</v>
      </c>
      <c r="Q26" s="288">
        <f>生産増加の計算シート!Q26+設備投資の計算シート!U26</f>
        <v>0</v>
      </c>
      <c r="R26" s="288">
        <f>生産増加の計算シート!R26+設備投資の計算シート!V26</f>
        <v>0</v>
      </c>
      <c r="S26" s="288">
        <f>生産増加の計算シート!S26+設備投資の計算シート!W26</f>
        <v>0</v>
      </c>
      <c r="T26" s="289">
        <f>生産増加の計算シート!T26+設備投資の計算シート!X26</f>
        <v>0</v>
      </c>
      <c r="V26" s="294">
        <f>生産増加の計算シート!V26+設備投資の計算シート!Z26</f>
        <v>0</v>
      </c>
      <c r="W26" s="295">
        <f>生産増加の計算シート!W26+設備投資の計算シート!AA26</f>
        <v>0</v>
      </c>
      <c r="X26" s="295">
        <f>生産増加の計算シート!X26+設備投資の計算シート!AB26</f>
        <v>0</v>
      </c>
      <c r="Y26" s="296">
        <f>生産増加の計算シート!Y26+設備投資の計算シート!AC26</f>
        <v>0</v>
      </c>
      <c r="Z26" s="296">
        <f>生産増加の計算シート!Z26+設備投資の計算シート!AD26</f>
        <v>0</v>
      </c>
      <c r="AA26" s="297">
        <f>生産増加の計算シート!AA26+設備投資の計算シート!AE26</f>
        <v>0</v>
      </c>
      <c r="AB26" s="297">
        <f>生産増加の計算シート!AB26+設備投資の計算シート!AF26</f>
        <v>0</v>
      </c>
      <c r="AC26" s="298">
        <f>生産増加の計算シート!AC26+設備投資の計算シート!AG26</f>
        <v>0</v>
      </c>
      <c r="AE26" s="299">
        <f>生産増加の計算シート!AE26+設備投資の計算シート!AI26</f>
        <v>0</v>
      </c>
      <c r="AF26" s="300">
        <f>生産増加の計算シート!AF26+設備投資の計算シート!AJ26</f>
        <v>0</v>
      </c>
      <c r="AG26" s="301">
        <f>生産増加の計算シート!AG26+設備投資の計算シート!AK26</f>
        <v>0</v>
      </c>
      <c r="AH26" s="299">
        <f>生産増加の計算シート!AH26+設備投資の計算シート!AL26</f>
        <v>0</v>
      </c>
      <c r="AI26" s="302">
        <f>生産増加の計算シート!AI26+設備投資の計算シート!AM26</f>
        <v>0</v>
      </c>
      <c r="AJ26" s="303">
        <f t="shared" si="5"/>
        <v>1</v>
      </c>
      <c r="AL26" s="304">
        <v>19</v>
      </c>
      <c r="AM26" s="305" t="e">
        <f t="shared" si="0"/>
        <v>#N/A</v>
      </c>
      <c r="AN26" s="306" t="e">
        <f t="shared" si="1"/>
        <v>#N/A</v>
      </c>
      <c r="AO26" s="307" t="e">
        <f t="shared" si="2"/>
        <v>#N/A</v>
      </c>
      <c r="AP26" s="301" t="e">
        <f t="shared" si="3"/>
        <v>#N/A</v>
      </c>
      <c r="AQ26" s="308" t="e">
        <f>SUM($AN$8:AN26)/SUM($AN$8:$AN$44)</f>
        <v>#N/A</v>
      </c>
      <c r="AR26" s="299" t="e">
        <f t="shared" si="6"/>
        <v>#N/A</v>
      </c>
      <c r="AS26" s="301" t="e">
        <f t="shared" si="4"/>
        <v>#N/A</v>
      </c>
    </row>
    <row r="27" spans="2:45" ht="20.149999999999999" customHeight="1" x14ac:dyDescent="0.2">
      <c r="B27" s="240">
        <v>20</v>
      </c>
      <c r="C27" s="310" t="s">
        <v>44</v>
      </c>
      <c r="D27" s="311">
        <f>生産増加の計算シート!D27+設備投資の計算シート!F27</f>
        <v>0</v>
      </c>
      <c r="E27" s="312">
        <f>生産増加の計算シート!E27+設備投資の計算シート!G27</f>
        <v>0</v>
      </c>
      <c r="F27" s="313">
        <f>生産増加の計算シート!F27+設備投資の計算シート!H27</f>
        <v>0</v>
      </c>
      <c r="G27" s="314">
        <f>生産増加の計算シート!G27+設備投資の計算シート!K27</f>
        <v>0</v>
      </c>
      <c r="H27" s="312">
        <f>生産増加の計算シート!H27+設備投資の計算シート!L27</f>
        <v>0</v>
      </c>
      <c r="I27" s="313">
        <f>生産増加の計算シート!I27+設備投資の計算シート!M27</f>
        <v>0</v>
      </c>
      <c r="J27" s="312">
        <f>生産増加の計算シート!J27+設備投資の計算シート!N27</f>
        <v>0</v>
      </c>
      <c r="K27" s="315">
        <f>生産増加の計算シート!K27+設備投資の計算シート!O27</f>
        <v>0</v>
      </c>
      <c r="L27" s="316">
        <f>生産増加の計算シート!L27+設備投資の計算シート!P27</f>
        <v>0</v>
      </c>
      <c r="M27" s="65"/>
      <c r="N27" s="318"/>
      <c r="O27" s="319"/>
      <c r="P27" s="315">
        <f>生産増加の計算シート!P27+設備投資の計算シート!T27</f>
        <v>0</v>
      </c>
      <c r="Q27" s="315">
        <f>生産増加の計算シート!Q27+設備投資の計算シート!U27</f>
        <v>0</v>
      </c>
      <c r="R27" s="315">
        <f>生産増加の計算シート!R27+設備投資の計算シート!V27</f>
        <v>0</v>
      </c>
      <c r="S27" s="315">
        <f>生産増加の計算シート!S27+設備投資の計算シート!W27</f>
        <v>0</v>
      </c>
      <c r="T27" s="316">
        <f>生産増加の計算シート!T27+設備投資の計算シート!X27</f>
        <v>0</v>
      </c>
      <c r="V27" s="321">
        <f>生産増加の計算シート!V27+設備投資の計算シート!Z27</f>
        <v>0</v>
      </c>
      <c r="W27" s="322">
        <f>生産増加の計算シート!W27+設備投資の計算シート!AA27</f>
        <v>0</v>
      </c>
      <c r="X27" s="322">
        <f>生産増加の計算シート!X27+設備投資の計算シート!AB27</f>
        <v>0</v>
      </c>
      <c r="Y27" s="323">
        <f>生産増加の計算シート!Y27+設備投資の計算シート!AC27</f>
        <v>0</v>
      </c>
      <c r="Z27" s="323">
        <f>生産増加の計算シート!Z27+設備投資の計算シート!AD27</f>
        <v>0</v>
      </c>
      <c r="AA27" s="324">
        <f>生産増加の計算シート!AA27+設備投資の計算シート!AE27</f>
        <v>0</v>
      </c>
      <c r="AB27" s="324">
        <f>生産増加の計算シート!AB27+設備投資の計算シート!AF27</f>
        <v>0</v>
      </c>
      <c r="AC27" s="325">
        <f>生産増加の計算シート!AC27+設備投資の計算シート!AG27</f>
        <v>0</v>
      </c>
      <c r="AE27" s="326">
        <f>生産増加の計算シート!AE27+設備投資の計算シート!AI27</f>
        <v>0</v>
      </c>
      <c r="AF27" s="327">
        <f>生産増加の計算シート!AF27+設備投資の計算シート!AJ27</f>
        <v>0</v>
      </c>
      <c r="AG27" s="328">
        <f>生産増加の計算シート!AG27+設備投資の計算シート!AK27</f>
        <v>0</v>
      </c>
      <c r="AH27" s="326">
        <f>生産増加の計算シート!AH27+設備投資の計算シート!AL27</f>
        <v>0</v>
      </c>
      <c r="AI27" s="329">
        <f>生産増加の計算シート!AI27+設備投資の計算シート!AM27</f>
        <v>0</v>
      </c>
      <c r="AJ27" s="330">
        <f t="shared" si="5"/>
        <v>1</v>
      </c>
      <c r="AL27" s="331">
        <v>20</v>
      </c>
      <c r="AM27" s="332" t="e">
        <f t="shared" si="0"/>
        <v>#N/A</v>
      </c>
      <c r="AN27" s="333" t="e">
        <f t="shared" si="1"/>
        <v>#N/A</v>
      </c>
      <c r="AO27" s="334" t="e">
        <f t="shared" si="2"/>
        <v>#N/A</v>
      </c>
      <c r="AP27" s="328" t="e">
        <f t="shared" si="3"/>
        <v>#N/A</v>
      </c>
      <c r="AQ27" s="335" t="e">
        <f>SUM($AN$8:AN27)/SUM($AN$8:$AN$44)</f>
        <v>#N/A</v>
      </c>
      <c r="AR27" s="326" t="e">
        <f t="shared" si="6"/>
        <v>#N/A</v>
      </c>
      <c r="AS27" s="328" t="e">
        <f t="shared" si="4"/>
        <v>#N/A</v>
      </c>
    </row>
    <row r="28" spans="2:45" ht="20.149999999999999" customHeight="1" x14ac:dyDescent="0.2">
      <c r="B28" s="233">
        <v>21</v>
      </c>
      <c r="C28" s="337" t="s">
        <v>45</v>
      </c>
      <c r="D28" s="338">
        <f>生産増加の計算シート!D28+設備投資の計算シート!F28</f>
        <v>0</v>
      </c>
      <c r="E28" s="339">
        <f>生産増加の計算シート!E28+設備投資の計算シート!G28</f>
        <v>0</v>
      </c>
      <c r="F28" s="340">
        <f>生産増加の計算シート!F28+設備投資の計算シート!H28</f>
        <v>0</v>
      </c>
      <c r="G28" s="341">
        <f>生産増加の計算シート!G28+設備投資の計算シート!K28</f>
        <v>0</v>
      </c>
      <c r="H28" s="339">
        <f>生産増加の計算シート!H28+設備投資の計算シート!L28</f>
        <v>0</v>
      </c>
      <c r="I28" s="340">
        <f>生産増加の計算シート!I28+設備投資の計算シート!M28</f>
        <v>0</v>
      </c>
      <c r="J28" s="339">
        <f>生産増加の計算シート!J28+設備投資の計算シート!N28</f>
        <v>0</v>
      </c>
      <c r="K28" s="342">
        <f>生産増加の計算シート!K28+設備投資の計算シート!O28</f>
        <v>0</v>
      </c>
      <c r="L28" s="343">
        <f>生産増加の計算シート!L28+設備投資の計算シート!P28</f>
        <v>0</v>
      </c>
      <c r="M28" s="65"/>
      <c r="N28" s="345"/>
      <c r="O28" s="346"/>
      <c r="P28" s="342">
        <f>生産増加の計算シート!P28+設備投資の計算シート!T28</f>
        <v>0</v>
      </c>
      <c r="Q28" s="342">
        <f>生産増加の計算シート!Q28+設備投資の計算シート!U28</f>
        <v>0</v>
      </c>
      <c r="R28" s="342">
        <f>生産増加の計算シート!R28+設備投資の計算シート!V28</f>
        <v>0</v>
      </c>
      <c r="S28" s="342">
        <f>生産増加の計算シート!S28+設備投資の計算シート!W28</f>
        <v>0</v>
      </c>
      <c r="T28" s="343">
        <f>生産増加の計算シート!T28+設備投資の計算シート!X28</f>
        <v>0</v>
      </c>
      <c r="V28" s="348">
        <f>生産増加の計算シート!V28+設備投資の計算シート!Z28</f>
        <v>0</v>
      </c>
      <c r="W28" s="349">
        <f>生産増加の計算シート!W28+設備投資の計算シート!AA28</f>
        <v>0</v>
      </c>
      <c r="X28" s="349">
        <f>生産増加の計算シート!X28+設備投資の計算シート!AB28</f>
        <v>0</v>
      </c>
      <c r="Y28" s="350">
        <f>生産増加の計算シート!Y28+設備投資の計算シート!AC28</f>
        <v>0</v>
      </c>
      <c r="Z28" s="350">
        <f>生産増加の計算シート!Z28+設備投資の計算シート!AD28</f>
        <v>0</v>
      </c>
      <c r="AA28" s="351">
        <f>生産増加の計算シート!AA28+設備投資の計算シート!AE28</f>
        <v>0</v>
      </c>
      <c r="AB28" s="351">
        <f>生産増加の計算シート!AB28+設備投資の計算シート!AF28</f>
        <v>0</v>
      </c>
      <c r="AC28" s="352">
        <f>生産増加の計算シート!AC28+設備投資の計算シート!AG28</f>
        <v>0</v>
      </c>
      <c r="AE28" s="353">
        <f>生産増加の計算シート!AE28+設備投資の計算シート!AI28</f>
        <v>0</v>
      </c>
      <c r="AF28" s="354">
        <f>生産増加の計算シート!AF28+設備投資の計算シート!AJ28</f>
        <v>0</v>
      </c>
      <c r="AG28" s="355">
        <f>生産増加の計算シート!AG28+設備投資の計算シート!AK28</f>
        <v>0</v>
      </c>
      <c r="AH28" s="353">
        <f>生産増加の計算シート!AH28+設備投資の計算シート!AL28</f>
        <v>0</v>
      </c>
      <c r="AI28" s="356">
        <f>生産増加の計算シート!AI28+設備投資の計算シート!AM28</f>
        <v>0</v>
      </c>
      <c r="AJ28" s="357">
        <f t="shared" si="5"/>
        <v>1</v>
      </c>
      <c r="AL28" s="358">
        <v>21</v>
      </c>
      <c r="AM28" s="359" t="e">
        <f t="shared" si="0"/>
        <v>#N/A</v>
      </c>
      <c r="AN28" s="360" t="e">
        <f t="shared" si="1"/>
        <v>#N/A</v>
      </c>
      <c r="AO28" s="361" t="e">
        <f t="shared" si="2"/>
        <v>#N/A</v>
      </c>
      <c r="AP28" s="355" t="e">
        <f t="shared" si="3"/>
        <v>#N/A</v>
      </c>
      <c r="AQ28" s="362" t="e">
        <f>SUM($AN$8:AN28)/SUM($AN$8:$AN$44)</f>
        <v>#N/A</v>
      </c>
      <c r="AR28" s="353" t="e">
        <f t="shared" si="6"/>
        <v>#N/A</v>
      </c>
      <c r="AS28" s="355" t="e">
        <f t="shared" si="4"/>
        <v>#N/A</v>
      </c>
    </row>
    <row r="29" spans="2:45" ht="20.149999999999999" customHeight="1" x14ac:dyDescent="0.2">
      <c r="B29" s="102">
        <v>22</v>
      </c>
      <c r="C29" s="283" t="s">
        <v>46</v>
      </c>
      <c r="D29" s="284">
        <f>生産増加の計算シート!D29+設備投資の計算シート!F29</f>
        <v>0</v>
      </c>
      <c r="E29" s="285">
        <f>生産増加の計算シート!E29+設備投資の計算シート!G29</f>
        <v>0</v>
      </c>
      <c r="F29" s="286">
        <f>生産増加の計算シート!F29+設備投資の計算シート!H29</f>
        <v>0</v>
      </c>
      <c r="G29" s="287">
        <f>生産増加の計算シート!G29+設備投資の計算シート!K29</f>
        <v>0</v>
      </c>
      <c r="H29" s="285">
        <f>生産増加の計算シート!H29+設備投資の計算シート!L29</f>
        <v>0</v>
      </c>
      <c r="I29" s="286">
        <f>生産増加の計算シート!I29+設備投資の計算シート!M29</f>
        <v>0</v>
      </c>
      <c r="J29" s="285">
        <f>生産増加の計算シート!J29+設備投資の計算シート!N29</f>
        <v>0</v>
      </c>
      <c r="K29" s="288">
        <f>生産増加の計算シート!K29+設備投資の計算シート!O29</f>
        <v>0</v>
      </c>
      <c r="L29" s="289">
        <f>生産増加の計算シート!L29+設備投資の計算シート!P29</f>
        <v>0</v>
      </c>
      <c r="M29" s="65"/>
      <c r="N29" s="291"/>
      <c r="O29" s="292"/>
      <c r="P29" s="288">
        <f>生産増加の計算シート!P29+設備投資の計算シート!T29</f>
        <v>0</v>
      </c>
      <c r="Q29" s="288">
        <f>生産増加の計算シート!Q29+設備投資の計算シート!U29</f>
        <v>0</v>
      </c>
      <c r="R29" s="288">
        <f>生産増加の計算シート!R29+設備投資の計算シート!V29</f>
        <v>0</v>
      </c>
      <c r="S29" s="288">
        <f>生産増加の計算シート!S29+設備投資の計算シート!W29</f>
        <v>0</v>
      </c>
      <c r="T29" s="289">
        <f>生産増加の計算シート!T29+設備投資の計算シート!X29</f>
        <v>0</v>
      </c>
      <c r="V29" s="294">
        <f>生産増加の計算シート!V29+設備投資の計算シート!Z29</f>
        <v>0</v>
      </c>
      <c r="W29" s="295">
        <f>生産増加の計算シート!W29+設備投資の計算シート!AA29</f>
        <v>0</v>
      </c>
      <c r="X29" s="295">
        <f>生産増加の計算シート!X29+設備投資の計算シート!AB29</f>
        <v>0</v>
      </c>
      <c r="Y29" s="296">
        <f>生産増加の計算シート!Y29+設備投資の計算シート!AC29</f>
        <v>0</v>
      </c>
      <c r="Z29" s="296">
        <f>生産増加の計算シート!Z29+設備投資の計算シート!AD29</f>
        <v>0</v>
      </c>
      <c r="AA29" s="297">
        <f>生産増加の計算シート!AA29+設備投資の計算シート!AE29</f>
        <v>0</v>
      </c>
      <c r="AB29" s="297">
        <f>生産増加の計算シート!AB29+設備投資の計算シート!AF29</f>
        <v>0</v>
      </c>
      <c r="AC29" s="298">
        <f>生産増加の計算シート!AC29+設備投資の計算シート!AG29</f>
        <v>0</v>
      </c>
      <c r="AE29" s="299">
        <f>生産増加の計算シート!AE29+設備投資の計算シート!AI29</f>
        <v>0</v>
      </c>
      <c r="AF29" s="300">
        <f>生産増加の計算シート!AF29+設備投資の計算シート!AJ29</f>
        <v>0</v>
      </c>
      <c r="AG29" s="301">
        <f>生産増加の計算シート!AG29+設備投資の計算シート!AK29</f>
        <v>0</v>
      </c>
      <c r="AH29" s="299">
        <f>生産増加の計算シート!AH29+設備投資の計算シート!AL29</f>
        <v>0</v>
      </c>
      <c r="AI29" s="302">
        <f>生産増加の計算シート!AI29+設備投資の計算シート!AM29</f>
        <v>0</v>
      </c>
      <c r="AJ29" s="303">
        <f t="shared" si="5"/>
        <v>1</v>
      </c>
      <c r="AL29" s="304">
        <v>22</v>
      </c>
      <c r="AM29" s="305" t="e">
        <f t="shared" si="0"/>
        <v>#N/A</v>
      </c>
      <c r="AN29" s="306" t="e">
        <f t="shared" si="1"/>
        <v>#N/A</v>
      </c>
      <c r="AO29" s="307" t="e">
        <f t="shared" si="2"/>
        <v>#N/A</v>
      </c>
      <c r="AP29" s="301" t="e">
        <f t="shared" si="3"/>
        <v>#N/A</v>
      </c>
      <c r="AQ29" s="308" t="e">
        <f>SUM($AN$8:AN29)/SUM($AN$8:$AN$44)</f>
        <v>#N/A</v>
      </c>
      <c r="AR29" s="299" t="e">
        <f t="shared" si="6"/>
        <v>#N/A</v>
      </c>
      <c r="AS29" s="301" t="e">
        <f t="shared" si="4"/>
        <v>#N/A</v>
      </c>
    </row>
    <row r="30" spans="2:45" ht="20.149999999999999" customHeight="1" x14ac:dyDescent="0.2">
      <c r="B30" s="102">
        <v>23</v>
      </c>
      <c r="C30" s="283" t="s">
        <v>224</v>
      </c>
      <c r="D30" s="284">
        <f>生産増加の計算シート!D30+設備投資の計算シート!F30</f>
        <v>0</v>
      </c>
      <c r="E30" s="285">
        <f>生産増加の計算シート!E30+設備投資の計算シート!G30</f>
        <v>0</v>
      </c>
      <c r="F30" s="286">
        <f>生産増加の計算シート!F30+設備投資の計算シート!H30</f>
        <v>0</v>
      </c>
      <c r="G30" s="287">
        <f>生産増加の計算シート!G30+設備投資の計算シート!K30</f>
        <v>0</v>
      </c>
      <c r="H30" s="285">
        <f>生産増加の計算シート!H30+設備投資の計算シート!L30</f>
        <v>0</v>
      </c>
      <c r="I30" s="286">
        <f>生産増加の計算シート!I30+設備投資の計算シート!M30</f>
        <v>0</v>
      </c>
      <c r="J30" s="285">
        <f>生産増加の計算シート!J30+設備投資の計算シート!N30</f>
        <v>0</v>
      </c>
      <c r="K30" s="288">
        <f>生産増加の計算シート!K30+設備投資の計算シート!O30</f>
        <v>0</v>
      </c>
      <c r="L30" s="289">
        <f>生産増加の計算シート!L30+設備投資の計算シート!P30</f>
        <v>0</v>
      </c>
      <c r="M30" s="65"/>
      <c r="N30" s="291"/>
      <c r="O30" s="292"/>
      <c r="P30" s="288">
        <f>生産増加の計算シート!P30+設備投資の計算シート!T30</f>
        <v>0</v>
      </c>
      <c r="Q30" s="288">
        <f>生産増加の計算シート!Q30+設備投資の計算シート!U30</f>
        <v>0</v>
      </c>
      <c r="R30" s="288">
        <f>生産増加の計算シート!R30+設備投資の計算シート!V30</f>
        <v>0</v>
      </c>
      <c r="S30" s="288">
        <f>生産増加の計算シート!S30+設備投資の計算シート!W30</f>
        <v>0</v>
      </c>
      <c r="T30" s="289">
        <f>生産増加の計算シート!T30+設備投資の計算シート!X30</f>
        <v>0</v>
      </c>
      <c r="V30" s="294">
        <f>生産増加の計算シート!V30+設備投資の計算シート!Z30</f>
        <v>0</v>
      </c>
      <c r="W30" s="295">
        <f>生産増加の計算シート!W30+設備投資の計算シート!AA30</f>
        <v>0</v>
      </c>
      <c r="X30" s="295">
        <f>生産増加の計算シート!X30+設備投資の計算シート!AB30</f>
        <v>0</v>
      </c>
      <c r="Y30" s="296">
        <f>生産増加の計算シート!Y30+設備投資の計算シート!AC30</f>
        <v>0</v>
      </c>
      <c r="Z30" s="296">
        <f>生産増加の計算シート!Z30+設備投資の計算シート!AD30</f>
        <v>0</v>
      </c>
      <c r="AA30" s="297">
        <f>生産増加の計算シート!AA30+設備投資の計算シート!AE30</f>
        <v>0</v>
      </c>
      <c r="AB30" s="297">
        <f>生産増加の計算シート!AB30+設備投資の計算シート!AF30</f>
        <v>0</v>
      </c>
      <c r="AC30" s="298">
        <f>生産増加の計算シート!AC30+設備投資の計算シート!AG30</f>
        <v>0</v>
      </c>
      <c r="AE30" s="299">
        <f>生産増加の計算シート!AE30+設備投資の計算シート!AI30</f>
        <v>0</v>
      </c>
      <c r="AF30" s="300">
        <f>生産増加の計算シート!AF30+設備投資の計算シート!AJ30</f>
        <v>0</v>
      </c>
      <c r="AG30" s="301">
        <f>生産増加の計算シート!AG30+設備投資の計算シート!AK30</f>
        <v>0</v>
      </c>
      <c r="AH30" s="299">
        <f>生産増加の計算シート!AH30+設備投資の計算シート!AL30</f>
        <v>0</v>
      </c>
      <c r="AI30" s="302">
        <f>生産増加の計算シート!AI30+設備投資の計算シート!AM30</f>
        <v>0</v>
      </c>
      <c r="AJ30" s="303">
        <f t="shared" si="5"/>
        <v>1</v>
      </c>
      <c r="AL30" s="304">
        <v>23</v>
      </c>
      <c r="AM30" s="305" t="e">
        <f t="shared" si="0"/>
        <v>#N/A</v>
      </c>
      <c r="AN30" s="306" t="e">
        <f t="shared" si="1"/>
        <v>#N/A</v>
      </c>
      <c r="AO30" s="307" t="e">
        <f t="shared" si="2"/>
        <v>#N/A</v>
      </c>
      <c r="AP30" s="301" t="e">
        <f t="shared" si="3"/>
        <v>#N/A</v>
      </c>
      <c r="AQ30" s="308" t="e">
        <f>SUM($AN$8:AN30)/SUM($AN$8:$AN$44)</f>
        <v>#N/A</v>
      </c>
      <c r="AR30" s="299" t="e">
        <f t="shared" si="6"/>
        <v>#N/A</v>
      </c>
      <c r="AS30" s="301" t="e">
        <f t="shared" si="4"/>
        <v>#N/A</v>
      </c>
    </row>
    <row r="31" spans="2:45" ht="20.149999999999999" customHeight="1" x14ac:dyDescent="0.2">
      <c r="B31" s="102">
        <v>24</v>
      </c>
      <c r="C31" s="283" t="s">
        <v>94</v>
      </c>
      <c r="D31" s="284">
        <f>生産増加の計算シート!D31+設備投資の計算シート!F31</f>
        <v>0</v>
      </c>
      <c r="E31" s="285">
        <f>生産増加の計算シート!E31+設備投資の計算シート!G31</f>
        <v>0</v>
      </c>
      <c r="F31" s="286">
        <f>生産増加の計算シート!F31+設備投資の計算シート!H31</f>
        <v>0</v>
      </c>
      <c r="G31" s="287">
        <f>生産増加の計算シート!G31+設備投資の計算シート!K31</f>
        <v>0</v>
      </c>
      <c r="H31" s="285">
        <f>生産増加の計算シート!H31+設備投資の計算シート!L31</f>
        <v>0</v>
      </c>
      <c r="I31" s="286">
        <f>生産増加の計算シート!I31+設備投資の計算シート!M31</f>
        <v>0</v>
      </c>
      <c r="J31" s="285">
        <f>生産増加の計算シート!J31+設備投資の計算シート!N31</f>
        <v>0</v>
      </c>
      <c r="K31" s="288">
        <f>生産増加の計算シート!K31+設備投資の計算シート!O31</f>
        <v>0</v>
      </c>
      <c r="L31" s="289">
        <f>生産増加の計算シート!L31+設備投資の計算シート!P31</f>
        <v>0</v>
      </c>
      <c r="M31" s="65"/>
      <c r="N31" s="291"/>
      <c r="O31" s="292"/>
      <c r="P31" s="288">
        <f>生産増加の計算シート!P31+設備投資の計算シート!T31</f>
        <v>0</v>
      </c>
      <c r="Q31" s="288">
        <f>生産増加の計算シート!Q31+設備投資の計算シート!U31</f>
        <v>0</v>
      </c>
      <c r="R31" s="288">
        <f>生産増加の計算シート!R31+設備投資の計算シート!V31</f>
        <v>0</v>
      </c>
      <c r="S31" s="288">
        <f>生産増加の計算シート!S31+設備投資の計算シート!W31</f>
        <v>0</v>
      </c>
      <c r="T31" s="289">
        <f>生産増加の計算シート!T31+設備投資の計算シート!X31</f>
        <v>0</v>
      </c>
      <c r="V31" s="294">
        <f>生産増加の計算シート!V31+設備投資の計算シート!Z31</f>
        <v>0</v>
      </c>
      <c r="W31" s="295">
        <f>生産増加の計算シート!W31+設備投資の計算シート!AA31</f>
        <v>0</v>
      </c>
      <c r="X31" s="295">
        <f>生産増加の計算シート!X31+設備投資の計算シート!AB31</f>
        <v>0</v>
      </c>
      <c r="Y31" s="296">
        <f>生産増加の計算シート!Y31+設備投資の計算シート!AC31</f>
        <v>0</v>
      </c>
      <c r="Z31" s="296">
        <f>生産増加の計算シート!Z31+設備投資の計算シート!AD31</f>
        <v>0</v>
      </c>
      <c r="AA31" s="297">
        <f>生産増加の計算シート!AA31+設備投資の計算シート!AE31</f>
        <v>0</v>
      </c>
      <c r="AB31" s="297">
        <f>生産増加の計算シート!AB31+設備投資の計算シート!AF31</f>
        <v>0</v>
      </c>
      <c r="AC31" s="298">
        <f>生産増加の計算シート!AC31+設備投資の計算シート!AG31</f>
        <v>0</v>
      </c>
      <c r="AE31" s="299">
        <f>生産増加の計算シート!AE31+設備投資の計算シート!AI31</f>
        <v>0</v>
      </c>
      <c r="AF31" s="300">
        <f>生産増加の計算シート!AF31+設備投資の計算シート!AJ31</f>
        <v>0</v>
      </c>
      <c r="AG31" s="301">
        <f>生産増加の計算シート!AG31+設備投資の計算シート!AK31</f>
        <v>0</v>
      </c>
      <c r="AH31" s="299">
        <f>生産増加の計算シート!AH31+設備投資の計算シート!AL31</f>
        <v>0</v>
      </c>
      <c r="AI31" s="302">
        <f>生産増加の計算シート!AI31+設備投資の計算シート!AM31</f>
        <v>0</v>
      </c>
      <c r="AJ31" s="303">
        <f t="shared" si="5"/>
        <v>1</v>
      </c>
      <c r="AL31" s="304">
        <v>24</v>
      </c>
      <c r="AM31" s="305" t="e">
        <f t="shared" si="0"/>
        <v>#N/A</v>
      </c>
      <c r="AN31" s="306" t="e">
        <f t="shared" si="1"/>
        <v>#N/A</v>
      </c>
      <c r="AO31" s="307" t="e">
        <f t="shared" si="2"/>
        <v>#N/A</v>
      </c>
      <c r="AP31" s="301" t="e">
        <f t="shared" si="3"/>
        <v>#N/A</v>
      </c>
      <c r="AQ31" s="308" t="e">
        <f>SUM($AN$8:AN31)/SUM($AN$8:$AN$44)</f>
        <v>#N/A</v>
      </c>
      <c r="AR31" s="299" t="e">
        <f t="shared" si="6"/>
        <v>#N/A</v>
      </c>
      <c r="AS31" s="301" t="e">
        <f t="shared" si="4"/>
        <v>#N/A</v>
      </c>
    </row>
    <row r="32" spans="2:45" ht="20.149999999999999" customHeight="1" x14ac:dyDescent="0.2">
      <c r="B32" s="103">
        <v>25</v>
      </c>
      <c r="C32" s="310" t="s">
        <v>47</v>
      </c>
      <c r="D32" s="311">
        <f>生産増加の計算シート!D32+設備投資の計算シート!F32</f>
        <v>0</v>
      </c>
      <c r="E32" s="312">
        <f>生産増加の計算シート!E32+設備投資の計算シート!G32</f>
        <v>0</v>
      </c>
      <c r="F32" s="313">
        <f>生産増加の計算シート!F32+設備投資の計算シート!H32</f>
        <v>0</v>
      </c>
      <c r="G32" s="314">
        <f>生産増加の計算シート!G32+設備投資の計算シート!K32</f>
        <v>0</v>
      </c>
      <c r="H32" s="312">
        <f>生産増加の計算シート!H32+設備投資の計算シート!L32</f>
        <v>0</v>
      </c>
      <c r="I32" s="313">
        <f>生産増加の計算シート!I32+設備投資の計算シート!M32</f>
        <v>0</v>
      </c>
      <c r="J32" s="312">
        <f>生産増加の計算シート!J32+設備投資の計算シート!N32</f>
        <v>0</v>
      </c>
      <c r="K32" s="315">
        <f>生産増加の計算シート!K32+設備投資の計算シート!O32</f>
        <v>0</v>
      </c>
      <c r="L32" s="316">
        <f>生産増加の計算シート!L32+設備投資の計算シート!P32</f>
        <v>0</v>
      </c>
      <c r="M32" s="65"/>
      <c r="N32" s="318"/>
      <c r="O32" s="319"/>
      <c r="P32" s="315">
        <f>生産増加の計算シート!P32+設備投資の計算シート!T32</f>
        <v>0</v>
      </c>
      <c r="Q32" s="315">
        <f>生産増加の計算シート!Q32+設備投資の計算シート!U32</f>
        <v>0</v>
      </c>
      <c r="R32" s="315">
        <f>生産増加の計算シート!R32+設備投資の計算シート!V32</f>
        <v>0</v>
      </c>
      <c r="S32" s="315">
        <f>生産増加の計算シート!S32+設備投資の計算シート!W32</f>
        <v>0</v>
      </c>
      <c r="T32" s="316">
        <f>生産増加の計算シート!T32+設備投資の計算シート!X32</f>
        <v>0</v>
      </c>
      <c r="V32" s="321">
        <f>生産増加の計算シート!V32+設備投資の計算シート!Z32</f>
        <v>0</v>
      </c>
      <c r="W32" s="322">
        <f>生産増加の計算シート!W32+設備投資の計算シート!AA32</f>
        <v>0</v>
      </c>
      <c r="X32" s="322">
        <f>生産増加の計算シート!X32+設備投資の計算シート!AB32</f>
        <v>0</v>
      </c>
      <c r="Y32" s="323">
        <f>生産増加の計算シート!Y32+設備投資の計算シート!AC32</f>
        <v>0</v>
      </c>
      <c r="Z32" s="323">
        <f>生産増加の計算シート!Z32+設備投資の計算シート!AD32</f>
        <v>0</v>
      </c>
      <c r="AA32" s="324">
        <f>生産増加の計算シート!AA32+設備投資の計算シート!AE32</f>
        <v>0</v>
      </c>
      <c r="AB32" s="324">
        <f>生産増加の計算シート!AB32+設備投資の計算シート!AF32</f>
        <v>0</v>
      </c>
      <c r="AC32" s="325">
        <f>生産増加の計算シート!AC32+設備投資の計算シート!AG32</f>
        <v>0</v>
      </c>
      <c r="AE32" s="326">
        <f>生産増加の計算シート!AE32+設備投資の計算シート!AI32</f>
        <v>0</v>
      </c>
      <c r="AF32" s="327">
        <f>生産増加の計算シート!AF32+設備投資の計算シート!AJ32</f>
        <v>0</v>
      </c>
      <c r="AG32" s="328">
        <f>生産増加の計算シート!AG32+設備投資の計算シート!AK32</f>
        <v>0</v>
      </c>
      <c r="AH32" s="326">
        <f>生産増加の計算シート!AH32+設備投資の計算シート!AL32</f>
        <v>0</v>
      </c>
      <c r="AI32" s="329">
        <f>生産増加の計算シート!AI32+設備投資の計算シート!AM32</f>
        <v>0</v>
      </c>
      <c r="AJ32" s="330">
        <f t="shared" si="5"/>
        <v>1</v>
      </c>
      <c r="AL32" s="331">
        <v>25</v>
      </c>
      <c r="AM32" s="332" t="e">
        <f t="shared" si="0"/>
        <v>#N/A</v>
      </c>
      <c r="AN32" s="333" t="e">
        <f t="shared" si="1"/>
        <v>#N/A</v>
      </c>
      <c r="AO32" s="334" t="e">
        <f t="shared" si="2"/>
        <v>#N/A</v>
      </c>
      <c r="AP32" s="328" t="e">
        <f t="shared" si="3"/>
        <v>#N/A</v>
      </c>
      <c r="AQ32" s="335" t="e">
        <f>SUM($AN$8:AN32)/SUM($AN$8:$AN$44)</f>
        <v>#N/A</v>
      </c>
      <c r="AR32" s="326" t="e">
        <f t="shared" si="6"/>
        <v>#N/A</v>
      </c>
      <c r="AS32" s="328" t="e">
        <f t="shared" si="4"/>
        <v>#N/A</v>
      </c>
    </row>
    <row r="33" spans="2:45" ht="20.149999999999999" customHeight="1" x14ac:dyDescent="0.2">
      <c r="B33" s="236">
        <v>26</v>
      </c>
      <c r="C33" s="337" t="s">
        <v>48</v>
      </c>
      <c r="D33" s="338">
        <f>生産増加の計算シート!D33+設備投資の計算シート!F33</f>
        <v>0</v>
      </c>
      <c r="E33" s="339">
        <f>生産増加の計算シート!E33+設備投資の計算シート!G33</f>
        <v>0</v>
      </c>
      <c r="F33" s="340">
        <f>生産増加の計算シート!F33+設備投資の計算シート!H33</f>
        <v>0</v>
      </c>
      <c r="G33" s="341">
        <f>生産増加の計算シート!G33+設備投資の計算シート!K33</f>
        <v>0</v>
      </c>
      <c r="H33" s="339">
        <f>生産増加の計算シート!H33+設備投資の計算シート!L33</f>
        <v>0</v>
      </c>
      <c r="I33" s="340">
        <f>生産増加の計算シート!I33+設備投資の計算シート!M33</f>
        <v>0</v>
      </c>
      <c r="J33" s="339">
        <f>生産増加の計算シート!J33+設備投資の計算シート!N33</f>
        <v>0</v>
      </c>
      <c r="K33" s="342">
        <f>生産増加の計算シート!K33+設備投資の計算シート!O33</f>
        <v>0</v>
      </c>
      <c r="L33" s="343">
        <f>生産増加の計算シート!L33+設備投資の計算シート!P33</f>
        <v>0</v>
      </c>
      <c r="M33" s="65"/>
      <c r="N33" s="345"/>
      <c r="O33" s="346"/>
      <c r="P33" s="342">
        <f>生産増加の計算シート!P33+設備投資の計算シート!T33</f>
        <v>0</v>
      </c>
      <c r="Q33" s="342">
        <f>生産増加の計算シート!Q33+設備投資の計算シート!U33</f>
        <v>0</v>
      </c>
      <c r="R33" s="342">
        <f>生産増加の計算シート!R33+設備投資の計算シート!V33</f>
        <v>0</v>
      </c>
      <c r="S33" s="342">
        <f>生産増加の計算シート!S33+設備投資の計算シート!W33</f>
        <v>0</v>
      </c>
      <c r="T33" s="343">
        <f>生産増加の計算シート!T33+設備投資の計算シート!X33</f>
        <v>0</v>
      </c>
      <c r="V33" s="348">
        <f>生産増加の計算シート!V33+設備投資の計算シート!Z33</f>
        <v>0</v>
      </c>
      <c r="W33" s="349">
        <f>生産増加の計算シート!W33+設備投資の計算シート!AA33</f>
        <v>0</v>
      </c>
      <c r="X33" s="349">
        <f>生産増加の計算シート!X33+設備投資の計算シート!AB33</f>
        <v>0</v>
      </c>
      <c r="Y33" s="350">
        <f>生産増加の計算シート!Y33+設備投資の計算シート!AC33</f>
        <v>0</v>
      </c>
      <c r="Z33" s="350">
        <f>生産増加の計算シート!Z33+設備投資の計算シート!AD33</f>
        <v>0</v>
      </c>
      <c r="AA33" s="351">
        <f>生産増加の計算シート!AA33+設備投資の計算シート!AE33</f>
        <v>0</v>
      </c>
      <c r="AB33" s="351">
        <f>生産増加の計算シート!AB33+設備投資の計算シート!AF33</f>
        <v>0</v>
      </c>
      <c r="AC33" s="352">
        <f>生産増加の計算シート!AC33+設備投資の計算シート!AG33</f>
        <v>0</v>
      </c>
      <c r="AE33" s="353">
        <f>生産増加の計算シート!AE33+設備投資の計算シート!AI33</f>
        <v>0</v>
      </c>
      <c r="AF33" s="354">
        <f>生産増加の計算シート!AF33+設備投資の計算シート!AJ33</f>
        <v>0</v>
      </c>
      <c r="AG33" s="355">
        <f>生産増加の計算シート!AG33+設備投資の計算シート!AK33</f>
        <v>0</v>
      </c>
      <c r="AH33" s="353">
        <f>生産増加の計算シート!AH33+設備投資の計算シート!AL33</f>
        <v>0</v>
      </c>
      <c r="AI33" s="356">
        <f>生産増加の計算シート!AI33+設備投資の計算シート!AM33</f>
        <v>0</v>
      </c>
      <c r="AJ33" s="357">
        <f t="shared" si="5"/>
        <v>1</v>
      </c>
      <c r="AL33" s="358">
        <v>26</v>
      </c>
      <c r="AM33" s="359" t="e">
        <f t="shared" si="0"/>
        <v>#N/A</v>
      </c>
      <c r="AN33" s="360" t="e">
        <f t="shared" si="1"/>
        <v>#N/A</v>
      </c>
      <c r="AO33" s="361" t="e">
        <f t="shared" si="2"/>
        <v>#N/A</v>
      </c>
      <c r="AP33" s="355" t="e">
        <f t="shared" si="3"/>
        <v>#N/A</v>
      </c>
      <c r="AQ33" s="362" t="e">
        <f>SUM($AN$8:AN33)/SUM($AN$8:$AN$44)</f>
        <v>#N/A</v>
      </c>
      <c r="AR33" s="353" t="e">
        <f t="shared" si="6"/>
        <v>#N/A</v>
      </c>
      <c r="AS33" s="355" t="e">
        <f t="shared" si="4"/>
        <v>#N/A</v>
      </c>
    </row>
    <row r="34" spans="2:45" ht="20.149999999999999" customHeight="1" x14ac:dyDescent="0.2">
      <c r="B34" s="102">
        <v>27</v>
      </c>
      <c r="C34" s="283" t="s">
        <v>49</v>
      </c>
      <c r="D34" s="284">
        <f>生産増加の計算シート!D34+設備投資の計算シート!F34</f>
        <v>0</v>
      </c>
      <c r="E34" s="285">
        <f>生産増加の計算シート!E34+設備投資の計算シート!G34</f>
        <v>0</v>
      </c>
      <c r="F34" s="286">
        <f>生産増加の計算シート!F34+設備投資の計算シート!H34</f>
        <v>0</v>
      </c>
      <c r="G34" s="287">
        <f>生産増加の計算シート!G34+設備投資の計算シート!K34</f>
        <v>0</v>
      </c>
      <c r="H34" s="285">
        <f>生産増加の計算シート!H34+設備投資の計算シート!L34</f>
        <v>0</v>
      </c>
      <c r="I34" s="286">
        <f>生産増加の計算シート!I34+設備投資の計算シート!M34</f>
        <v>0</v>
      </c>
      <c r="J34" s="285">
        <f>生産増加の計算シート!J34+設備投資の計算シート!N34</f>
        <v>0</v>
      </c>
      <c r="K34" s="288">
        <f>生産増加の計算シート!K34+設備投資の計算シート!O34</f>
        <v>0</v>
      </c>
      <c r="L34" s="289">
        <f>生産増加の計算シート!L34+設備投資の計算シート!P34</f>
        <v>0</v>
      </c>
      <c r="M34" s="65"/>
      <c r="N34" s="291"/>
      <c r="O34" s="292"/>
      <c r="P34" s="288">
        <f>生産増加の計算シート!P34+設備投資の計算シート!T34</f>
        <v>0</v>
      </c>
      <c r="Q34" s="288">
        <f>生産増加の計算シート!Q34+設備投資の計算シート!U34</f>
        <v>0</v>
      </c>
      <c r="R34" s="288">
        <f>生産増加の計算シート!R34+設備投資の計算シート!V34</f>
        <v>0</v>
      </c>
      <c r="S34" s="288">
        <f>生産増加の計算シート!S34+設備投資の計算シート!W34</f>
        <v>0</v>
      </c>
      <c r="T34" s="289">
        <f>生産増加の計算シート!T34+設備投資の計算シート!X34</f>
        <v>0</v>
      </c>
      <c r="V34" s="294">
        <f>生産増加の計算シート!V34+設備投資の計算シート!Z34</f>
        <v>0</v>
      </c>
      <c r="W34" s="295">
        <f>生産増加の計算シート!W34+設備投資の計算シート!AA34</f>
        <v>0</v>
      </c>
      <c r="X34" s="295">
        <f>生産増加の計算シート!X34+設備投資の計算シート!AB34</f>
        <v>0</v>
      </c>
      <c r="Y34" s="296">
        <f>生産増加の計算シート!Y34+設備投資の計算シート!AC34</f>
        <v>0</v>
      </c>
      <c r="Z34" s="296">
        <f>生産増加の計算シート!Z34+設備投資の計算シート!AD34</f>
        <v>0</v>
      </c>
      <c r="AA34" s="297">
        <f>生産増加の計算シート!AA34+設備投資の計算シート!AE34</f>
        <v>0</v>
      </c>
      <c r="AB34" s="297">
        <f>生産増加の計算シート!AB34+設備投資の計算シート!AF34</f>
        <v>0</v>
      </c>
      <c r="AC34" s="298">
        <f>生産増加の計算シート!AC34+設備投資の計算シート!AG34</f>
        <v>0</v>
      </c>
      <c r="AE34" s="299">
        <f>生産増加の計算シート!AE34+設備投資の計算シート!AI34</f>
        <v>0</v>
      </c>
      <c r="AF34" s="300">
        <f>生産増加の計算シート!AF34+設備投資の計算シート!AJ34</f>
        <v>0</v>
      </c>
      <c r="AG34" s="301">
        <f>生産増加の計算シート!AG34+設備投資の計算シート!AK34</f>
        <v>0</v>
      </c>
      <c r="AH34" s="299">
        <f>生産増加の計算シート!AH34+設備投資の計算シート!AL34</f>
        <v>0</v>
      </c>
      <c r="AI34" s="302">
        <f>生産増加の計算シート!AI34+設備投資の計算シート!AM34</f>
        <v>0</v>
      </c>
      <c r="AJ34" s="303">
        <f t="shared" si="5"/>
        <v>1</v>
      </c>
      <c r="AL34" s="304">
        <v>27</v>
      </c>
      <c r="AM34" s="305" t="e">
        <f t="shared" si="0"/>
        <v>#N/A</v>
      </c>
      <c r="AN34" s="306" t="e">
        <f t="shared" si="1"/>
        <v>#N/A</v>
      </c>
      <c r="AO34" s="307" t="e">
        <f t="shared" si="2"/>
        <v>#N/A</v>
      </c>
      <c r="AP34" s="301" t="e">
        <f t="shared" si="3"/>
        <v>#N/A</v>
      </c>
      <c r="AQ34" s="308" t="e">
        <f>SUM($AN$8:AN34)/SUM($AN$8:$AN$44)</f>
        <v>#N/A</v>
      </c>
      <c r="AR34" s="299" t="e">
        <f t="shared" si="6"/>
        <v>#N/A</v>
      </c>
      <c r="AS34" s="301" t="e">
        <f t="shared" si="4"/>
        <v>#N/A</v>
      </c>
    </row>
    <row r="35" spans="2:45" ht="20.149999999999999" customHeight="1" x14ac:dyDescent="0.2">
      <c r="B35" s="102">
        <v>28</v>
      </c>
      <c r="C35" s="283" t="s">
        <v>225</v>
      </c>
      <c r="D35" s="284">
        <f>生産増加の計算シート!D35+設備投資の計算シート!F35</f>
        <v>0</v>
      </c>
      <c r="E35" s="285">
        <f>生産増加の計算シート!E35+設備投資の計算シート!G35</f>
        <v>0</v>
      </c>
      <c r="F35" s="286">
        <f>生産増加の計算シート!F35+設備投資の計算シート!H35</f>
        <v>0</v>
      </c>
      <c r="G35" s="287">
        <f>生産増加の計算シート!G35+設備投資の計算シート!K35</f>
        <v>0</v>
      </c>
      <c r="H35" s="285">
        <f>生産増加の計算シート!H35+設備投資の計算シート!L35</f>
        <v>0</v>
      </c>
      <c r="I35" s="286">
        <f>生産増加の計算シート!I35+設備投資の計算シート!M35</f>
        <v>0</v>
      </c>
      <c r="J35" s="285">
        <f>生産増加の計算シート!J35+設備投資の計算シート!N35</f>
        <v>0</v>
      </c>
      <c r="K35" s="288">
        <f>生産増加の計算シート!K35+設備投資の計算シート!O35</f>
        <v>0</v>
      </c>
      <c r="L35" s="289">
        <f>生産増加の計算シート!L35+設備投資の計算シート!P35</f>
        <v>0</v>
      </c>
      <c r="M35" s="65"/>
      <c r="N35" s="291"/>
      <c r="O35" s="292"/>
      <c r="P35" s="288">
        <f>生産増加の計算シート!P35+設備投資の計算シート!T35</f>
        <v>0</v>
      </c>
      <c r="Q35" s="288">
        <f>生産増加の計算シート!Q35+設備投資の計算シート!U35</f>
        <v>0</v>
      </c>
      <c r="R35" s="288">
        <f>生産増加の計算シート!R35+設備投資の計算シート!V35</f>
        <v>0</v>
      </c>
      <c r="S35" s="288">
        <f>生産増加の計算シート!S35+設備投資の計算シート!W35</f>
        <v>0</v>
      </c>
      <c r="T35" s="289">
        <f>生産増加の計算シート!T35+設備投資の計算シート!X35</f>
        <v>0</v>
      </c>
      <c r="V35" s="294">
        <f>生産増加の計算シート!V35+設備投資の計算シート!Z35</f>
        <v>0</v>
      </c>
      <c r="W35" s="295">
        <f>生産増加の計算シート!W35+設備投資の計算シート!AA35</f>
        <v>0</v>
      </c>
      <c r="X35" s="295">
        <f>生産増加の計算シート!X35+設備投資の計算シート!AB35</f>
        <v>0</v>
      </c>
      <c r="Y35" s="296">
        <f>生産増加の計算シート!Y35+設備投資の計算シート!AC35</f>
        <v>0</v>
      </c>
      <c r="Z35" s="296">
        <f>生産増加の計算シート!Z35+設備投資の計算シート!AD35</f>
        <v>0</v>
      </c>
      <c r="AA35" s="297">
        <f>生産増加の計算シート!AA35+設備投資の計算シート!AE35</f>
        <v>0</v>
      </c>
      <c r="AB35" s="297">
        <f>生産増加の計算シート!AB35+設備投資の計算シート!AF35</f>
        <v>0</v>
      </c>
      <c r="AC35" s="298">
        <f>生産増加の計算シート!AC35+設備投資の計算シート!AG35</f>
        <v>0</v>
      </c>
      <c r="AE35" s="299">
        <f>生産増加の計算シート!AE35+設備投資の計算シート!AI35</f>
        <v>0</v>
      </c>
      <c r="AF35" s="300">
        <f>生産増加の計算シート!AF35+設備投資の計算シート!AJ35</f>
        <v>0</v>
      </c>
      <c r="AG35" s="301">
        <f>生産増加の計算シート!AG35+設備投資の計算シート!AK35</f>
        <v>0</v>
      </c>
      <c r="AH35" s="299">
        <f>生産増加の計算シート!AH35+設備投資の計算シート!AL35</f>
        <v>0</v>
      </c>
      <c r="AI35" s="302">
        <f>生産増加の計算シート!AI35+設備投資の計算シート!AM35</f>
        <v>0</v>
      </c>
      <c r="AJ35" s="303">
        <f t="shared" si="5"/>
        <v>1</v>
      </c>
      <c r="AL35" s="304">
        <v>28</v>
      </c>
      <c r="AM35" s="305" t="e">
        <f t="shared" si="0"/>
        <v>#N/A</v>
      </c>
      <c r="AN35" s="306" t="e">
        <f t="shared" si="1"/>
        <v>#N/A</v>
      </c>
      <c r="AO35" s="307" t="e">
        <f t="shared" si="2"/>
        <v>#N/A</v>
      </c>
      <c r="AP35" s="301" t="e">
        <f t="shared" si="3"/>
        <v>#N/A</v>
      </c>
      <c r="AQ35" s="308" t="e">
        <f>SUM($AN$8:AN35)/SUM($AN$8:$AN$44)</f>
        <v>#N/A</v>
      </c>
      <c r="AR35" s="299" t="e">
        <f t="shared" si="6"/>
        <v>#N/A</v>
      </c>
      <c r="AS35" s="301" t="e">
        <f t="shared" si="4"/>
        <v>#N/A</v>
      </c>
    </row>
    <row r="36" spans="2:45" ht="20.149999999999999" customHeight="1" x14ac:dyDescent="0.2">
      <c r="B36" s="102">
        <v>29</v>
      </c>
      <c r="C36" s="283" t="s">
        <v>95</v>
      </c>
      <c r="D36" s="284">
        <f>生産増加の計算シート!D36+設備投資の計算シート!F36</f>
        <v>0</v>
      </c>
      <c r="E36" s="285">
        <f>生産増加の計算シート!E36+設備投資の計算シート!G36</f>
        <v>0</v>
      </c>
      <c r="F36" s="286">
        <f>生産増加の計算シート!F36+設備投資の計算シート!H36</f>
        <v>0</v>
      </c>
      <c r="G36" s="287">
        <f>生産増加の計算シート!G36+設備投資の計算シート!K36</f>
        <v>0</v>
      </c>
      <c r="H36" s="285">
        <f>生産増加の計算シート!H36+設備投資の計算シート!L36</f>
        <v>0</v>
      </c>
      <c r="I36" s="286">
        <f>生産増加の計算シート!I36+設備投資の計算シート!M36</f>
        <v>0</v>
      </c>
      <c r="J36" s="285">
        <f>生産増加の計算シート!J36+設備投資の計算シート!N36</f>
        <v>0</v>
      </c>
      <c r="K36" s="288">
        <f>生産増加の計算シート!K36+設備投資の計算シート!O36</f>
        <v>0</v>
      </c>
      <c r="L36" s="289">
        <f>生産増加の計算シート!L36+設備投資の計算シート!P36</f>
        <v>0</v>
      </c>
      <c r="M36" s="65"/>
      <c r="N36" s="291"/>
      <c r="O36" s="292"/>
      <c r="P36" s="288">
        <f>生産増加の計算シート!P36+設備投資の計算シート!T36</f>
        <v>0</v>
      </c>
      <c r="Q36" s="288">
        <f>生産増加の計算シート!Q36+設備投資の計算シート!U36</f>
        <v>0</v>
      </c>
      <c r="R36" s="288">
        <f>生産増加の計算シート!R36+設備投資の計算シート!V36</f>
        <v>0</v>
      </c>
      <c r="S36" s="288">
        <f>生産増加の計算シート!S36+設備投資の計算シート!W36</f>
        <v>0</v>
      </c>
      <c r="T36" s="289">
        <f>生産増加の計算シート!T36+設備投資の計算シート!X36</f>
        <v>0</v>
      </c>
      <c r="V36" s="294">
        <f>生産増加の計算シート!V36+設備投資の計算シート!Z36</f>
        <v>0</v>
      </c>
      <c r="W36" s="295">
        <f>生産増加の計算シート!W36+設備投資の計算シート!AA36</f>
        <v>0</v>
      </c>
      <c r="X36" s="295">
        <f>生産増加の計算シート!X36+設備投資の計算シート!AB36</f>
        <v>0</v>
      </c>
      <c r="Y36" s="296">
        <f>生産増加の計算シート!Y36+設備投資の計算シート!AC36</f>
        <v>0</v>
      </c>
      <c r="Z36" s="296">
        <f>生産増加の計算シート!Z36+設備投資の計算シート!AD36</f>
        <v>0</v>
      </c>
      <c r="AA36" s="297">
        <f>生産増加の計算シート!AA36+設備投資の計算シート!AE36</f>
        <v>0</v>
      </c>
      <c r="AB36" s="297">
        <f>生産増加の計算シート!AB36+設備投資の計算シート!AF36</f>
        <v>0</v>
      </c>
      <c r="AC36" s="298">
        <f>生産増加の計算シート!AC36+設備投資の計算シート!AG36</f>
        <v>0</v>
      </c>
      <c r="AE36" s="299">
        <f>生産増加の計算シート!AE36+設備投資の計算シート!AI36</f>
        <v>0</v>
      </c>
      <c r="AF36" s="300">
        <f>生産増加の計算シート!AF36+設備投資の計算シート!AJ36</f>
        <v>0</v>
      </c>
      <c r="AG36" s="301">
        <f>生産増加の計算シート!AG36+設備投資の計算シート!AK36</f>
        <v>0</v>
      </c>
      <c r="AH36" s="299">
        <f>生産増加の計算シート!AH36+設備投資の計算シート!AL36</f>
        <v>0</v>
      </c>
      <c r="AI36" s="302">
        <f>生産増加の計算シート!AI36+設備投資の計算シート!AM36</f>
        <v>0</v>
      </c>
      <c r="AJ36" s="303">
        <f t="shared" si="5"/>
        <v>1</v>
      </c>
      <c r="AL36" s="304">
        <v>29</v>
      </c>
      <c r="AM36" s="305" t="e">
        <f t="shared" si="0"/>
        <v>#N/A</v>
      </c>
      <c r="AN36" s="306" t="e">
        <f t="shared" si="1"/>
        <v>#N/A</v>
      </c>
      <c r="AO36" s="307" t="e">
        <f t="shared" si="2"/>
        <v>#N/A</v>
      </c>
      <c r="AP36" s="301" t="e">
        <f t="shared" si="3"/>
        <v>#N/A</v>
      </c>
      <c r="AQ36" s="308" t="e">
        <f>SUM($AN$8:AN36)/SUM($AN$8:$AN$44)</f>
        <v>#N/A</v>
      </c>
      <c r="AR36" s="299" t="e">
        <f t="shared" si="6"/>
        <v>#N/A</v>
      </c>
      <c r="AS36" s="301" t="e">
        <f t="shared" si="4"/>
        <v>#N/A</v>
      </c>
    </row>
    <row r="37" spans="2:45" ht="20.149999999999999" customHeight="1" x14ac:dyDescent="0.2">
      <c r="B37" s="240">
        <v>30</v>
      </c>
      <c r="C37" s="310" t="s">
        <v>50</v>
      </c>
      <c r="D37" s="311">
        <f>生産増加の計算シート!D37+設備投資の計算シート!F37</f>
        <v>0</v>
      </c>
      <c r="E37" s="312">
        <f>生産増加の計算シート!E37+設備投資の計算シート!G37</f>
        <v>0</v>
      </c>
      <c r="F37" s="313">
        <f>生産増加の計算シート!F37+設備投資の計算シート!H37</f>
        <v>0</v>
      </c>
      <c r="G37" s="314">
        <f>生産増加の計算シート!G37+設備投資の計算シート!K37</f>
        <v>0</v>
      </c>
      <c r="H37" s="312">
        <f>生産増加の計算シート!H37+設備投資の計算シート!L37</f>
        <v>0</v>
      </c>
      <c r="I37" s="313">
        <f>生産増加の計算シート!I37+設備投資の計算シート!M37</f>
        <v>0</v>
      </c>
      <c r="J37" s="312">
        <f>生産増加の計算シート!J37+設備投資の計算シート!N37</f>
        <v>0</v>
      </c>
      <c r="K37" s="315">
        <f>生産増加の計算シート!K37+設備投資の計算シート!O37</f>
        <v>0</v>
      </c>
      <c r="L37" s="316">
        <f>生産増加の計算シート!L37+設備投資の計算シート!P37</f>
        <v>0</v>
      </c>
      <c r="M37" s="65"/>
      <c r="N37" s="318"/>
      <c r="O37" s="319"/>
      <c r="P37" s="315">
        <f>生産増加の計算シート!P37+設備投資の計算シート!T37</f>
        <v>0</v>
      </c>
      <c r="Q37" s="315">
        <f>生産増加の計算シート!Q37+設備投資の計算シート!U37</f>
        <v>0</v>
      </c>
      <c r="R37" s="315">
        <f>生産増加の計算シート!R37+設備投資の計算シート!V37</f>
        <v>0</v>
      </c>
      <c r="S37" s="315">
        <f>生産増加の計算シート!S37+設備投資の計算シート!W37</f>
        <v>0</v>
      </c>
      <c r="T37" s="316">
        <f>生産増加の計算シート!T37+設備投資の計算シート!X37</f>
        <v>0</v>
      </c>
      <c r="V37" s="321">
        <f>生産増加の計算シート!V37+設備投資の計算シート!Z37</f>
        <v>0</v>
      </c>
      <c r="W37" s="322">
        <f>生産増加の計算シート!W37+設備投資の計算シート!AA37</f>
        <v>0</v>
      </c>
      <c r="X37" s="322">
        <f>生産増加の計算シート!X37+設備投資の計算シート!AB37</f>
        <v>0</v>
      </c>
      <c r="Y37" s="323">
        <f>生産増加の計算シート!Y37+設備投資の計算シート!AC37</f>
        <v>0</v>
      </c>
      <c r="Z37" s="323">
        <f>生産増加の計算シート!Z37+設備投資の計算シート!AD37</f>
        <v>0</v>
      </c>
      <c r="AA37" s="324">
        <f>生産増加の計算シート!AA37+設備投資の計算シート!AE37</f>
        <v>0</v>
      </c>
      <c r="AB37" s="324">
        <f>生産増加の計算シート!AB37+設備投資の計算シート!AF37</f>
        <v>0</v>
      </c>
      <c r="AC37" s="325">
        <f>生産増加の計算シート!AC37+設備投資の計算シート!AG37</f>
        <v>0</v>
      </c>
      <c r="AE37" s="326">
        <f>生産増加の計算シート!AE37+設備投資の計算シート!AI37</f>
        <v>0</v>
      </c>
      <c r="AF37" s="327">
        <f>生産増加の計算シート!AF37+設備投資の計算シート!AJ37</f>
        <v>0</v>
      </c>
      <c r="AG37" s="328">
        <f>生産増加の計算シート!AG37+設備投資の計算シート!AK37</f>
        <v>0</v>
      </c>
      <c r="AH37" s="326">
        <f>生産増加の計算シート!AH37+設備投資の計算シート!AL37</f>
        <v>0</v>
      </c>
      <c r="AI37" s="329">
        <f>生産増加の計算シート!AI37+設備投資の計算シート!AM37</f>
        <v>0</v>
      </c>
      <c r="AJ37" s="330">
        <f t="shared" si="5"/>
        <v>1</v>
      </c>
      <c r="AL37" s="331">
        <v>30</v>
      </c>
      <c r="AM37" s="332" t="e">
        <f t="shared" si="0"/>
        <v>#N/A</v>
      </c>
      <c r="AN37" s="333" t="e">
        <f t="shared" si="1"/>
        <v>#N/A</v>
      </c>
      <c r="AO37" s="334" t="e">
        <f t="shared" si="2"/>
        <v>#N/A</v>
      </c>
      <c r="AP37" s="328" t="e">
        <f t="shared" si="3"/>
        <v>#N/A</v>
      </c>
      <c r="AQ37" s="335" t="e">
        <f>SUM($AN$8:AN37)/SUM($AN$8:$AN$44)</f>
        <v>#N/A</v>
      </c>
      <c r="AR37" s="326" t="e">
        <f t="shared" si="6"/>
        <v>#N/A</v>
      </c>
      <c r="AS37" s="328" t="e">
        <f t="shared" si="4"/>
        <v>#N/A</v>
      </c>
    </row>
    <row r="38" spans="2:45" ht="20.149999999999999" customHeight="1" x14ac:dyDescent="0.2">
      <c r="B38" s="233">
        <v>31</v>
      </c>
      <c r="C38" s="337" t="s">
        <v>51</v>
      </c>
      <c r="D38" s="338">
        <f>生産増加の計算シート!D38+設備投資の計算シート!F38</f>
        <v>0</v>
      </c>
      <c r="E38" s="339">
        <f>生産増加の計算シート!E38+設備投資の計算シート!G38</f>
        <v>0</v>
      </c>
      <c r="F38" s="340">
        <f>生産増加の計算シート!F38+設備投資の計算シート!H38</f>
        <v>0</v>
      </c>
      <c r="G38" s="341">
        <f>生産増加の計算シート!G38+設備投資の計算シート!K38</f>
        <v>0</v>
      </c>
      <c r="H38" s="339">
        <f>生産増加の計算シート!H38+設備投資の計算シート!L38</f>
        <v>0</v>
      </c>
      <c r="I38" s="340">
        <f>生産増加の計算シート!I38+設備投資の計算シート!M38</f>
        <v>0</v>
      </c>
      <c r="J38" s="339">
        <f>生産増加の計算シート!J38+設備投資の計算シート!N38</f>
        <v>0</v>
      </c>
      <c r="K38" s="342">
        <f>生産増加の計算シート!K38+設備投資の計算シート!O38</f>
        <v>0</v>
      </c>
      <c r="L38" s="343">
        <f>生産増加の計算シート!L38+設備投資の計算シート!P38</f>
        <v>0</v>
      </c>
      <c r="M38" s="65"/>
      <c r="N38" s="345"/>
      <c r="O38" s="346"/>
      <c r="P38" s="342">
        <f>生産増加の計算シート!P38+設備投資の計算シート!T38</f>
        <v>0</v>
      </c>
      <c r="Q38" s="342">
        <f>生産増加の計算シート!Q38+設備投資の計算シート!U38</f>
        <v>0</v>
      </c>
      <c r="R38" s="342">
        <f>生産増加の計算シート!R38+設備投資の計算シート!V38</f>
        <v>0</v>
      </c>
      <c r="S38" s="342">
        <f>生産増加の計算シート!S38+設備投資の計算シート!W38</f>
        <v>0</v>
      </c>
      <c r="T38" s="343">
        <f>生産増加の計算シート!T38+設備投資の計算シート!X38</f>
        <v>0</v>
      </c>
      <c r="V38" s="348">
        <f>生産増加の計算シート!V38+設備投資の計算シート!Z38</f>
        <v>0</v>
      </c>
      <c r="W38" s="349">
        <f>生産増加の計算シート!W38+設備投資の計算シート!AA38</f>
        <v>0</v>
      </c>
      <c r="X38" s="349">
        <f>生産増加の計算シート!X38+設備投資の計算シート!AB38</f>
        <v>0</v>
      </c>
      <c r="Y38" s="350">
        <f>生産増加の計算シート!Y38+設備投資の計算シート!AC38</f>
        <v>0</v>
      </c>
      <c r="Z38" s="350">
        <f>生産増加の計算シート!Z38+設備投資の計算シート!AD38</f>
        <v>0</v>
      </c>
      <c r="AA38" s="351">
        <f>生産増加の計算シート!AA38+設備投資の計算シート!AE38</f>
        <v>0</v>
      </c>
      <c r="AB38" s="351">
        <f>生産増加の計算シート!AB38+設備投資の計算シート!AF38</f>
        <v>0</v>
      </c>
      <c r="AC38" s="352">
        <f>生産増加の計算シート!AC38+設備投資の計算シート!AG38</f>
        <v>0</v>
      </c>
      <c r="AE38" s="353">
        <f>生産増加の計算シート!AE38+設備投資の計算シート!AI38</f>
        <v>0</v>
      </c>
      <c r="AF38" s="354">
        <f>生産増加の計算シート!AF38+設備投資の計算シート!AJ38</f>
        <v>0</v>
      </c>
      <c r="AG38" s="355">
        <f>生産増加の計算シート!AG38+設備投資の計算シート!AK38</f>
        <v>0</v>
      </c>
      <c r="AH38" s="353">
        <f>生産増加の計算シート!AH38+設備投資の計算シート!AL38</f>
        <v>0</v>
      </c>
      <c r="AI38" s="356">
        <f>生産増加の計算シート!AI38+設備投資の計算シート!AM38</f>
        <v>0</v>
      </c>
      <c r="AJ38" s="357">
        <f t="shared" si="5"/>
        <v>1</v>
      </c>
      <c r="AL38" s="358">
        <v>31</v>
      </c>
      <c r="AM38" s="359" t="e">
        <f t="shared" si="0"/>
        <v>#N/A</v>
      </c>
      <c r="AN38" s="360" t="e">
        <f t="shared" si="1"/>
        <v>#N/A</v>
      </c>
      <c r="AO38" s="361" t="e">
        <f t="shared" si="2"/>
        <v>#N/A</v>
      </c>
      <c r="AP38" s="355" t="e">
        <f t="shared" si="3"/>
        <v>#N/A</v>
      </c>
      <c r="AQ38" s="362" t="e">
        <f>SUM($AN$8:AN38)/SUM($AN$8:$AN$44)</f>
        <v>#N/A</v>
      </c>
      <c r="AR38" s="353" t="e">
        <f t="shared" si="6"/>
        <v>#N/A</v>
      </c>
      <c r="AS38" s="355" t="e">
        <f t="shared" si="4"/>
        <v>#N/A</v>
      </c>
    </row>
    <row r="39" spans="2:45" ht="20.149999999999999" customHeight="1" x14ac:dyDescent="0.2">
      <c r="B39" s="102">
        <v>32</v>
      </c>
      <c r="C39" s="283" t="s">
        <v>226</v>
      </c>
      <c r="D39" s="284">
        <f>生産増加の計算シート!D39+設備投資の計算シート!F39</f>
        <v>0</v>
      </c>
      <c r="E39" s="285">
        <f>生産増加の計算シート!E39+設備投資の計算シート!G39</f>
        <v>0</v>
      </c>
      <c r="F39" s="286">
        <f>生産増加の計算シート!F39+設備投資の計算シート!H39</f>
        <v>0</v>
      </c>
      <c r="G39" s="287">
        <f>生産増加の計算シート!G39+設備投資の計算シート!K39</f>
        <v>0</v>
      </c>
      <c r="H39" s="285">
        <f>生産増加の計算シート!H39+設備投資の計算シート!L39</f>
        <v>0</v>
      </c>
      <c r="I39" s="286">
        <f>生産増加の計算シート!I39+設備投資の計算シート!M39</f>
        <v>0</v>
      </c>
      <c r="J39" s="285">
        <f>生産増加の計算シート!J39+設備投資の計算シート!N39</f>
        <v>0</v>
      </c>
      <c r="K39" s="288">
        <f>生産増加の計算シート!K39+設備投資の計算シート!O39</f>
        <v>0</v>
      </c>
      <c r="L39" s="289">
        <f>生産増加の計算シート!L39+設備投資の計算シート!P39</f>
        <v>0</v>
      </c>
      <c r="M39" s="65"/>
      <c r="N39" s="291"/>
      <c r="O39" s="292"/>
      <c r="P39" s="288">
        <f>生産増加の計算シート!P39+設備投資の計算シート!T39</f>
        <v>0</v>
      </c>
      <c r="Q39" s="288">
        <f>生産増加の計算シート!Q39+設備投資の計算シート!U39</f>
        <v>0</v>
      </c>
      <c r="R39" s="288">
        <f>生産増加の計算シート!R39+設備投資の計算シート!V39</f>
        <v>0</v>
      </c>
      <c r="S39" s="288">
        <f>生産増加の計算シート!S39+設備投資の計算シート!W39</f>
        <v>0</v>
      </c>
      <c r="T39" s="289">
        <f>生産増加の計算シート!T39+設備投資の計算シート!X39</f>
        <v>0</v>
      </c>
      <c r="V39" s="294">
        <f>生産増加の計算シート!V39+設備投資の計算シート!Z39</f>
        <v>0</v>
      </c>
      <c r="W39" s="295">
        <f>生産増加の計算シート!W39+設備投資の計算シート!AA39</f>
        <v>0</v>
      </c>
      <c r="X39" s="295">
        <f>生産増加の計算シート!X39+設備投資の計算シート!AB39</f>
        <v>0</v>
      </c>
      <c r="Y39" s="296">
        <f>生産増加の計算シート!Y39+設備投資の計算シート!AC39</f>
        <v>0</v>
      </c>
      <c r="Z39" s="296">
        <f>生産増加の計算シート!Z39+設備投資の計算シート!AD39</f>
        <v>0</v>
      </c>
      <c r="AA39" s="297">
        <f>生産増加の計算シート!AA39+設備投資の計算シート!AE39</f>
        <v>0</v>
      </c>
      <c r="AB39" s="297">
        <f>生産増加の計算シート!AB39+設備投資の計算シート!AF39</f>
        <v>0</v>
      </c>
      <c r="AC39" s="298">
        <f>生産増加の計算シート!AC39+設備投資の計算シート!AG39</f>
        <v>0</v>
      </c>
      <c r="AE39" s="299">
        <f>生産増加の計算シート!AE39+設備投資の計算シート!AI39</f>
        <v>0</v>
      </c>
      <c r="AF39" s="300">
        <f>生産増加の計算シート!AF39+設備投資の計算シート!AJ39</f>
        <v>0</v>
      </c>
      <c r="AG39" s="301">
        <f>生産増加の計算シート!AG39+設備投資の計算シート!AK39</f>
        <v>0</v>
      </c>
      <c r="AH39" s="299">
        <f>生産増加の計算シート!AH39+設備投資の計算シート!AL39</f>
        <v>0</v>
      </c>
      <c r="AI39" s="302">
        <f>生産増加の計算シート!AI39+設備投資の計算シート!AM39</f>
        <v>0</v>
      </c>
      <c r="AJ39" s="303">
        <f t="shared" si="5"/>
        <v>1</v>
      </c>
      <c r="AL39" s="304">
        <v>32</v>
      </c>
      <c r="AM39" s="305" t="e">
        <f t="shared" si="0"/>
        <v>#N/A</v>
      </c>
      <c r="AN39" s="306" t="e">
        <f t="shared" si="1"/>
        <v>#N/A</v>
      </c>
      <c r="AO39" s="307" t="e">
        <f t="shared" si="2"/>
        <v>#N/A</v>
      </c>
      <c r="AP39" s="301" t="e">
        <f t="shared" si="3"/>
        <v>#N/A</v>
      </c>
      <c r="AQ39" s="308" t="e">
        <f>SUM($AN$8:AN39)/SUM($AN$8:$AN$44)</f>
        <v>#N/A</v>
      </c>
      <c r="AR39" s="299" t="e">
        <f t="shared" si="6"/>
        <v>#N/A</v>
      </c>
      <c r="AS39" s="301" t="e">
        <f t="shared" si="4"/>
        <v>#N/A</v>
      </c>
    </row>
    <row r="40" spans="2:45" ht="20.149999999999999" customHeight="1" x14ac:dyDescent="0.2">
      <c r="B40" s="102">
        <v>33</v>
      </c>
      <c r="C40" s="283" t="s">
        <v>227</v>
      </c>
      <c r="D40" s="284">
        <f>生産増加の計算シート!D40+設備投資の計算シート!F40</f>
        <v>0</v>
      </c>
      <c r="E40" s="285">
        <f>生産増加の計算シート!E40+設備投資の計算シート!G40</f>
        <v>0</v>
      </c>
      <c r="F40" s="286">
        <f>生産増加の計算シート!F40+設備投資の計算シート!H40</f>
        <v>0</v>
      </c>
      <c r="G40" s="287">
        <f>生産増加の計算シート!G40+設備投資の計算シート!K40</f>
        <v>0</v>
      </c>
      <c r="H40" s="285">
        <f>生産増加の計算シート!H40+設備投資の計算シート!L40</f>
        <v>0</v>
      </c>
      <c r="I40" s="286">
        <f>生産増加の計算シート!I40+設備投資の計算シート!M40</f>
        <v>0</v>
      </c>
      <c r="J40" s="285">
        <f>生産増加の計算シート!J40+設備投資の計算シート!N40</f>
        <v>0</v>
      </c>
      <c r="K40" s="288">
        <f>生産増加の計算シート!K40+設備投資の計算シート!O40</f>
        <v>0</v>
      </c>
      <c r="L40" s="289">
        <f>生産増加の計算シート!L40+設備投資の計算シート!P40</f>
        <v>0</v>
      </c>
      <c r="M40" s="65"/>
      <c r="N40" s="291"/>
      <c r="O40" s="292"/>
      <c r="P40" s="288">
        <f>生産増加の計算シート!P40+設備投資の計算シート!T40</f>
        <v>0</v>
      </c>
      <c r="Q40" s="288">
        <f>生産増加の計算シート!Q40+設備投資の計算シート!U40</f>
        <v>0</v>
      </c>
      <c r="R40" s="288">
        <f>生産増加の計算シート!R40+設備投資の計算シート!V40</f>
        <v>0</v>
      </c>
      <c r="S40" s="288">
        <f>生産増加の計算シート!S40+設備投資の計算シート!W40</f>
        <v>0</v>
      </c>
      <c r="T40" s="289">
        <f>生産増加の計算シート!T40+設備投資の計算シート!X40</f>
        <v>0</v>
      </c>
      <c r="V40" s="294">
        <f>生産増加の計算シート!V40+設備投資の計算シート!Z40</f>
        <v>0</v>
      </c>
      <c r="W40" s="295">
        <f>生産増加の計算シート!W40+設備投資の計算シート!AA40</f>
        <v>0</v>
      </c>
      <c r="X40" s="295">
        <f>生産増加の計算シート!X40+設備投資の計算シート!AB40</f>
        <v>0</v>
      </c>
      <c r="Y40" s="296">
        <f>生産増加の計算シート!Y40+設備投資の計算シート!AC40</f>
        <v>0</v>
      </c>
      <c r="Z40" s="296">
        <f>生産増加の計算シート!Z40+設備投資の計算シート!AD40</f>
        <v>0</v>
      </c>
      <c r="AA40" s="297">
        <f>生産増加の計算シート!AA40+設備投資の計算シート!AE40</f>
        <v>0</v>
      </c>
      <c r="AB40" s="297">
        <f>生産増加の計算シート!AB40+設備投資の計算シート!AF40</f>
        <v>0</v>
      </c>
      <c r="AC40" s="298">
        <f>生産増加の計算シート!AC40+設備投資の計算シート!AG40</f>
        <v>0</v>
      </c>
      <c r="AE40" s="299">
        <f>生産増加の計算シート!AE40+設備投資の計算シート!AI40</f>
        <v>0</v>
      </c>
      <c r="AF40" s="300">
        <f>生産増加の計算シート!AF40+設備投資の計算シート!AJ40</f>
        <v>0</v>
      </c>
      <c r="AG40" s="301">
        <f>生産増加の計算シート!AG40+設備投資の計算シート!AK40</f>
        <v>0</v>
      </c>
      <c r="AH40" s="299">
        <f>生産増加の計算シート!AH40+設備投資の計算シート!AL40</f>
        <v>0</v>
      </c>
      <c r="AI40" s="302">
        <f>生産増加の計算シート!AI40+設備投資の計算シート!AM40</f>
        <v>0</v>
      </c>
      <c r="AJ40" s="303">
        <f t="shared" si="5"/>
        <v>1</v>
      </c>
      <c r="AL40" s="304">
        <v>33</v>
      </c>
      <c r="AM40" s="305" t="e">
        <f t="shared" si="0"/>
        <v>#N/A</v>
      </c>
      <c r="AN40" s="306" t="e">
        <f t="shared" si="1"/>
        <v>#N/A</v>
      </c>
      <c r="AO40" s="307" t="e">
        <f t="shared" si="2"/>
        <v>#N/A</v>
      </c>
      <c r="AP40" s="301" t="e">
        <f t="shared" si="3"/>
        <v>#N/A</v>
      </c>
      <c r="AQ40" s="308" t="e">
        <f>SUM($AN$8:AN40)/SUM($AN$8:$AN$44)</f>
        <v>#N/A</v>
      </c>
      <c r="AR40" s="299" t="e">
        <f t="shared" si="6"/>
        <v>#N/A</v>
      </c>
      <c r="AS40" s="301" t="e">
        <f t="shared" si="4"/>
        <v>#N/A</v>
      </c>
    </row>
    <row r="41" spans="2:45" ht="20.149999999999999" customHeight="1" x14ac:dyDescent="0.2">
      <c r="B41" s="102">
        <v>34</v>
      </c>
      <c r="C41" s="283" t="s">
        <v>52</v>
      </c>
      <c r="D41" s="284">
        <f>生産増加の計算シート!D41+設備投資の計算シート!F41</f>
        <v>0</v>
      </c>
      <c r="E41" s="285">
        <f>生産増加の計算シート!E41+設備投資の計算シート!G41</f>
        <v>0</v>
      </c>
      <c r="F41" s="286">
        <f>生産増加の計算シート!F41+設備投資の計算シート!H41</f>
        <v>0</v>
      </c>
      <c r="G41" s="287">
        <f>生産増加の計算シート!G41+設備投資の計算シート!K41</f>
        <v>0</v>
      </c>
      <c r="H41" s="285">
        <f>生産増加の計算シート!H41+設備投資の計算シート!L41</f>
        <v>0</v>
      </c>
      <c r="I41" s="286">
        <f>生産増加の計算シート!I41+設備投資の計算シート!M41</f>
        <v>0</v>
      </c>
      <c r="J41" s="285">
        <f>生産増加の計算シート!J41+設備投資の計算シート!N41</f>
        <v>0</v>
      </c>
      <c r="K41" s="288">
        <f>生産増加の計算シート!K41+設備投資の計算シート!O41</f>
        <v>0</v>
      </c>
      <c r="L41" s="289">
        <f>生産増加の計算シート!L41+設備投資の計算シート!P41</f>
        <v>0</v>
      </c>
      <c r="M41" s="65"/>
      <c r="N41" s="291"/>
      <c r="O41" s="292"/>
      <c r="P41" s="288">
        <f>生産増加の計算シート!P41+設備投資の計算シート!T41</f>
        <v>0</v>
      </c>
      <c r="Q41" s="288">
        <f>生産増加の計算シート!Q41+設備投資の計算シート!U41</f>
        <v>0</v>
      </c>
      <c r="R41" s="288">
        <f>生産増加の計算シート!R41+設備投資の計算シート!V41</f>
        <v>0</v>
      </c>
      <c r="S41" s="288">
        <f>生産増加の計算シート!S41+設備投資の計算シート!W41</f>
        <v>0</v>
      </c>
      <c r="T41" s="289">
        <f>生産増加の計算シート!T41+設備投資の計算シート!X41</f>
        <v>0</v>
      </c>
      <c r="V41" s="294">
        <f>生産増加の計算シート!V41+設備投資の計算シート!Z41</f>
        <v>0</v>
      </c>
      <c r="W41" s="295">
        <f>生産増加の計算シート!W41+設備投資の計算シート!AA41</f>
        <v>0</v>
      </c>
      <c r="X41" s="295">
        <f>生産増加の計算シート!X41+設備投資の計算シート!AB41</f>
        <v>0</v>
      </c>
      <c r="Y41" s="296">
        <f>生産増加の計算シート!Y41+設備投資の計算シート!AC41</f>
        <v>0</v>
      </c>
      <c r="Z41" s="296">
        <f>生産増加の計算シート!Z41+設備投資の計算シート!AD41</f>
        <v>0</v>
      </c>
      <c r="AA41" s="297">
        <f>生産増加の計算シート!AA41+設備投資の計算シート!AE41</f>
        <v>0</v>
      </c>
      <c r="AB41" s="297">
        <f>生産増加の計算シート!AB41+設備投資の計算シート!AF41</f>
        <v>0</v>
      </c>
      <c r="AC41" s="298">
        <f>生産増加の計算シート!AC41+設備投資の計算シート!AG41</f>
        <v>0</v>
      </c>
      <c r="AE41" s="299">
        <f>生産増加の計算シート!AE41+設備投資の計算シート!AI41</f>
        <v>0</v>
      </c>
      <c r="AF41" s="300">
        <f>生産増加の計算シート!AF41+設備投資の計算シート!AJ41</f>
        <v>0</v>
      </c>
      <c r="AG41" s="301">
        <f>生産増加の計算シート!AG41+設備投資の計算シート!AK41</f>
        <v>0</v>
      </c>
      <c r="AH41" s="299">
        <f>生産増加の計算シート!AH41+設備投資の計算シート!AL41</f>
        <v>0</v>
      </c>
      <c r="AI41" s="302">
        <f>生産増加の計算シート!AI41+設備投資の計算シート!AM41</f>
        <v>0</v>
      </c>
      <c r="AJ41" s="303">
        <f t="shared" si="5"/>
        <v>1</v>
      </c>
      <c r="AL41" s="304">
        <v>34</v>
      </c>
      <c r="AM41" s="305" t="e">
        <f t="shared" si="0"/>
        <v>#N/A</v>
      </c>
      <c r="AN41" s="306" t="e">
        <f t="shared" si="1"/>
        <v>#N/A</v>
      </c>
      <c r="AO41" s="307" t="e">
        <f t="shared" si="2"/>
        <v>#N/A</v>
      </c>
      <c r="AP41" s="301" t="e">
        <f t="shared" si="3"/>
        <v>#N/A</v>
      </c>
      <c r="AQ41" s="308" t="e">
        <f>SUM($AN$8:AN41)/SUM($AN$8:$AN$44)</f>
        <v>#N/A</v>
      </c>
      <c r="AR41" s="299" t="e">
        <f t="shared" si="6"/>
        <v>#N/A</v>
      </c>
      <c r="AS41" s="301" t="e">
        <f t="shared" si="4"/>
        <v>#N/A</v>
      </c>
    </row>
    <row r="42" spans="2:45" ht="20.149999999999999" customHeight="1" x14ac:dyDescent="0.2">
      <c r="B42" s="240">
        <v>35</v>
      </c>
      <c r="C42" s="310" t="s">
        <v>53</v>
      </c>
      <c r="D42" s="311">
        <f>生産増加の計算シート!D42+設備投資の計算シート!F42</f>
        <v>0</v>
      </c>
      <c r="E42" s="312">
        <f>生産増加の計算シート!E42+設備投資の計算シート!G42</f>
        <v>0</v>
      </c>
      <c r="F42" s="313">
        <f>生産増加の計算シート!F42+設備投資の計算シート!H42</f>
        <v>0</v>
      </c>
      <c r="G42" s="314">
        <f>生産増加の計算シート!G42+設備投資の計算シート!K42</f>
        <v>0</v>
      </c>
      <c r="H42" s="312">
        <f>生産増加の計算シート!H42+設備投資の計算シート!L42</f>
        <v>0</v>
      </c>
      <c r="I42" s="313">
        <f>生産増加の計算シート!I42+設備投資の計算シート!M42</f>
        <v>0</v>
      </c>
      <c r="J42" s="312">
        <f>生産増加の計算シート!J42+設備投資の計算シート!N42</f>
        <v>0</v>
      </c>
      <c r="K42" s="315">
        <f>生産増加の計算シート!K42+設備投資の計算シート!O42</f>
        <v>0</v>
      </c>
      <c r="L42" s="316">
        <f>生産増加の計算シート!L42+設備投資の計算シート!P42</f>
        <v>0</v>
      </c>
      <c r="M42" s="65"/>
      <c r="N42" s="318"/>
      <c r="O42" s="319"/>
      <c r="P42" s="315">
        <f>生産増加の計算シート!P42+設備投資の計算シート!T42</f>
        <v>0</v>
      </c>
      <c r="Q42" s="315">
        <f>生産増加の計算シート!Q42+設備投資の計算シート!U42</f>
        <v>0</v>
      </c>
      <c r="R42" s="315">
        <f>生産増加の計算シート!R42+設備投資の計算シート!V42</f>
        <v>0</v>
      </c>
      <c r="S42" s="315">
        <f>生産増加の計算シート!S42+設備投資の計算シート!W42</f>
        <v>0</v>
      </c>
      <c r="T42" s="316">
        <f>生産増加の計算シート!T42+設備投資の計算シート!X42</f>
        <v>0</v>
      </c>
      <c r="V42" s="321">
        <f>生産増加の計算シート!V42+設備投資の計算シート!Z42</f>
        <v>0</v>
      </c>
      <c r="W42" s="322">
        <f>生産増加の計算シート!W42+設備投資の計算シート!AA42</f>
        <v>0</v>
      </c>
      <c r="X42" s="322">
        <f>生産増加の計算シート!X42+設備投資の計算シート!AB42</f>
        <v>0</v>
      </c>
      <c r="Y42" s="323">
        <f>生産増加の計算シート!Y42+設備投資の計算シート!AC42</f>
        <v>0</v>
      </c>
      <c r="Z42" s="323">
        <f>生産増加の計算シート!Z42+設備投資の計算シート!AD42</f>
        <v>0</v>
      </c>
      <c r="AA42" s="324">
        <f>生産増加の計算シート!AA42+設備投資の計算シート!AE42</f>
        <v>0</v>
      </c>
      <c r="AB42" s="324">
        <f>生産増加の計算シート!AB42+設備投資の計算シート!AF42</f>
        <v>0</v>
      </c>
      <c r="AC42" s="325">
        <f>生産増加の計算シート!AC42+設備投資の計算シート!AG42</f>
        <v>0</v>
      </c>
      <c r="AE42" s="326">
        <f>生産増加の計算シート!AE42+設備投資の計算シート!AI42</f>
        <v>0</v>
      </c>
      <c r="AF42" s="327">
        <f>生産増加の計算シート!AF42+設備投資の計算シート!AJ42</f>
        <v>0</v>
      </c>
      <c r="AG42" s="328">
        <f>生産増加の計算シート!AG42+設備投資の計算シート!AK42</f>
        <v>0</v>
      </c>
      <c r="AH42" s="326">
        <f>生産増加の計算シート!AH42+設備投資の計算シート!AL42</f>
        <v>0</v>
      </c>
      <c r="AI42" s="329">
        <f>生産増加の計算シート!AI42+設備投資の計算シート!AM42</f>
        <v>0</v>
      </c>
      <c r="AJ42" s="330">
        <f t="shared" si="5"/>
        <v>1</v>
      </c>
      <c r="AL42" s="331">
        <v>35</v>
      </c>
      <c r="AM42" s="332" t="e">
        <f t="shared" si="0"/>
        <v>#N/A</v>
      </c>
      <c r="AN42" s="333" t="e">
        <f t="shared" si="1"/>
        <v>#N/A</v>
      </c>
      <c r="AO42" s="334" t="e">
        <f t="shared" si="2"/>
        <v>#N/A</v>
      </c>
      <c r="AP42" s="328" t="e">
        <f t="shared" si="3"/>
        <v>#N/A</v>
      </c>
      <c r="AQ42" s="335" t="e">
        <f>SUM($AN$8:AN42)/SUM($AN$8:$AN$44)</f>
        <v>#N/A</v>
      </c>
      <c r="AR42" s="326" t="e">
        <f t="shared" si="6"/>
        <v>#N/A</v>
      </c>
      <c r="AS42" s="328" t="e">
        <f t="shared" si="4"/>
        <v>#N/A</v>
      </c>
    </row>
    <row r="43" spans="2:45" ht="20.149999999999999" customHeight="1" x14ac:dyDescent="0.2">
      <c r="B43" s="233">
        <v>36</v>
      </c>
      <c r="C43" s="337" t="s">
        <v>54</v>
      </c>
      <c r="D43" s="338">
        <f>生産増加の計算シート!D43+設備投資の計算シート!F43</f>
        <v>0</v>
      </c>
      <c r="E43" s="339">
        <f>生産増加の計算シート!E43+設備投資の計算シート!G43</f>
        <v>0</v>
      </c>
      <c r="F43" s="340">
        <f>生産増加の計算シート!F43+設備投資の計算シート!H43</f>
        <v>0</v>
      </c>
      <c r="G43" s="341">
        <f>生産増加の計算シート!G43+設備投資の計算シート!K43</f>
        <v>0</v>
      </c>
      <c r="H43" s="339">
        <f>生産増加の計算シート!H43+設備投資の計算シート!L43</f>
        <v>0</v>
      </c>
      <c r="I43" s="340">
        <f>生産増加の計算シート!I43+設備投資の計算シート!M43</f>
        <v>0</v>
      </c>
      <c r="J43" s="339">
        <f>生産増加の計算シート!J43+設備投資の計算シート!N43</f>
        <v>0</v>
      </c>
      <c r="K43" s="342">
        <f>生産増加の計算シート!K43+設備投資の計算シート!O43</f>
        <v>0</v>
      </c>
      <c r="L43" s="343">
        <f>生産増加の計算シート!L43+設備投資の計算シート!P43</f>
        <v>0</v>
      </c>
      <c r="N43" s="345"/>
      <c r="O43" s="346"/>
      <c r="P43" s="342">
        <f>生産増加の計算シート!P43+設備投資の計算シート!T43</f>
        <v>0</v>
      </c>
      <c r="Q43" s="342">
        <f>生産増加の計算シート!Q43+設備投資の計算シート!U43</f>
        <v>0</v>
      </c>
      <c r="R43" s="342">
        <f>生産増加の計算シート!R43+設備投資の計算シート!V43</f>
        <v>0</v>
      </c>
      <c r="S43" s="342">
        <f>生産増加の計算シート!S43+設備投資の計算シート!W43</f>
        <v>0</v>
      </c>
      <c r="T43" s="343">
        <f>生産増加の計算シート!T43+設備投資の計算シート!X43</f>
        <v>0</v>
      </c>
      <c r="V43" s="348">
        <f>生産増加の計算シート!V43+設備投資の計算シート!Z43</f>
        <v>0</v>
      </c>
      <c r="W43" s="349">
        <f>生産増加の計算シート!W43+設備投資の計算シート!AA43</f>
        <v>0</v>
      </c>
      <c r="X43" s="349">
        <f>生産増加の計算シート!X43+設備投資の計算シート!AB43</f>
        <v>0</v>
      </c>
      <c r="Y43" s="350">
        <f>生産増加の計算シート!Y43+設備投資の計算シート!AC43</f>
        <v>0</v>
      </c>
      <c r="Z43" s="350">
        <f>生産増加の計算シート!Z43+設備投資の計算シート!AD43</f>
        <v>0</v>
      </c>
      <c r="AA43" s="351">
        <f>生産増加の計算シート!AA43+設備投資の計算シート!AE43</f>
        <v>0</v>
      </c>
      <c r="AB43" s="351">
        <f>生産増加の計算シート!AB43+設備投資の計算シート!AF43</f>
        <v>0</v>
      </c>
      <c r="AC43" s="352">
        <f>生産増加の計算シート!AC43+設備投資の計算シート!AG43</f>
        <v>0</v>
      </c>
      <c r="AE43" s="353">
        <f>生産増加の計算シート!AE43+設備投資の計算シート!AI43</f>
        <v>0</v>
      </c>
      <c r="AF43" s="354">
        <f>生産増加の計算シート!AF43+設備投資の計算シート!AJ43</f>
        <v>0</v>
      </c>
      <c r="AG43" s="355">
        <f>生産増加の計算シート!AG43+設備投資の計算シート!AK43</f>
        <v>0</v>
      </c>
      <c r="AH43" s="353">
        <f>生産増加の計算シート!AH43+設備投資の計算シート!AL43</f>
        <v>0</v>
      </c>
      <c r="AI43" s="356">
        <f>生産増加の計算シート!AI43+設備投資の計算シート!AM43</f>
        <v>0</v>
      </c>
      <c r="AJ43" s="357">
        <f t="shared" si="5"/>
        <v>1</v>
      </c>
      <c r="AL43" s="358">
        <v>36</v>
      </c>
      <c r="AM43" s="359" t="e">
        <f t="shared" si="0"/>
        <v>#N/A</v>
      </c>
      <c r="AN43" s="360" t="e">
        <f t="shared" si="1"/>
        <v>#N/A</v>
      </c>
      <c r="AO43" s="361" t="e">
        <f t="shared" si="2"/>
        <v>#N/A</v>
      </c>
      <c r="AP43" s="355" t="e">
        <f t="shared" si="3"/>
        <v>#N/A</v>
      </c>
      <c r="AQ43" s="362" t="e">
        <f>SUM($AN$8:AN43)/SUM($AN$8:$AN$44)</f>
        <v>#N/A</v>
      </c>
      <c r="AR43" s="353" t="e">
        <f t="shared" si="6"/>
        <v>#N/A</v>
      </c>
      <c r="AS43" s="355" t="e">
        <f t="shared" si="4"/>
        <v>#N/A</v>
      </c>
    </row>
    <row r="44" spans="2:45" ht="20.149999999999999" customHeight="1" thickBot="1" x14ac:dyDescent="0.25">
      <c r="B44" s="103">
        <v>37</v>
      </c>
      <c r="C44" s="365" t="s">
        <v>55</v>
      </c>
      <c r="D44" s="366">
        <f>生産増加の計算シート!D44+設備投資の計算シート!F44</f>
        <v>0</v>
      </c>
      <c r="E44" s="367">
        <f>生産増加の計算シート!E44+設備投資の計算シート!G44</f>
        <v>0</v>
      </c>
      <c r="F44" s="368">
        <f>生産増加の計算シート!F44+設備投資の計算シート!H44</f>
        <v>0</v>
      </c>
      <c r="G44" s="369">
        <f>生産増加の計算シート!G44+設備投資の計算シート!K44</f>
        <v>0</v>
      </c>
      <c r="H44" s="367">
        <f>生産増加の計算シート!H44+設備投資の計算シート!L44</f>
        <v>0</v>
      </c>
      <c r="I44" s="368">
        <f>生産増加の計算シート!I44+設備投資の計算シート!M44</f>
        <v>0</v>
      </c>
      <c r="J44" s="367">
        <f>生産増加の計算シート!J44+設備投資の計算シート!N44</f>
        <v>0</v>
      </c>
      <c r="K44" s="370">
        <f>生産増加の計算シート!K44+設備投資の計算シート!O44</f>
        <v>0</v>
      </c>
      <c r="L44" s="371">
        <f>生産増加の計算シート!L44+設備投資の計算シート!P44</f>
        <v>0</v>
      </c>
      <c r="N44" s="373"/>
      <c r="O44" s="374"/>
      <c r="P44" s="370">
        <f>生産増加の計算シート!P44+設備投資の計算シート!T44</f>
        <v>0</v>
      </c>
      <c r="Q44" s="370">
        <f>生産増加の計算シート!Q44+設備投資の計算シート!U44</f>
        <v>0</v>
      </c>
      <c r="R44" s="370">
        <f>生産増加の計算シート!R44+設備投資の計算シート!V44</f>
        <v>0</v>
      </c>
      <c r="S44" s="370">
        <f>生産増加の計算シート!S44+設備投資の計算シート!W44</f>
        <v>0</v>
      </c>
      <c r="T44" s="371">
        <f>生産増加の計算シート!T44+設備投資の計算シート!X44</f>
        <v>0</v>
      </c>
      <c r="V44" s="375">
        <f>生産増加の計算シート!V44+設備投資の計算シート!Z44</f>
        <v>0</v>
      </c>
      <c r="W44" s="376">
        <f>生産増加の計算シート!W44+設備投資の計算シート!AA44</f>
        <v>0</v>
      </c>
      <c r="X44" s="376">
        <f>生産増加の計算シート!X44+設備投資の計算シート!AB44</f>
        <v>0</v>
      </c>
      <c r="Y44" s="377">
        <f>生産増加の計算シート!Y44+設備投資の計算シート!AC44</f>
        <v>0</v>
      </c>
      <c r="Z44" s="377">
        <f>生産増加の計算シート!Z44+設備投資の計算シート!AD44</f>
        <v>0</v>
      </c>
      <c r="AA44" s="378">
        <f>生産増加の計算シート!AA44+設備投資の計算シート!AE44</f>
        <v>0</v>
      </c>
      <c r="AB44" s="378">
        <f>生産増加の計算シート!AB44+設備投資の計算シート!AF44</f>
        <v>0</v>
      </c>
      <c r="AC44" s="379">
        <f>生産増加の計算シート!AC44+設備投資の計算シート!AG44</f>
        <v>0</v>
      </c>
      <c r="AE44" s="380">
        <f>生産増加の計算シート!AE44+設備投資の計算シート!AI44</f>
        <v>0</v>
      </c>
      <c r="AF44" s="381">
        <f>生産増加の計算シート!AF44+設備投資の計算シート!AJ44</f>
        <v>0</v>
      </c>
      <c r="AG44" s="382">
        <f>生産増加の計算シート!AG44+設備投資の計算シート!AK44</f>
        <v>0</v>
      </c>
      <c r="AH44" s="380">
        <f>生産増加の計算シート!AH44+設備投資の計算シート!AL44</f>
        <v>0</v>
      </c>
      <c r="AI44" s="383">
        <f>生産増加の計算シート!AI44+設備投資の計算シート!AM44</f>
        <v>0</v>
      </c>
      <c r="AJ44" s="384">
        <f t="shared" si="5"/>
        <v>1</v>
      </c>
      <c r="AL44" s="385">
        <v>37</v>
      </c>
      <c r="AM44" s="386" t="e">
        <f t="shared" si="0"/>
        <v>#N/A</v>
      </c>
      <c r="AN44" s="387" t="e">
        <f t="shared" si="1"/>
        <v>#N/A</v>
      </c>
      <c r="AO44" s="388" t="e">
        <f t="shared" si="2"/>
        <v>#N/A</v>
      </c>
      <c r="AP44" s="382" t="e">
        <f t="shared" si="3"/>
        <v>#N/A</v>
      </c>
      <c r="AQ44" s="389" t="e">
        <f>SUM($AN$8:AN44)/SUM($AN$8:$AN$44)</f>
        <v>#N/A</v>
      </c>
      <c r="AR44" s="380" t="e">
        <f t="shared" si="6"/>
        <v>#N/A</v>
      </c>
      <c r="AS44" s="382" t="e">
        <f t="shared" si="4"/>
        <v>#N/A</v>
      </c>
    </row>
    <row r="45" spans="2:45" ht="20.149999999999999" customHeight="1" thickBot="1" x14ac:dyDescent="0.25">
      <c r="B45" s="32"/>
      <c r="C45" s="33" t="s">
        <v>56</v>
      </c>
      <c r="D45" s="42">
        <f>SUM(D8:D44)</f>
        <v>0</v>
      </c>
      <c r="E45" s="67">
        <f>SUM(E8:E44)</f>
        <v>0</v>
      </c>
      <c r="F45" s="114">
        <f>SUM(F8:F44)</f>
        <v>0</v>
      </c>
      <c r="G45" s="67">
        <f>SUM(G8:G44)</f>
        <v>0</v>
      </c>
      <c r="H45" s="67">
        <f t="shared" ref="H45" si="7">SUM(H8:H44)</f>
        <v>0</v>
      </c>
      <c r="I45" s="114">
        <f t="shared" ref="I45" si="8">SUM(I8:I44)</f>
        <v>0</v>
      </c>
      <c r="J45" s="67">
        <f>SUM(J8:J44)</f>
        <v>0</v>
      </c>
      <c r="K45" s="67">
        <f>SUM(K8:K44)</f>
        <v>0</v>
      </c>
      <c r="L45" s="68">
        <f>SUM(L8:L44)</f>
        <v>0</v>
      </c>
      <c r="N45" s="69">
        <f>関係係数シート!M4</f>
        <v>0.57137298099833567</v>
      </c>
      <c r="O45" s="70">
        <f>L45*N45</f>
        <v>0</v>
      </c>
      <c r="P45" s="71">
        <f>SUM(P8:P44)</f>
        <v>0</v>
      </c>
      <c r="Q45" s="71">
        <f>SUM(Q8:Q44)</f>
        <v>0</v>
      </c>
      <c r="R45" s="71">
        <f>SUM(R8:R44)</f>
        <v>0</v>
      </c>
      <c r="S45" s="71">
        <f>SUM(S8:S44)</f>
        <v>0</v>
      </c>
      <c r="T45" s="73">
        <f>SUM(T8:T44)</f>
        <v>0</v>
      </c>
      <c r="V45" s="35">
        <f>SUM(V8:V44)</f>
        <v>0</v>
      </c>
      <c r="W45" s="115">
        <f t="shared" ref="W45:AC45" si="9">SUM(W8:W44)</f>
        <v>0</v>
      </c>
      <c r="X45" s="115">
        <f t="shared" si="9"/>
        <v>0</v>
      </c>
      <c r="Y45" s="67">
        <f t="shared" si="9"/>
        <v>0</v>
      </c>
      <c r="Z45" s="67">
        <f t="shared" si="9"/>
        <v>0</v>
      </c>
      <c r="AA45" s="114">
        <f t="shared" si="9"/>
        <v>0</v>
      </c>
      <c r="AB45" s="114">
        <f t="shared" si="9"/>
        <v>0</v>
      </c>
      <c r="AC45" s="68">
        <f t="shared" si="9"/>
        <v>0</v>
      </c>
      <c r="AE45" s="118">
        <f>SUM(AE8:AE44)</f>
        <v>0</v>
      </c>
      <c r="AF45" s="119">
        <f t="shared" ref="AF45:AI45" si="10">SUM(AF8:AF44)</f>
        <v>0</v>
      </c>
      <c r="AG45" s="120">
        <f t="shared" si="10"/>
        <v>0</v>
      </c>
      <c r="AH45" s="118">
        <f t="shared" si="10"/>
        <v>0</v>
      </c>
      <c r="AI45" s="121">
        <f t="shared" si="10"/>
        <v>0</v>
      </c>
      <c r="AJ45" s="122"/>
      <c r="AL45" s="123"/>
      <c r="AM45" s="124"/>
      <c r="AN45" s="129" t="e">
        <f>SUM(AN8:AN44)</f>
        <v>#N/A</v>
      </c>
      <c r="AO45" s="126" t="e">
        <f t="shared" ref="AO45:AP45" si="11">SUM(AO8:AO44)</f>
        <v>#N/A</v>
      </c>
      <c r="AP45" s="120" t="e">
        <f t="shared" si="11"/>
        <v>#N/A</v>
      </c>
      <c r="AQ45" s="127"/>
      <c r="AR45" s="118" t="e">
        <f t="shared" ref="AR45" si="12">SUM(AR8:AR44)</f>
        <v>#N/A</v>
      </c>
      <c r="AS45" s="120" t="e">
        <f t="shared" ref="AS45" si="13">SUM(AS8:AS44)</f>
        <v>#N/A</v>
      </c>
    </row>
  </sheetData>
  <mergeCells count="47">
    <mergeCell ref="AP6:AP7"/>
    <mergeCell ref="AB5:AB7"/>
    <mergeCell ref="AE3:AJ3"/>
    <mergeCell ref="AL3:AS3"/>
    <mergeCell ref="AE4:AE7"/>
    <mergeCell ref="AH4:AH7"/>
    <mergeCell ref="AJ4:AJ7"/>
    <mergeCell ref="AL4:AL7"/>
    <mergeCell ref="AM4:AM7"/>
    <mergeCell ref="AN4:AN7"/>
    <mergeCell ref="AQ4:AQ7"/>
    <mergeCell ref="AR4:AR7"/>
    <mergeCell ref="AF5:AF7"/>
    <mergeCell ref="AI5:AI7"/>
    <mergeCell ref="AO5:AO7"/>
    <mergeCell ref="AS5:AS7"/>
    <mergeCell ref="AG6:AG7"/>
    <mergeCell ref="D4:F4"/>
    <mergeCell ref="D5:D7"/>
    <mergeCell ref="E6:E7"/>
    <mergeCell ref="G4:I4"/>
    <mergeCell ref="J4:L4"/>
    <mergeCell ref="G5:G7"/>
    <mergeCell ref="J5:J7"/>
    <mergeCell ref="H6:H7"/>
    <mergeCell ref="K6:K7"/>
    <mergeCell ref="R4:R7"/>
    <mergeCell ref="S5:S7"/>
    <mergeCell ref="T6:T7"/>
    <mergeCell ref="V3:Y3"/>
    <mergeCell ref="Z3:AC3"/>
    <mergeCell ref="V4:X4"/>
    <mergeCell ref="Y4:Y7"/>
    <mergeCell ref="Z4:AB4"/>
    <mergeCell ref="AC4:AC7"/>
    <mergeCell ref="V5:V7"/>
    <mergeCell ref="W5:W7"/>
    <mergeCell ref="X5:X7"/>
    <mergeCell ref="Z5:Z7"/>
    <mergeCell ref="AA5:AA7"/>
    <mergeCell ref="B4:C7"/>
    <mergeCell ref="D3:L3"/>
    <mergeCell ref="N3:T3"/>
    <mergeCell ref="N4:N7"/>
    <mergeCell ref="O4:O7"/>
    <mergeCell ref="P4:P7"/>
    <mergeCell ref="Q4:Q7"/>
  </mergeCells>
  <phoneticPr fontId="2"/>
  <printOptions headings="1"/>
  <pageMargins left="0.70866141732283472" right="0.70866141732283472" top="0.74803149606299213" bottom="0.74803149606299213" header="0.31496062992125984" footer="0.31496062992125984"/>
  <pageSetup paperSize="9" scale="56" fitToWidth="0" orientation="landscape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0617de1-204e-42ea-86cb-698a5ca4f015">
      <Terms xmlns="http://schemas.microsoft.com/office/infopath/2007/PartnerControls"/>
    </lcf76f155ced4ddcb4097134ff3c332f>
    <_Flow_SignoffStatus xmlns="00617de1-204e-42ea-86cb-698a5ca4f015" xsi:nil="true"/>
    <TaxCatchAll xmlns="f4d4818c-04c1-42a7-8011-d596c6fe657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898CCEE218F7EF4D824662FB9F2F0F19" ma:contentTypeVersion="19" ma:contentTypeDescription="新しいドキュメントを作成します。" ma:contentTypeScope="" ma:versionID="71dbf415492bb70bf6e27ad7dc19f5cd">
  <xsd:schema xmlns:xsd="http://www.w3.org/2001/XMLSchema" xmlns:xs="http://www.w3.org/2001/XMLSchema" xmlns:p="http://schemas.microsoft.com/office/2006/metadata/properties" xmlns:ns2="00617de1-204e-42ea-86cb-698a5ca4f015" xmlns:ns3="f4d4818c-04c1-42a7-8011-d596c6fe657b" targetNamespace="http://schemas.microsoft.com/office/2006/metadata/properties" ma:root="true" ma:fieldsID="70bef806fccce4304698b62df7640552" ns2:_="" ns3:_="">
    <xsd:import namespace="00617de1-204e-42ea-86cb-698a5ca4f015"/>
    <xsd:import namespace="f4d4818c-04c1-42a7-8011-d596c6fe657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  <xsd:element ref="ns2:_Flow_SignoffStatu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617de1-204e-42ea-86cb-698a5ca4f0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画像タグ" ma:readOnly="false" ma:fieldId="{5cf76f15-5ced-4ddc-b409-7134ff3c332f}" ma:taxonomyMulti="true" ma:sspId="6f7f5250-9f82-476f-8bfa-99010e0bb8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_Flow_SignoffStatus" ma:index="23" nillable="true" ma:displayName="承認の状態" ma:internalName="_x627f__x8a8d__x306e__x72b6__x614b_">
      <xsd:simpleType>
        <xsd:restriction base="dms:Text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d4818c-04c1-42a7-8011-d596c6fe657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982ac22c-951c-400a-9b52-01da166263b9}" ma:internalName="TaxCatchAll" ma:showField="CatchAllData" ma:web="f4d4818c-04c1-42a7-8011-d596c6fe657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5DD85B3-9B8D-455B-98AC-A2A8FFCA7A8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45AE308-D307-4D2C-9728-163188BA3B4D}">
  <ds:schemaRefs>
    <ds:schemaRef ds:uri="http://schemas.microsoft.com/office/2006/metadata/properties"/>
    <ds:schemaRef ds:uri="http://schemas.microsoft.com/office/infopath/2007/PartnerControls"/>
    <ds:schemaRef ds:uri="00617de1-204e-42ea-86cb-698a5ca4f015"/>
    <ds:schemaRef ds:uri="f4d4818c-04c1-42a7-8011-d596c6fe657b"/>
  </ds:schemaRefs>
</ds:datastoreItem>
</file>

<file path=customXml/itemProps3.xml><?xml version="1.0" encoding="utf-8"?>
<ds:datastoreItem xmlns:ds="http://schemas.openxmlformats.org/officeDocument/2006/customXml" ds:itemID="{EAB29989-98AB-4858-A00C-60446E4322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617de1-204e-42ea-86cb-698a5ca4f015"/>
    <ds:schemaRef ds:uri="f4d4818c-04c1-42a7-8011-d596c6fe657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14</vt:i4>
      </vt:variant>
    </vt:vector>
  </HeadingPairs>
  <TitlesOfParts>
    <vt:vector size="26" baseType="lpstr">
      <vt:lpstr>説明シート</vt:lpstr>
      <vt:lpstr>生産増加の入力シート</vt:lpstr>
      <vt:lpstr>設備投資の入力シート</vt:lpstr>
      <vt:lpstr>出力シート（合計）</vt:lpstr>
      <vt:lpstr>出力シート (生産増加分)</vt:lpstr>
      <vt:lpstr>出力シート (設備投資分)</vt:lpstr>
      <vt:lpstr>フローチャート図（生産増加分）</vt:lpstr>
      <vt:lpstr>フローチャート図（設備投資分）</vt:lpstr>
      <vt:lpstr>合計の計算シート</vt:lpstr>
      <vt:lpstr>生産増加の計算シート</vt:lpstr>
      <vt:lpstr>設備投資の計算シート</vt:lpstr>
      <vt:lpstr>関係係数シート</vt:lpstr>
      <vt:lpstr>'フローチャート図（生産増加分）'!Print_Area</vt:lpstr>
      <vt:lpstr>'フローチャート図（設備投資分）'!Print_Area</vt:lpstr>
      <vt:lpstr>関係係数シート!Print_Area</vt:lpstr>
      <vt:lpstr>'出力シート (生産増加分)'!Print_Area</vt:lpstr>
      <vt:lpstr>'出力シート (設備投資分)'!Print_Area</vt:lpstr>
      <vt:lpstr>'出力シート（合計）'!Print_Area</vt:lpstr>
      <vt:lpstr>生産増加の計算シート!Print_Area</vt:lpstr>
      <vt:lpstr>生産増加の入力シート!Print_Area</vt:lpstr>
      <vt:lpstr>設備投資の計算シート!Print_Area</vt:lpstr>
      <vt:lpstr>設備投資の入力シート!Print_Area</vt:lpstr>
      <vt:lpstr>説明シート!Print_Area</vt:lpstr>
      <vt:lpstr>合計の計算シート!Print_Titles</vt:lpstr>
      <vt:lpstr>生産増加の計算シート!Print_Titles</vt:lpstr>
      <vt:lpstr>設備投資の計算シート!Print_Titles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kumamoto</dc:creator>
  <cp:lastModifiedBy>嶋田 英岳</cp:lastModifiedBy>
  <cp:lastPrinted>2025-05-19T00:36:08Z</cp:lastPrinted>
  <dcterms:created xsi:type="dcterms:W3CDTF">1997-01-08T22:48:59Z</dcterms:created>
  <dcterms:modified xsi:type="dcterms:W3CDTF">2026-03-30T06:56:17Z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0x010100898CCEE218F7EF4D824662FB9F2F0F19</vt:lpwstr>
  </property>
  <property fmtid="{D5CDD505-2E9C-101B-9397-08002B2CF9AE}" pid="3" name="MediaServiceImageTags">
    <vt:lpwstr/>
  </property>
</Properties>
</file>