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30_加工統計・人口統計\01_加工統計\10_産業連関表\04_HP・Cネット素材\"/>
    </mc:Choice>
  </mc:AlternateContent>
  <xr:revisionPtr revIDLastSave="0" documentId="13_ncr:1_{A0301802-3BFD-4477-BC8C-22EDDBCA8C80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説明シート" sheetId="17" r:id="rId1"/>
    <sheet name="生産増加の入力シート" sheetId="14" r:id="rId2"/>
    <sheet name="設備投資の入力シート" sheetId="18" r:id="rId3"/>
    <sheet name="出力シート" sheetId="16" r:id="rId4"/>
    <sheet name="生産増加の計算シート" sheetId="12" r:id="rId5"/>
    <sheet name="設備投資の計算シート" sheetId="22" r:id="rId6"/>
    <sheet name="関係係数シート" sheetId="15" r:id="rId7"/>
  </sheets>
  <definedNames>
    <definedName name="_xlnm.Print_Area" localSheetId="6">関係係数シート!$K$2:$S$37</definedName>
    <definedName name="_xlnm.Print_Area" localSheetId="3">出力シート!$B$7:$H$47</definedName>
    <definedName name="_xlnm.Print_Area" localSheetId="4">生産増加の計算シート!$B$3:$AC$42</definedName>
    <definedName name="_xlnm.Print_Area" localSheetId="1">生産増加の入力シート!$B$2:$E$43</definedName>
    <definedName name="_xlnm.Print_Area" localSheetId="5">設備投資の計算シート!$B$3:$AA$42</definedName>
    <definedName name="_xlnm.Print_Area" localSheetId="2">設備投資の入力シート!$B$2:$I$46</definedName>
    <definedName name="_xlnm.Print_Area" localSheetId="0">説明シート!$C$173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8" l="1"/>
  <c r="I39" i="18"/>
  <c r="I40" i="18"/>
  <c r="I41" i="18"/>
  <c r="I42" i="18"/>
  <c r="I43" i="18"/>
  <c r="I44" i="18"/>
  <c r="I45" i="18"/>
  <c r="I10" i="18" l="1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9" i="18"/>
  <c r="F35" i="22" l="1"/>
  <c r="V35" i="22" s="1"/>
  <c r="F41" i="22"/>
  <c r="V41" i="22" s="1"/>
  <c r="D42" i="22"/>
  <c r="F42" i="22" s="1"/>
  <c r="D37" i="22"/>
  <c r="F37" i="22" s="1"/>
  <c r="D38" i="22"/>
  <c r="F38" i="22" s="1"/>
  <c r="D39" i="22"/>
  <c r="F39" i="22" s="1"/>
  <c r="H39" i="22" s="1"/>
  <c r="D40" i="22"/>
  <c r="F40" i="22" s="1"/>
  <c r="Y40" i="22" s="1"/>
  <c r="D36" i="22"/>
  <c r="F36" i="22" s="1"/>
  <c r="D7" i="22"/>
  <c r="F7" i="22" s="1"/>
  <c r="D8" i="22"/>
  <c r="F8" i="22" s="1"/>
  <c r="D9" i="22"/>
  <c r="F9" i="22" s="1"/>
  <c r="D10" i="22"/>
  <c r="F10" i="22" s="1"/>
  <c r="G10" i="22" s="1"/>
  <c r="D11" i="22"/>
  <c r="F11" i="22" s="1"/>
  <c r="D12" i="22"/>
  <c r="F12" i="22" s="1"/>
  <c r="D13" i="22"/>
  <c r="F13" i="22" s="1"/>
  <c r="D14" i="22"/>
  <c r="F14" i="22" s="1"/>
  <c r="D15" i="22"/>
  <c r="F15" i="22" s="1"/>
  <c r="D16" i="22"/>
  <c r="F16" i="22" s="1"/>
  <c r="Y16" i="22" s="1"/>
  <c r="D17" i="22"/>
  <c r="F17" i="22" s="1"/>
  <c r="D18" i="22"/>
  <c r="F18" i="22" s="1"/>
  <c r="D19" i="22"/>
  <c r="F19" i="22" s="1"/>
  <c r="D20" i="22"/>
  <c r="F20" i="22" s="1"/>
  <c r="D21" i="22"/>
  <c r="F21" i="22" s="1"/>
  <c r="D22" i="22"/>
  <c r="F22" i="22" s="1"/>
  <c r="G22" i="22" s="1"/>
  <c r="D23" i="22"/>
  <c r="F23" i="22" s="1"/>
  <c r="D24" i="22"/>
  <c r="F24" i="22" s="1"/>
  <c r="D25" i="22"/>
  <c r="F25" i="22" s="1"/>
  <c r="D26" i="22"/>
  <c r="F26" i="22" s="1"/>
  <c r="D27" i="22"/>
  <c r="F27" i="22" s="1"/>
  <c r="D28" i="22"/>
  <c r="F28" i="22" s="1"/>
  <c r="V28" i="22" s="1"/>
  <c r="D29" i="22"/>
  <c r="F29" i="22" s="1"/>
  <c r="D30" i="22"/>
  <c r="F30" i="22" s="1"/>
  <c r="D31" i="22"/>
  <c r="F31" i="22" s="1"/>
  <c r="D32" i="22"/>
  <c r="F32" i="22" s="1"/>
  <c r="D33" i="22"/>
  <c r="F33" i="22" s="1"/>
  <c r="D34" i="22"/>
  <c r="F34" i="22" s="1"/>
  <c r="H34" i="22" s="1"/>
  <c r="D6" i="22"/>
  <c r="F6" i="22" s="1"/>
  <c r="Y35" i="22" l="1"/>
  <c r="G41" i="22"/>
  <c r="H41" i="22"/>
  <c r="Y41" i="22"/>
  <c r="G35" i="22"/>
  <c r="H35" i="22"/>
  <c r="H36" i="22"/>
  <c r="Y36" i="22"/>
  <c r="H31" i="22"/>
  <c r="G31" i="22"/>
  <c r="V31" i="22"/>
  <c r="Y31" i="22"/>
  <c r="V32" i="22"/>
  <c r="Y32" i="22"/>
  <c r="H32" i="22"/>
  <c r="G32" i="22"/>
  <c r="V26" i="22"/>
  <c r="Y26" i="22"/>
  <c r="H26" i="22"/>
  <c r="G26" i="22"/>
  <c r="V20" i="22"/>
  <c r="Y20" i="22"/>
  <c r="H20" i="22"/>
  <c r="G20" i="22"/>
  <c r="V14" i="22"/>
  <c r="Y14" i="22"/>
  <c r="H14" i="22"/>
  <c r="G14" i="22"/>
  <c r="V8" i="22"/>
  <c r="Y8" i="22"/>
  <c r="H8" i="22"/>
  <c r="G8" i="22"/>
  <c r="H37" i="22"/>
  <c r="G37" i="22"/>
  <c r="V37" i="22"/>
  <c r="Y37" i="22"/>
  <c r="H18" i="22"/>
  <c r="G18" i="22"/>
  <c r="Y18" i="22"/>
  <c r="V18" i="22"/>
  <c r="Y19" i="22"/>
  <c r="H19" i="22"/>
  <c r="G19" i="22"/>
  <c r="V19" i="22"/>
  <c r="H24" i="22"/>
  <c r="G24" i="22"/>
  <c r="V24" i="22"/>
  <c r="Y24" i="22"/>
  <c r="V6" i="22"/>
  <c r="H6" i="22"/>
  <c r="G6" i="22"/>
  <c r="Y6" i="22"/>
  <c r="V17" i="22"/>
  <c r="G17" i="22"/>
  <c r="Y17" i="22"/>
  <c r="H17" i="22"/>
  <c r="H25" i="22"/>
  <c r="G25" i="22"/>
  <c r="V25" i="22"/>
  <c r="Y25" i="22"/>
  <c r="H13" i="22"/>
  <c r="G13" i="22"/>
  <c r="V13" i="22"/>
  <c r="Y13" i="22"/>
  <c r="H42" i="22"/>
  <c r="G42" i="22"/>
  <c r="V42" i="22"/>
  <c r="Y42" i="22"/>
  <c r="H30" i="22"/>
  <c r="G30" i="22"/>
  <c r="V30" i="22"/>
  <c r="Y30" i="22"/>
  <c r="H12" i="22"/>
  <c r="G12" i="22"/>
  <c r="Y12" i="22"/>
  <c r="V12" i="22"/>
  <c r="G29" i="22"/>
  <c r="V29" i="22"/>
  <c r="Y29" i="22"/>
  <c r="H29" i="22"/>
  <c r="V23" i="22"/>
  <c r="Y23" i="22"/>
  <c r="H23" i="22"/>
  <c r="G23" i="22"/>
  <c r="V11" i="22"/>
  <c r="Y11" i="22"/>
  <c r="H11" i="22"/>
  <c r="G11" i="22"/>
  <c r="Y33" i="22"/>
  <c r="H33" i="22"/>
  <c r="G33" i="22"/>
  <c r="V33" i="22"/>
  <c r="Y27" i="22"/>
  <c r="V27" i="22"/>
  <c r="H27" i="22"/>
  <c r="G27" i="22"/>
  <c r="H21" i="22"/>
  <c r="G21" i="22"/>
  <c r="Y21" i="22"/>
  <c r="V21" i="22"/>
  <c r="V15" i="22"/>
  <c r="Y15" i="22"/>
  <c r="H15" i="22"/>
  <c r="G15" i="22"/>
  <c r="H9" i="22"/>
  <c r="V9" i="22"/>
  <c r="Y9" i="22"/>
  <c r="G9" i="22"/>
  <c r="V38" i="22"/>
  <c r="Y38" i="22"/>
  <c r="H38" i="22"/>
  <c r="G38" i="22"/>
  <c r="G34" i="22"/>
  <c r="G16" i="22"/>
  <c r="H16" i="22"/>
  <c r="V40" i="22"/>
  <c r="V22" i="22"/>
  <c r="Y39" i="22"/>
  <c r="Y22" i="22"/>
  <c r="Y10" i="22"/>
  <c r="G28" i="22"/>
  <c r="H40" i="22"/>
  <c r="H22" i="22"/>
  <c r="H10" i="22"/>
  <c r="V16" i="22"/>
  <c r="V10" i="22"/>
  <c r="G39" i="22"/>
  <c r="V39" i="22"/>
  <c r="V36" i="22"/>
  <c r="Y34" i="22"/>
  <c r="Y28" i="22"/>
  <c r="G40" i="22"/>
  <c r="H28" i="22"/>
  <c r="V34" i="22"/>
  <c r="G36" i="22"/>
  <c r="Y7" i="22"/>
  <c r="J6" i="22" a="1"/>
  <c r="J7" i="22" s="1"/>
  <c r="H7" i="22"/>
  <c r="G7" i="22"/>
  <c r="V7" i="22"/>
  <c r="J21" i="22" l="1"/>
  <c r="J18" i="22"/>
  <c r="J13" i="22"/>
  <c r="J34" i="22"/>
  <c r="J30" i="22"/>
  <c r="J19" i="22"/>
  <c r="J38" i="22"/>
  <c r="J39" i="22"/>
  <c r="J40" i="22"/>
  <c r="J41" i="22"/>
  <c r="J36" i="22"/>
  <c r="J31" i="22"/>
  <c r="J15" i="22"/>
  <c r="J16" i="22"/>
  <c r="J17" i="22"/>
  <c r="J12" i="22"/>
  <c r="J14" i="22"/>
  <c r="J22" i="22"/>
  <c r="J20" i="22"/>
  <c r="J8" i="22"/>
  <c r="J27" i="22"/>
  <c r="J28" i="22"/>
  <c r="J29" i="22"/>
  <c r="J24" i="22"/>
  <c r="J32" i="22"/>
  <c r="J33" i="22"/>
  <c r="W7" i="22"/>
  <c r="L7" i="22"/>
  <c r="Z7" i="22"/>
  <c r="K7" i="22"/>
  <c r="J37" i="22"/>
  <c r="J23" i="22"/>
  <c r="J26" i="22"/>
  <c r="J35" i="22"/>
  <c r="J25" i="22"/>
  <c r="J9" i="22"/>
  <c r="J10" i="22"/>
  <c r="J11" i="22"/>
  <c r="J6" i="22"/>
  <c r="J42" i="22"/>
  <c r="W19" i="22" l="1"/>
  <c r="L19" i="22"/>
  <c r="Z19" i="22"/>
  <c r="K19" i="22"/>
  <c r="W25" i="22"/>
  <c r="L25" i="22"/>
  <c r="Z25" i="22"/>
  <c r="K25" i="22"/>
  <c r="W29" i="22"/>
  <c r="Z29" i="22"/>
  <c r="L29" i="22"/>
  <c r="K29" i="22"/>
  <c r="W14" i="22"/>
  <c r="K14" i="22"/>
  <c r="Z14" i="22"/>
  <c r="L14" i="22"/>
  <c r="W36" i="22"/>
  <c r="K36" i="22"/>
  <c r="Z36" i="22"/>
  <c r="L36" i="22"/>
  <c r="W30" i="22"/>
  <c r="K30" i="22"/>
  <c r="Z30" i="22"/>
  <c r="L30" i="22"/>
  <c r="W22" i="22"/>
  <c r="Z22" i="22"/>
  <c r="L22" i="22"/>
  <c r="K22" i="22"/>
  <c r="W35" i="22"/>
  <c r="Z35" i="22"/>
  <c r="L35" i="22"/>
  <c r="K35" i="22"/>
  <c r="W28" i="22"/>
  <c r="Z28" i="22"/>
  <c r="L28" i="22"/>
  <c r="K28" i="22"/>
  <c r="W12" i="22"/>
  <c r="K12" i="22"/>
  <c r="Z12" i="22"/>
  <c r="L12" i="22"/>
  <c r="W41" i="22"/>
  <c r="Z41" i="22"/>
  <c r="L41" i="22"/>
  <c r="K41" i="22"/>
  <c r="W34" i="22"/>
  <c r="Z34" i="22"/>
  <c r="L34" i="22"/>
  <c r="K34" i="22"/>
  <c r="W9" i="22"/>
  <c r="L9" i="22"/>
  <c r="Z9" i="22"/>
  <c r="K9" i="22"/>
  <c r="W24" i="22"/>
  <c r="K24" i="22"/>
  <c r="Z24" i="22"/>
  <c r="L24" i="22"/>
  <c r="W31" i="22"/>
  <c r="L31" i="22"/>
  <c r="Z31" i="22"/>
  <c r="K31" i="22"/>
  <c r="W42" i="22"/>
  <c r="K42" i="22"/>
  <c r="Z42" i="22"/>
  <c r="L42" i="22"/>
  <c r="Z6" i="22"/>
  <c r="L6" i="22"/>
  <c r="W6" i="22"/>
  <c r="K6" i="22"/>
  <c r="W26" i="22"/>
  <c r="K26" i="22"/>
  <c r="Z26" i="22"/>
  <c r="L26" i="22"/>
  <c r="W27" i="22"/>
  <c r="L27" i="22"/>
  <c r="Z27" i="22"/>
  <c r="K27" i="22"/>
  <c r="W17" i="22"/>
  <c r="Z17" i="22"/>
  <c r="L17" i="22"/>
  <c r="K17" i="22"/>
  <c r="W40" i="22"/>
  <c r="Z40" i="22"/>
  <c r="L40" i="22"/>
  <c r="K40" i="22"/>
  <c r="W13" i="22"/>
  <c r="L13" i="22"/>
  <c r="Z13" i="22"/>
  <c r="K13" i="22"/>
  <c r="W11" i="22"/>
  <c r="Z11" i="22"/>
  <c r="L11" i="22"/>
  <c r="K11" i="22"/>
  <c r="W23" i="22"/>
  <c r="Z23" i="22"/>
  <c r="L23" i="22"/>
  <c r="K23" i="22"/>
  <c r="W33" i="22"/>
  <c r="L33" i="22"/>
  <c r="Z33" i="22"/>
  <c r="K33" i="22"/>
  <c r="W8" i="22"/>
  <c r="K8" i="22"/>
  <c r="Z8" i="22"/>
  <c r="L8" i="22"/>
  <c r="W16" i="22"/>
  <c r="Z16" i="22"/>
  <c r="L16" i="22"/>
  <c r="K16" i="22"/>
  <c r="W39" i="22"/>
  <c r="L39" i="22"/>
  <c r="Z39" i="22"/>
  <c r="K39" i="22"/>
  <c r="W18" i="22"/>
  <c r="K18" i="22"/>
  <c r="Z18" i="22"/>
  <c r="L18" i="22"/>
  <c r="W10" i="22"/>
  <c r="Z10" i="22"/>
  <c r="L10" i="22"/>
  <c r="K10" i="22"/>
  <c r="W37" i="22"/>
  <c r="L37" i="22"/>
  <c r="Z37" i="22"/>
  <c r="K37" i="22"/>
  <c r="W32" i="22"/>
  <c r="K32" i="22"/>
  <c r="Z32" i="22"/>
  <c r="L32" i="22"/>
  <c r="W20" i="22"/>
  <c r="K20" i="22"/>
  <c r="Z20" i="22"/>
  <c r="L20" i="22"/>
  <c r="W15" i="22"/>
  <c r="L15" i="22"/>
  <c r="Z15" i="22"/>
  <c r="K15" i="22"/>
  <c r="W38" i="22"/>
  <c r="K38" i="22"/>
  <c r="Z38" i="22"/>
  <c r="L38" i="22"/>
  <c r="W21" i="22"/>
  <c r="L21" i="22"/>
  <c r="Z21" i="22"/>
  <c r="K21" i="22"/>
  <c r="F43" i="22" l="1"/>
  <c r="D42" i="16" s="1"/>
  <c r="D43" i="22"/>
  <c r="Y43" i="22" l="1"/>
  <c r="H42" i="16" s="1"/>
  <c r="G43" i="22"/>
  <c r="E42" i="16" s="1"/>
  <c r="V43" i="22"/>
  <c r="G42" i="16" s="1"/>
  <c r="H43" i="22"/>
  <c r="F42" i="16" s="1"/>
  <c r="J43" i="22" l="1"/>
  <c r="D41" i="16" l="1"/>
  <c r="W43" i="22"/>
  <c r="G41" i="16" s="1"/>
  <c r="Z43" i="22"/>
  <c r="H41" i="16" s="1"/>
  <c r="L43" i="22"/>
  <c r="F41" i="16" s="1"/>
  <c r="K43" i="22"/>
  <c r="E41" i="16" s="1"/>
  <c r="F43" i="16" l="1"/>
  <c r="E43" i="16"/>
  <c r="H43" i="16"/>
  <c r="G43" i="16"/>
  <c r="D43" i="16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6" i="12"/>
  <c r="AA42" i="12" l="1"/>
  <c r="H42" i="12"/>
  <c r="G42" i="12"/>
  <c r="AA40" i="12"/>
  <c r="H40" i="12"/>
  <c r="G40" i="12"/>
  <c r="AA38" i="12"/>
  <c r="H38" i="12"/>
  <c r="G38" i="12"/>
  <c r="AA36" i="12"/>
  <c r="H36" i="12"/>
  <c r="G36" i="12"/>
  <c r="AA34" i="12"/>
  <c r="H34" i="12"/>
  <c r="G34" i="12"/>
  <c r="AA32" i="12"/>
  <c r="H32" i="12"/>
  <c r="G32" i="12"/>
  <c r="AA30" i="12"/>
  <c r="H30" i="12"/>
  <c r="G30" i="12"/>
  <c r="AA28" i="12"/>
  <c r="H28" i="12"/>
  <c r="G28" i="12"/>
  <c r="AA26" i="12"/>
  <c r="H26" i="12"/>
  <c r="G26" i="12"/>
  <c r="AA24" i="12"/>
  <c r="H24" i="12"/>
  <c r="G24" i="12"/>
  <c r="AA22" i="12"/>
  <c r="H22" i="12"/>
  <c r="G22" i="12"/>
  <c r="AA20" i="12"/>
  <c r="H20" i="12"/>
  <c r="G20" i="12"/>
  <c r="AA18" i="12"/>
  <c r="H18" i="12"/>
  <c r="G18" i="12"/>
  <c r="AA16" i="12"/>
  <c r="H16" i="12"/>
  <c r="G16" i="12"/>
  <c r="AA14" i="12"/>
  <c r="H14" i="12"/>
  <c r="G14" i="12"/>
  <c r="AA12" i="12"/>
  <c r="H12" i="12"/>
  <c r="G12" i="12"/>
  <c r="AA10" i="12"/>
  <c r="H10" i="12"/>
  <c r="G10" i="12"/>
  <c r="AA8" i="12"/>
  <c r="H8" i="12"/>
  <c r="G8" i="12"/>
  <c r="AA6" i="12"/>
  <c r="H6" i="12"/>
  <c r="G6" i="12"/>
  <c r="AA41" i="12"/>
  <c r="H41" i="12"/>
  <c r="G41" i="12"/>
  <c r="AA39" i="12"/>
  <c r="H39" i="12"/>
  <c r="G39" i="12"/>
  <c r="AA37" i="12"/>
  <c r="H37" i="12"/>
  <c r="G37" i="12"/>
  <c r="AA35" i="12"/>
  <c r="H35" i="12"/>
  <c r="G35" i="12"/>
  <c r="X33" i="12"/>
  <c r="H33" i="12"/>
  <c r="G33" i="12"/>
  <c r="AA31" i="12"/>
  <c r="H31" i="12"/>
  <c r="G31" i="12"/>
  <c r="AA29" i="12"/>
  <c r="H29" i="12"/>
  <c r="G29" i="12"/>
  <c r="AA27" i="12"/>
  <c r="H27" i="12"/>
  <c r="G27" i="12"/>
  <c r="AA25" i="12"/>
  <c r="H25" i="12"/>
  <c r="G25" i="12"/>
  <c r="AA23" i="12"/>
  <c r="H23" i="12"/>
  <c r="G23" i="12"/>
  <c r="AA21" i="12"/>
  <c r="H21" i="12"/>
  <c r="G21" i="12"/>
  <c r="AA19" i="12"/>
  <c r="H19" i="12"/>
  <c r="G19" i="12"/>
  <c r="AA17" i="12"/>
  <c r="H17" i="12"/>
  <c r="G17" i="12"/>
  <c r="AA15" i="12"/>
  <c r="H15" i="12"/>
  <c r="G15" i="12"/>
  <c r="AA13" i="12"/>
  <c r="H13" i="12"/>
  <c r="G13" i="12"/>
  <c r="AA11" i="12"/>
  <c r="H11" i="12"/>
  <c r="G11" i="12"/>
  <c r="AA9" i="12"/>
  <c r="H9" i="12"/>
  <c r="G9" i="12"/>
  <c r="AA7" i="12"/>
  <c r="H7" i="12"/>
  <c r="G7" i="12"/>
  <c r="X42" i="12"/>
  <c r="X24" i="12"/>
  <c r="X40" i="12"/>
  <c r="X22" i="12"/>
  <c r="X36" i="12"/>
  <c r="X18" i="12"/>
  <c r="X34" i="12"/>
  <c r="X16" i="12"/>
  <c r="X30" i="12"/>
  <c r="X12" i="12"/>
  <c r="X28" i="12"/>
  <c r="X10" i="12"/>
  <c r="X41" i="12"/>
  <c r="X35" i="12"/>
  <c r="X29" i="12"/>
  <c r="X23" i="12"/>
  <c r="X17" i="12"/>
  <c r="X11" i="12"/>
  <c r="X27" i="12"/>
  <c r="X15" i="12"/>
  <c r="X9" i="12"/>
  <c r="AA33" i="12"/>
  <c r="X38" i="12"/>
  <c r="X32" i="12"/>
  <c r="X26" i="12"/>
  <c r="X20" i="12"/>
  <c r="X14" i="12"/>
  <c r="X8" i="12"/>
  <c r="X39" i="12"/>
  <c r="X21" i="12"/>
  <c r="X6" i="12"/>
  <c r="X37" i="12"/>
  <c r="X31" i="12"/>
  <c r="X25" i="12"/>
  <c r="X19" i="12"/>
  <c r="X13" i="12"/>
  <c r="X7" i="12"/>
  <c r="F43" i="12"/>
  <c r="D27" i="16" s="1"/>
  <c r="D14" i="16" s="1"/>
  <c r="D43" i="12"/>
  <c r="H43" i="12" l="1"/>
  <c r="F27" i="16" s="1"/>
  <c r="F14" i="16" s="1"/>
  <c r="G43" i="12"/>
  <c r="E27" i="16" s="1"/>
  <c r="E14" i="16" s="1"/>
  <c r="AA43" i="12"/>
  <c r="H27" i="16" s="1"/>
  <c r="H14" i="16" s="1"/>
  <c r="X43" i="12"/>
  <c r="G27" i="16" s="1"/>
  <c r="G14" i="16" s="1"/>
  <c r="D46" i="18" l="1"/>
  <c r="BK4" i="15" l="1"/>
  <c r="R13" i="15" l="1"/>
  <c r="R14" i="15"/>
  <c r="R15" i="15"/>
  <c r="R16" i="15"/>
  <c r="R17" i="15"/>
  <c r="AE45" i="22" l="1" a="1"/>
  <c r="AF45" i="22" s="1"/>
  <c r="BJ45" i="22" l="1"/>
  <c r="AY45" i="22"/>
  <c r="AG45" i="22"/>
  <c r="AP45" i="22"/>
  <c r="BM45" i="22"/>
  <c r="BE45" i="22"/>
  <c r="AU45" i="22"/>
  <c r="AK45" i="22"/>
  <c r="BF45" i="22"/>
  <c r="AW45" i="22"/>
  <c r="AO45" i="22"/>
  <c r="BK45" i="22"/>
  <c r="BB45" i="22"/>
  <c r="AQ45" i="22"/>
  <c r="AI45" i="22"/>
  <c r="BG45" i="22"/>
  <c r="BA45" i="22"/>
  <c r="AT45" i="22"/>
  <c r="AL45" i="22"/>
  <c r="AE45" i="22"/>
  <c r="BI45" i="22"/>
  <c r="BC45" i="22"/>
  <c r="AX45" i="22"/>
  <c r="AS45" i="22"/>
  <c r="AM45" i="22"/>
  <c r="AH45" i="22"/>
  <c r="BL45" i="22"/>
  <c r="BH45" i="22"/>
  <c r="BD45" i="22"/>
  <c r="AZ45" i="22"/>
  <c r="AV45" i="22"/>
  <c r="AR45" i="22"/>
  <c r="AN45" i="22"/>
  <c r="AJ45" i="22"/>
  <c r="F49" i="16"/>
  <c r="E49" i="16"/>
  <c r="F34" i="16"/>
  <c r="E34" i="16"/>
  <c r="BN45" i="22" l="1"/>
  <c r="BK8" i="22" l="1"/>
  <c r="BK6" i="22"/>
  <c r="BK12" i="22"/>
  <c r="BK16" i="22"/>
  <c r="BK20" i="22"/>
  <c r="BK10" i="22"/>
  <c r="BK11" i="22"/>
  <c r="BK17" i="22"/>
  <c r="BK7" i="22"/>
  <c r="BK9" i="22"/>
  <c r="BK19" i="22"/>
  <c r="BK26" i="22"/>
  <c r="BK30" i="22"/>
  <c r="BK21" i="22"/>
  <c r="BK23" i="22"/>
  <c r="BK25" i="22"/>
  <c r="BK15" i="22"/>
  <c r="BK18" i="22"/>
  <c r="BK24" i="22"/>
  <c r="BK32" i="22"/>
  <c r="BK35" i="22"/>
  <c r="BK39" i="22"/>
  <c r="BK13" i="22"/>
  <c r="BK22" i="22"/>
  <c r="BK27" i="22"/>
  <c r="BK29" i="22"/>
  <c r="BK34" i="22"/>
  <c r="BK38" i="22"/>
  <c r="BK42" i="22"/>
  <c r="BK14" i="22"/>
  <c r="BK31" i="22"/>
  <c r="BK33" i="22"/>
  <c r="BK37" i="22"/>
  <c r="BK41" i="22"/>
  <c r="BK28" i="22"/>
  <c r="BK40" i="22"/>
  <c r="BK36" i="22"/>
  <c r="BH9" i="22"/>
  <c r="BH7" i="22"/>
  <c r="BH13" i="22"/>
  <c r="BH17" i="22"/>
  <c r="BH21" i="22"/>
  <c r="BH6" i="22"/>
  <c r="BH15" i="22"/>
  <c r="BH16" i="22"/>
  <c r="BH18" i="22"/>
  <c r="BH20" i="22"/>
  <c r="BH27" i="22"/>
  <c r="BH31" i="22"/>
  <c r="BH8" i="22"/>
  <c r="BH10" i="22"/>
  <c r="BH12" i="22"/>
  <c r="BH14" i="22"/>
  <c r="BH22" i="22"/>
  <c r="BH26" i="22"/>
  <c r="BH19" i="22"/>
  <c r="BH25" i="22"/>
  <c r="BH36" i="22"/>
  <c r="BH40" i="22"/>
  <c r="BH11" i="22"/>
  <c r="BH23" i="22"/>
  <c r="BH28" i="22"/>
  <c r="BH30" i="22"/>
  <c r="BH35" i="22"/>
  <c r="BH39" i="22"/>
  <c r="BH32" i="22"/>
  <c r="BH34" i="22"/>
  <c r="BH38" i="22"/>
  <c r="BH42" i="22"/>
  <c r="BH24" i="22"/>
  <c r="BH41" i="22"/>
  <c r="BH37" i="22"/>
  <c r="BH29" i="22"/>
  <c r="BH33" i="22"/>
  <c r="BB6" i="22"/>
  <c r="BB10" i="22"/>
  <c r="BB11" i="22"/>
  <c r="BB14" i="22"/>
  <c r="BB18" i="22"/>
  <c r="BB22" i="22"/>
  <c r="BB7" i="22"/>
  <c r="BB15" i="22"/>
  <c r="BB17" i="22"/>
  <c r="BB16" i="22"/>
  <c r="BB24" i="22"/>
  <c r="BB28" i="22"/>
  <c r="BB32" i="22"/>
  <c r="BB9" i="22"/>
  <c r="BB12" i="22"/>
  <c r="BB13" i="22"/>
  <c r="BB19" i="22"/>
  <c r="BB21" i="22"/>
  <c r="BB27" i="22"/>
  <c r="BB30" i="22"/>
  <c r="BB33" i="22"/>
  <c r="BB37" i="22"/>
  <c r="BB41" i="22"/>
  <c r="BB23" i="22"/>
  <c r="BB26" i="22"/>
  <c r="BB29" i="22"/>
  <c r="BB35" i="22"/>
  <c r="BB39" i="22"/>
  <c r="BB8" i="22"/>
  <c r="BB25" i="22"/>
  <c r="BB36" i="22"/>
  <c r="BB40" i="22"/>
  <c r="BB31" i="22"/>
  <c r="BB42" i="22"/>
  <c r="BB38" i="22"/>
  <c r="BB34" i="22"/>
  <c r="BB20" i="22"/>
  <c r="BG7" i="22"/>
  <c r="BG11" i="22"/>
  <c r="BG6" i="22"/>
  <c r="BG15" i="22"/>
  <c r="BG19" i="22"/>
  <c r="BG23" i="22"/>
  <c r="BG17" i="22"/>
  <c r="BG10" i="22"/>
  <c r="BG8" i="22"/>
  <c r="BG12" i="22"/>
  <c r="BG13" i="22"/>
  <c r="BG25" i="22"/>
  <c r="BG29" i="22"/>
  <c r="BG21" i="22"/>
  <c r="BG24" i="22"/>
  <c r="BG9" i="22"/>
  <c r="BG30" i="22"/>
  <c r="BG32" i="22"/>
  <c r="BG34" i="22"/>
  <c r="BG38" i="22"/>
  <c r="BG42" i="22"/>
  <c r="BG18" i="22"/>
  <c r="BG31" i="22"/>
  <c r="BG40" i="22"/>
  <c r="BG14" i="22"/>
  <c r="BG16" i="22"/>
  <c r="BG20" i="22"/>
  <c r="BG26" i="22"/>
  <c r="BG33" i="22"/>
  <c r="BG37" i="22"/>
  <c r="BG41" i="22"/>
  <c r="BG27" i="22"/>
  <c r="BG36" i="22"/>
  <c r="BG28" i="22"/>
  <c r="BG35" i="22"/>
  <c r="BG22" i="22"/>
  <c r="BG39" i="22"/>
  <c r="BC7" i="22"/>
  <c r="BC11" i="22"/>
  <c r="BC9" i="22"/>
  <c r="BC15" i="22"/>
  <c r="BC19" i="22"/>
  <c r="BC23" i="22"/>
  <c r="BC6" i="22"/>
  <c r="BC8" i="22"/>
  <c r="BC13" i="22"/>
  <c r="BC17" i="22"/>
  <c r="BC20" i="22"/>
  <c r="BC22" i="22"/>
  <c r="BC25" i="22"/>
  <c r="BC29" i="22"/>
  <c r="BC14" i="22"/>
  <c r="BC16" i="22"/>
  <c r="BC24" i="22"/>
  <c r="BC12" i="22"/>
  <c r="BC21" i="22"/>
  <c r="BC27" i="22"/>
  <c r="BC28" i="22"/>
  <c r="BC34" i="22"/>
  <c r="BC38" i="22"/>
  <c r="BC42" i="22"/>
  <c r="BC36" i="22"/>
  <c r="BC10" i="22"/>
  <c r="BC18" i="22"/>
  <c r="BC30" i="22"/>
  <c r="BC32" i="22"/>
  <c r="BC33" i="22"/>
  <c r="BC37" i="22"/>
  <c r="BC41" i="22"/>
  <c r="BC40" i="22"/>
  <c r="BC26" i="22"/>
  <c r="BC39" i="22"/>
  <c r="BC31" i="22"/>
  <c r="BC35" i="22"/>
  <c r="AJ8" i="22"/>
  <c r="AJ12" i="22"/>
  <c r="AJ10" i="22"/>
  <c r="AJ16" i="22"/>
  <c r="AJ20" i="22"/>
  <c r="AJ24" i="22"/>
  <c r="AJ11" i="22"/>
  <c r="AJ14" i="22"/>
  <c r="AJ7" i="22"/>
  <c r="AJ9" i="22"/>
  <c r="AJ21" i="22"/>
  <c r="AJ23" i="22"/>
  <c r="AJ26" i="22"/>
  <c r="AJ30" i="22"/>
  <c r="AJ18" i="22"/>
  <c r="AJ25" i="22"/>
  <c r="AJ15" i="22"/>
  <c r="AJ17" i="22"/>
  <c r="AJ29" i="22"/>
  <c r="AJ35" i="22"/>
  <c r="AJ39" i="22"/>
  <c r="AJ6" i="22"/>
  <c r="AJ37" i="22"/>
  <c r="AJ13" i="22"/>
  <c r="AJ31" i="22"/>
  <c r="AJ34" i="22"/>
  <c r="AJ38" i="22"/>
  <c r="AJ42" i="22"/>
  <c r="AJ22" i="22"/>
  <c r="AJ28" i="22"/>
  <c r="AJ33" i="22"/>
  <c r="AJ41" i="22"/>
  <c r="AJ19" i="22"/>
  <c r="AJ32" i="22"/>
  <c r="AJ40" i="22"/>
  <c r="AJ27" i="22"/>
  <c r="AJ36" i="22"/>
  <c r="AW9" i="22"/>
  <c r="AW11" i="22"/>
  <c r="AW13" i="22"/>
  <c r="AW17" i="22"/>
  <c r="AW21" i="22"/>
  <c r="AW8" i="22"/>
  <c r="AW10" i="22"/>
  <c r="AW15" i="22"/>
  <c r="AW6" i="22"/>
  <c r="AW7" i="22"/>
  <c r="AW22" i="22"/>
  <c r="AW24" i="22"/>
  <c r="AW27" i="22"/>
  <c r="AW31" i="22"/>
  <c r="AW16" i="22"/>
  <c r="AW19" i="22"/>
  <c r="AW26" i="22"/>
  <c r="AW23" i="22"/>
  <c r="AW28" i="22"/>
  <c r="AW30" i="22"/>
  <c r="AW36" i="22"/>
  <c r="AW40" i="22"/>
  <c r="AW14" i="22"/>
  <c r="AW34" i="22"/>
  <c r="AW38" i="22"/>
  <c r="AW42" i="22"/>
  <c r="AW20" i="22"/>
  <c r="AW32" i="22"/>
  <c r="AW35" i="22"/>
  <c r="AW39" i="22"/>
  <c r="AW12" i="22"/>
  <c r="AW25" i="22"/>
  <c r="AW29" i="22"/>
  <c r="AW18" i="22"/>
  <c r="AW33" i="22"/>
  <c r="AW41" i="22"/>
  <c r="AW37" i="22"/>
  <c r="BI6" i="22"/>
  <c r="BI10" i="22"/>
  <c r="BI14" i="22"/>
  <c r="BI18" i="22"/>
  <c r="BI22" i="22"/>
  <c r="BI7" i="22"/>
  <c r="BI8" i="22"/>
  <c r="BI16" i="22"/>
  <c r="BI11" i="22"/>
  <c r="BI17" i="22"/>
  <c r="BI23" i="22"/>
  <c r="BI24" i="22"/>
  <c r="BI28" i="22"/>
  <c r="BI32" i="22"/>
  <c r="BI13" i="22"/>
  <c r="BI15" i="22"/>
  <c r="BI20" i="22"/>
  <c r="BI27" i="22"/>
  <c r="BI29" i="22"/>
  <c r="BI31" i="22"/>
  <c r="BI33" i="22"/>
  <c r="BI37" i="22"/>
  <c r="BI41" i="22"/>
  <c r="BI12" i="22"/>
  <c r="BI30" i="22"/>
  <c r="BI35" i="22"/>
  <c r="BI39" i="22"/>
  <c r="BI9" i="22"/>
  <c r="BI19" i="22"/>
  <c r="BI25" i="22"/>
  <c r="BI36" i="22"/>
  <c r="BI40" i="22"/>
  <c r="BI26" i="22"/>
  <c r="BI34" i="22"/>
  <c r="BI42" i="22"/>
  <c r="BI21" i="22"/>
  <c r="BI38" i="22"/>
  <c r="BF6" i="22"/>
  <c r="BF10" i="22"/>
  <c r="BF8" i="22"/>
  <c r="BF14" i="22"/>
  <c r="BF18" i="22"/>
  <c r="BF22" i="22"/>
  <c r="BF12" i="22"/>
  <c r="BF9" i="22"/>
  <c r="BF19" i="22"/>
  <c r="BF21" i="22"/>
  <c r="BF24" i="22"/>
  <c r="BF28" i="22"/>
  <c r="BF32" i="22"/>
  <c r="BF23" i="22"/>
  <c r="BF27" i="22"/>
  <c r="BF11" i="22"/>
  <c r="BF16" i="22"/>
  <c r="BF20" i="22"/>
  <c r="BF26" i="22"/>
  <c r="BF33" i="22"/>
  <c r="BF37" i="22"/>
  <c r="BF41" i="22"/>
  <c r="BF7" i="22"/>
  <c r="BF29" i="22"/>
  <c r="BF31" i="22"/>
  <c r="BF36" i="22"/>
  <c r="BF40" i="22"/>
  <c r="BF17" i="22"/>
  <c r="BF35" i="22"/>
  <c r="BF39" i="22"/>
  <c r="BF13" i="22"/>
  <c r="BF15" i="22"/>
  <c r="BF25" i="22"/>
  <c r="BF30" i="22"/>
  <c r="BF42" i="22"/>
  <c r="BF38" i="22"/>
  <c r="BF34" i="22"/>
  <c r="AY7" i="22"/>
  <c r="AY11" i="22"/>
  <c r="AY15" i="22"/>
  <c r="AY19" i="22"/>
  <c r="AY23" i="22"/>
  <c r="AY16" i="22"/>
  <c r="AY9" i="22"/>
  <c r="AY10" i="22"/>
  <c r="AY12" i="22"/>
  <c r="AY18" i="22"/>
  <c r="AY25" i="22"/>
  <c r="AY29" i="22"/>
  <c r="AY20" i="22"/>
  <c r="AY22" i="22"/>
  <c r="AY6" i="22"/>
  <c r="AY17" i="22"/>
  <c r="AY31" i="22"/>
  <c r="AY34" i="22"/>
  <c r="AY38" i="22"/>
  <c r="AY42" i="22"/>
  <c r="AY8" i="22"/>
  <c r="AY27" i="22"/>
  <c r="AY30" i="22"/>
  <c r="AY40" i="22"/>
  <c r="AY13" i="22"/>
  <c r="AY26" i="22"/>
  <c r="AY28" i="22"/>
  <c r="AY33" i="22"/>
  <c r="AY37" i="22"/>
  <c r="AY41" i="22"/>
  <c r="AY24" i="22"/>
  <c r="AY32" i="22"/>
  <c r="AY36" i="22"/>
  <c r="AY39" i="22"/>
  <c r="AY14" i="22"/>
  <c r="AY21" i="22"/>
  <c r="AY35" i="22"/>
  <c r="AX6" i="22"/>
  <c r="AX10" i="22"/>
  <c r="AX7" i="22"/>
  <c r="AX9" i="22"/>
  <c r="AX14" i="22"/>
  <c r="AX18" i="22"/>
  <c r="AX22" i="22"/>
  <c r="AX11" i="22"/>
  <c r="AX13" i="22"/>
  <c r="AX8" i="22"/>
  <c r="AX20" i="22"/>
  <c r="AX28" i="22"/>
  <c r="AX32" i="22"/>
  <c r="AX17" i="22"/>
  <c r="AX24" i="22"/>
  <c r="AX27" i="22"/>
  <c r="AX15" i="22"/>
  <c r="AX19" i="22"/>
  <c r="AX26" i="22"/>
  <c r="AX33" i="22"/>
  <c r="AX37" i="22"/>
  <c r="AX41" i="22"/>
  <c r="AX23" i="22"/>
  <c r="AX30" i="22"/>
  <c r="AX36" i="22"/>
  <c r="AX40" i="22"/>
  <c r="AX16" i="22"/>
  <c r="AX21" i="22"/>
  <c r="AX35" i="22"/>
  <c r="AX39" i="22"/>
  <c r="AX25" i="22"/>
  <c r="AX38" i="22"/>
  <c r="AX12" i="22"/>
  <c r="AX29" i="22"/>
  <c r="AX34" i="22"/>
  <c r="AX31" i="22"/>
  <c r="AX42" i="22"/>
  <c r="AU7" i="22"/>
  <c r="AU11" i="22"/>
  <c r="AU8" i="22"/>
  <c r="AU10" i="22"/>
  <c r="AU15" i="22"/>
  <c r="AU19" i="22"/>
  <c r="AU23" i="22"/>
  <c r="AU6" i="22"/>
  <c r="AU12" i="22"/>
  <c r="AU14" i="22"/>
  <c r="AU16" i="22"/>
  <c r="AU17" i="22"/>
  <c r="AU21" i="22"/>
  <c r="AU25" i="22"/>
  <c r="AU29" i="22"/>
  <c r="AU13" i="22"/>
  <c r="AU18" i="22"/>
  <c r="AU20" i="22"/>
  <c r="AU27" i="22"/>
  <c r="AU34" i="22"/>
  <c r="AU38" i="22"/>
  <c r="AU42" i="22"/>
  <c r="AU22" i="22"/>
  <c r="AU36" i="22"/>
  <c r="AU24" i="22"/>
  <c r="AU31" i="22"/>
  <c r="AU33" i="22"/>
  <c r="AU37" i="22"/>
  <c r="AU41" i="22"/>
  <c r="AU28" i="22"/>
  <c r="AU40" i="22"/>
  <c r="AU9" i="22"/>
  <c r="AU26" i="22"/>
  <c r="AU32" i="22"/>
  <c r="AU39" i="22"/>
  <c r="AU35" i="22"/>
  <c r="AU30" i="22"/>
  <c r="AN8" i="22"/>
  <c r="AN7" i="22"/>
  <c r="AN12" i="22"/>
  <c r="AN16" i="22"/>
  <c r="AN20" i="22"/>
  <c r="AN24" i="22"/>
  <c r="AN6" i="22"/>
  <c r="AN15" i="22"/>
  <c r="AN17" i="22"/>
  <c r="AN18" i="22"/>
  <c r="AN26" i="22"/>
  <c r="AN30" i="22"/>
  <c r="AN9" i="22"/>
  <c r="AN13" i="22"/>
  <c r="AN14" i="22"/>
  <c r="AN22" i="22"/>
  <c r="AN25" i="22"/>
  <c r="AN11" i="22"/>
  <c r="AN19" i="22"/>
  <c r="AN31" i="22"/>
  <c r="AN35" i="22"/>
  <c r="AN39" i="22"/>
  <c r="AN33" i="22"/>
  <c r="AN41" i="22"/>
  <c r="AN10" i="22"/>
  <c r="AN23" i="22"/>
  <c r="AN27" i="22"/>
  <c r="AN28" i="22"/>
  <c r="AN34" i="22"/>
  <c r="AN38" i="22"/>
  <c r="AN42" i="22"/>
  <c r="AN32" i="22"/>
  <c r="AN37" i="22"/>
  <c r="AN36" i="22"/>
  <c r="AN21" i="22"/>
  <c r="AN29" i="22"/>
  <c r="AN40" i="22"/>
  <c r="BD8" i="22"/>
  <c r="BD7" i="22"/>
  <c r="BD12" i="22"/>
  <c r="BD16" i="22"/>
  <c r="BD20" i="22"/>
  <c r="BD9" i="22"/>
  <c r="BD10" i="22"/>
  <c r="BD6" i="22"/>
  <c r="BD18" i="22"/>
  <c r="BD26" i="22"/>
  <c r="BD30" i="22"/>
  <c r="BD11" i="22"/>
  <c r="BD15" i="22"/>
  <c r="BD17" i="22"/>
  <c r="BD22" i="22"/>
  <c r="BD25" i="22"/>
  <c r="BD14" i="22"/>
  <c r="BD24" i="22"/>
  <c r="BD31" i="22"/>
  <c r="BD35" i="22"/>
  <c r="BD39" i="22"/>
  <c r="BD13" i="22"/>
  <c r="BD32" i="22"/>
  <c r="BD21" i="22"/>
  <c r="BD27" i="22"/>
  <c r="BD28" i="22"/>
  <c r="BD34" i="22"/>
  <c r="BD38" i="22"/>
  <c r="BD42" i="22"/>
  <c r="BD19" i="22"/>
  <c r="BD33" i="22"/>
  <c r="BD37" i="22"/>
  <c r="BD41" i="22"/>
  <c r="BD36" i="22"/>
  <c r="BD23" i="22"/>
  <c r="BD29" i="22"/>
  <c r="BD40" i="22"/>
  <c r="AK9" i="22"/>
  <c r="AK6" i="22"/>
  <c r="AK8" i="22"/>
  <c r="AK13" i="22"/>
  <c r="AK17" i="22"/>
  <c r="AK21" i="22"/>
  <c r="AK12" i="22"/>
  <c r="AK10" i="22"/>
  <c r="AK7" i="22"/>
  <c r="AK19" i="22"/>
  <c r="AK27" i="22"/>
  <c r="AK31" i="22"/>
  <c r="AK11" i="22"/>
  <c r="AK23" i="22"/>
  <c r="AK26" i="22"/>
  <c r="AK20" i="22"/>
  <c r="AK25" i="22"/>
  <c r="AK32" i="22"/>
  <c r="AK36" i="22"/>
  <c r="AK40" i="22"/>
  <c r="AK16" i="22"/>
  <c r="AK18" i="22"/>
  <c r="AK15" i="22"/>
  <c r="AK24" i="22"/>
  <c r="AK29" i="22"/>
  <c r="AK35" i="22"/>
  <c r="AK39" i="22"/>
  <c r="AK34" i="22"/>
  <c r="AK38" i="22"/>
  <c r="AK42" i="22"/>
  <c r="AK22" i="22"/>
  <c r="AK28" i="22"/>
  <c r="AK37" i="22"/>
  <c r="AK14" i="22"/>
  <c r="AK30" i="22"/>
  <c r="AK33" i="22"/>
  <c r="AK41" i="22"/>
  <c r="BA9" i="22"/>
  <c r="BA6" i="22"/>
  <c r="BA8" i="22"/>
  <c r="BA13" i="22"/>
  <c r="BA17" i="22"/>
  <c r="BA21" i="22"/>
  <c r="BA12" i="22"/>
  <c r="BA11" i="22"/>
  <c r="BA14" i="22"/>
  <c r="BA15" i="22"/>
  <c r="BA19" i="22"/>
  <c r="BA27" i="22"/>
  <c r="BA31" i="22"/>
  <c r="BA7" i="22"/>
  <c r="BA23" i="22"/>
  <c r="BA26" i="22"/>
  <c r="BA10" i="22"/>
  <c r="BA18" i="22"/>
  <c r="BA25" i="22"/>
  <c r="BA32" i="22"/>
  <c r="BA36" i="22"/>
  <c r="BA40" i="22"/>
  <c r="BA20" i="22"/>
  <c r="BA22" i="22"/>
  <c r="BA29" i="22"/>
  <c r="BA35" i="22"/>
  <c r="BA39" i="22"/>
  <c r="BA34" i="22"/>
  <c r="BA38" i="22"/>
  <c r="BA42" i="22"/>
  <c r="BA24" i="22"/>
  <c r="BA30" i="22"/>
  <c r="BA37" i="22"/>
  <c r="BA33" i="22"/>
  <c r="BA16" i="22"/>
  <c r="BA28" i="22"/>
  <c r="BA41" i="22"/>
  <c r="AL6" i="22"/>
  <c r="AL10" i="22"/>
  <c r="AL11" i="22"/>
  <c r="AL14" i="22"/>
  <c r="AL18" i="22"/>
  <c r="AL22" i="22"/>
  <c r="AL15" i="22"/>
  <c r="AL17" i="22"/>
  <c r="AL9" i="22"/>
  <c r="AL12" i="22"/>
  <c r="AL13" i="22"/>
  <c r="AL24" i="22"/>
  <c r="AL28" i="22"/>
  <c r="AL32" i="22"/>
  <c r="AL7" i="22"/>
  <c r="AL19" i="22"/>
  <c r="AL21" i="22"/>
  <c r="AL27" i="22"/>
  <c r="AL8" i="22"/>
  <c r="AL23" i="22"/>
  <c r="AL30" i="22"/>
  <c r="AL33" i="22"/>
  <c r="AL37" i="22"/>
  <c r="AL41" i="22"/>
  <c r="AL26" i="22"/>
  <c r="AL31" i="22"/>
  <c r="AL35" i="22"/>
  <c r="AL39" i="22"/>
  <c r="AL20" i="22"/>
  <c r="AL25" i="22"/>
  <c r="AL36" i="22"/>
  <c r="AL40" i="22"/>
  <c r="AL29" i="22"/>
  <c r="AL42" i="22"/>
  <c r="AL38" i="22"/>
  <c r="AL16" i="22"/>
  <c r="AL34" i="22"/>
  <c r="AH6" i="22"/>
  <c r="AH10" i="22"/>
  <c r="AH7" i="22"/>
  <c r="AH9" i="22"/>
  <c r="AH14" i="22"/>
  <c r="AH18" i="22"/>
  <c r="AH22" i="22"/>
  <c r="AH8" i="22"/>
  <c r="AH13" i="22"/>
  <c r="AH11" i="22"/>
  <c r="AH17" i="22"/>
  <c r="AH20" i="22"/>
  <c r="AH28" i="22"/>
  <c r="AH32" i="22"/>
  <c r="AH15" i="22"/>
  <c r="AH16" i="22"/>
  <c r="AH24" i="22"/>
  <c r="AH27" i="22"/>
  <c r="AH21" i="22"/>
  <c r="AH26" i="22"/>
  <c r="AH33" i="22"/>
  <c r="AH37" i="22"/>
  <c r="AH41" i="22"/>
  <c r="AH30" i="22"/>
  <c r="AH36" i="22"/>
  <c r="AH40" i="22"/>
  <c r="AH19" i="22"/>
  <c r="AH35" i="22"/>
  <c r="AH39" i="22"/>
  <c r="AH12" i="22"/>
  <c r="AH38" i="22"/>
  <c r="AH34" i="22"/>
  <c r="AH25" i="22"/>
  <c r="AH29" i="22"/>
  <c r="AH23" i="22"/>
  <c r="AH31" i="22"/>
  <c r="AH42" i="22"/>
  <c r="AQ7" i="22"/>
  <c r="AQ11" i="22"/>
  <c r="AQ6" i="22"/>
  <c r="AQ15" i="22"/>
  <c r="AQ19" i="22"/>
  <c r="AQ23" i="22"/>
  <c r="AQ10" i="22"/>
  <c r="AQ17" i="22"/>
  <c r="AQ8" i="22"/>
  <c r="AQ9" i="22"/>
  <c r="AQ24" i="22"/>
  <c r="AQ25" i="22"/>
  <c r="AQ29" i="22"/>
  <c r="AQ21" i="22"/>
  <c r="AQ14" i="22"/>
  <c r="AQ16" i="22"/>
  <c r="AQ18" i="22"/>
  <c r="AQ30" i="22"/>
  <c r="AQ32" i="22"/>
  <c r="AQ34" i="22"/>
  <c r="AQ38" i="22"/>
  <c r="AQ42" i="22"/>
  <c r="AQ40" i="22"/>
  <c r="AQ12" i="22"/>
  <c r="AQ22" i="22"/>
  <c r="AQ26" i="22"/>
  <c r="AQ33" i="22"/>
  <c r="AQ37" i="22"/>
  <c r="AQ41" i="22"/>
  <c r="AQ27" i="22"/>
  <c r="AQ31" i="22"/>
  <c r="AQ36" i="22"/>
  <c r="AQ35" i="22"/>
  <c r="AQ28" i="22"/>
  <c r="AQ20" i="22"/>
  <c r="AQ13" i="22"/>
  <c r="AQ39" i="22"/>
  <c r="AP6" i="22"/>
  <c r="AP10" i="22"/>
  <c r="AP8" i="22"/>
  <c r="AP14" i="22"/>
  <c r="AP18" i="22"/>
  <c r="AP22" i="22"/>
  <c r="AP9" i="22"/>
  <c r="AP11" i="22"/>
  <c r="AP12" i="22"/>
  <c r="AP7" i="22"/>
  <c r="AP19" i="22"/>
  <c r="AP21" i="22"/>
  <c r="AP28" i="22"/>
  <c r="AP32" i="22"/>
  <c r="AP16" i="22"/>
  <c r="AP17" i="22"/>
  <c r="AP23" i="22"/>
  <c r="AP27" i="22"/>
  <c r="AP26" i="22"/>
  <c r="AP33" i="22"/>
  <c r="AP37" i="22"/>
  <c r="AP41" i="22"/>
  <c r="AP15" i="22"/>
  <c r="AP29" i="22"/>
  <c r="AP31" i="22"/>
  <c r="AP36" i="22"/>
  <c r="AP40" i="22"/>
  <c r="AP13" i="22"/>
  <c r="AP20" i="22"/>
  <c r="AP35" i="22"/>
  <c r="AP39" i="22"/>
  <c r="AP42" i="22"/>
  <c r="AP30" i="22"/>
  <c r="AP38" i="22"/>
  <c r="AP24" i="22"/>
  <c r="AP25" i="22"/>
  <c r="AP34" i="22"/>
  <c r="AM7" i="22"/>
  <c r="AM11" i="22"/>
  <c r="AM9" i="22"/>
  <c r="AM15" i="22"/>
  <c r="AM19" i="22"/>
  <c r="AM23" i="22"/>
  <c r="AM13" i="22"/>
  <c r="AM14" i="22"/>
  <c r="AM16" i="22"/>
  <c r="AM20" i="22"/>
  <c r="AM22" i="22"/>
  <c r="AM25" i="22"/>
  <c r="AM29" i="22"/>
  <c r="AM12" i="22"/>
  <c r="AM24" i="22"/>
  <c r="AM27" i="22"/>
  <c r="AM28" i="22"/>
  <c r="AM34" i="22"/>
  <c r="AM38" i="22"/>
  <c r="AM42" i="22"/>
  <c r="AM21" i="22"/>
  <c r="AM36" i="22"/>
  <c r="AM6" i="22"/>
  <c r="AM8" i="22"/>
  <c r="AM17" i="22"/>
  <c r="AM30" i="22"/>
  <c r="AM32" i="22"/>
  <c r="AM33" i="22"/>
  <c r="AM37" i="22"/>
  <c r="AM41" i="22"/>
  <c r="AM10" i="22"/>
  <c r="AM40" i="22"/>
  <c r="AM31" i="22"/>
  <c r="AM39" i="22"/>
  <c r="AM18" i="22"/>
  <c r="AM26" i="22"/>
  <c r="AM35" i="22"/>
  <c r="AV8" i="22"/>
  <c r="AV6" i="22"/>
  <c r="AV12" i="22"/>
  <c r="AV16" i="22"/>
  <c r="AV20" i="22"/>
  <c r="AV24" i="22"/>
  <c r="AV7" i="22"/>
  <c r="AV9" i="22"/>
  <c r="AV17" i="22"/>
  <c r="AV19" i="22"/>
  <c r="AV26" i="22"/>
  <c r="AV30" i="22"/>
  <c r="AV10" i="22"/>
  <c r="AV14" i="22"/>
  <c r="AV15" i="22"/>
  <c r="AV21" i="22"/>
  <c r="AV23" i="22"/>
  <c r="AV25" i="22"/>
  <c r="AV13" i="22"/>
  <c r="AV32" i="22"/>
  <c r="AV35" i="22"/>
  <c r="AV39" i="22"/>
  <c r="AV11" i="22"/>
  <c r="AV31" i="22"/>
  <c r="AV33" i="22"/>
  <c r="AV41" i="22"/>
  <c r="AV27" i="22"/>
  <c r="AV29" i="22"/>
  <c r="AV34" i="22"/>
  <c r="AV38" i="22"/>
  <c r="AV42" i="22"/>
  <c r="AV18" i="22"/>
  <c r="AV37" i="22"/>
  <c r="AV22" i="22"/>
  <c r="AV40" i="22"/>
  <c r="AV28" i="22"/>
  <c r="AV36" i="22"/>
  <c r="AS9" i="22"/>
  <c r="AS7" i="22"/>
  <c r="AS13" i="22"/>
  <c r="AS17" i="22"/>
  <c r="AS21" i="22"/>
  <c r="AS8" i="22"/>
  <c r="AS10" i="22"/>
  <c r="AS11" i="22"/>
  <c r="AS12" i="22"/>
  <c r="AS14" i="22"/>
  <c r="AS18" i="22"/>
  <c r="AS20" i="22"/>
  <c r="AS27" i="22"/>
  <c r="AS31" i="22"/>
  <c r="AS6" i="22"/>
  <c r="AS22" i="22"/>
  <c r="AS24" i="22"/>
  <c r="AS26" i="22"/>
  <c r="AS25" i="22"/>
  <c r="AS36" i="22"/>
  <c r="AS40" i="22"/>
  <c r="AS19" i="22"/>
  <c r="AS32" i="22"/>
  <c r="AS16" i="22"/>
  <c r="AS28" i="22"/>
  <c r="AS30" i="22"/>
  <c r="AS35" i="22"/>
  <c r="AS39" i="22"/>
  <c r="AS34" i="22"/>
  <c r="AS38" i="22"/>
  <c r="AS42" i="22"/>
  <c r="AS15" i="22"/>
  <c r="AS23" i="22"/>
  <c r="AS29" i="22"/>
  <c r="AS41" i="22"/>
  <c r="AS37" i="22"/>
  <c r="AS33" i="22"/>
  <c r="AF7" i="22"/>
  <c r="AF11" i="22"/>
  <c r="AF15" i="22"/>
  <c r="AF19" i="22"/>
  <c r="AF23" i="22"/>
  <c r="AF27" i="22"/>
  <c r="AF31" i="22"/>
  <c r="AF35" i="22"/>
  <c r="AF39" i="22"/>
  <c r="AF12" i="22"/>
  <c r="AF16" i="22"/>
  <c r="AF24" i="22"/>
  <c r="AF28" i="22"/>
  <c r="AF32" i="22"/>
  <c r="AF40" i="22"/>
  <c r="AF13" i="22"/>
  <c r="AF21" i="22"/>
  <c r="AF29" i="22"/>
  <c r="AF37" i="22"/>
  <c r="AF8" i="22"/>
  <c r="AF20" i="22"/>
  <c r="AF36" i="22"/>
  <c r="AF9" i="22"/>
  <c r="AF17" i="22"/>
  <c r="AF25" i="22"/>
  <c r="AF33" i="22"/>
  <c r="AF41" i="22"/>
  <c r="AF18" i="22"/>
  <c r="AF6" i="22"/>
  <c r="AF22" i="22"/>
  <c r="AF38" i="22"/>
  <c r="AF10" i="22"/>
  <c r="AF26" i="22"/>
  <c r="AF42" i="22"/>
  <c r="AF14" i="22"/>
  <c r="AF30" i="22"/>
  <c r="AF34" i="22"/>
  <c r="AZ8" i="22"/>
  <c r="AZ10" i="22"/>
  <c r="AZ12" i="22"/>
  <c r="AZ16" i="22"/>
  <c r="AZ20" i="22"/>
  <c r="AZ24" i="22"/>
  <c r="AZ14" i="22"/>
  <c r="AZ7" i="22"/>
  <c r="AZ9" i="22"/>
  <c r="AZ13" i="22"/>
  <c r="AZ21" i="22"/>
  <c r="AZ23" i="22"/>
  <c r="AZ26" i="22"/>
  <c r="AZ30" i="22"/>
  <c r="AZ18" i="22"/>
  <c r="AZ25" i="22"/>
  <c r="AZ22" i="22"/>
  <c r="AZ29" i="22"/>
  <c r="AZ35" i="22"/>
  <c r="AZ39" i="22"/>
  <c r="AZ37" i="22"/>
  <c r="AZ6" i="22"/>
  <c r="AZ15" i="22"/>
  <c r="AZ17" i="22"/>
  <c r="AZ19" i="22"/>
  <c r="AZ31" i="22"/>
  <c r="AZ34" i="22"/>
  <c r="AZ38" i="22"/>
  <c r="AZ42" i="22"/>
  <c r="AZ28" i="22"/>
  <c r="AZ33" i="22"/>
  <c r="AZ41" i="22"/>
  <c r="AZ27" i="22"/>
  <c r="AZ32" i="22"/>
  <c r="AZ40" i="22"/>
  <c r="AZ11" i="22"/>
  <c r="AZ36" i="22"/>
  <c r="AG9" i="22"/>
  <c r="AG11" i="22"/>
  <c r="AG13" i="22"/>
  <c r="AG17" i="22"/>
  <c r="AG21" i="22"/>
  <c r="AG6" i="22"/>
  <c r="AG7" i="22"/>
  <c r="AG15" i="22"/>
  <c r="AG16" i="22"/>
  <c r="AG18" i="22"/>
  <c r="AG22" i="22"/>
  <c r="AG24" i="22"/>
  <c r="AG27" i="22"/>
  <c r="AG31" i="22"/>
  <c r="AG8" i="22"/>
  <c r="AG10" i="22"/>
  <c r="AG14" i="22"/>
  <c r="AG19" i="22"/>
  <c r="AG26" i="22"/>
  <c r="AG28" i="22"/>
  <c r="AG30" i="22"/>
  <c r="AG36" i="22"/>
  <c r="AG40" i="22"/>
  <c r="AG12" i="22"/>
  <c r="AG23" i="22"/>
  <c r="AG29" i="22"/>
  <c r="AG34" i="22"/>
  <c r="AG38" i="22"/>
  <c r="AG42" i="22"/>
  <c r="AG32" i="22"/>
  <c r="AG35" i="22"/>
  <c r="AG39" i="22"/>
  <c r="AG25" i="22"/>
  <c r="AG33" i="22"/>
  <c r="AG20" i="22"/>
  <c r="AG41" i="22"/>
  <c r="AG37" i="22"/>
  <c r="BL9" i="22"/>
  <c r="BL11" i="22"/>
  <c r="BL13" i="22"/>
  <c r="BL17" i="22"/>
  <c r="BL21" i="22"/>
  <c r="BL15" i="22"/>
  <c r="BL8" i="22"/>
  <c r="BL7" i="22"/>
  <c r="BL22" i="22"/>
  <c r="BL27" i="22"/>
  <c r="BL31" i="22"/>
  <c r="BL19" i="22"/>
  <c r="BL26" i="22"/>
  <c r="BL28" i="22"/>
  <c r="BL30" i="22"/>
  <c r="BL36" i="22"/>
  <c r="BL40" i="22"/>
  <c r="BL6" i="22"/>
  <c r="BL10" i="22"/>
  <c r="BL16" i="22"/>
  <c r="BL29" i="22"/>
  <c r="BL34" i="22"/>
  <c r="BL38" i="22"/>
  <c r="BL42" i="22"/>
  <c r="BL18" i="22"/>
  <c r="BL24" i="22"/>
  <c r="BL32" i="22"/>
  <c r="BL35" i="22"/>
  <c r="BL39" i="22"/>
  <c r="BL23" i="22"/>
  <c r="BL25" i="22"/>
  <c r="BL20" i="22"/>
  <c r="BL33" i="22"/>
  <c r="BL12" i="22"/>
  <c r="BL41" i="22"/>
  <c r="BL14" i="22"/>
  <c r="BL37" i="22"/>
  <c r="AR8" i="22"/>
  <c r="AR9" i="22"/>
  <c r="AR11" i="22"/>
  <c r="AR12" i="22"/>
  <c r="AR16" i="22"/>
  <c r="AR20" i="22"/>
  <c r="AR24" i="22"/>
  <c r="AR13" i="22"/>
  <c r="AR15" i="22"/>
  <c r="AR10" i="22"/>
  <c r="AR6" i="22"/>
  <c r="AR22" i="22"/>
  <c r="AR26" i="22"/>
  <c r="AR30" i="22"/>
  <c r="AR19" i="22"/>
  <c r="AR25" i="22"/>
  <c r="AR7" i="22"/>
  <c r="AR21" i="22"/>
  <c r="AR28" i="22"/>
  <c r="AR35" i="22"/>
  <c r="AR39" i="22"/>
  <c r="AR29" i="22"/>
  <c r="AR37" i="22"/>
  <c r="AR14" i="22"/>
  <c r="AR18" i="22"/>
  <c r="AR32" i="22"/>
  <c r="AR34" i="22"/>
  <c r="AR38" i="22"/>
  <c r="AR42" i="22"/>
  <c r="AR17" i="22"/>
  <c r="AR23" i="22"/>
  <c r="AR33" i="22"/>
  <c r="AR41" i="22"/>
  <c r="AR27" i="22"/>
  <c r="AR40" i="22"/>
  <c r="AR31" i="22"/>
  <c r="AR36" i="22"/>
  <c r="AO9" i="22"/>
  <c r="AO10" i="22"/>
  <c r="AO13" i="22"/>
  <c r="AO17" i="22"/>
  <c r="AO21" i="22"/>
  <c r="AO7" i="22"/>
  <c r="AO8" i="22"/>
  <c r="AO14" i="22"/>
  <c r="AO16" i="22"/>
  <c r="AO6" i="22"/>
  <c r="AO23" i="22"/>
  <c r="AO27" i="22"/>
  <c r="AO31" i="22"/>
  <c r="AO15" i="22"/>
  <c r="AO18" i="22"/>
  <c r="AO20" i="22"/>
  <c r="AO26" i="22"/>
  <c r="AO12" i="22"/>
  <c r="AO22" i="22"/>
  <c r="AO29" i="22"/>
  <c r="AO36" i="22"/>
  <c r="AO40" i="22"/>
  <c r="AO24" i="22"/>
  <c r="AO25" i="22"/>
  <c r="AO28" i="22"/>
  <c r="AO30" i="22"/>
  <c r="AO34" i="22"/>
  <c r="AO38" i="22"/>
  <c r="AO42" i="22"/>
  <c r="AO11" i="22"/>
  <c r="AO19" i="22"/>
  <c r="AO35" i="22"/>
  <c r="AO39" i="22"/>
  <c r="AO41" i="22"/>
  <c r="AO37" i="22"/>
  <c r="AO33" i="22"/>
  <c r="AO32" i="22"/>
  <c r="BE9" i="22"/>
  <c r="BE10" i="22"/>
  <c r="BE13" i="22"/>
  <c r="BE17" i="22"/>
  <c r="BE21" i="22"/>
  <c r="BE11" i="22"/>
  <c r="BE14" i="22"/>
  <c r="BE16" i="22"/>
  <c r="BE7" i="22"/>
  <c r="BE8" i="22"/>
  <c r="BE6" i="22"/>
  <c r="BE23" i="22"/>
  <c r="BE27" i="22"/>
  <c r="BE31" i="22"/>
  <c r="BE18" i="22"/>
  <c r="BE20" i="22"/>
  <c r="BE26" i="22"/>
  <c r="BE29" i="22"/>
  <c r="BE36" i="22"/>
  <c r="BE40" i="22"/>
  <c r="BE25" i="22"/>
  <c r="BE28" i="22"/>
  <c r="BE34" i="22"/>
  <c r="BE38" i="22"/>
  <c r="BE42" i="22"/>
  <c r="BE12" i="22"/>
  <c r="BE24" i="22"/>
  <c r="BE35" i="22"/>
  <c r="BE39" i="22"/>
  <c r="BE15" i="22"/>
  <c r="BE22" i="22"/>
  <c r="BE30" i="22"/>
  <c r="BE19" i="22"/>
  <c r="BE41" i="22"/>
  <c r="BE37" i="22"/>
  <c r="BE32" i="22"/>
  <c r="BE33" i="22"/>
  <c r="AT6" i="22"/>
  <c r="AT10" i="22"/>
  <c r="AT14" i="22"/>
  <c r="AT18" i="22"/>
  <c r="AT22" i="22"/>
  <c r="AT16" i="22"/>
  <c r="AT13" i="22"/>
  <c r="AT15" i="22"/>
  <c r="AT23" i="22"/>
  <c r="AT28" i="22"/>
  <c r="AT32" i="22"/>
  <c r="AT8" i="22"/>
  <c r="AT11" i="22"/>
  <c r="AT12" i="22"/>
  <c r="AT20" i="22"/>
  <c r="AT27" i="22"/>
  <c r="AT24" i="22"/>
  <c r="AT29" i="22"/>
  <c r="AT31" i="22"/>
  <c r="AT33" i="22"/>
  <c r="AT37" i="22"/>
  <c r="AT41" i="22"/>
  <c r="AT9" i="22"/>
  <c r="AT35" i="22"/>
  <c r="AT39" i="22"/>
  <c r="AT7" i="22"/>
  <c r="AT21" i="22"/>
  <c r="AT25" i="22"/>
  <c r="AT36" i="22"/>
  <c r="AT40" i="22"/>
  <c r="AT26" i="22"/>
  <c r="AT30" i="22"/>
  <c r="AT34" i="22"/>
  <c r="AT17" i="22"/>
  <c r="AT42" i="22"/>
  <c r="AT19" i="22"/>
  <c r="AT38" i="22"/>
  <c r="BM7" i="22"/>
  <c r="BM11" i="22"/>
  <c r="BM15" i="22"/>
  <c r="BM19" i="22"/>
  <c r="BM23" i="22"/>
  <c r="BM16" i="22"/>
  <c r="BM9" i="22"/>
  <c r="BM13" i="22"/>
  <c r="BM14" i="22"/>
  <c r="BM18" i="22"/>
  <c r="BM25" i="22"/>
  <c r="BM29" i="22"/>
  <c r="BM12" i="22"/>
  <c r="BM20" i="22"/>
  <c r="BM22" i="22"/>
  <c r="BM24" i="22"/>
  <c r="BM31" i="22"/>
  <c r="BM34" i="22"/>
  <c r="BM38" i="22"/>
  <c r="BM42" i="22"/>
  <c r="BM32" i="22"/>
  <c r="BM40" i="22"/>
  <c r="BM6" i="22"/>
  <c r="BM8" i="22"/>
  <c r="BM17" i="22"/>
  <c r="BM21" i="22"/>
  <c r="BM26" i="22"/>
  <c r="BM28" i="22"/>
  <c r="BM33" i="22"/>
  <c r="BM37" i="22"/>
  <c r="BM41" i="22"/>
  <c r="BM30" i="22"/>
  <c r="BM36" i="22"/>
  <c r="BM10" i="22"/>
  <c r="BM39" i="22"/>
  <c r="BM35" i="22"/>
  <c r="BM27" i="22"/>
  <c r="AI7" i="22"/>
  <c r="AI11" i="22"/>
  <c r="AI12" i="22"/>
  <c r="AI15" i="22"/>
  <c r="AI19" i="22"/>
  <c r="AI23" i="22"/>
  <c r="AI9" i="22"/>
  <c r="AI10" i="22"/>
  <c r="AI16" i="22"/>
  <c r="AI18" i="22"/>
  <c r="AI6" i="22"/>
  <c r="AI8" i="22"/>
  <c r="AI25" i="22"/>
  <c r="AI29" i="22"/>
  <c r="AI17" i="22"/>
  <c r="AI20" i="22"/>
  <c r="AI22" i="22"/>
  <c r="AI13" i="22"/>
  <c r="AI24" i="22"/>
  <c r="AI31" i="22"/>
  <c r="AI34" i="22"/>
  <c r="AI38" i="22"/>
  <c r="AI42" i="22"/>
  <c r="AI27" i="22"/>
  <c r="AI32" i="22"/>
  <c r="AI40" i="22"/>
  <c r="AI21" i="22"/>
  <c r="AI26" i="22"/>
  <c r="AI28" i="22"/>
  <c r="AI33" i="22"/>
  <c r="AI37" i="22"/>
  <c r="AI41" i="22"/>
  <c r="AI14" i="22"/>
  <c r="AI30" i="22"/>
  <c r="AI36" i="22"/>
  <c r="AI39" i="22"/>
  <c r="AI35" i="22"/>
  <c r="BJ7" i="22"/>
  <c r="BJ11" i="22"/>
  <c r="BJ8" i="22"/>
  <c r="BJ10" i="22"/>
  <c r="BJ15" i="22"/>
  <c r="BJ19" i="22"/>
  <c r="BJ23" i="22"/>
  <c r="BJ9" i="22"/>
  <c r="BJ12" i="22"/>
  <c r="BJ14" i="22"/>
  <c r="BJ6" i="22"/>
  <c r="BJ21" i="22"/>
  <c r="BJ25" i="22"/>
  <c r="BJ29" i="22"/>
  <c r="BJ16" i="22"/>
  <c r="BJ17" i="22"/>
  <c r="BJ18" i="22"/>
  <c r="BJ24" i="22"/>
  <c r="BJ13" i="22"/>
  <c r="BJ22" i="22"/>
  <c r="BJ27" i="22"/>
  <c r="BJ34" i="22"/>
  <c r="BJ38" i="22"/>
  <c r="BJ42" i="22"/>
  <c r="BJ36" i="22"/>
  <c r="BJ31" i="22"/>
  <c r="BJ33" i="22"/>
  <c r="BJ37" i="22"/>
  <c r="BJ41" i="22"/>
  <c r="BJ20" i="22"/>
  <c r="BJ28" i="22"/>
  <c r="BJ40" i="22"/>
  <c r="BJ39" i="22"/>
  <c r="BJ35" i="22"/>
  <c r="BJ26" i="22"/>
  <c r="BJ30" i="22"/>
  <c r="BJ32" i="22"/>
  <c r="AE11" i="22"/>
  <c r="AE15" i="22"/>
  <c r="AE19" i="22"/>
  <c r="AE23" i="22"/>
  <c r="AE27" i="22"/>
  <c r="AE31" i="22"/>
  <c r="AE35" i="22"/>
  <c r="AE39" i="22"/>
  <c r="AE7" i="22"/>
  <c r="AE8" i="22"/>
  <c r="AE16" i="22"/>
  <c r="AE20" i="22"/>
  <c r="AE28" i="22"/>
  <c r="AE36" i="22"/>
  <c r="AE6" i="22"/>
  <c r="AE9" i="22"/>
  <c r="AE17" i="22"/>
  <c r="AE25" i="22"/>
  <c r="AE33" i="22"/>
  <c r="AE41" i="22"/>
  <c r="AE12" i="22"/>
  <c r="AE24" i="22"/>
  <c r="AE32" i="22"/>
  <c r="AE40" i="22"/>
  <c r="AE13" i="22"/>
  <c r="AE21" i="22"/>
  <c r="AE29" i="22"/>
  <c r="AE37" i="22"/>
  <c r="AE14" i="22"/>
  <c r="AE18" i="22"/>
  <c r="AE34" i="22"/>
  <c r="AE22" i="22"/>
  <c r="AE38" i="22"/>
  <c r="AE10" i="22"/>
  <c r="AE26" i="22"/>
  <c r="AE42" i="22"/>
  <c r="AE30" i="22"/>
  <c r="BN32" i="22" l="1"/>
  <c r="BN27" i="22"/>
  <c r="BN42" i="22"/>
  <c r="BN22" i="22"/>
  <c r="BN28" i="22"/>
  <c r="BN7" i="22"/>
  <c r="BN26" i="22"/>
  <c r="BN14" i="22"/>
  <c r="BN21" i="22"/>
  <c r="BN38" i="22"/>
  <c r="BN9" i="22"/>
  <c r="BN30" i="22"/>
  <c r="BN37" i="22"/>
  <c r="BN41" i="22"/>
  <c r="BN23" i="22"/>
  <c r="BM43" i="22"/>
  <c r="BN33" i="22"/>
  <c r="BN36" i="22"/>
  <c r="BN11" i="22"/>
  <c r="BN18" i="22"/>
  <c r="BN13" i="22"/>
  <c r="BN10" i="22"/>
  <c r="BN35" i="22"/>
  <c r="BN25" i="22"/>
  <c r="BN31" i="22"/>
  <c r="BN15" i="22"/>
  <c r="BN34" i="22"/>
  <c r="BN40" i="22"/>
  <c r="BN20" i="22"/>
  <c r="BN39" i="22"/>
  <c r="BN29" i="22"/>
  <c r="BN17" i="22"/>
  <c r="BN24" i="22"/>
  <c r="BN12" i="22"/>
  <c r="BN19" i="22"/>
  <c r="AV43" i="22"/>
  <c r="AY43" i="22"/>
  <c r="AE43" i="22"/>
  <c r="AR43" i="22"/>
  <c r="AN43" i="22"/>
  <c r="AU43" i="22"/>
  <c r="AX43" i="22"/>
  <c r="BC43" i="22"/>
  <c r="BJ43" i="22"/>
  <c r="BL43" i="22"/>
  <c r="AH43" i="22"/>
  <c r="BA43" i="22"/>
  <c r="BB43" i="22"/>
  <c r="BK43" i="22"/>
  <c r="AF43" i="22"/>
  <c r="AP43" i="22"/>
  <c r="BI43" i="22"/>
  <c r="AW43" i="22"/>
  <c r="AZ43" i="22"/>
  <c r="AM43" i="22"/>
  <c r="AJ43" i="22"/>
  <c r="AI43" i="22"/>
  <c r="AT43" i="22"/>
  <c r="BE43" i="22"/>
  <c r="AO43" i="22"/>
  <c r="AG43" i="22"/>
  <c r="AS43" i="22"/>
  <c r="AQ43" i="22"/>
  <c r="AL43" i="22"/>
  <c r="AK43" i="22"/>
  <c r="BD43" i="22"/>
  <c r="BF43" i="22"/>
  <c r="BG43" i="22"/>
  <c r="BH43" i="22"/>
  <c r="BN16" i="22"/>
  <c r="BN6" i="22"/>
  <c r="BN8" i="22"/>
  <c r="I46" i="18" l="1"/>
  <c r="BN43" i="22"/>
  <c r="M18" i="18" l="1"/>
  <c r="M19" i="18"/>
  <c r="M20" i="18"/>
  <c r="M21" i="18"/>
  <c r="M22" i="18"/>
  <c r="Q5" i="15"/>
  <c r="P5" i="15"/>
  <c r="R12" i="15"/>
  <c r="M17" i="18" s="1"/>
  <c r="R11" i="15"/>
  <c r="M16" i="18" s="1"/>
  <c r="R10" i="15"/>
  <c r="M15" i="18" s="1"/>
  <c r="R9" i="15"/>
  <c r="M14" i="18" s="1"/>
  <c r="Q17" i="15"/>
  <c r="L22" i="18" s="1"/>
  <c r="Q16" i="15"/>
  <c r="L21" i="18" s="1"/>
  <c r="Q15" i="15"/>
  <c r="L20" i="18" s="1"/>
  <c r="Q14" i="15"/>
  <c r="L19" i="18" s="1"/>
  <c r="Q13" i="15"/>
  <c r="L18" i="18" s="1"/>
  <c r="Q12" i="15"/>
  <c r="L17" i="18" s="1"/>
  <c r="Q11" i="15"/>
  <c r="L16" i="18" s="1"/>
  <c r="Q10" i="15"/>
  <c r="L15" i="18" s="1"/>
  <c r="Q9" i="15"/>
  <c r="L14" i="18" s="1"/>
  <c r="M17" i="15"/>
  <c r="I19" i="14" s="1"/>
  <c r="L17" i="15"/>
  <c r="H19" i="14" s="1"/>
  <c r="M16" i="15"/>
  <c r="I18" i="14" s="1"/>
  <c r="L16" i="15"/>
  <c r="H18" i="14" s="1"/>
  <c r="M15" i="15"/>
  <c r="I17" i="14" s="1"/>
  <c r="L15" i="15"/>
  <c r="H17" i="14" s="1"/>
  <c r="M14" i="15"/>
  <c r="I16" i="14" s="1"/>
  <c r="L14" i="15"/>
  <c r="H16" i="14" s="1"/>
  <c r="M13" i="15"/>
  <c r="I15" i="14" s="1"/>
  <c r="L13" i="15"/>
  <c r="H15" i="14" s="1"/>
  <c r="M12" i="15"/>
  <c r="I14" i="14" s="1"/>
  <c r="L12" i="15"/>
  <c r="H14" i="14" s="1"/>
  <c r="M11" i="15"/>
  <c r="I13" i="14" s="1"/>
  <c r="L11" i="15"/>
  <c r="H13" i="14" s="1"/>
  <c r="M10" i="15"/>
  <c r="I12" i="14" s="1"/>
  <c r="L10" i="15"/>
  <c r="H12" i="14" s="1"/>
  <c r="M9" i="15"/>
  <c r="I11" i="14" s="1"/>
  <c r="L9" i="15"/>
  <c r="H11" i="14" s="1"/>
  <c r="L5" i="15"/>
  <c r="K5" i="15"/>
  <c r="Q18" i="15" l="1"/>
  <c r="R5" i="15" s="1"/>
  <c r="N43" i="22" s="1"/>
  <c r="O43" i="22" s="1"/>
  <c r="R18" i="15"/>
  <c r="L18" i="15"/>
  <c r="M5" i="15" s="1"/>
  <c r="P43" i="12" s="1"/>
  <c r="M18" i="15"/>
  <c r="P39" i="22" l="1"/>
  <c r="Q39" i="22" s="1"/>
  <c r="P41" i="22"/>
  <c r="Q41" i="22" s="1"/>
  <c r="P42" i="22"/>
  <c r="Q42" i="22" s="1"/>
  <c r="P37" i="22"/>
  <c r="Q37" i="22" s="1"/>
  <c r="P34" i="22"/>
  <c r="Q34" i="22" s="1"/>
  <c r="P28" i="22"/>
  <c r="Q28" i="22" s="1"/>
  <c r="P12" i="22"/>
  <c r="Q12" i="22" s="1"/>
  <c r="P7" i="22"/>
  <c r="Q7" i="22" s="1"/>
  <c r="P22" i="22"/>
  <c r="Q22" i="22" s="1"/>
  <c r="P20" i="22"/>
  <c r="Q20" i="22" s="1"/>
  <c r="P17" i="22"/>
  <c r="Q17" i="22" s="1"/>
  <c r="P18" i="22"/>
  <c r="Q18" i="22" s="1"/>
  <c r="P13" i="22"/>
  <c r="Q13" i="22" s="1"/>
  <c r="P40" i="22"/>
  <c r="Q40" i="22" s="1"/>
  <c r="P19" i="22"/>
  <c r="Q19" i="22" s="1"/>
  <c r="P27" i="22"/>
  <c r="Q27" i="22" s="1"/>
  <c r="P30" i="22"/>
  <c r="Q30" i="22" s="1"/>
  <c r="P8" i="22"/>
  <c r="Q8" i="22" s="1"/>
  <c r="P38" i="22"/>
  <c r="Q38" i="22" s="1"/>
  <c r="P9" i="22"/>
  <c r="Q9" i="22" s="1"/>
  <c r="P11" i="22"/>
  <c r="Q11" i="22" s="1"/>
  <c r="P6" i="22"/>
  <c r="P14" i="22"/>
  <c r="Q14" i="22" s="1"/>
  <c r="P23" i="22"/>
  <c r="Q23" i="22" s="1"/>
  <c r="P24" i="22"/>
  <c r="Q24" i="22" s="1"/>
  <c r="P10" i="22"/>
  <c r="Q10" i="22" s="1"/>
  <c r="P29" i="22"/>
  <c r="Q29" i="22" s="1"/>
  <c r="P16" i="22"/>
  <c r="Q16" i="22" s="1"/>
  <c r="P36" i="22"/>
  <c r="Q36" i="22" s="1"/>
  <c r="P15" i="22"/>
  <c r="Q15" i="22" s="1"/>
  <c r="P32" i="22"/>
  <c r="Q32" i="22" s="1"/>
  <c r="P25" i="22"/>
  <c r="Q25" i="22" s="1"/>
  <c r="P35" i="22"/>
  <c r="Q35" i="22" s="1"/>
  <c r="P26" i="22"/>
  <c r="Q26" i="22" s="1"/>
  <c r="P21" i="22"/>
  <c r="Q21" i="22" s="1"/>
  <c r="P33" i="22"/>
  <c r="Q33" i="22" s="1"/>
  <c r="P31" i="22"/>
  <c r="Q31" i="22" s="1"/>
  <c r="CU4" i="15"/>
  <c r="CU5" i="15"/>
  <c r="CU6" i="15"/>
  <c r="CU7" i="15"/>
  <c r="CU8" i="15"/>
  <c r="CU9" i="15"/>
  <c r="CU10" i="15"/>
  <c r="CU11" i="15"/>
  <c r="CU12" i="15"/>
  <c r="CU13" i="15"/>
  <c r="CU14" i="15"/>
  <c r="CU15" i="15"/>
  <c r="CU16" i="15"/>
  <c r="CU17" i="15"/>
  <c r="CU18" i="15"/>
  <c r="CU19" i="15"/>
  <c r="CU20" i="15"/>
  <c r="CU21" i="15"/>
  <c r="CU22" i="15"/>
  <c r="CU23" i="15"/>
  <c r="CU24" i="15"/>
  <c r="CU25" i="15"/>
  <c r="CU26" i="15"/>
  <c r="CU27" i="15"/>
  <c r="CU28" i="15"/>
  <c r="CU29" i="15"/>
  <c r="CU30" i="15"/>
  <c r="CU31" i="15"/>
  <c r="CU32" i="15"/>
  <c r="CU33" i="15"/>
  <c r="CU34" i="15"/>
  <c r="CU35" i="15"/>
  <c r="CU36" i="15"/>
  <c r="CU37" i="15"/>
  <c r="CU38" i="15"/>
  <c r="CU39" i="15"/>
  <c r="CU40" i="15"/>
  <c r="CT4" i="15"/>
  <c r="CT5" i="15"/>
  <c r="CT6" i="15"/>
  <c r="CT7" i="15"/>
  <c r="CT8" i="15"/>
  <c r="CT9" i="15"/>
  <c r="CT10" i="15"/>
  <c r="CT11" i="15"/>
  <c r="CT12" i="15"/>
  <c r="CT13" i="15"/>
  <c r="CT14" i="15"/>
  <c r="CT15" i="15"/>
  <c r="CT16" i="15"/>
  <c r="CT17" i="15"/>
  <c r="CT18" i="15"/>
  <c r="CT19" i="15"/>
  <c r="CT20" i="15"/>
  <c r="CT21" i="15"/>
  <c r="CT22" i="15"/>
  <c r="CT23" i="15"/>
  <c r="CT24" i="15"/>
  <c r="CT25" i="15"/>
  <c r="CT26" i="15"/>
  <c r="CT27" i="15"/>
  <c r="CT28" i="15"/>
  <c r="CT29" i="15"/>
  <c r="CT30" i="15"/>
  <c r="CT31" i="15"/>
  <c r="CT32" i="15"/>
  <c r="CT33" i="15"/>
  <c r="CT34" i="15"/>
  <c r="CT35" i="15"/>
  <c r="CT36" i="15"/>
  <c r="CT37" i="15"/>
  <c r="CT38" i="15"/>
  <c r="CT40" i="15"/>
  <c r="CT39" i="15"/>
  <c r="CS4" i="15"/>
  <c r="CS5" i="15"/>
  <c r="CS6" i="15"/>
  <c r="CS7" i="15"/>
  <c r="CS8" i="15"/>
  <c r="CS9" i="15"/>
  <c r="CS10" i="15"/>
  <c r="CS11" i="15"/>
  <c r="CS12" i="15"/>
  <c r="CS13" i="15"/>
  <c r="CS14" i="15"/>
  <c r="CS15" i="15"/>
  <c r="CS16" i="15"/>
  <c r="CS17" i="15"/>
  <c r="CS18" i="15"/>
  <c r="CS19" i="15"/>
  <c r="CS20" i="15"/>
  <c r="CS21" i="15"/>
  <c r="CS22" i="15"/>
  <c r="CS23" i="15"/>
  <c r="CS24" i="15"/>
  <c r="CS25" i="15"/>
  <c r="CS26" i="15"/>
  <c r="CS27" i="15"/>
  <c r="CS28" i="15"/>
  <c r="CS29" i="15"/>
  <c r="CS30" i="15"/>
  <c r="CS31" i="15"/>
  <c r="CS32" i="15"/>
  <c r="CS33" i="15"/>
  <c r="CS34" i="15"/>
  <c r="CS35" i="15"/>
  <c r="CS36" i="15"/>
  <c r="CS37" i="15"/>
  <c r="CS39" i="15"/>
  <c r="CS40" i="15"/>
  <c r="CS38" i="15"/>
  <c r="CR4" i="15"/>
  <c r="CR5" i="15"/>
  <c r="CR6" i="15"/>
  <c r="CR7" i="15"/>
  <c r="CR8" i="15"/>
  <c r="CR9" i="15"/>
  <c r="CR10" i="15"/>
  <c r="CR11" i="15"/>
  <c r="CR12" i="15"/>
  <c r="CR13" i="15"/>
  <c r="CR14" i="15"/>
  <c r="CR15" i="15"/>
  <c r="CR16" i="15"/>
  <c r="CR17" i="15"/>
  <c r="CR18" i="15"/>
  <c r="CR19" i="15"/>
  <c r="CR20" i="15"/>
  <c r="CR21" i="15"/>
  <c r="CR22" i="15"/>
  <c r="CR23" i="15"/>
  <c r="CR24" i="15"/>
  <c r="CR25" i="15"/>
  <c r="CR26" i="15"/>
  <c r="CR27" i="15"/>
  <c r="CR28" i="15"/>
  <c r="CR29" i="15"/>
  <c r="CR30" i="15"/>
  <c r="CR31" i="15"/>
  <c r="CR32" i="15"/>
  <c r="CR33" i="15"/>
  <c r="CR34" i="15"/>
  <c r="CR35" i="15"/>
  <c r="CR36" i="15"/>
  <c r="CR38" i="15"/>
  <c r="CR39" i="15"/>
  <c r="CR40" i="15"/>
  <c r="CR37" i="15"/>
  <c r="Q6" i="22" l="1"/>
  <c r="P43" i="22"/>
  <c r="CQ4" i="15"/>
  <c r="CQ5" i="15"/>
  <c r="CQ6" i="15"/>
  <c r="CQ7" i="15"/>
  <c r="CQ8" i="15"/>
  <c r="CQ9" i="15"/>
  <c r="CQ10" i="15"/>
  <c r="CQ11" i="15"/>
  <c r="CQ12" i="15"/>
  <c r="CQ13" i="15"/>
  <c r="CQ14" i="15"/>
  <c r="CQ15" i="15"/>
  <c r="CQ16" i="15"/>
  <c r="CQ17" i="15"/>
  <c r="CQ18" i="15"/>
  <c r="CQ19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7" i="15"/>
  <c r="CQ38" i="15"/>
  <c r="CQ39" i="15"/>
  <c r="CQ40" i="15"/>
  <c r="CQ36" i="15"/>
  <c r="CP36" i="15"/>
  <c r="CP37" i="15"/>
  <c r="CP38" i="15"/>
  <c r="CP39" i="15"/>
  <c r="CP40" i="15"/>
  <c r="CP4" i="15"/>
  <c r="CP5" i="15"/>
  <c r="CP6" i="15"/>
  <c r="CP7" i="15"/>
  <c r="CP8" i="15"/>
  <c r="CP9" i="15"/>
  <c r="CP10" i="15"/>
  <c r="CP11" i="15"/>
  <c r="CP12" i="15"/>
  <c r="CP13" i="15"/>
  <c r="CP14" i="15"/>
  <c r="CP15" i="15"/>
  <c r="CP16" i="15"/>
  <c r="CP17" i="15"/>
  <c r="CP18" i="15"/>
  <c r="CP19" i="15"/>
  <c r="CP20" i="15"/>
  <c r="CP21" i="15"/>
  <c r="CP22" i="15"/>
  <c r="CP23" i="15"/>
  <c r="CP24" i="15"/>
  <c r="CP25" i="15"/>
  <c r="CP26" i="15"/>
  <c r="CP27" i="15"/>
  <c r="CP28" i="15"/>
  <c r="CP29" i="15"/>
  <c r="CP30" i="15"/>
  <c r="CP31" i="15"/>
  <c r="CP32" i="15"/>
  <c r="CP33" i="15"/>
  <c r="CP34" i="15"/>
  <c r="CP35" i="15"/>
  <c r="CO35" i="15"/>
  <c r="CO36" i="15"/>
  <c r="CO37" i="15"/>
  <c r="CO38" i="15"/>
  <c r="CO39" i="15"/>
  <c r="CO40" i="15"/>
  <c r="CO4" i="15"/>
  <c r="CO5" i="15"/>
  <c r="CO6" i="15"/>
  <c r="CO7" i="15"/>
  <c r="CO8" i="15"/>
  <c r="CO9" i="15"/>
  <c r="CO10" i="15"/>
  <c r="CO11" i="15"/>
  <c r="CO12" i="15"/>
  <c r="CO13" i="15"/>
  <c r="CO14" i="15"/>
  <c r="CO15" i="15"/>
  <c r="CO16" i="15"/>
  <c r="CO17" i="15"/>
  <c r="CO18" i="15"/>
  <c r="CO19" i="15"/>
  <c r="CO20" i="15"/>
  <c r="CO21" i="15"/>
  <c r="CO22" i="15"/>
  <c r="CO23" i="15"/>
  <c r="CO24" i="15"/>
  <c r="CO25" i="15"/>
  <c r="CO26" i="15"/>
  <c r="CO27" i="15"/>
  <c r="CO28" i="15"/>
  <c r="CO29" i="15"/>
  <c r="CO30" i="15"/>
  <c r="CO31" i="15"/>
  <c r="CO32" i="15"/>
  <c r="CO33" i="15"/>
  <c r="CO34" i="15"/>
  <c r="CN34" i="15"/>
  <c r="CN35" i="15"/>
  <c r="CN36" i="15"/>
  <c r="CN37" i="15"/>
  <c r="CN38" i="15"/>
  <c r="CN39" i="15"/>
  <c r="CN40" i="15"/>
  <c r="CN4" i="15"/>
  <c r="CN5" i="15"/>
  <c r="CN6" i="15"/>
  <c r="CN7" i="15"/>
  <c r="CN8" i="15"/>
  <c r="CN9" i="15"/>
  <c r="CN10" i="15"/>
  <c r="CN11" i="15"/>
  <c r="CN12" i="15"/>
  <c r="CN13" i="15"/>
  <c r="CN14" i="15"/>
  <c r="CN15" i="15"/>
  <c r="CN16" i="15"/>
  <c r="CN17" i="15"/>
  <c r="CN18" i="15"/>
  <c r="CN19" i="15"/>
  <c r="CN20" i="15"/>
  <c r="CN21" i="15"/>
  <c r="CN22" i="15"/>
  <c r="CN23" i="15"/>
  <c r="CN24" i="15"/>
  <c r="CN25" i="15"/>
  <c r="CN26" i="15"/>
  <c r="CN27" i="15"/>
  <c r="CN28" i="15"/>
  <c r="CN29" i="15"/>
  <c r="CN30" i="15"/>
  <c r="CN31" i="15"/>
  <c r="CN32" i="15"/>
  <c r="CN33" i="15"/>
  <c r="CM33" i="15"/>
  <c r="CM34" i="15"/>
  <c r="CM35" i="15"/>
  <c r="CM36" i="15"/>
  <c r="CM37" i="15"/>
  <c r="CM38" i="15"/>
  <c r="CM39" i="15"/>
  <c r="CM40" i="15"/>
  <c r="CM4" i="15"/>
  <c r="CM5" i="15"/>
  <c r="CM6" i="15"/>
  <c r="CM7" i="15"/>
  <c r="CM8" i="15"/>
  <c r="CM9" i="15"/>
  <c r="CM10" i="15"/>
  <c r="CM11" i="15"/>
  <c r="CM12" i="15"/>
  <c r="CM13" i="15"/>
  <c r="CM14" i="15"/>
  <c r="CM15" i="15"/>
  <c r="CM16" i="15"/>
  <c r="CM17" i="15"/>
  <c r="CM18" i="15"/>
  <c r="CM19" i="15"/>
  <c r="CM20" i="15"/>
  <c r="CM21" i="15"/>
  <c r="CM22" i="15"/>
  <c r="CM23" i="15"/>
  <c r="CM24" i="15"/>
  <c r="CM25" i="15"/>
  <c r="CM26" i="15"/>
  <c r="CM27" i="15"/>
  <c r="CM28" i="15"/>
  <c r="CM29" i="15"/>
  <c r="CM30" i="15"/>
  <c r="CM31" i="15"/>
  <c r="CM32" i="15"/>
  <c r="CL40" i="15"/>
  <c r="CL32" i="15"/>
  <c r="CL33" i="15"/>
  <c r="CL34" i="15"/>
  <c r="CL35" i="15"/>
  <c r="CL36" i="15"/>
  <c r="CL37" i="15"/>
  <c r="CL38" i="15"/>
  <c r="CL39" i="15"/>
  <c r="CL4" i="15"/>
  <c r="CL5" i="15"/>
  <c r="CL6" i="15"/>
  <c r="CL7" i="15"/>
  <c r="CL8" i="15"/>
  <c r="CL9" i="15"/>
  <c r="CL10" i="15"/>
  <c r="CL11" i="15"/>
  <c r="CL12" i="15"/>
  <c r="CL13" i="15"/>
  <c r="CL14" i="15"/>
  <c r="CL15" i="15"/>
  <c r="CL16" i="15"/>
  <c r="CL17" i="15"/>
  <c r="CL18" i="15"/>
  <c r="CL19" i="15"/>
  <c r="CL20" i="15"/>
  <c r="CL21" i="15"/>
  <c r="CL22" i="15"/>
  <c r="CL23" i="15"/>
  <c r="CL24" i="15"/>
  <c r="CL25" i="15"/>
  <c r="CL26" i="15"/>
  <c r="CL27" i="15"/>
  <c r="CL28" i="15"/>
  <c r="CL29" i="15"/>
  <c r="CL30" i="15"/>
  <c r="CL31" i="15"/>
  <c r="CK31" i="15"/>
  <c r="CK32" i="15"/>
  <c r="CK33" i="15"/>
  <c r="CK34" i="15"/>
  <c r="CK35" i="15"/>
  <c r="CK36" i="15"/>
  <c r="CK37" i="15"/>
  <c r="CK38" i="15"/>
  <c r="CK39" i="15"/>
  <c r="CK40" i="15"/>
  <c r="CK4" i="15"/>
  <c r="CK5" i="15"/>
  <c r="CK6" i="15"/>
  <c r="CK7" i="15"/>
  <c r="CK8" i="15"/>
  <c r="CK9" i="15"/>
  <c r="CK10" i="15"/>
  <c r="CK11" i="15"/>
  <c r="CK12" i="15"/>
  <c r="CK13" i="15"/>
  <c r="CK14" i="15"/>
  <c r="CK15" i="15"/>
  <c r="CK16" i="15"/>
  <c r="CK17" i="15"/>
  <c r="CK18" i="15"/>
  <c r="CK19" i="15"/>
  <c r="CK20" i="15"/>
  <c r="CK21" i="15"/>
  <c r="CK22" i="15"/>
  <c r="CK23" i="15"/>
  <c r="CK24" i="15"/>
  <c r="CK25" i="15"/>
  <c r="CK26" i="15"/>
  <c r="CK27" i="15"/>
  <c r="CK28" i="15"/>
  <c r="CK29" i="15"/>
  <c r="CK30" i="15"/>
  <c r="CJ30" i="15"/>
  <c r="CJ31" i="15"/>
  <c r="CJ32" i="15"/>
  <c r="CJ33" i="15"/>
  <c r="CJ34" i="15"/>
  <c r="CJ35" i="15"/>
  <c r="CJ36" i="15"/>
  <c r="CJ37" i="15"/>
  <c r="CJ38" i="15"/>
  <c r="CJ39" i="15"/>
  <c r="CJ40" i="15"/>
  <c r="CJ4" i="15"/>
  <c r="CJ5" i="15"/>
  <c r="CJ6" i="15"/>
  <c r="CJ7" i="15"/>
  <c r="CJ8" i="15"/>
  <c r="CJ9" i="15"/>
  <c r="CJ10" i="15"/>
  <c r="CJ11" i="15"/>
  <c r="CJ12" i="15"/>
  <c r="CJ13" i="15"/>
  <c r="CJ14" i="15"/>
  <c r="CJ15" i="15"/>
  <c r="CJ16" i="15"/>
  <c r="CJ17" i="15"/>
  <c r="CJ18" i="15"/>
  <c r="CJ19" i="15"/>
  <c r="CJ20" i="15"/>
  <c r="CJ21" i="15"/>
  <c r="CJ22" i="15"/>
  <c r="CJ23" i="15"/>
  <c r="CJ24" i="15"/>
  <c r="CJ25" i="15"/>
  <c r="CJ26" i="15"/>
  <c r="CJ27" i="15"/>
  <c r="CJ28" i="15"/>
  <c r="CJ29" i="15"/>
  <c r="CI29" i="15"/>
  <c r="CI30" i="15"/>
  <c r="CI31" i="15"/>
  <c r="CI32" i="15"/>
  <c r="CI33" i="15"/>
  <c r="CI34" i="15"/>
  <c r="CI35" i="15"/>
  <c r="CI36" i="15"/>
  <c r="CI37" i="15"/>
  <c r="CI38" i="15"/>
  <c r="CI39" i="15"/>
  <c r="CI40" i="15"/>
  <c r="CI4" i="15"/>
  <c r="CI5" i="15"/>
  <c r="CI6" i="15"/>
  <c r="CI7" i="15"/>
  <c r="CI8" i="15"/>
  <c r="CI9" i="15"/>
  <c r="CI10" i="15"/>
  <c r="CI11" i="15"/>
  <c r="CI12" i="15"/>
  <c r="CI13" i="15"/>
  <c r="CI14" i="15"/>
  <c r="CI15" i="15"/>
  <c r="CI16" i="15"/>
  <c r="CI17" i="15"/>
  <c r="CI18" i="15"/>
  <c r="CI19" i="15"/>
  <c r="CI20" i="15"/>
  <c r="CI21" i="15"/>
  <c r="CI22" i="15"/>
  <c r="CI23" i="15"/>
  <c r="CI24" i="15"/>
  <c r="CI25" i="15"/>
  <c r="CI26" i="15"/>
  <c r="CI27" i="15"/>
  <c r="CI28" i="15"/>
  <c r="CH28" i="15"/>
  <c r="CH29" i="15"/>
  <c r="CH30" i="15"/>
  <c r="CH31" i="15"/>
  <c r="CH32" i="15"/>
  <c r="CH33" i="15"/>
  <c r="CH34" i="15"/>
  <c r="CH35" i="15"/>
  <c r="CH36" i="15"/>
  <c r="CH37" i="15"/>
  <c r="CH38" i="15"/>
  <c r="CH39" i="15"/>
  <c r="CH40" i="15"/>
  <c r="CH4" i="15"/>
  <c r="CH5" i="15"/>
  <c r="CH6" i="15"/>
  <c r="CH7" i="15"/>
  <c r="CH8" i="15"/>
  <c r="CH9" i="15"/>
  <c r="CH10" i="15"/>
  <c r="CH11" i="15"/>
  <c r="CH12" i="15"/>
  <c r="CH13" i="15"/>
  <c r="CH14" i="15"/>
  <c r="CH15" i="15"/>
  <c r="CH16" i="15"/>
  <c r="CH17" i="15"/>
  <c r="CH18" i="15"/>
  <c r="CH19" i="15"/>
  <c r="CH20" i="15"/>
  <c r="CH21" i="15"/>
  <c r="CH22" i="15"/>
  <c r="CH23" i="15"/>
  <c r="CH24" i="15"/>
  <c r="CH25" i="15"/>
  <c r="CH26" i="15"/>
  <c r="CH27" i="15"/>
  <c r="CG27" i="15"/>
  <c r="CG28" i="15"/>
  <c r="CG29" i="15"/>
  <c r="CG30" i="15"/>
  <c r="CG31" i="15"/>
  <c r="CG32" i="15"/>
  <c r="CG33" i="15"/>
  <c r="CG34" i="15"/>
  <c r="CG35" i="15"/>
  <c r="CG36" i="15"/>
  <c r="CG37" i="15"/>
  <c r="CG38" i="15"/>
  <c r="CG39" i="15"/>
  <c r="CG40" i="15"/>
  <c r="CG4" i="15"/>
  <c r="CG5" i="15"/>
  <c r="CG6" i="15"/>
  <c r="CG7" i="15"/>
  <c r="CG8" i="15"/>
  <c r="CG9" i="15"/>
  <c r="CG10" i="15"/>
  <c r="CG11" i="15"/>
  <c r="CG12" i="15"/>
  <c r="CG13" i="15"/>
  <c r="CG14" i="15"/>
  <c r="CG15" i="15"/>
  <c r="CG16" i="15"/>
  <c r="CG17" i="15"/>
  <c r="CG18" i="15"/>
  <c r="CG19" i="15"/>
  <c r="CG20" i="15"/>
  <c r="CG21" i="15"/>
  <c r="CG22" i="15"/>
  <c r="CG23" i="15"/>
  <c r="CG24" i="15"/>
  <c r="CG25" i="15"/>
  <c r="CG26" i="15"/>
  <c r="CF26" i="15"/>
  <c r="CF27" i="15"/>
  <c r="CF28" i="15"/>
  <c r="CF29" i="15"/>
  <c r="CF30" i="15"/>
  <c r="CF31" i="15"/>
  <c r="CF32" i="15"/>
  <c r="CF33" i="15"/>
  <c r="CF34" i="15"/>
  <c r="CF35" i="15"/>
  <c r="CF36" i="15"/>
  <c r="CF37" i="15"/>
  <c r="CF38" i="15"/>
  <c r="CF39" i="15"/>
  <c r="CF40" i="15"/>
  <c r="CF4" i="15"/>
  <c r="CF5" i="15"/>
  <c r="CF6" i="15"/>
  <c r="CF7" i="15"/>
  <c r="CF8" i="15"/>
  <c r="CF9" i="15"/>
  <c r="CF10" i="15"/>
  <c r="CF11" i="15"/>
  <c r="CF12" i="15"/>
  <c r="CF13" i="15"/>
  <c r="CF14" i="15"/>
  <c r="CF15" i="15"/>
  <c r="CF16" i="15"/>
  <c r="CF17" i="15"/>
  <c r="CF18" i="15"/>
  <c r="CF19" i="15"/>
  <c r="CF20" i="15"/>
  <c r="CF21" i="15"/>
  <c r="CF22" i="15"/>
  <c r="CF23" i="15"/>
  <c r="CF24" i="15"/>
  <c r="CF25" i="15"/>
  <c r="CE25" i="15"/>
  <c r="CE26" i="15"/>
  <c r="CE27" i="15"/>
  <c r="CE28" i="15"/>
  <c r="CE29" i="15"/>
  <c r="CE30" i="15"/>
  <c r="CE31" i="15"/>
  <c r="CE32" i="15"/>
  <c r="CE33" i="15"/>
  <c r="CE34" i="15"/>
  <c r="CE35" i="15"/>
  <c r="CE36" i="15"/>
  <c r="CE37" i="15"/>
  <c r="CE38" i="15"/>
  <c r="CE39" i="15"/>
  <c r="CE40" i="15"/>
  <c r="CE4" i="15"/>
  <c r="CE5" i="15"/>
  <c r="CE6" i="15"/>
  <c r="CE7" i="15"/>
  <c r="CE8" i="15"/>
  <c r="CE9" i="15"/>
  <c r="CE10" i="15"/>
  <c r="CE11" i="15"/>
  <c r="CE12" i="15"/>
  <c r="CE13" i="15"/>
  <c r="CE14" i="15"/>
  <c r="CE15" i="15"/>
  <c r="CE16" i="15"/>
  <c r="CE17" i="15"/>
  <c r="CE18" i="15"/>
  <c r="CE19" i="15"/>
  <c r="CE20" i="15"/>
  <c r="CE21" i="15"/>
  <c r="CE22" i="15"/>
  <c r="CE23" i="15"/>
  <c r="CE24" i="15"/>
  <c r="CD24" i="15"/>
  <c r="CD25" i="15"/>
  <c r="CD26" i="15"/>
  <c r="CD27" i="15"/>
  <c r="CD28" i="15"/>
  <c r="CD29" i="15"/>
  <c r="CD30" i="15"/>
  <c r="CD31" i="15"/>
  <c r="CD32" i="15"/>
  <c r="CD33" i="15"/>
  <c r="CD34" i="15"/>
  <c r="CD35" i="15"/>
  <c r="CD36" i="15"/>
  <c r="CD37" i="15"/>
  <c r="CD38" i="15"/>
  <c r="CD39" i="15"/>
  <c r="CD40" i="15"/>
  <c r="CD4" i="15"/>
  <c r="CD5" i="15"/>
  <c r="CD6" i="15"/>
  <c r="CD7" i="15"/>
  <c r="CD8" i="15"/>
  <c r="CD9" i="15"/>
  <c r="CD10" i="15"/>
  <c r="CD11" i="15"/>
  <c r="CD12" i="15"/>
  <c r="CD13" i="15"/>
  <c r="CD14" i="15"/>
  <c r="CD15" i="15"/>
  <c r="CD16" i="15"/>
  <c r="CD17" i="15"/>
  <c r="CD18" i="15"/>
  <c r="CD19" i="15"/>
  <c r="CD20" i="15"/>
  <c r="CD21" i="15"/>
  <c r="CD22" i="15"/>
  <c r="CD23" i="15"/>
  <c r="CC23" i="15"/>
  <c r="CC24" i="15"/>
  <c r="CC25" i="15"/>
  <c r="CC26" i="15"/>
  <c r="CC27" i="15"/>
  <c r="CC28" i="15"/>
  <c r="CC29" i="15"/>
  <c r="CC30" i="15"/>
  <c r="CC31" i="15"/>
  <c r="CC32" i="15"/>
  <c r="CC33" i="15"/>
  <c r="CC34" i="15"/>
  <c r="CC35" i="15"/>
  <c r="CC36" i="15"/>
  <c r="CC37" i="15"/>
  <c r="CC38" i="15"/>
  <c r="CC39" i="15"/>
  <c r="CC40" i="15"/>
  <c r="CC4" i="15"/>
  <c r="CC5" i="15"/>
  <c r="CC6" i="15"/>
  <c r="CC7" i="15"/>
  <c r="CC8" i="15"/>
  <c r="CC9" i="15"/>
  <c r="CC10" i="15"/>
  <c r="CC11" i="15"/>
  <c r="CC12" i="15"/>
  <c r="CC13" i="15"/>
  <c r="CC14" i="15"/>
  <c r="CC15" i="15"/>
  <c r="CC16" i="15"/>
  <c r="CC17" i="15"/>
  <c r="CC18" i="15"/>
  <c r="CC19" i="15"/>
  <c r="CC20" i="15"/>
  <c r="CC21" i="15"/>
  <c r="CC22" i="15"/>
  <c r="CB22" i="15"/>
  <c r="CB23" i="15"/>
  <c r="CB24" i="15"/>
  <c r="CB25" i="15"/>
  <c r="CB26" i="15"/>
  <c r="CB27" i="15"/>
  <c r="CB28" i="15"/>
  <c r="CB29" i="15"/>
  <c r="CB30" i="15"/>
  <c r="CB31" i="15"/>
  <c r="CB32" i="15"/>
  <c r="CB33" i="15"/>
  <c r="CB34" i="15"/>
  <c r="CB35" i="15"/>
  <c r="CB36" i="15"/>
  <c r="CB37" i="15"/>
  <c r="CB38" i="15"/>
  <c r="CB39" i="15"/>
  <c r="CB40" i="15"/>
  <c r="CB4" i="15"/>
  <c r="CB5" i="15"/>
  <c r="CB6" i="15"/>
  <c r="CB7" i="15"/>
  <c r="CB8" i="15"/>
  <c r="CB9" i="15"/>
  <c r="CB10" i="15"/>
  <c r="CB11" i="15"/>
  <c r="CB12" i="15"/>
  <c r="CB13" i="15"/>
  <c r="CB14" i="15"/>
  <c r="CB15" i="15"/>
  <c r="CB16" i="15"/>
  <c r="CB17" i="15"/>
  <c r="CB18" i="15"/>
  <c r="CB19" i="15"/>
  <c r="CB20" i="15"/>
  <c r="CB21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BZ20" i="15"/>
  <c r="BZ21" i="15"/>
  <c r="BZ22" i="15"/>
  <c r="BZ23" i="15"/>
  <c r="BZ24" i="15"/>
  <c r="BZ25" i="15"/>
  <c r="BZ26" i="15"/>
  <c r="BZ27" i="15"/>
  <c r="BZ28" i="15"/>
  <c r="BZ29" i="15"/>
  <c r="BZ30" i="15"/>
  <c r="BZ31" i="15"/>
  <c r="BZ32" i="15"/>
  <c r="BZ33" i="15"/>
  <c r="BZ34" i="15"/>
  <c r="BZ35" i="15"/>
  <c r="BZ36" i="15"/>
  <c r="BZ37" i="15"/>
  <c r="BZ38" i="15"/>
  <c r="BZ39" i="15"/>
  <c r="BZ40" i="15"/>
  <c r="BZ4" i="15"/>
  <c r="BZ5" i="15"/>
  <c r="BZ6" i="15"/>
  <c r="BZ7" i="15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Y19" i="15"/>
  <c r="BY20" i="15"/>
  <c r="BY21" i="15"/>
  <c r="BY22" i="15"/>
  <c r="BY23" i="15"/>
  <c r="BY24" i="15"/>
  <c r="BY25" i="15"/>
  <c r="BY26" i="15"/>
  <c r="BY27" i="15"/>
  <c r="BY28" i="15"/>
  <c r="BY29" i="15"/>
  <c r="BY30" i="15"/>
  <c r="BY31" i="15"/>
  <c r="BY32" i="15"/>
  <c r="BY33" i="15"/>
  <c r="BY34" i="15"/>
  <c r="BY35" i="15"/>
  <c r="BY36" i="15"/>
  <c r="BY37" i="15"/>
  <c r="BY38" i="15"/>
  <c r="BY39" i="15"/>
  <c r="BY40" i="15"/>
  <c r="BY4" i="15"/>
  <c r="BY5" i="15"/>
  <c r="BY6" i="15"/>
  <c r="BY7" i="15"/>
  <c r="BY8" i="15"/>
  <c r="BY9" i="15"/>
  <c r="BY10" i="15"/>
  <c r="BY11" i="15"/>
  <c r="BY12" i="15"/>
  <c r="BY13" i="15"/>
  <c r="BY14" i="15"/>
  <c r="BY15" i="15"/>
  <c r="BY16" i="15"/>
  <c r="BY17" i="15"/>
  <c r="BY18" i="15"/>
  <c r="BX18" i="15"/>
  <c r="BX19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" i="15"/>
  <c r="BX5" i="15"/>
  <c r="BX6" i="15"/>
  <c r="BX7" i="15"/>
  <c r="BX8" i="15"/>
  <c r="BX9" i="15"/>
  <c r="BX10" i="15"/>
  <c r="BX11" i="15"/>
  <c r="BX12" i="15"/>
  <c r="BX13" i="15"/>
  <c r="BX14" i="15"/>
  <c r="BX15" i="15"/>
  <c r="BX16" i="15"/>
  <c r="BX17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V16" i="15"/>
  <c r="BV17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" i="15"/>
  <c r="BV5" i="15"/>
  <c r="BV6" i="15"/>
  <c r="BV7" i="15"/>
  <c r="BV8" i="15"/>
  <c r="BV9" i="15"/>
  <c r="BV10" i="15"/>
  <c r="BV11" i="15"/>
  <c r="BV12" i="15"/>
  <c r="BV13" i="15"/>
  <c r="BV14" i="15"/>
  <c r="BV15" i="15"/>
  <c r="BU15" i="15"/>
  <c r="BU16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" i="15"/>
  <c r="BU5" i="15"/>
  <c r="BU6" i="15"/>
  <c r="BU7" i="15"/>
  <c r="BU8" i="15"/>
  <c r="BU9" i="15"/>
  <c r="BU10" i="15"/>
  <c r="BU11" i="15"/>
  <c r="BU12" i="15"/>
  <c r="BU13" i="15"/>
  <c r="BU14" i="15"/>
  <c r="BT14" i="15"/>
  <c r="BT15" i="15"/>
  <c r="BT16" i="15"/>
  <c r="BT17" i="15"/>
  <c r="BT18" i="15"/>
  <c r="BT19" i="15"/>
  <c r="BT20" i="15"/>
  <c r="BT21" i="15"/>
  <c r="BT22" i="15"/>
  <c r="BT23" i="15"/>
  <c r="BT24" i="15"/>
  <c r="BT25" i="15"/>
  <c r="BT26" i="15"/>
  <c r="BT27" i="15"/>
  <c r="BT28" i="15"/>
  <c r="BT29" i="15"/>
  <c r="BT30" i="15"/>
  <c r="BT31" i="15"/>
  <c r="BT32" i="15"/>
  <c r="BT33" i="15"/>
  <c r="BT34" i="15"/>
  <c r="BT35" i="15"/>
  <c r="BT36" i="15"/>
  <c r="BT37" i="15"/>
  <c r="BT38" i="15"/>
  <c r="BT39" i="15"/>
  <c r="BT40" i="15"/>
  <c r="BT4" i="15"/>
  <c r="BT5" i="15"/>
  <c r="BT6" i="15"/>
  <c r="BT7" i="15"/>
  <c r="BT8" i="15"/>
  <c r="BT9" i="15"/>
  <c r="BT10" i="15"/>
  <c r="BT11" i="15"/>
  <c r="BT12" i="15"/>
  <c r="BT13" i="15"/>
  <c r="BS13" i="15"/>
  <c r="BS14" i="15"/>
  <c r="BS15" i="15"/>
  <c r="BS16" i="15"/>
  <c r="BS17" i="15"/>
  <c r="BS18" i="15"/>
  <c r="BS19" i="15"/>
  <c r="BS20" i="15"/>
  <c r="BS21" i="15"/>
  <c r="BS22" i="15"/>
  <c r="BS23" i="15"/>
  <c r="BS24" i="15"/>
  <c r="BS25" i="15"/>
  <c r="BS26" i="15"/>
  <c r="BS27" i="15"/>
  <c r="BS28" i="15"/>
  <c r="BS29" i="15"/>
  <c r="BS30" i="15"/>
  <c r="BS31" i="15"/>
  <c r="BS32" i="15"/>
  <c r="BS33" i="15"/>
  <c r="BS34" i="15"/>
  <c r="BS35" i="15"/>
  <c r="BS36" i="15"/>
  <c r="BS37" i="15"/>
  <c r="BS38" i="15"/>
  <c r="BS39" i="15"/>
  <c r="BS40" i="15"/>
  <c r="BS4" i="15"/>
  <c r="BS5" i="15"/>
  <c r="BS6" i="15"/>
  <c r="BS7" i="15"/>
  <c r="BS8" i="15"/>
  <c r="BS9" i="15"/>
  <c r="BS10" i="15"/>
  <c r="BS11" i="15"/>
  <c r="BS12" i="15"/>
  <c r="BR12" i="15"/>
  <c r="BR13" i="15"/>
  <c r="BR14" i="15"/>
  <c r="BR15" i="15"/>
  <c r="BR16" i="15"/>
  <c r="BR17" i="15"/>
  <c r="BR18" i="15"/>
  <c r="BR19" i="15"/>
  <c r="BR20" i="15"/>
  <c r="BR21" i="15"/>
  <c r="BR22" i="15"/>
  <c r="BR23" i="15"/>
  <c r="BR24" i="15"/>
  <c r="BR25" i="15"/>
  <c r="BR26" i="15"/>
  <c r="BR27" i="15"/>
  <c r="BR28" i="15"/>
  <c r="BR29" i="15"/>
  <c r="BR30" i="15"/>
  <c r="BR31" i="15"/>
  <c r="BR32" i="15"/>
  <c r="BR33" i="15"/>
  <c r="BR34" i="15"/>
  <c r="BR35" i="15"/>
  <c r="BR36" i="15"/>
  <c r="BR37" i="15"/>
  <c r="BR38" i="15"/>
  <c r="BR39" i="15"/>
  <c r="BR40" i="15"/>
  <c r="BR4" i="15"/>
  <c r="BR5" i="15"/>
  <c r="BR6" i="15"/>
  <c r="BR7" i="15"/>
  <c r="BR8" i="15"/>
  <c r="BR9" i="15"/>
  <c r="BR10" i="15"/>
  <c r="BR11" i="15"/>
  <c r="BQ11" i="15"/>
  <c r="BQ12" i="15"/>
  <c r="BQ13" i="15"/>
  <c r="BQ14" i="15"/>
  <c r="BQ15" i="15"/>
  <c r="BQ16" i="15"/>
  <c r="BQ17" i="15"/>
  <c r="BQ18" i="15"/>
  <c r="BQ19" i="15"/>
  <c r="BQ20" i="15"/>
  <c r="BQ21" i="15"/>
  <c r="BQ22" i="15"/>
  <c r="BQ23" i="15"/>
  <c r="BQ24" i="15"/>
  <c r="BQ25" i="15"/>
  <c r="BQ26" i="15"/>
  <c r="BQ27" i="15"/>
  <c r="BQ28" i="15"/>
  <c r="BQ29" i="15"/>
  <c r="BQ30" i="15"/>
  <c r="BQ31" i="15"/>
  <c r="BQ32" i="15"/>
  <c r="BQ33" i="15"/>
  <c r="BQ34" i="15"/>
  <c r="BQ35" i="15"/>
  <c r="BQ36" i="15"/>
  <c r="BQ37" i="15"/>
  <c r="BQ38" i="15"/>
  <c r="BQ39" i="15"/>
  <c r="BQ40" i="15"/>
  <c r="BQ4" i="15"/>
  <c r="BQ5" i="15"/>
  <c r="BQ6" i="15"/>
  <c r="BQ7" i="15"/>
  <c r="BQ8" i="15"/>
  <c r="BQ9" i="15"/>
  <c r="BQ10" i="15"/>
  <c r="BP10" i="15"/>
  <c r="BP11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37" i="15"/>
  <c r="BP38" i="15"/>
  <c r="BP39" i="15"/>
  <c r="BP40" i="15"/>
  <c r="BP4" i="15"/>
  <c r="BP5" i="15"/>
  <c r="BP6" i="15"/>
  <c r="BP7" i="15"/>
  <c r="BP8" i="15"/>
  <c r="BP9" i="15"/>
  <c r="BO9" i="15"/>
  <c r="BO10" i="15"/>
  <c r="BO11" i="15"/>
  <c r="BO12" i="15"/>
  <c r="BO13" i="15"/>
  <c r="BO14" i="15"/>
  <c r="BO15" i="15"/>
  <c r="BO16" i="15"/>
  <c r="BO17" i="15"/>
  <c r="BO18" i="15"/>
  <c r="BO19" i="15"/>
  <c r="BO20" i="15"/>
  <c r="BO21" i="15"/>
  <c r="BO22" i="15"/>
  <c r="BO23" i="15"/>
  <c r="BO24" i="15"/>
  <c r="BO25" i="15"/>
  <c r="BO26" i="15"/>
  <c r="BO27" i="15"/>
  <c r="BO28" i="15"/>
  <c r="BO29" i="15"/>
  <c r="BO30" i="15"/>
  <c r="BO31" i="15"/>
  <c r="BO32" i="15"/>
  <c r="BO33" i="15"/>
  <c r="BO34" i="15"/>
  <c r="BO35" i="15"/>
  <c r="BO36" i="15"/>
  <c r="BO37" i="15"/>
  <c r="BO38" i="15"/>
  <c r="BO39" i="15"/>
  <c r="BO40" i="15"/>
  <c r="BO4" i="15"/>
  <c r="BO5" i="15"/>
  <c r="BO6" i="15"/>
  <c r="BO7" i="15"/>
  <c r="BO8" i="15"/>
  <c r="BN8" i="15"/>
  <c r="BN9" i="15"/>
  <c r="BN10" i="15"/>
  <c r="BN11" i="15"/>
  <c r="BN12" i="15"/>
  <c r="BN13" i="15"/>
  <c r="BN14" i="15"/>
  <c r="BN15" i="15"/>
  <c r="BN16" i="15"/>
  <c r="BN17" i="15"/>
  <c r="BN18" i="15"/>
  <c r="BN19" i="15"/>
  <c r="BN20" i="15"/>
  <c r="BN21" i="15"/>
  <c r="BN22" i="15"/>
  <c r="BN23" i="15"/>
  <c r="BN24" i="15"/>
  <c r="BN25" i="15"/>
  <c r="BN26" i="15"/>
  <c r="BN27" i="15"/>
  <c r="BN28" i="15"/>
  <c r="BN29" i="15"/>
  <c r="BN30" i="15"/>
  <c r="BN31" i="15"/>
  <c r="BN32" i="15"/>
  <c r="BN33" i="15"/>
  <c r="BN34" i="15"/>
  <c r="BN35" i="15"/>
  <c r="BN36" i="15"/>
  <c r="BN37" i="15"/>
  <c r="BN38" i="15"/>
  <c r="BN39" i="15"/>
  <c r="BN40" i="15"/>
  <c r="BN4" i="15"/>
  <c r="BN5" i="15"/>
  <c r="BN6" i="15"/>
  <c r="BN7" i="15"/>
  <c r="BM7" i="15"/>
  <c r="BM8" i="15"/>
  <c r="BM9" i="15"/>
  <c r="BM10" i="15"/>
  <c r="BM11" i="15"/>
  <c r="BM12" i="15"/>
  <c r="BM13" i="15"/>
  <c r="BM14" i="15"/>
  <c r="BM15" i="15"/>
  <c r="BM16" i="15"/>
  <c r="BM17" i="15"/>
  <c r="BM18" i="15"/>
  <c r="BM19" i="15"/>
  <c r="BM20" i="15"/>
  <c r="BM21" i="15"/>
  <c r="BM22" i="15"/>
  <c r="BM23" i="15"/>
  <c r="BM24" i="15"/>
  <c r="BM25" i="15"/>
  <c r="BM26" i="15"/>
  <c r="BM27" i="15"/>
  <c r="BM28" i="15"/>
  <c r="BM29" i="15"/>
  <c r="BM30" i="15"/>
  <c r="BM31" i="15"/>
  <c r="BM32" i="15"/>
  <c r="BM33" i="15"/>
  <c r="BM34" i="15"/>
  <c r="BM35" i="15"/>
  <c r="BM36" i="15"/>
  <c r="BM37" i="15"/>
  <c r="BM38" i="15"/>
  <c r="BM39" i="15"/>
  <c r="BM40" i="15"/>
  <c r="BM4" i="15"/>
  <c r="BM5" i="15"/>
  <c r="BM6" i="15"/>
  <c r="BL40" i="15"/>
  <c r="BL7" i="15"/>
  <c r="BL8" i="15"/>
  <c r="BL9" i="15"/>
  <c r="BL10" i="15"/>
  <c r="BL11" i="15"/>
  <c r="BL12" i="15"/>
  <c r="BL13" i="15"/>
  <c r="BL14" i="15"/>
  <c r="BL15" i="15"/>
  <c r="BL16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6" i="15"/>
  <c r="BL4" i="15"/>
  <c r="BL5" i="15"/>
  <c r="BK6" i="15"/>
  <c r="BK7" i="15"/>
  <c r="BK8" i="15"/>
  <c r="BK9" i="15"/>
  <c r="BK10" i="15"/>
  <c r="BK1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39" i="15"/>
  <c r="BK40" i="15"/>
  <c r="BK5" i="15"/>
  <c r="R6" i="22" l="1" a="1"/>
  <c r="Q43" i="22"/>
  <c r="J6" i="12" a="1"/>
  <c r="J11" i="12" s="1"/>
  <c r="L11" i="12" s="1"/>
  <c r="AG45" i="12" a="1"/>
  <c r="AG45" i="12" s="1"/>
  <c r="R6" i="22" l="1"/>
  <c r="R24" i="22"/>
  <c r="R42" i="22"/>
  <c r="R16" i="22"/>
  <c r="R30" i="22"/>
  <c r="R18" i="22"/>
  <c r="R12" i="22"/>
  <c r="R32" i="22"/>
  <c r="R20" i="22"/>
  <c r="R8" i="22"/>
  <c r="R31" i="22"/>
  <c r="R40" i="22"/>
  <c r="R23" i="22"/>
  <c r="R11" i="22"/>
  <c r="R28" i="22"/>
  <c r="R15" i="22"/>
  <c r="R33" i="22"/>
  <c r="R36" i="22"/>
  <c r="R26" i="22"/>
  <c r="R37" i="22"/>
  <c r="R25" i="22"/>
  <c r="R41" i="22"/>
  <c r="R19" i="22"/>
  <c r="R13" i="22"/>
  <c r="R7" i="22"/>
  <c r="R35" i="22"/>
  <c r="R29" i="22"/>
  <c r="R17" i="22"/>
  <c r="R34" i="22"/>
  <c r="R22" i="22"/>
  <c r="R10" i="22"/>
  <c r="R27" i="22"/>
  <c r="R21" i="22"/>
  <c r="R9" i="22"/>
  <c r="R14" i="22"/>
  <c r="R38" i="22"/>
  <c r="R39" i="22"/>
  <c r="J25" i="12"/>
  <c r="L25" i="12" s="1"/>
  <c r="M25" i="12" s="1"/>
  <c r="J31" i="12"/>
  <c r="L31" i="12" s="1"/>
  <c r="N31" i="12" s="1"/>
  <c r="J37" i="12"/>
  <c r="L37" i="12" s="1"/>
  <c r="M37" i="12" s="1"/>
  <c r="J17" i="12"/>
  <c r="L17" i="12" s="1"/>
  <c r="Y17" i="12" s="1"/>
  <c r="J14" i="12"/>
  <c r="L14" i="12" s="1"/>
  <c r="AB14" i="12" s="1"/>
  <c r="J19" i="12"/>
  <c r="L19" i="12" s="1"/>
  <c r="AB19" i="12" s="1"/>
  <c r="J26" i="12"/>
  <c r="L26" i="12" s="1"/>
  <c r="N26" i="12" s="1"/>
  <c r="J32" i="12"/>
  <c r="L32" i="12" s="1"/>
  <c r="AB32" i="12" s="1"/>
  <c r="J38" i="12"/>
  <c r="L38" i="12" s="1"/>
  <c r="AB38" i="12" s="1"/>
  <c r="J23" i="12"/>
  <c r="L23" i="12" s="1"/>
  <c r="Y23" i="12" s="1"/>
  <c r="J15" i="12"/>
  <c r="L15" i="12" s="1"/>
  <c r="Y15" i="12" s="1"/>
  <c r="J20" i="12"/>
  <c r="L20" i="12" s="1"/>
  <c r="Y20" i="12" s="1"/>
  <c r="J27" i="12"/>
  <c r="L27" i="12" s="1"/>
  <c r="AB27" i="12" s="1"/>
  <c r="J33" i="12"/>
  <c r="L33" i="12" s="1"/>
  <c r="AB33" i="12" s="1"/>
  <c r="J39" i="12"/>
  <c r="L39" i="12" s="1"/>
  <c r="AB39" i="12" s="1"/>
  <c r="J8" i="12"/>
  <c r="L8" i="12" s="1"/>
  <c r="M8" i="12" s="1"/>
  <c r="J16" i="12"/>
  <c r="L16" i="12" s="1"/>
  <c r="Y16" i="12" s="1"/>
  <c r="J21" i="12"/>
  <c r="L21" i="12" s="1"/>
  <c r="Y21" i="12" s="1"/>
  <c r="J28" i="12"/>
  <c r="L28" i="12" s="1"/>
  <c r="N28" i="12" s="1"/>
  <c r="J34" i="12"/>
  <c r="L34" i="12" s="1"/>
  <c r="M34" i="12" s="1"/>
  <c r="J40" i="12"/>
  <c r="L40" i="12" s="1"/>
  <c r="N40" i="12" s="1"/>
  <c r="J10" i="12"/>
  <c r="L10" i="12" s="1"/>
  <c r="AB10" i="12" s="1"/>
  <c r="J6" i="12"/>
  <c r="L6" i="12" s="1"/>
  <c r="J22" i="12"/>
  <c r="L22" i="12" s="1"/>
  <c r="N22" i="12" s="1"/>
  <c r="J24" i="12"/>
  <c r="L24" i="12" s="1"/>
  <c r="M24" i="12" s="1"/>
  <c r="J36" i="12"/>
  <c r="L36" i="12" s="1"/>
  <c r="Y36" i="12" s="1"/>
  <c r="J42" i="12"/>
  <c r="L42" i="12" s="1"/>
  <c r="M42" i="12" s="1"/>
  <c r="J29" i="12"/>
  <c r="L29" i="12" s="1"/>
  <c r="M29" i="12" s="1"/>
  <c r="J7" i="12"/>
  <c r="L7" i="12" s="1"/>
  <c r="N7" i="12" s="1"/>
  <c r="J18" i="12"/>
  <c r="L18" i="12" s="1"/>
  <c r="Y18" i="12" s="1"/>
  <c r="J41" i="12"/>
  <c r="L41" i="12" s="1"/>
  <c r="N41" i="12" s="1"/>
  <c r="J12" i="12"/>
  <c r="L12" i="12" s="1"/>
  <c r="AB12" i="12" s="1"/>
  <c r="J30" i="12"/>
  <c r="L30" i="12" s="1"/>
  <c r="Y30" i="12" s="1"/>
  <c r="J9" i="12"/>
  <c r="L9" i="12" s="1"/>
  <c r="AB9" i="12" s="1"/>
  <c r="J13" i="12"/>
  <c r="L13" i="12" s="1"/>
  <c r="N13" i="12" s="1"/>
  <c r="J35" i="12"/>
  <c r="L35" i="12" s="1"/>
  <c r="AB35" i="12" s="1"/>
  <c r="M11" i="12"/>
  <c r="AB11" i="12"/>
  <c r="Y11" i="12"/>
  <c r="N11" i="12"/>
  <c r="AG10" i="12"/>
  <c r="AG14" i="12"/>
  <c r="AG18" i="12"/>
  <c r="AG22" i="12"/>
  <c r="AG26" i="12"/>
  <c r="AG30" i="12"/>
  <c r="AG34" i="12"/>
  <c r="AG38" i="12"/>
  <c r="AG42" i="12"/>
  <c r="AG8" i="12"/>
  <c r="AG13" i="12"/>
  <c r="AG19" i="12"/>
  <c r="AG11" i="12"/>
  <c r="AG16" i="12"/>
  <c r="AG21" i="12"/>
  <c r="AG27" i="12"/>
  <c r="AG32" i="12"/>
  <c r="AG37" i="12"/>
  <c r="AG7" i="12"/>
  <c r="AG9" i="12"/>
  <c r="AG15" i="12"/>
  <c r="AG24" i="12"/>
  <c r="AG31" i="12"/>
  <c r="AG39" i="12"/>
  <c r="AG17" i="12"/>
  <c r="AG25" i="12"/>
  <c r="AG33" i="12"/>
  <c r="AG40" i="12"/>
  <c r="AG20" i="12"/>
  <c r="AG28" i="12"/>
  <c r="AG35" i="12"/>
  <c r="AG41" i="12"/>
  <c r="AG12" i="12"/>
  <c r="AG23" i="12"/>
  <c r="AG29" i="12"/>
  <c r="AG36" i="12"/>
  <c r="AG6" i="12"/>
  <c r="BP45" i="12"/>
  <c r="BL45" i="12"/>
  <c r="BH45" i="12"/>
  <c r="BD45" i="12"/>
  <c r="AZ45" i="12"/>
  <c r="AV45" i="12"/>
  <c r="AR45" i="12"/>
  <c r="AN45" i="12"/>
  <c r="AJ45" i="12"/>
  <c r="BO45" i="12"/>
  <c r="BK45" i="12"/>
  <c r="BG45" i="12"/>
  <c r="BC45" i="12"/>
  <c r="AY45" i="12"/>
  <c r="AU45" i="12"/>
  <c r="AQ45" i="12"/>
  <c r="AM45" i="12"/>
  <c r="AI45" i="12"/>
  <c r="BN45" i="12"/>
  <c r="BJ45" i="12"/>
  <c r="BF45" i="12"/>
  <c r="BB45" i="12"/>
  <c r="AX45" i="12"/>
  <c r="AT45" i="12"/>
  <c r="AP45" i="12"/>
  <c r="AL45" i="12"/>
  <c r="AH45" i="12"/>
  <c r="BQ45" i="12"/>
  <c r="BM45" i="12"/>
  <c r="BI45" i="12"/>
  <c r="BE45" i="12"/>
  <c r="BA45" i="12"/>
  <c r="AW45" i="12"/>
  <c r="AS45" i="12"/>
  <c r="AO45" i="12"/>
  <c r="AK45" i="12"/>
  <c r="Y12" i="12" l="1"/>
  <c r="AB26" i="12"/>
  <c r="Y41" i="12"/>
  <c r="Y38" i="12"/>
  <c r="M33" i="12"/>
  <c r="N32" i="12"/>
  <c r="M36" i="12"/>
  <c r="Y31" i="12"/>
  <c r="Y34" i="12"/>
  <c r="N39" i="12"/>
  <c r="AB42" i="12"/>
  <c r="Y40" i="12"/>
  <c r="Y28" i="12"/>
  <c r="N37" i="12"/>
  <c r="Y29" i="12"/>
  <c r="N36" i="12"/>
  <c r="Y10" i="12"/>
  <c r="N34" i="12"/>
  <c r="Y33" i="12"/>
  <c r="M23" i="12"/>
  <c r="M32" i="12"/>
  <c r="M31" i="12"/>
  <c r="N12" i="12"/>
  <c r="AB36" i="12"/>
  <c r="AB34" i="12"/>
  <c r="N33" i="12"/>
  <c r="Y32" i="12"/>
  <c r="AB17" i="12"/>
  <c r="AB31" i="12"/>
  <c r="M12" i="12"/>
  <c r="AB25" i="12"/>
  <c r="AB24" i="12"/>
  <c r="AB29" i="12"/>
  <c r="Y42" i="12"/>
  <c r="N15" i="12"/>
  <c r="N42" i="12"/>
  <c r="M39" i="12"/>
  <c r="M38" i="12"/>
  <c r="N14" i="12"/>
  <c r="M40" i="12"/>
  <c r="Y39" i="12"/>
  <c r="Y37" i="12"/>
  <c r="AB40" i="12"/>
  <c r="N38" i="12"/>
  <c r="AB37" i="12"/>
  <c r="N35" i="12"/>
  <c r="N30" i="12"/>
  <c r="N9" i="12"/>
  <c r="N8" i="12"/>
  <c r="N23" i="12"/>
  <c r="AB30" i="12"/>
  <c r="Y7" i="12"/>
  <c r="M10" i="12"/>
  <c r="Y8" i="12"/>
  <c r="AB23" i="12"/>
  <c r="M17" i="12"/>
  <c r="M30" i="12"/>
  <c r="N18" i="12"/>
  <c r="AB22" i="12"/>
  <c r="AB8" i="12"/>
  <c r="M27" i="12"/>
  <c r="M26" i="12"/>
  <c r="N17" i="12"/>
  <c r="N25" i="12"/>
  <c r="M9" i="12"/>
  <c r="AB28" i="12"/>
  <c r="Y27" i="12"/>
  <c r="Y26" i="12"/>
  <c r="N29" i="12"/>
  <c r="N24" i="12"/>
  <c r="N10" i="12"/>
  <c r="M28" i="12"/>
  <c r="N27" i="12"/>
  <c r="Y9" i="12"/>
  <c r="Y24" i="12"/>
  <c r="Y25" i="12"/>
  <c r="M7" i="12"/>
  <c r="M15" i="12"/>
  <c r="M14" i="12"/>
  <c r="Y13" i="12"/>
  <c r="AB7" i="12"/>
  <c r="M16" i="12"/>
  <c r="Y14" i="12"/>
  <c r="AB13" i="12"/>
  <c r="N16" i="12"/>
  <c r="M13" i="12"/>
  <c r="AB16" i="12"/>
  <c r="AB15" i="12"/>
  <c r="T38" i="22"/>
  <c r="X38" i="22"/>
  <c r="S38" i="22"/>
  <c r="AA38" i="22"/>
  <c r="S22" i="22"/>
  <c r="X22" i="22"/>
  <c r="T22" i="22"/>
  <c r="AA22" i="22"/>
  <c r="X13" i="22"/>
  <c r="S13" i="22"/>
  <c r="T13" i="22"/>
  <c r="AA13" i="22"/>
  <c r="T36" i="22"/>
  <c r="X36" i="22"/>
  <c r="S36" i="22"/>
  <c r="AA36" i="22"/>
  <c r="T40" i="22"/>
  <c r="AA40" i="22"/>
  <c r="S40" i="22"/>
  <c r="X40" i="22"/>
  <c r="AA18" i="22"/>
  <c r="X18" i="22"/>
  <c r="T18" i="22"/>
  <c r="S18" i="22"/>
  <c r="T14" i="22"/>
  <c r="S14" i="22"/>
  <c r="AA14" i="22"/>
  <c r="X14" i="22"/>
  <c r="T34" i="22"/>
  <c r="AA34" i="22"/>
  <c r="S34" i="22"/>
  <c r="X34" i="22"/>
  <c r="T19" i="22"/>
  <c r="S19" i="22"/>
  <c r="AA19" i="22"/>
  <c r="X19" i="22"/>
  <c r="T33" i="22"/>
  <c r="S33" i="22"/>
  <c r="X33" i="22"/>
  <c r="AA33" i="22"/>
  <c r="X31" i="22"/>
  <c r="S31" i="22"/>
  <c r="AA31" i="22"/>
  <c r="T31" i="22"/>
  <c r="S30" i="22"/>
  <c r="T30" i="22"/>
  <c r="X30" i="22"/>
  <c r="AA30" i="22"/>
  <c r="T9" i="22"/>
  <c r="X9" i="22"/>
  <c r="S9" i="22"/>
  <c r="AA9" i="22"/>
  <c r="X17" i="22"/>
  <c r="AA17" i="22"/>
  <c r="T17" i="22"/>
  <c r="S17" i="22"/>
  <c r="AA41" i="22"/>
  <c r="T41" i="22"/>
  <c r="X41" i="22"/>
  <c r="S41" i="22"/>
  <c r="T15" i="22"/>
  <c r="S15" i="22"/>
  <c r="AA15" i="22"/>
  <c r="X15" i="22"/>
  <c r="AA8" i="22"/>
  <c r="X8" i="22"/>
  <c r="S8" i="22"/>
  <c r="T8" i="22"/>
  <c r="T16" i="22"/>
  <c r="AA16" i="22"/>
  <c r="S16" i="22"/>
  <c r="X16" i="22"/>
  <c r="T21" i="22"/>
  <c r="S21" i="22"/>
  <c r="AA21" i="22"/>
  <c r="X21" i="22"/>
  <c r="S29" i="22"/>
  <c r="X29" i="22"/>
  <c r="T29" i="22"/>
  <c r="AA29" i="22"/>
  <c r="S25" i="22"/>
  <c r="X25" i="22"/>
  <c r="AA25" i="22"/>
  <c r="T25" i="22"/>
  <c r="T28" i="22"/>
  <c r="AA28" i="22"/>
  <c r="S28" i="22"/>
  <c r="X28" i="22"/>
  <c r="S20" i="22"/>
  <c r="AA20" i="22"/>
  <c r="T20" i="22"/>
  <c r="X20" i="22"/>
  <c r="T42" i="22"/>
  <c r="X42" i="22"/>
  <c r="AA42" i="22"/>
  <c r="S42" i="22"/>
  <c r="AA27" i="22"/>
  <c r="X27" i="22"/>
  <c r="T27" i="22"/>
  <c r="S27" i="22"/>
  <c r="S35" i="22"/>
  <c r="AA35" i="22"/>
  <c r="T35" i="22"/>
  <c r="X35" i="22"/>
  <c r="T37" i="22"/>
  <c r="AA37" i="22"/>
  <c r="X37" i="22"/>
  <c r="S37" i="22"/>
  <c r="T11" i="22"/>
  <c r="X11" i="22"/>
  <c r="AA11" i="22"/>
  <c r="S11" i="22"/>
  <c r="T32" i="22"/>
  <c r="AA32" i="22"/>
  <c r="X32" i="22"/>
  <c r="S32" i="22"/>
  <c r="X24" i="22"/>
  <c r="S24" i="22"/>
  <c r="AA24" i="22"/>
  <c r="T24" i="22"/>
  <c r="T39" i="22"/>
  <c r="S39" i="22"/>
  <c r="AA39" i="22"/>
  <c r="X39" i="22"/>
  <c r="T10" i="22"/>
  <c r="AA10" i="22"/>
  <c r="S10" i="22"/>
  <c r="X10" i="22"/>
  <c r="T7" i="22"/>
  <c r="AA7" i="22"/>
  <c r="X7" i="22"/>
  <c r="S7" i="22"/>
  <c r="S26" i="22"/>
  <c r="AA26" i="22"/>
  <c r="T26" i="22"/>
  <c r="X26" i="22"/>
  <c r="S23" i="22"/>
  <c r="X23" i="22"/>
  <c r="AA23" i="22"/>
  <c r="T23" i="22"/>
  <c r="S12" i="22"/>
  <c r="AA12" i="22"/>
  <c r="T12" i="22"/>
  <c r="X12" i="22"/>
  <c r="T6" i="22"/>
  <c r="AA6" i="22"/>
  <c r="S6" i="22"/>
  <c r="X6" i="22"/>
  <c r="R43" i="22"/>
  <c r="R45" i="22" s="1"/>
  <c r="AB18" i="12"/>
  <c r="Y22" i="12"/>
  <c r="M35" i="12"/>
  <c r="J43" i="12"/>
  <c r="N21" i="12"/>
  <c r="AB20" i="12"/>
  <c r="Y19" i="12"/>
  <c r="Y35" i="12"/>
  <c r="AB41" i="12"/>
  <c r="M21" i="12"/>
  <c r="N20" i="12"/>
  <c r="M19" i="12"/>
  <c r="M41" i="12"/>
  <c r="M18" i="12"/>
  <c r="M22" i="12"/>
  <c r="AB21" i="12"/>
  <c r="M20" i="12"/>
  <c r="N19" i="12"/>
  <c r="Y6" i="12"/>
  <c r="L43" i="12"/>
  <c r="N6" i="12"/>
  <c r="M6" i="12"/>
  <c r="AB6" i="12"/>
  <c r="AW6" i="12"/>
  <c r="AW8" i="12"/>
  <c r="AW10" i="12"/>
  <c r="AW13" i="12"/>
  <c r="AW11" i="12"/>
  <c r="AW16" i="12"/>
  <c r="AW20" i="12"/>
  <c r="AW24" i="12"/>
  <c r="AW7" i="12"/>
  <c r="AW12" i="12"/>
  <c r="AW17" i="12"/>
  <c r="AW19" i="12"/>
  <c r="AW28" i="12"/>
  <c r="AW18" i="12"/>
  <c r="AW25" i="12"/>
  <c r="AW26" i="12"/>
  <c r="AW30" i="12"/>
  <c r="AW34" i="12"/>
  <c r="AW38" i="12"/>
  <c r="AW42" i="12"/>
  <c r="AW15" i="12"/>
  <c r="AW22" i="12"/>
  <c r="AW29" i="12"/>
  <c r="AW32" i="12"/>
  <c r="AW39" i="12"/>
  <c r="AW41" i="12"/>
  <c r="AW9" i="12"/>
  <c r="AW31" i="12"/>
  <c r="AW33" i="12"/>
  <c r="AW40" i="12"/>
  <c r="AW14" i="12"/>
  <c r="AW21" i="12"/>
  <c r="AW35" i="12"/>
  <c r="AW37" i="12"/>
  <c r="AW27" i="12"/>
  <c r="AW36" i="12"/>
  <c r="AW23" i="12"/>
  <c r="AP7" i="12"/>
  <c r="AP8" i="12"/>
  <c r="AP17" i="12"/>
  <c r="AP21" i="12"/>
  <c r="AP25" i="12"/>
  <c r="AP9" i="12"/>
  <c r="AP12" i="12"/>
  <c r="AP13" i="12"/>
  <c r="AP14" i="12"/>
  <c r="AP16" i="12"/>
  <c r="AP23" i="12"/>
  <c r="AP29" i="12"/>
  <c r="AP6" i="12"/>
  <c r="AP15" i="12"/>
  <c r="AP22" i="12"/>
  <c r="AP24" i="12"/>
  <c r="AP27" i="12"/>
  <c r="AP31" i="12"/>
  <c r="AP35" i="12"/>
  <c r="AP39" i="12"/>
  <c r="AP10" i="12"/>
  <c r="AP26" i="12"/>
  <c r="AP36" i="12"/>
  <c r="AP38" i="12"/>
  <c r="AP19" i="12"/>
  <c r="AP30" i="12"/>
  <c r="AP37" i="12"/>
  <c r="AP20" i="12"/>
  <c r="AP28" i="12"/>
  <c r="AP32" i="12"/>
  <c r="AP34" i="12"/>
  <c r="AP41" i="12"/>
  <c r="AP11" i="12"/>
  <c r="AP33" i="12"/>
  <c r="AP18" i="12"/>
  <c r="AP42" i="12"/>
  <c r="AP40" i="12"/>
  <c r="BF7" i="12"/>
  <c r="BF8" i="12"/>
  <c r="BF10" i="12"/>
  <c r="BF6" i="12"/>
  <c r="BF9" i="12"/>
  <c r="BF13" i="12"/>
  <c r="BF17" i="12"/>
  <c r="BF21" i="12"/>
  <c r="BF25" i="12"/>
  <c r="BF14" i="12"/>
  <c r="BF16" i="12"/>
  <c r="BF23" i="12"/>
  <c r="BF29" i="12"/>
  <c r="BF11" i="12"/>
  <c r="BF15" i="12"/>
  <c r="BF22" i="12"/>
  <c r="BF24" i="12"/>
  <c r="BF27" i="12"/>
  <c r="BF31" i="12"/>
  <c r="BF35" i="12"/>
  <c r="BF39" i="12"/>
  <c r="BF19" i="12"/>
  <c r="BF26" i="12"/>
  <c r="BF36" i="12"/>
  <c r="BF38" i="12"/>
  <c r="BF30" i="12"/>
  <c r="BF37" i="12"/>
  <c r="BF12" i="12"/>
  <c r="BF18" i="12"/>
  <c r="BF28" i="12"/>
  <c r="BF32" i="12"/>
  <c r="BF34" i="12"/>
  <c r="BF41" i="12"/>
  <c r="BF33" i="12"/>
  <c r="BF42" i="12"/>
  <c r="BF20" i="12"/>
  <c r="BF40" i="12"/>
  <c r="AM6" i="12"/>
  <c r="AM9" i="12"/>
  <c r="AM7" i="12"/>
  <c r="AM8" i="12"/>
  <c r="AM11" i="12"/>
  <c r="AM14" i="12"/>
  <c r="AM18" i="12"/>
  <c r="AM22" i="12"/>
  <c r="AM15" i="12"/>
  <c r="AM17" i="12"/>
  <c r="AM24" i="12"/>
  <c r="AM26" i="12"/>
  <c r="AM30" i="12"/>
  <c r="AM13" i="12"/>
  <c r="AM16" i="12"/>
  <c r="AM23" i="12"/>
  <c r="AM25" i="12"/>
  <c r="AM28" i="12"/>
  <c r="AM32" i="12"/>
  <c r="AM36" i="12"/>
  <c r="AM40" i="12"/>
  <c r="AM27" i="12"/>
  <c r="AM37" i="12"/>
  <c r="AM39" i="12"/>
  <c r="AM12" i="12"/>
  <c r="AM20" i="12"/>
  <c r="AM31" i="12"/>
  <c r="AM38" i="12"/>
  <c r="AM10" i="12"/>
  <c r="AM21" i="12"/>
  <c r="AM29" i="12"/>
  <c r="AM33" i="12"/>
  <c r="AM35" i="12"/>
  <c r="AM19" i="12"/>
  <c r="AM41" i="12"/>
  <c r="AM42" i="12"/>
  <c r="AM34" i="12"/>
  <c r="BC6" i="12"/>
  <c r="BC9" i="12"/>
  <c r="BC8" i="12"/>
  <c r="BC11" i="12"/>
  <c r="BC14" i="12"/>
  <c r="BC18" i="12"/>
  <c r="BC22" i="12"/>
  <c r="BC10" i="12"/>
  <c r="BC12" i="12"/>
  <c r="BC15" i="12"/>
  <c r="BC17" i="12"/>
  <c r="BC24" i="12"/>
  <c r="BC26" i="12"/>
  <c r="BC30" i="12"/>
  <c r="BC16" i="12"/>
  <c r="BC23" i="12"/>
  <c r="BC25" i="12"/>
  <c r="BC28" i="12"/>
  <c r="BC32" i="12"/>
  <c r="BC36" i="12"/>
  <c r="BC40" i="12"/>
  <c r="BC13" i="12"/>
  <c r="BC20" i="12"/>
  <c r="BC27" i="12"/>
  <c r="BC37" i="12"/>
  <c r="BC39" i="12"/>
  <c r="BC31" i="12"/>
  <c r="BC38" i="12"/>
  <c r="BC19" i="12"/>
  <c r="BC29" i="12"/>
  <c r="BC33" i="12"/>
  <c r="BC35" i="12"/>
  <c r="BC7" i="12"/>
  <c r="BC41" i="12"/>
  <c r="BC21" i="12"/>
  <c r="BC34" i="12"/>
  <c r="BC42" i="12"/>
  <c r="AJ7" i="12"/>
  <c r="AJ10" i="12"/>
  <c r="AJ9" i="12"/>
  <c r="AJ12" i="12"/>
  <c r="AJ8" i="12"/>
  <c r="AJ15" i="12"/>
  <c r="AJ19" i="12"/>
  <c r="AJ23" i="12"/>
  <c r="AJ16" i="12"/>
  <c r="AJ18" i="12"/>
  <c r="AJ25" i="12"/>
  <c r="AJ27" i="12"/>
  <c r="AJ17" i="12"/>
  <c r="AJ24" i="12"/>
  <c r="AJ29" i="12"/>
  <c r="AJ33" i="12"/>
  <c r="AJ37" i="12"/>
  <c r="AJ41" i="12"/>
  <c r="AJ28" i="12"/>
  <c r="AJ31" i="12"/>
  <c r="AJ38" i="12"/>
  <c r="AJ40" i="12"/>
  <c r="AJ14" i="12"/>
  <c r="AJ21" i="12"/>
  <c r="AJ32" i="12"/>
  <c r="AJ39" i="12"/>
  <c r="AJ11" i="12"/>
  <c r="AJ13" i="12"/>
  <c r="AJ22" i="12"/>
  <c r="AJ30" i="12"/>
  <c r="AJ34" i="12"/>
  <c r="AJ36" i="12"/>
  <c r="AJ6" i="12"/>
  <c r="AJ20" i="12"/>
  <c r="AJ26" i="12"/>
  <c r="AJ42" i="12"/>
  <c r="AJ35" i="12"/>
  <c r="AZ7" i="12"/>
  <c r="AZ10" i="12"/>
  <c r="AZ6" i="12"/>
  <c r="AZ9" i="12"/>
  <c r="AZ12" i="12"/>
  <c r="AZ15" i="12"/>
  <c r="AZ19" i="12"/>
  <c r="AZ23" i="12"/>
  <c r="AZ16" i="12"/>
  <c r="AZ18" i="12"/>
  <c r="AZ25" i="12"/>
  <c r="AZ27" i="12"/>
  <c r="AZ11" i="12"/>
  <c r="AZ13" i="12"/>
  <c r="AZ17" i="12"/>
  <c r="AZ24" i="12"/>
  <c r="AZ29" i="12"/>
  <c r="AZ33" i="12"/>
  <c r="AZ37" i="12"/>
  <c r="AZ41" i="12"/>
  <c r="AZ14" i="12"/>
  <c r="AZ21" i="12"/>
  <c r="AZ28" i="12"/>
  <c r="AZ31" i="12"/>
  <c r="AZ38" i="12"/>
  <c r="AZ40" i="12"/>
  <c r="AZ32" i="12"/>
  <c r="AZ39" i="12"/>
  <c r="AZ8" i="12"/>
  <c r="AZ20" i="12"/>
  <c r="AZ30" i="12"/>
  <c r="AZ34" i="12"/>
  <c r="AZ36" i="12"/>
  <c r="AZ22" i="12"/>
  <c r="AZ35" i="12"/>
  <c r="AZ26" i="12"/>
  <c r="AZ42" i="12"/>
  <c r="BP7" i="12"/>
  <c r="BP9" i="12"/>
  <c r="BP12" i="12"/>
  <c r="BP6" i="12"/>
  <c r="BP10" i="12"/>
  <c r="BP15" i="12"/>
  <c r="BP19" i="12"/>
  <c r="BP23" i="12"/>
  <c r="BP8" i="12"/>
  <c r="BP16" i="12"/>
  <c r="BP18" i="12"/>
  <c r="BP27" i="12"/>
  <c r="BP17" i="12"/>
  <c r="BP24" i="12"/>
  <c r="BP25" i="12"/>
  <c r="BP29" i="12"/>
  <c r="BP33" i="12"/>
  <c r="BP37" i="12"/>
  <c r="BP41" i="12"/>
  <c r="BP11" i="12"/>
  <c r="BP28" i="12"/>
  <c r="BP31" i="12"/>
  <c r="BP38" i="12"/>
  <c r="BP40" i="12"/>
  <c r="BP14" i="12"/>
  <c r="BP21" i="12"/>
  <c r="BP30" i="12"/>
  <c r="BP32" i="12"/>
  <c r="BP39" i="12"/>
  <c r="BP22" i="12"/>
  <c r="BP34" i="12"/>
  <c r="BP36" i="12"/>
  <c r="BP13" i="12"/>
  <c r="BP26" i="12"/>
  <c r="BP42" i="12"/>
  <c r="BP20" i="12"/>
  <c r="BP35" i="12"/>
  <c r="AK6" i="12"/>
  <c r="AK13" i="12"/>
  <c r="AK9" i="12"/>
  <c r="AK10" i="12"/>
  <c r="AK16" i="12"/>
  <c r="AK20" i="12"/>
  <c r="AK24" i="12"/>
  <c r="AK7" i="12"/>
  <c r="AK14" i="12"/>
  <c r="AK21" i="12"/>
  <c r="AK23" i="12"/>
  <c r="AK28" i="12"/>
  <c r="AK11" i="12"/>
  <c r="AK15" i="12"/>
  <c r="AK22" i="12"/>
  <c r="AK26" i="12"/>
  <c r="AK30" i="12"/>
  <c r="AK34" i="12"/>
  <c r="AK38" i="12"/>
  <c r="AK42" i="12"/>
  <c r="AK8" i="12"/>
  <c r="AK19" i="12"/>
  <c r="AK36" i="12"/>
  <c r="AK17" i="12"/>
  <c r="AK29" i="12"/>
  <c r="AK35" i="12"/>
  <c r="AK37" i="12"/>
  <c r="AK18" i="12"/>
  <c r="AK25" i="12"/>
  <c r="AK27" i="12"/>
  <c r="AK32" i="12"/>
  <c r="AK39" i="12"/>
  <c r="AK41" i="12"/>
  <c r="AK33" i="12"/>
  <c r="AK40" i="12"/>
  <c r="AK12" i="12"/>
  <c r="AK31" i="12"/>
  <c r="BA6" i="12"/>
  <c r="BA7" i="12"/>
  <c r="BA13" i="12"/>
  <c r="BA16" i="12"/>
  <c r="BA20" i="12"/>
  <c r="BA24" i="12"/>
  <c r="BA9" i="12"/>
  <c r="BA14" i="12"/>
  <c r="BA21" i="12"/>
  <c r="BA23" i="12"/>
  <c r="BA28" i="12"/>
  <c r="BA8" i="12"/>
  <c r="BA12" i="12"/>
  <c r="BA15" i="12"/>
  <c r="BA22" i="12"/>
  <c r="BA26" i="12"/>
  <c r="BA30" i="12"/>
  <c r="BA34" i="12"/>
  <c r="BA38" i="12"/>
  <c r="BA42" i="12"/>
  <c r="BA11" i="12"/>
  <c r="BA17" i="12"/>
  <c r="BA36" i="12"/>
  <c r="BA10" i="12"/>
  <c r="BA19" i="12"/>
  <c r="BA29" i="12"/>
  <c r="BA35" i="12"/>
  <c r="BA37" i="12"/>
  <c r="BA27" i="12"/>
  <c r="BA32" i="12"/>
  <c r="BA39" i="12"/>
  <c r="BA41" i="12"/>
  <c r="BA40" i="12"/>
  <c r="BA25" i="12"/>
  <c r="BA31" i="12"/>
  <c r="BA18" i="12"/>
  <c r="BA33" i="12"/>
  <c r="AT7" i="12"/>
  <c r="AT8" i="12"/>
  <c r="AT6" i="12"/>
  <c r="AT9" i="12"/>
  <c r="AT12" i="12"/>
  <c r="AT17" i="12"/>
  <c r="AT21" i="12"/>
  <c r="AT25" i="12"/>
  <c r="AT10" i="12"/>
  <c r="AT18" i="12"/>
  <c r="AT20" i="12"/>
  <c r="AT29" i="12"/>
  <c r="AT13" i="12"/>
  <c r="AT19" i="12"/>
  <c r="AT27" i="12"/>
  <c r="AT31" i="12"/>
  <c r="AT35" i="12"/>
  <c r="AT39" i="12"/>
  <c r="AT16" i="12"/>
  <c r="AT23" i="12"/>
  <c r="AT30" i="12"/>
  <c r="AT33" i="12"/>
  <c r="AT40" i="12"/>
  <c r="AT42" i="12"/>
  <c r="AT11" i="12"/>
  <c r="AT14" i="12"/>
  <c r="AT26" i="12"/>
  <c r="AT32" i="12"/>
  <c r="AT34" i="12"/>
  <c r="AT41" i="12"/>
  <c r="AT15" i="12"/>
  <c r="AT22" i="12"/>
  <c r="AT36" i="12"/>
  <c r="AT38" i="12"/>
  <c r="AT37" i="12"/>
  <c r="AT24" i="12"/>
  <c r="AT28" i="12"/>
  <c r="AN10" i="12"/>
  <c r="AN12" i="12"/>
  <c r="AN6" i="12"/>
  <c r="AN15" i="12"/>
  <c r="AN19" i="12"/>
  <c r="AN23" i="12"/>
  <c r="AN8" i="12"/>
  <c r="AN20" i="12"/>
  <c r="AN22" i="12"/>
  <c r="AN27" i="12"/>
  <c r="AN14" i="12"/>
  <c r="AN21" i="12"/>
  <c r="AN29" i="12"/>
  <c r="AN33" i="12"/>
  <c r="AN37" i="12"/>
  <c r="AN41" i="12"/>
  <c r="AN9" i="12"/>
  <c r="AN11" i="12"/>
  <c r="AN13" i="12"/>
  <c r="AN18" i="12"/>
  <c r="AN25" i="12"/>
  <c r="AN35" i="12"/>
  <c r="AN42" i="12"/>
  <c r="AN16" i="12"/>
  <c r="AN28" i="12"/>
  <c r="AN34" i="12"/>
  <c r="AN36" i="12"/>
  <c r="AN7" i="12"/>
  <c r="AN17" i="12"/>
  <c r="AN24" i="12"/>
  <c r="AN26" i="12"/>
  <c r="AN31" i="12"/>
  <c r="AN38" i="12"/>
  <c r="AN40" i="12"/>
  <c r="AN30" i="12"/>
  <c r="AN39" i="12"/>
  <c r="AN32" i="12"/>
  <c r="AS6" i="12"/>
  <c r="AS7" i="12"/>
  <c r="AS13" i="12"/>
  <c r="AS10" i="12"/>
  <c r="AS16" i="12"/>
  <c r="AS20" i="12"/>
  <c r="AS24" i="12"/>
  <c r="AS15" i="12"/>
  <c r="AS22" i="12"/>
  <c r="AS28" i="12"/>
  <c r="AS8" i="12"/>
  <c r="AS11" i="12"/>
  <c r="AS12" i="12"/>
  <c r="AS14" i="12"/>
  <c r="AS21" i="12"/>
  <c r="AS23" i="12"/>
  <c r="AS26" i="12"/>
  <c r="AS30" i="12"/>
  <c r="AS34" i="12"/>
  <c r="AS38" i="12"/>
  <c r="AS42" i="12"/>
  <c r="AS35" i="12"/>
  <c r="AS37" i="12"/>
  <c r="AS18" i="12"/>
  <c r="AS25" i="12"/>
  <c r="AS29" i="12"/>
  <c r="AS36" i="12"/>
  <c r="AS19" i="12"/>
  <c r="AS27" i="12"/>
  <c r="AS31" i="12"/>
  <c r="AS33" i="12"/>
  <c r="AS40" i="12"/>
  <c r="AS9" i="12"/>
  <c r="AS39" i="12"/>
  <c r="AS41" i="12"/>
  <c r="AS17" i="12"/>
  <c r="AS32" i="12"/>
  <c r="BI6" i="12"/>
  <c r="BI7" i="12"/>
  <c r="BI16" i="12"/>
  <c r="BI20" i="12"/>
  <c r="BI24" i="12"/>
  <c r="BI9" i="12"/>
  <c r="BI10" i="12"/>
  <c r="BI13" i="12"/>
  <c r="BI15" i="12"/>
  <c r="BI22" i="12"/>
  <c r="BI28" i="12"/>
  <c r="BI14" i="12"/>
  <c r="BI21" i="12"/>
  <c r="BI23" i="12"/>
  <c r="BI26" i="12"/>
  <c r="BI30" i="12"/>
  <c r="BI34" i="12"/>
  <c r="BI38" i="12"/>
  <c r="BI42" i="12"/>
  <c r="BI12" i="12"/>
  <c r="BI18" i="12"/>
  <c r="BI25" i="12"/>
  <c r="BI35" i="12"/>
  <c r="BI37" i="12"/>
  <c r="BI11" i="12"/>
  <c r="BI29" i="12"/>
  <c r="BI36" i="12"/>
  <c r="BI17" i="12"/>
  <c r="BI27" i="12"/>
  <c r="BI31" i="12"/>
  <c r="BI33" i="12"/>
  <c r="BI40" i="12"/>
  <c r="BI8" i="12"/>
  <c r="BI39" i="12"/>
  <c r="BI41" i="12"/>
  <c r="BI32" i="12"/>
  <c r="BI19" i="12"/>
  <c r="AL7" i="12"/>
  <c r="AL8" i="12"/>
  <c r="AL6" i="12"/>
  <c r="AL10" i="12"/>
  <c r="AL11" i="12"/>
  <c r="AL13" i="12"/>
  <c r="AL17" i="12"/>
  <c r="AL21" i="12"/>
  <c r="AL25" i="12"/>
  <c r="AL19" i="12"/>
  <c r="AL29" i="12"/>
  <c r="AL9" i="12"/>
  <c r="AL12" i="12"/>
  <c r="AL18" i="12"/>
  <c r="AL20" i="12"/>
  <c r="AL27" i="12"/>
  <c r="AL31" i="12"/>
  <c r="AL35" i="12"/>
  <c r="AL39" i="12"/>
  <c r="AL15" i="12"/>
  <c r="AL22" i="12"/>
  <c r="AL30" i="12"/>
  <c r="AL32" i="12"/>
  <c r="AL34" i="12"/>
  <c r="AL41" i="12"/>
  <c r="AL24" i="12"/>
  <c r="AL26" i="12"/>
  <c r="AL33" i="12"/>
  <c r="AL40" i="12"/>
  <c r="AL42" i="12"/>
  <c r="AL14" i="12"/>
  <c r="AL37" i="12"/>
  <c r="AL23" i="12"/>
  <c r="AL36" i="12"/>
  <c r="AL28" i="12"/>
  <c r="AL38" i="12"/>
  <c r="AL16" i="12"/>
  <c r="BB7" i="12"/>
  <c r="BB8" i="12"/>
  <c r="BB10" i="12"/>
  <c r="BB11" i="12"/>
  <c r="BB13" i="12"/>
  <c r="BB17" i="12"/>
  <c r="BB21" i="12"/>
  <c r="BB25" i="12"/>
  <c r="BB19" i="12"/>
  <c r="BB29" i="12"/>
  <c r="BB6" i="12"/>
  <c r="BB18" i="12"/>
  <c r="BB20" i="12"/>
  <c r="BB27" i="12"/>
  <c r="BB31" i="12"/>
  <c r="BB35" i="12"/>
  <c r="BB39" i="12"/>
  <c r="BB24" i="12"/>
  <c r="BB30" i="12"/>
  <c r="BB32" i="12"/>
  <c r="BB34" i="12"/>
  <c r="BB41" i="12"/>
  <c r="BB12" i="12"/>
  <c r="BB15" i="12"/>
  <c r="BB22" i="12"/>
  <c r="BB26" i="12"/>
  <c r="BB33" i="12"/>
  <c r="BB40" i="12"/>
  <c r="BB42" i="12"/>
  <c r="BB9" i="12"/>
  <c r="BB16" i="12"/>
  <c r="BB23" i="12"/>
  <c r="BB37" i="12"/>
  <c r="BB14" i="12"/>
  <c r="BB38" i="12"/>
  <c r="BB28" i="12"/>
  <c r="BB36" i="12"/>
  <c r="AI8" i="12"/>
  <c r="AI9" i="12"/>
  <c r="AI11" i="12"/>
  <c r="AI12" i="12"/>
  <c r="AI14" i="12"/>
  <c r="AI18" i="12"/>
  <c r="AI22" i="12"/>
  <c r="AI6" i="12"/>
  <c r="AI10" i="12"/>
  <c r="AI13" i="12"/>
  <c r="AI20" i="12"/>
  <c r="AI26" i="12"/>
  <c r="AI30" i="12"/>
  <c r="AI19" i="12"/>
  <c r="AI21" i="12"/>
  <c r="AI28" i="12"/>
  <c r="AI32" i="12"/>
  <c r="AI36" i="12"/>
  <c r="AI40" i="12"/>
  <c r="AI16" i="12"/>
  <c r="AI23" i="12"/>
  <c r="AI33" i="12"/>
  <c r="AI35" i="12"/>
  <c r="AI42" i="12"/>
  <c r="AI7" i="12"/>
  <c r="AI25" i="12"/>
  <c r="AI27" i="12"/>
  <c r="AI34" i="12"/>
  <c r="AI41" i="12"/>
  <c r="AI15" i="12"/>
  <c r="AI31" i="12"/>
  <c r="AI38" i="12"/>
  <c r="AI17" i="12"/>
  <c r="AI24" i="12"/>
  <c r="AI29" i="12"/>
  <c r="AI37" i="12"/>
  <c r="AI39" i="12"/>
  <c r="AY9" i="12"/>
  <c r="AY11" i="12"/>
  <c r="AY7" i="12"/>
  <c r="AY8" i="12"/>
  <c r="AY10" i="12"/>
  <c r="AY12" i="12"/>
  <c r="AY14" i="12"/>
  <c r="AY18" i="12"/>
  <c r="AY22" i="12"/>
  <c r="AY20" i="12"/>
  <c r="AY26" i="12"/>
  <c r="AY30" i="12"/>
  <c r="AY19" i="12"/>
  <c r="AY21" i="12"/>
  <c r="AY28" i="12"/>
  <c r="AY32" i="12"/>
  <c r="AY36" i="12"/>
  <c r="AY40" i="12"/>
  <c r="AY25" i="12"/>
  <c r="AY33" i="12"/>
  <c r="AY35" i="12"/>
  <c r="AY42" i="12"/>
  <c r="AY16" i="12"/>
  <c r="AY23" i="12"/>
  <c r="AY27" i="12"/>
  <c r="AY34" i="12"/>
  <c r="AY41" i="12"/>
  <c r="AY6" i="12"/>
  <c r="AY13" i="12"/>
  <c r="AY17" i="12"/>
  <c r="AY24" i="12"/>
  <c r="AY31" i="12"/>
  <c r="AY38" i="12"/>
  <c r="AY15" i="12"/>
  <c r="AY37" i="12"/>
  <c r="AY39" i="12"/>
  <c r="AY29" i="12"/>
  <c r="BO9" i="12"/>
  <c r="BO6" i="12"/>
  <c r="BO7" i="12"/>
  <c r="BO11" i="12"/>
  <c r="BO12" i="12"/>
  <c r="BO14" i="12"/>
  <c r="BO18" i="12"/>
  <c r="BO22" i="12"/>
  <c r="BO13" i="12"/>
  <c r="BO20" i="12"/>
  <c r="BO26" i="12"/>
  <c r="BO19" i="12"/>
  <c r="BO21" i="12"/>
  <c r="BO28" i="12"/>
  <c r="BO32" i="12"/>
  <c r="BO36" i="12"/>
  <c r="BO40" i="12"/>
  <c r="BO16" i="12"/>
  <c r="BO23" i="12"/>
  <c r="BO33" i="12"/>
  <c r="BO35" i="12"/>
  <c r="BO42" i="12"/>
  <c r="BO8" i="12"/>
  <c r="BO10" i="12"/>
  <c r="BO27" i="12"/>
  <c r="BO34" i="12"/>
  <c r="BO41" i="12"/>
  <c r="BO15" i="12"/>
  <c r="BO25" i="12"/>
  <c r="BO31" i="12"/>
  <c r="BO38" i="12"/>
  <c r="BO24" i="12"/>
  <c r="BO37" i="12"/>
  <c r="BO17" i="12"/>
  <c r="BO29" i="12"/>
  <c r="BO39" i="12"/>
  <c r="BO30" i="12"/>
  <c r="AV10" i="12"/>
  <c r="AV12" i="12"/>
  <c r="AV6" i="12"/>
  <c r="AV13" i="12"/>
  <c r="AV15" i="12"/>
  <c r="AV19" i="12"/>
  <c r="AV23" i="12"/>
  <c r="AV8" i="12"/>
  <c r="AV11" i="12"/>
  <c r="AV14" i="12"/>
  <c r="AV21" i="12"/>
  <c r="AV27" i="12"/>
  <c r="AV9" i="12"/>
  <c r="AV20" i="12"/>
  <c r="AV22" i="12"/>
  <c r="AV29" i="12"/>
  <c r="AV33" i="12"/>
  <c r="AV37" i="12"/>
  <c r="AV41" i="12"/>
  <c r="AV7" i="12"/>
  <c r="AV34" i="12"/>
  <c r="AV36" i="12"/>
  <c r="AV17" i="12"/>
  <c r="AV24" i="12"/>
  <c r="AV28" i="12"/>
  <c r="AV35" i="12"/>
  <c r="AV42" i="12"/>
  <c r="AV18" i="12"/>
  <c r="AV25" i="12"/>
  <c r="AV26" i="12"/>
  <c r="AV32" i="12"/>
  <c r="AV39" i="12"/>
  <c r="AV16" i="12"/>
  <c r="AV40" i="12"/>
  <c r="AV31" i="12"/>
  <c r="AV30" i="12"/>
  <c r="AV38" i="12"/>
  <c r="BL12" i="12"/>
  <c r="BL8" i="12"/>
  <c r="BL15" i="12"/>
  <c r="BL19" i="12"/>
  <c r="BL23" i="12"/>
  <c r="BL7" i="12"/>
  <c r="BL14" i="12"/>
  <c r="BL21" i="12"/>
  <c r="BL27" i="12"/>
  <c r="BL6" i="12"/>
  <c r="BL13" i="12"/>
  <c r="BL20" i="12"/>
  <c r="BL22" i="12"/>
  <c r="BL25" i="12"/>
  <c r="BL29" i="12"/>
  <c r="BL33" i="12"/>
  <c r="BL37" i="12"/>
  <c r="BL41" i="12"/>
  <c r="BL17" i="12"/>
  <c r="BL24" i="12"/>
  <c r="BL34" i="12"/>
  <c r="BL36" i="12"/>
  <c r="BL28" i="12"/>
  <c r="BL35" i="12"/>
  <c r="BL42" i="12"/>
  <c r="BL11" i="12"/>
  <c r="BL16" i="12"/>
  <c r="BL26" i="12"/>
  <c r="BL30" i="12"/>
  <c r="BL32" i="12"/>
  <c r="BL39" i="12"/>
  <c r="BL9" i="12"/>
  <c r="BL10" i="12"/>
  <c r="BL18" i="12"/>
  <c r="BL31" i="12"/>
  <c r="BL38" i="12"/>
  <c r="BL40" i="12"/>
  <c r="BM6" i="12"/>
  <c r="BM8" i="12"/>
  <c r="BM9" i="12"/>
  <c r="BM11" i="12"/>
  <c r="BM16" i="12"/>
  <c r="BM20" i="12"/>
  <c r="BM24" i="12"/>
  <c r="BM17" i="12"/>
  <c r="BM19" i="12"/>
  <c r="BM28" i="12"/>
  <c r="BM10" i="12"/>
  <c r="BM18" i="12"/>
  <c r="BM26" i="12"/>
  <c r="BM30" i="12"/>
  <c r="BM34" i="12"/>
  <c r="BM38" i="12"/>
  <c r="BM42" i="12"/>
  <c r="BM13" i="12"/>
  <c r="BM29" i="12"/>
  <c r="BM32" i="12"/>
  <c r="BM39" i="12"/>
  <c r="BM41" i="12"/>
  <c r="BM15" i="12"/>
  <c r="BM22" i="12"/>
  <c r="BM25" i="12"/>
  <c r="BM31" i="12"/>
  <c r="BM33" i="12"/>
  <c r="BM40" i="12"/>
  <c r="BM7" i="12"/>
  <c r="BM23" i="12"/>
  <c r="BM35" i="12"/>
  <c r="BM37" i="12"/>
  <c r="BM27" i="12"/>
  <c r="BM12" i="12"/>
  <c r="BM36" i="12"/>
  <c r="BM21" i="12"/>
  <c r="BM14" i="12"/>
  <c r="BQ6" i="12"/>
  <c r="BQ16" i="12"/>
  <c r="BQ20" i="12"/>
  <c r="BQ24" i="12"/>
  <c r="BQ10" i="12"/>
  <c r="BQ11" i="12"/>
  <c r="BQ14" i="12"/>
  <c r="BQ21" i="12"/>
  <c r="BQ23" i="12"/>
  <c r="BQ28" i="12"/>
  <c r="BQ7" i="12"/>
  <c r="BQ13" i="12"/>
  <c r="BQ15" i="12"/>
  <c r="BQ22" i="12"/>
  <c r="BQ26" i="12"/>
  <c r="BQ30" i="12"/>
  <c r="BQ34" i="12"/>
  <c r="BQ38" i="12"/>
  <c r="BQ42" i="12"/>
  <c r="BQ19" i="12"/>
  <c r="BQ25" i="12"/>
  <c r="BQ36" i="12"/>
  <c r="BQ9" i="12"/>
  <c r="BQ12" i="12"/>
  <c r="BQ17" i="12"/>
  <c r="BQ29" i="12"/>
  <c r="BQ35" i="12"/>
  <c r="BQ37" i="12"/>
  <c r="BQ8" i="12"/>
  <c r="BQ18" i="12"/>
  <c r="BQ27" i="12"/>
  <c r="BQ32" i="12"/>
  <c r="BQ39" i="12"/>
  <c r="BQ40" i="12"/>
  <c r="BQ31" i="12"/>
  <c r="BQ33" i="12"/>
  <c r="BQ41" i="12"/>
  <c r="BJ7" i="12"/>
  <c r="BJ8" i="12"/>
  <c r="BJ9" i="12"/>
  <c r="BJ10" i="12"/>
  <c r="BJ12" i="12"/>
  <c r="BJ13" i="12"/>
  <c r="BJ17" i="12"/>
  <c r="BJ21" i="12"/>
  <c r="BJ6" i="12"/>
  <c r="BJ11" i="12"/>
  <c r="BJ18" i="12"/>
  <c r="BJ20" i="12"/>
  <c r="BJ25" i="12"/>
  <c r="BJ29" i="12"/>
  <c r="BJ19" i="12"/>
  <c r="BJ27" i="12"/>
  <c r="BJ31" i="12"/>
  <c r="BJ35" i="12"/>
  <c r="BJ39" i="12"/>
  <c r="BJ14" i="12"/>
  <c r="BJ33" i="12"/>
  <c r="BJ40" i="12"/>
  <c r="BJ42" i="12"/>
  <c r="BJ16" i="12"/>
  <c r="BJ23" i="12"/>
  <c r="BJ26" i="12"/>
  <c r="BJ32" i="12"/>
  <c r="BJ34" i="12"/>
  <c r="BJ41" i="12"/>
  <c r="BJ24" i="12"/>
  <c r="BJ36" i="12"/>
  <c r="BJ38" i="12"/>
  <c r="BJ28" i="12"/>
  <c r="BJ22" i="12"/>
  <c r="BJ30" i="12"/>
  <c r="BJ15" i="12"/>
  <c r="BJ37" i="12"/>
  <c r="AQ9" i="12"/>
  <c r="AQ10" i="12"/>
  <c r="AQ11" i="12"/>
  <c r="AQ7" i="12"/>
  <c r="AQ8" i="12"/>
  <c r="AQ13" i="12"/>
  <c r="AQ14" i="12"/>
  <c r="AQ18" i="12"/>
  <c r="AQ22" i="12"/>
  <c r="AQ19" i="12"/>
  <c r="AQ21" i="12"/>
  <c r="AQ26" i="12"/>
  <c r="AQ30" i="12"/>
  <c r="AQ20" i="12"/>
  <c r="AQ28" i="12"/>
  <c r="AQ32" i="12"/>
  <c r="AQ36" i="12"/>
  <c r="AQ40" i="12"/>
  <c r="AQ17" i="12"/>
  <c r="AQ24" i="12"/>
  <c r="AQ34" i="12"/>
  <c r="AQ41" i="12"/>
  <c r="AQ6" i="12"/>
  <c r="AQ15" i="12"/>
  <c r="AQ27" i="12"/>
  <c r="AQ33" i="12"/>
  <c r="AQ35" i="12"/>
  <c r="AQ42" i="12"/>
  <c r="AQ12" i="12"/>
  <c r="AQ16" i="12"/>
  <c r="AQ23" i="12"/>
  <c r="AQ37" i="12"/>
  <c r="AQ39" i="12"/>
  <c r="AQ31" i="12"/>
  <c r="AQ25" i="12"/>
  <c r="AQ29" i="12"/>
  <c r="AQ38" i="12"/>
  <c r="BG9" i="12"/>
  <c r="BG6" i="12"/>
  <c r="BG11" i="12"/>
  <c r="BG14" i="12"/>
  <c r="BG18" i="12"/>
  <c r="BG22" i="12"/>
  <c r="BG8" i="12"/>
  <c r="BG19" i="12"/>
  <c r="BG21" i="12"/>
  <c r="BG26" i="12"/>
  <c r="BG10" i="12"/>
  <c r="BG12" i="12"/>
  <c r="BG13" i="12"/>
  <c r="BG20" i="12"/>
  <c r="BG28" i="12"/>
  <c r="BG32" i="12"/>
  <c r="BG36" i="12"/>
  <c r="BG40" i="12"/>
  <c r="BG15" i="12"/>
  <c r="BG34" i="12"/>
  <c r="BG41" i="12"/>
  <c r="BG7" i="12"/>
  <c r="BG17" i="12"/>
  <c r="BG24" i="12"/>
  <c r="BG27" i="12"/>
  <c r="BG33" i="12"/>
  <c r="BG35" i="12"/>
  <c r="BG42" i="12"/>
  <c r="BG25" i="12"/>
  <c r="BG30" i="12"/>
  <c r="BG37" i="12"/>
  <c r="BG39" i="12"/>
  <c r="BG23" i="12"/>
  <c r="BG29" i="12"/>
  <c r="BG16" i="12"/>
  <c r="BG38" i="12"/>
  <c r="BG31" i="12"/>
  <c r="BD12" i="12"/>
  <c r="BD15" i="12"/>
  <c r="BD19" i="12"/>
  <c r="BD23" i="12"/>
  <c r="BD11" i="12"/>
  <c r="BD13" i="12"/>
  <c r="BD20" i="12"/>
  <c r="BD22" i="12"/>
  <c r="BD27" i="12"/>
  <c r="BD7" i="12"/>
  <c r="BD9" i="12"/>
  <c r="BD14" i="12"/>
  <c r="BD21" i="12"/>
  <c r="BD29" i="12"/>
  <c r="BD33" i="12"/>
  <c r="BD37" i="12"/>
  <c r="BD41" i="12"/>
  <c r="BD6" i="12"/>
  <c r="BD8" i="12"/>
  <c r="BD16" i="12"/>
  <c r="BD35" i="12"/>
  <c r="BD42" i="12"/>
  <c r="BD18" i="12"/>
  <c r="BD25" i="12"/>
  <c r="BD28" i="12"/>
  <c r="BD34" i="12"/>
  <c r="BD36" i="12"/>
  <c r="BD10" i="12"/>
  <c r="BD26" i="12"/>
  <c r="BD31" i="12"/>
  <c r="BD38" i="12"/>
  <c r="BD40" i="12"/>
  <c r="BD17" i="12"/>
  <c r="BD30" i="12"/>
  <c r="BD32" i="12"/>
  <c r="BD24" i="12"/>
  <c r="BD39" i="12"/>
  <c r="AG43" i="12"/>
  <c r="AO6" i="12"/>
  <c r="AO7" i="12"/>
  <c r="AO9" i="12"/>
  <c r="AO13" i="12"/>
  <c r="AO12" i="12"/>
  <c r="AO16" i="12"/>
  <c r="AO20" i="12"/>
  <c r="AO24" i="12"/>
  <c r="AO11" i="12"/>
  <c r="AO18" i="12"/>
  <c r="AO25" i="12"/>
  <c r="AO28" i="12"/>
  <c r="AO10" i="12"/>
  <c r="AO17" i="12"/>
  <c r="AO19" i="12"/>
  <c r="AO26" i="12"/>
  <c r="AO30" i="12"/>
  <c r="AO34" i="12"/>
  <c r="AO38" i="12"/>
  <c r="AO42" i="12"/>
  <c r="AO14" i="12"/>
  <c r="AO21" i="12"/>
  <c r="AO29" i="12"/>
  <c r="AO31" i="12"/>
  <c r="AO33" i="12"/>
  <c r="AO40" i="12"/>
  <c r="AO23" i="12"/>
  <c r="AO32" i="12"/>
  <c r="AO39" i="12"/>
  <c r="AO41" i="12"/>
  <c r="AO36" i="12"/>
  <c r="AO15" i="12"/>
  <c r="AO27" i="12"/>
  <c r="AO35" i="12"/>
  <c r="AO8" i="12"/>
  <c r="AO22" i="12"/>
  <c r="AO37" i="12"/>
  <c r="BE6" i="12"/>
  <c r="BE7" i="12"/>
  <c r="BE9" i="12"/>
  <c r="BE8" i="12"/>
  <c r="BE10" i="12"/>
  <c r="BE12" i="12"/>
  <c r="BE16" i="12"/>
  <c r="BE20" i="12"/>
  <c r="BE24" i="12"/>
  <c r="BE18" i="12"/>
  <c r="BE25" i="12"/>
  <c r="BE28" i="12"/>
  <c r="BE17" i="12"/>
  <c r="BE19" i="12"/>
  <c r="BE26" i="12"/>
  <c r="BE30" i="12"/>
  <c r="BE34" i="12"/>
  <c r="BE38" i="12"/>
  <c r="BE42" i="12"/>
  <c r="BE23" i="12"/>
  <c r="BE29" i="12"/>
  <c r="BE31" i="12"/>
  <c r="BE33" i="12"/>
  <c r="BE40" i="12"/>
  <c r="BE14" i="12"/>
  <c r="BE21" i="12"/>
  <c r="BE32" i="12"/>
  <c r="BE39" i="12"/>
  <c r="BE41" i="12"/>
  <c r="BE15" i="12"/>
  <c r="BE22" i="12"/>
  <c r="BE36" i="12"/>
  <c r="BE11" i="12"/>
  <c r="BE35" i="12"/>
  <c r="BE37" i="12"/>
  <c r="BE13" i="12"/>
  <c r="BE27" i="12"/>
  <c r="AH6" i="12"/>
  <c r="AH10" i="12"/>
  <c r="AH14" i="12"/>
  <c r="AH18" i="12"/>
  <c r="AH22" i="12"/>
  <c r="AH26" i="12"/>
  <c r="AH30" i="12"/>
  <c r="AH34" i="12"/>
  <c r="AH38" i="12"/>
  <c r="AH42" i="12"/>
  <c r="AH7" i="12"/>
  <c r="AH12" i="12"/>
  <c r="AH17" i="12"/>
  <c r="AH23" i="12"/>
  <c r="AH28" i="12"/>
  <c r="AH33" i="12"/>
  <c r="AH39" i="12"/>
  <c r="AH9" i="12"/>
  <c r="AH15" i="12"/>
  <c r="AH20" i="12"/>
  <c r="AH25" i="12"/>
  <c r="AH31" i="12"/>
  <c r="AH36" i="12"/>
  <c r="AH41" i="12"/>
  <c r="AH8" i="12"/>
  <c r="AH19" i="12"/>
  <c r="AH29" i="12"/>
  <c r="AH40" i="12"/>
  <c r="AH11" i="12"/>
  <c r="AH21" i="12"/>
  <c r="AH32" i="12"/>
  <c r="AH13" i="12"/>
  <c r="AH24" i="12"/>
  <c r="AH35" i="12"/>
  <c r="AH16" i="12"/>
  <c r="AH27" i="12"/>
  <c r="AH37" i="12"/>
  <c r="AX7" i="12"/>
  <c r="AX6" i="12"/>
  <c r="AX8" i="12"/>
  <c r="AX9" i="12"/>
  <c r="AX17" i="12"/>
  <c r="AX21" i="12"/>
  <c r="AX25" i="12"/>
  <c r="AX13" i="12"/>
  <c r="AX15" i="12"/>
  <c r="AX22" i="12"/>
  <c r="AX24" i="12"/>
  <c r="AX29" i="12"/>
  <c r="AX10" i="12"/>
  <c r="AX14" i="12"/>
  <c r="AX16" i="12"/>
  <c r="AX23" i="12"/>
  <c r="AX27" i="12"/>
  <c r="AX31" i="12"/>
  <c r="AX35" i="12"/>
  <c r="AX39" i="12"/>
  <c r="AX18" i="12"/>
  <c r="AX26" i="12"/>
  <c r="AX37" i="12"/>
  <c r="AX20" i="12"/>
  <c r="AX30" i="12"/>
  <c r="AX36" i="12"/>
  <c r="AX38" i="12"/>
  <c r="AX11" i="12"/>
  <c r="AX28" i="12"/>
  <c r="AX33" i="12"/>
  <c r="AX40" i="12"/>
  <c r="AX12" i="12"/>
  <c r="AX32" i="12"/>
  <c r="AX34" i="12"/>
  <c r="AX42" i="12"/>
  <c r="AX19" i="12"/>
  <c r="AX41" i="12"/>
  <c r="BN7" i="12"/>
  <c r="BN6" i="12"/>
  <c r="BN8" i="12"/>
  <c r="BN10" i="12"/>
  <c r="BN13" i="12"/>
  <c r="BN17" i="12"/>
  <c r="BN21" i="12"/>
  <c r="BN15" i="12"/>
  <c r="BN22" i="12"/>
  <c r="BN24" i="12"/>
  <c r="BN25" i="12"/>
  <c r="BN29" i="12"/>
  <c r="BN9" i="12"/>
  <c r="BN11" i="12"/>
  <c r="BN12" i="12"/>
  <c r="BN14" i="12"/>
  <c r="BN16" i="12"/>
  <c r="BN23" i="12"/>
  <c r="BN27" i="12"/>
  <c r="BN31" i="12"/>
  <c r="BN35" i="12"/>
  <c r="BN39" i="12"/>
  <c r="BN20" i="12"/>
  <c r="BN26" i="12"/>
  <c r="BN30" i="12"/>
  <c r="BN37" i="12"/>
  <c r="BN18" i="12"/>
  <c r="BN36" i="12"/>
  <c r="BN38" i="12"/>
  <c r="BN19" i="12"/>
  <c r="BN28" i="12"/>
  <c r="BN33" i="12"/>
  <c r="BN40" i="12"/>
  <c r="BN41" i="12"/>
  <c r="BN34" i="12"/>
  <c r="BN32" i="12"/>
  <c r="BN42" i="12"/>
  <c r="AU7" i="12"/>
  <c r="AU9" i="12"/>
  <c r="AU11" i="12"/>
  <c r="AU14" i="12"/>
  <c r="AU18" i="12"/>
  <c r="AU22" i="12"/>
  <c r="AU6" i="12"/>
  <c r="AU16" i="12"/>
  <c r="AU23" i="12"/>
  <c r="AU25" i="12"/>
  <c r="AU26" i="12"/>
  <c r="AU30" i="12"/>
  <c r="AU15" i="12"/>
  <c r="AU17" i="12"/>
  <c r="AU24" i="12"/>
  <c r="AU28" i="12"/>
  <c r="AU32" i="12"/>
  <c r="AU36" i="12"/>
  <c r="AU40" i="12"/>
  <c r="AU12" i="12"/>
  <c r="AU19" i="12"/>
  <c r="AU27" i="12"/>
  <c r="AU31" i="12"/>
  <c r="AU38" i="12"/>
  <c r="AU8" i="12"/>
  <c r="AU13" i="12"/>
  <c r="AU21" i="12"/>
  <c r="AU37" i="12"/>
  <c r="AU39" i="12"/>
  <c r="AU29" i="12"/>
  <c r="AU34" i="12"/>
  <c r="AU41" i="12"/>
  <c r="AU35" i="12"/>
  <c r="AU42" i="12"/>
  <c r="AU20" i="12"/>
  <c r="AU33" i="12"/>
  <c r="AU10" i="12"/>
  <c r="BK7" i="12"/>
  <c r="BK9" i="12"/>
  <c r="BK11" i="12"/>
  <c r="BK10" i="12"/>
  <c r="BK14" i="12"/>
  <c r="BK18" i="12"/>
  <c r="BK22" i="12"/>
  <c r="BK12" i="12"/>
  <c r="BK16" i="12"/>
  <c r="BK23" i="12"/>
  <c r="BK26" i="12"/>
  <c r="BK8" i="12"/>
  <c r="BK15" i="12"/>
  <c r="BK17" i="12"/>
  <c r="BK24" i="12"/>
  <c r="BK28" i="12"/>
  <c r="BK32" i="12"/>
  <c r="BK36" i="12"/>
  <c r="BK40" i="12"/>
  <c r="BK21" i="12"/>
  <c r="BK27" i="12"/>
  <c r="BK31" i="12"/>
  <c r="BK38" i="12"/>
  <c r="BK19" i="12"/>
  <c r="BK30" i="12"/>
  <c r="BK37" i="12"/>
  <c r="BK39" i="12"/>
  <c r="BK13" i="12"/>
  <c r="BK20" i="12"/>
  <c r="BK29" i="12"/>
  <c r="BK34" i="12"/>
  <c r="BK41" i="12"/>
  <c r="BK35" i="12"/>
  <c r="BK6" i="12"/>
  <c r="BK33" i="12"/>
  <c r="BK42" i="12"/>
  <c r="BK25" i="12"/>
  <c r="AR6" i="12"/>
  <c r="AR10" i="12"/>
  <c r="AR8" i="12"/>
  <c r="AR12" i="12"/>
  <c r="AR9" i="12"/>
  <c r="AR11" i="12"/>
  <c r="AR15" i="12"/>
  <c r="AR19" i="12"/>
  <c r="AR23" i="12"/>
  <c r="AR17" i="12"/>
  <c r="AR24" i="12"/>
  <c r="AR27" i="12"/>
  <c r="AR7" i="12"/>
  <c r="AR16" i="12"/>
  <c r="AR18" i="12"/>
  <c r="AR25" i="12"/>
  <c r="AR29" i="12"/>
  <c r="AR33" i="12"/>
  <c r="AR37" i="12"/>
  <c r="AR41" i="12"/>
  <c r="AR20" i="12"/>
  <c r="AR28" i="12"/>
  <c r="AR32" i="12"/>
  <c r="AR39" i="12"/>
  <c r="AR22" i="12"/>
  <c r="AR31" i="12"/>
  <c r="AR38" i="12"/>
  <c r="AR40" i="12"/>
  <c r="AR30" i="12"/>
  <c r="AR35" i="12"/>
  <c r="AR13" i="12"/>
  <c r="AR21" i="12"/>
  <c r="AR34" i="12"/>
  <c r="AR14" i="12"/>
  <c r="AR26" i="12"/>
  <c r="AR36" i="12"/>
  <c r="AR42" i="12"/>
  <c r="BH6" i="12"/>
  <c r="BH7" i="12"/>
  <c r="BH8" i="12"/>
  <c r="BH12" i="12"/>
  <c r="BH11" i="12"/>
  <c r="BH15" i="12"/>
  <c r="BH19" i="12"/>
  <c r="BH23" i="12"/>
  <c r="BH17" i="12"/>
  <c r="BH24" i="12"/>
  <c r="BH27" i="12"/>
  <c r="BH16" i="12"/>
  <c r="BH18" i="12"/>
  <c r="BH25" i="12"/>
  <c r="BH29" i="12"/>
  <c r="BH33" i="12"/>
  <c r="BH37" i="12"/>
  <c r="BH41" i="12"/>
  <c r="BH9" i="12"/>
  <c r="BH10" i="12"/>
  <c r="BH22" i="12"/>
  <c r="BH28" i="12"/>
  <c r="BH30" i="12"/>
  <c r="BH32" i="12"/>
  <c r="BH39" i="12"/>
  <c r="BH13" i="12"/>
  <c r="BH20" i="12"/>
  <c r="BH31" i="12"/>
  <c r="BH38" i="12"/>
  <c r="BH40" i="12"/>
  <c r="BH14" i="12"/>
  <c r="BH21" i="12"/>
  <c r="BH35" i="12"/>
  <c r="BH36" i="12"/>
  <c r="BH42" i="12"/>
  <c r="BH26" i="12"/>
  <c r="BH34" i="12"/>
  <c r="BR45" i="12"/>
  <c r="D28" i="16" l="1"/>
  <c r="D44" i="16"/>
  <c r="D45" i="16" s="1"/>
  <c r="E47" i="16"/>
  <c r="Y43" i="12"/>
  <c r="G28" i="16" s="1"/>
  <c r="AB43" i="12"/>
  <c r="H28" i="16" s="1"/>
  <c r="X43" i="22"/>
  <c r="G44" i="16" s="1"/>
  <c r="G45" i="16" s="1"/>
  <c r="S43" i="22"/>
  <c r="E44" i="16" s="1"/>
  <c r="E45" i="16" s="1"/>
  <c r="AA43" i="22"/>
  <c r="H44" i="16" s="1"/>
  <c r="H45" i="16" s="1"/>
  <c r="T43" i="22"/>
  <c r="F44" i="16" s="1"/>
  <c r="F45" i="16" s="1"/>
  <c r="M43" i="12"/>
  <c r="E28" i="16" s="1"/>
  <c r="N43" i="12"/>
  <c r="BR22" i="12"/>
  <c r="BR9" i="12"/>
  <c r="BR23" i="12"/>
  <c r="BR42" i="12"/>
  <c r="BR27" i="12"/>
  <c r="BR40" i="12"/>
  <c r="BR20" i="12"/>
  <c r="BR12" i="12"/>
  <c r="BR18" i="12"/>
  <c r="BR17" i="12"/>
  <c r="BR19" i="12"/>
  <c r="BR14" i="12"/>
  <c r="BR35" i="12"/>
  <c r="BR21" i="12"/>
  <c r="BR31" i="12"/>
  <c r="BR26" i="12"/>
  <c r="BR10" i="12"/>
  <c r="BR32" i="12"/>
  <c r="BR29" i="12"/>
  <c r="AY43" i="12"/>
  <c r="AI43" i="12"/>
  <c r="BR38" i="12"/>
  <c r="BR6" i="12"/>
  <c r="BR24" i="12"/>
  <c r="BR39" i="12"/>
  <c r="BR11" i="12"/>
  <c r="BR25" i="12"/>
  <c r="BR13" i="12"/>
  <c r="BR41" i="12"/>
  <c r="BR33" i="12"/>
  <c r="BR34" i="12"/>
  <c r="BR7" i="12"/>
  <c r="BR30" i="12"/>
  <c r="BR36" i="12"/>
  <c r="BR16" i="12"/>
  <c r="BR15" i="12"/>
  <c r="BR28" i="12"/>
  <c r="BN43" i="12"/>
  <c r="BE43" i="12"/>
  <c r="AR43" i="12"/>
  <c r="BK43" i="12"/>
  <c r="BD43" i="12"/>
  <c r="BG43" i="12"/>
  <c r="AQ43" i="12"/>
  <c r="BJ43" i="12"/>
  <c r="BL43" i="12"/>
  <c r="AV43" i="12"/>
  <c r="BB43" i="12"/>
  <c r="BI43" i="12"/>
  <c r="AH43" i="12"/>
  <c r="BQ43" i="12"/>
  <c r="AL43" i="12"/>
  <c r="AS43" i="12"/>
  <c r="BR8" i="12"/>
  <c r="BP43" i="12"/>
  <c r="AN43" i="12"/>
  <c r="BA43" i="12"/>
  <c r="BR37" i="12"/>
  <c r="AJ43" i="12"/>
  <c r="AM43" i="12"/>
  <c r="BF43" i="12"/>
  <c r="AP43" i="12"/>
  <c r="BH43" i="12"/>
  <c r="AU43" i="12"/>
  <c r="AX43" i="12"/>
  <c r="AO43" i="12"/>
  <c r="BM43" i="12"/>
  <c r="BO43" i="12"/>
  <c r="AT43" i="12"/>
  <c r="AK43" i="12"/>
  <c r="AZ43" i="12"/>
  <c r="BC43" i="12"/>
  <c r="AW43" i="12"/>
  <c r="G26" i="16" l="1"/>
  <c r="G15" i="16"/>
  <c r="G13" i="16" s="1"/>
  <c r="E26" i="16"/>
  <c r="E15" i="16"/>
  <c r="E13" i="16" s="1"/>
  <c r="H26" i="16"/>
  <c r="H15" i="16"/>
  <c r="H13" i="16" s="1"/>
  <c r="D26" i="16"/>
  <c r="D15" i="16"/>
  <c r="D13" i="16" s="1"/>
  <c r="Q43" i="12"/>
  <c r="R27" i="12" s="1"/>
  <c r="S27" i="12" s="1"/>
  <c r="F28" i="16"/>
  <c r="BR43" i="12"/>
  <c r="D43" i="14"/>
  <c r="I20" i="14"/>
  <c r="H20" i="14"/>
  <c r="M23" i="18"/>
  <c r="L23" i="18"/>
  <c r="F26" i="16" l="1"/>
  <c r="F15" i="16"/>
  <c r="F13" i="16" s="1"/>
  <c r="R10" i="12"/>
  <c r="S10" i="12" s="1"/>
  <c r="R24" i="12"/>
  <c r="S24" i="12" s="1"/>
  <c r="R8" i="12"/>
  <c r="S8" i="12" s="1"/>
  <c r="R11" i="12"/>
  <c r="S11" i="12" s="1"/>
  <c r="R29" i="12"/>
  <c r="S29" i="12" s="1"/>
  <c r="R32" i="12"/>
  <c r="S32" i="12" s="1"/>
  <c r="R26" i="12"/>
  <c r="S26" i="12" s="1"/>
  <c r="R12" i="12"/>
  <c r="S12" i="12" s="1"/>
  <c r="R21" i="12"/>
  <c r="S21" i="12" s="1"/>
  <c r="R31" i="12"/>
  <c r="S31" i="12" s="1"/>
  <c r="R6" i="12"/>
  <c r="S6" i="12" s="1"/>
  <c r="R20" i="12"/>
  <c r="S20" i="12" s="1"/>
  <c r="R41" i="12"/>
  <c r="S41" i="12" s="1"/>
  <c r="R22" i="12"/>
  <c r="S22" i="12" s="1"/>
  <c r="R25" i="12"/>
  <c r="S25" i="12" s="1"/>
  <c r="R36" i="12"/>
  <c r="S36" i="12" s="1"/>
  <c r="R38" i="12"/>
  <c r="S38" i="12" s="1"/>
  <c r="R19" i="12"/>
  <c r="S19" i="12" s="1"/>
  <c r="R9" i="12"/>
  <c r="S9" i="12" s="1"/>
  <c r="R17" i="12"/>
  <c r="S17" i="12" s="1"/>
  <c r="R33" i="12"/>
  <c r="S33" i="12" s="1"/>
  <c r="R39" i="12"/>
  <c r="S39" i="12" s="1"/>
  <c r="R23" i="12"/>
  <c r="S23" i="12" s="1"/>
  <c r="R37" i="12"/>
  <c r="S37" i="12" s="1"/>
  <c r="R35" i="12"/>
  <c r="S35" i="12" s="1"/>
  <c r="R18" i="12"/>
  <c r="S18" i="12" s="1"/>
  <c r="R13" i="12"/>
  <c r="S13" i="12" s="1"/>
  <c r="R7" i="12"/>
  <c r="S7" i="12" s="1"/>
  <c r="R40" i="12"/>
  <c r="S40" i="12" s="1"/>
  <c r="R30" i="12"/>
  <c r="S30" i="12" s="1"/>
  <c r="R14" i="12"/>
  <c r="S14" i="12" s="1"/>
  <c r="R34" i="12"/>
  <c r="S34" i="12" s="1"/>
  <c r="R28" i="12"/>
  <c r="S28" i="12" s="1"/>
  <c r="R42" i="12"/>
  <c r="S42" i="12" s="1"/>
  <c r="R16" i="12"/>
  <c r="S16" i="12" s="1"/>
  <c r="R15" i="12"/>
  <c r="S15" i="12" s="1"/>
  <c r="R43" i="12" l="1"/>
  <c r="S43" i="12"/>
  <c r="T6" i="12" a="1"/>
  <c r="T20" i="12" s="1"/>
  <c r="T26" i="12" l="1"/>
  <c r="V26" i="12" s="1"/>
  <c r="T25" i="12"/>
  <c r="U25" i="12" s="1"/>
  <c r="T18" i="12"/>
  <c r="AC18" i="12" s="1"/>
  <c r="T29" i="12"/>
  <c r="V29" i="12" s="1"/>
  <c r="T41" i="12"/>
  <c r="Z41" i="12" s="1"/>
  <c r="T24" i="12"/>
  <c r="U24" i="12" s="1"/>
  <c r="T37" i="12"/>
  <c r="Z37" i="12" s="1"/>
  <c r="T9" i="12"/>
  <c r="U9" i="12" s="1"/>
  <c r="T34" i="12"/>
  <c r="Z34" i="12" s="1"/>
  <c r="T6" i="12"/>
  <c r="V6" i="12" s="1"/>
  <c r="T31" i="12"/>
  <c r="Z31" i="12" s="1"/>
  <c r="T15" i="12"/>
  <c r="U15" i="12" s="1"/>
  <c r="T39" i="12"/>
  <c r="Z39" i="12" s="1"/>
  <c r="T23" i="12"/>
  <c r="Z23" i="12" s="1"/>
  <c r="T21" i="12"/>
  <c r="V21" i="12" s="1"/>
  <c r="T14" i="12"/>
  <c r="AC14" i="12" s="1"/>
  <c r="T10" i="12"/>
  <c r="V10" i="12" s="1"/>
  <c r="T12" i="12"/>
  <c r="AC12" i="12" s="1"/>
  <c r="T8" i="12"/>
  <c r="AC8" i="12" s="1"/>
  <c r="T33" i="12"/>
  <c r="AC33" i="12" s="1"/>
  <c r="T38" i="12"/>
  <c r="AC38" i="12" s="1"/>
  <c r="T36" i="12"/>
  <c r="V36" i="12" s="1"/>
  <c r="T32" i="12"/>
  <c r="AC32" i="12" s="1"/>
  <c r="T22" i="12"/>
  <c r="Z22" i="12" s="1"/>
  <c r="T7" i="12"/>
  <c r="U7" i="12" s="1"/>
  <c r="T35" i="12"/>
  <c r="V35" i="12" s="1"/>
  <c r="T16" i="12"/>
  <c r="V16" i="12" s="1"/>
  <c r="T13" i="12"/>
  <c r="U13" i="12" s="1"/>
  <c r="T11" i="12"/>
  <c r="U11" i="12" s="1"/>
  <c r="T40" i="12"/>
  <c r="AC40" i="12" s="1"/>
  <c r="T28" i="12"/>
  <c r="AC28" i="12" s="1"/>
  <c r="T42" i="12"/>
  <c r="V42" i="12" s="1"/>
  <c r="T17" i="12"/>
  <c r="U17" i="12" s="1"/>
  <c r="T19" i="12"/>
  <c r="AC19" i="12" s="1"/>
  <c r="T27" i="12"/>
  <c r="AC27" i="12" s="1"/>
  <c r="T30" i="12"/>
  <c r="AC30" i="12" s="1"/>
  <c r="U26" i="12"/>
  <c r="AC23" i="12"/>
  <c r="Z35" i="12"/>
  <c r="AC25" i="12"/>
  <c r="V20" i="12"/>
  <c r="Z20" i="12"/>
  <c r="U20" i="12"/>
  <c r="AC20" i="12"/>
  <c r="U8" i="12" l="1"/>
  <c r="AC9" i="12"/>
  <c r="U39" i="12"/>
  <c r="V28" i="12"/>
  <c r="Z10" i="12"/>
  <c r="AC10" i="12"/>
  <c r="V41" i="12"/>
  <c r="AC31" i="12"/>
  <c r="U40" i="12"/>
  <c r="AC35" i="12"/>
  <c r="AC21" i="12"/>
  <c r="U18" i="12"/>
  <c r="Z25" i="12"/>
  <c r="U42" i="12"/>
  <c r="V23" i="12"/>
  <c r="V9" i="12"/>
  <c r="AC34" i="12"/>
  <c r="V33" i="12"/>
  <c r="V37" i="12"/>
  <c r="Z28" i="12"/>
  <c r="Z7" i="12"/>
  <c r="U19" i="12"/>
  <c r="AC39" i="12"/>
  <c r="Z26" i="12"/>
  <c r="V39" i="12"/>
  <c r="AC37" i="12"/>
  <c r="AC26" i="12"/>
  <c r="U36" i="12"/>
  <c r="U37" i="12"/>
  <c r="Z19" i="12"/>
  <c r="V8" i="12"/>
  <c r="Z18" i="12"/>
  <c r="V13" i="12"/>
  <c r="V27" i="12"/>
  <c r="U35" i="12"/>
  <c r="V19" i="12"/>
  <c r="AC13" i="12"/>
  <c r="Z9" i="12"/>
  <c r="V25" i="12"/>
  <c r="AC42" i="12"/>
  <c r="Z33" i="12"/>
  <c r="U31" i="12"/>
  <c r="Z42" i="12"/>
  <c r="U33" i="12"/>
  <c r="U34" i="12"/>
  <c r="U23" i="12"/>
  <c r="Z14" i="12"/>
  <c r="AC29" i="12"/>
  <c r="AC36" i="12"/>
  <c r="V14" i="12"/>
  <c r="Z11" i="12"/>
  <c r="Z29" i="12"/>
  <c r="U41" i="12"/>
  <c r="V32" i="12"/>
  <c r="Z13" i="12"/>
  <c r="Z36" i="12"/>
  <c r="AC6" i="12"/>
  <c r="U29" i="12"/>
  <c r="V15" i="12"/>
  <c r="U22" i="12"/>
  <c r="V34" i="12"/>
  <c r="AC11" i="12"/>
  <c r="Z32" i="12"/>
  <c r="Z21" i="12"/>
  <c r="Z27" i="12"/>
  <c r="Z12" i="12"/>
  <c r="V30" i="12"/>
  <c r="V12" i="12"/>
  <c r="AC15" i="12"/>
  <c r="Z30" i="12"/>
  <c r="V40" i="12"/>
  <c r="V22" i="12"/>
  <c r="U12" i="12"/>
  <c r="AC41" i="12"/>
  <c r="U30" i="12"/>
  <c r="Z40" i="12"/>
  <c r="AC22" i="12"/>
  <c r="V24" i="12"/>
  <c r="U10" i="12"/>
  <c r="AC24" i="12"/>
  <c r="Z6" i="12"/>
  <c r="U21" i="12"/>
  <c r="Z15" i="12"/>
  <c r="AC17" i="12"/>
  <c r="AC16" i="12"/>
  <c r="U38" i="12"/>
  <c r="U14" i="12"/>
  <c r="Z24" i="12"/>
  <c r="V18" i="12"/>
  <c r="U6" i="12"/>
  <c r="V31" i="12"/>
  <c r="V17" i="12"/>
  <c r="Z16" i="12"/>
  <c r="Z38" i="12"/>
  <c r="T43" i="12"/>
  <c r="D29" i="16" s="1"/>
  <c r="U28" i="12"/>
  <c r="AC7" i="12"/>
  <c r="V7" i="12"/>
  <c r="Z8" i="12"/>
  <c r="Z17" i="12"/>
  <c r="U16" i="12"/>
  <c r="V38" i="12"/>
  <c r="U27" i="12"/>
  <c r="V11" i="12"/>
  <c r="U32" i="12"/>
  <c r="D30" i="16" l="1"/>
  <c r="D16" i="16"/>
  <c r="D17" i="16" s="1"/>
  <c r="E19" i="16" s="1"/>
  <c r="T45" i="12"/>
  <c r="E32" i="16" s="1"/>
  <c r="U43" i="12"/>
  <c r="E29" i="16" s="1"/>
  <c r="AC43" i="12"/>
  <c r="H29" i="16" s="1"/>
  <c r="H16" i="16" s="1"/>
  <c r="H17" i="16" s="1"/>
  <c r="Z43" i="12"/>
  <c r="G29" i="16" s="1"/>
  <c r="V43" i="12"/>
  <c r="F29" i="16" s="1"/>
  <c r="E30" i="16" l="1"/>
  <c r="E16" i="16"/>
  <c r="E17" i="16" s="1"/>
  <c r="F30" i="16"/>
  <c r="F16" i="16"/>
  <c r="F17" i="16" s="1"/>
  <c r="G30" i="16"/>
  <c r="G16" i="16"/>
  <c r="G17" i="16" s="1"/>
  <c r="H3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</author>
  </authors>
  <commentList>
    <comment ref="I8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赤枠の範囲をコピーして、Ａ表の与件データ①欄に「値貼り付け」を行ってください
</t>
        </r>
      </text>
    </comment>
  </commentList>
</comments>
</file>

<file path=xl/sharedStrings.xml><?xml version="1.0" encoding="utf-8"?>
<sst xmlns="http://schemas.openxmlformats.org/spreadsheetml/2006/main" count="1498" uniqueCount="232">
  <si>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</si>
  <si>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</si>
  <si>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</si>
  <si>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</si>
  <si>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</si>
  <si>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</si>
  <si>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</si>
  <si>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</si>
  <si>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</si>
  <si>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</si>
  <si>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</si>
  <si>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</si>
  <si>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</si>
  <si>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</si>
  <si>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</si>
  <si>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</si>
  <si>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</si>
  <si>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</si>
  <si>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</si>
  <si>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</si>
  <si>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</si>
  <si>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</si>
  <si>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</si>
  <si>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</si>
  <si>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</si>
  <si>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</si>
  <si>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</si>
  <si>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</si>
  <si>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</si>
  <si>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</si>
  <si>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</si>
  <si>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</si>
  <si>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鉱業</t>
  </si>
  <si>
    <t>繊維製品</t>
  </si>
  <si>
    <t>パルプ・紙・木製品</t>
  </si>
  <si>
    <t>化学製品</t>
  </si>
  <si>
    <t>石油・石炭製品</t>
  </si>
  <si>
    <t>窯業・土石製品</t>
  </si>
  <si>
    <t>金属製品</t>
  </si>
  <si>
    <t>電気機械</t>
  </si>
  <si>
    <t>輸送機械</t>
  </si>
  <si>
    <t>その他の製造工業製品</t>
  </si>
  <si>
    <t>建設</t>
  </si>
  <si>
    <t>電力・ガス・熱供給</t>
  </si>
  <si>
    <t>金融・保険</t>
  </si>
  <si>
    <t>不動産</t>
  </si>
  <si>
    <t>公務</t>
  </si>
  <si>
    <t>教育・研究</t>
  </si>
  <si>
    <t>対事業所サービス</t>
  </si>
  <si>
    <t>対個人サービス</t>
  </si>
  <si>
    <t>事務用品</t>
  </si>
  <si>
    <t>分類不明</t>
  </si>
  <si>
    <t>産業部門</t>
    <rPh sb="0" eb="2">
      <t>サンギョウ</t>
    </rPh>
    <rPh sb="2" eb="4">
      <t>ブモン</t>
    </rPh>
    <phoneticPr fontId="2"/>
  </si>
  <si>
    <t>合計</t>
    <rPh sb="0" eb="2">
      <t>ゴウケイ</t>
    </rPh>
    <phoneticPr fontId="2"/>
  </si>
  <si>
    <t>生産誘発額</t>
    <rPh sb="0" eb="2">
      <t>セイサン</t>
    </rPh>
    <rPh sb="2" eb="5">
      <t>ユウハツガク</t>
    </rPh>
    <phoneticPr fontId="2"/>
  </si>
  <si>
    <t>自給率</t>
    <rPh sb="0" eb="3">
      <t>ジキュウリツ</t>
    </rPh>
    <phoneticPr fontId="2"/>
  </si>
  <si>
    <t>雇用者所得率</t>
    <rPh sb="5" eb="6">
      <t>リツ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</si>
  <si>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</si>
  <si>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</si>
  <si>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</si>
  <si>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</si>
  <si>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消費誘発額</t>
    <rPh sb="0" eb="2">
      <t>ショウヒ</t>
    </rPh>
    <rPh sb="2" eb="5">
      <t>ユウハツガク</t>
    </rPh>
    <phoneticPr fontId="2"/>
  </si>
  <si>
    <t>波及効果倍率→</t>
    <rPh sb="0" eb="4">
      <t>ハキュウコウカ</t>
    </rPh>
    <rPh sb="4" eb="6">
      <t>バイリツ</t>
    </rPh>
    <phoneticPr fontId="2"/>
  </si>
  <si>
    <t>就業係数</t>
    <rPh sb="0" eb="2">
      <t>シュウギョウ</t>
    </rPh>
    <rPh sb="2" eb="4">
      <t>ケイスウ</t>
    </rPh>
    <phoneticPr fontId="2"/>
  </si>
  <si>
    <t>雇用係数</t>
    <rPh sb="0" eb="2">
      <t>コヨウ</t>
    </rPh>
    <rPh sb="2" eb="4">
      <t>ケイスウ</t>
    </rPh>
    <phoneticPr fontId="2"/>
  </si>
  <si>
    <t>◎平均消費性向のリスト</t>
    <rPh sb="1" eb="3">
      <t>ヘイキン</t>
    </rPh>
    <rPh sb="3" eb="5">
      <t>ショウヒ</t>
    </rPh>
    <rPh sb="5" eb="7">
      <t>セイコウ</t>
    </rPh>
    <phoneticPr fontId="2"/>
  </si>
  <si>
    <t>熊本市</t>
    <rPh sb="0" eb="2">
      <t>クマモト</t>
    </rPh>
    <rPh sb="2" eb="3">
      <t>シ</t>
    </rPh>
    <phoneticPr fontId="2"/>
  </si>
  <si>
    <t>九州</t>
    <rPh sb="0" eb="2">
      <t>キュウシュウ</t>
    </rPh>
    <phoneticPr fontId="2"/>
  </si>
  <si>
    <t>入力シートより</t>
    <rPh sb="0" eb="2">
      <t>ニュウリョク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</si>
  <si>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</si>
  <si>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</si>
  <si>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</si>
  <si>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</si>
  <si>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</si>
  <si>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</si>
  <si>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合計</t>
    <rPh sb="0" eb="2">
      <t>ゴウケイ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</si>
  <si>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</si>
  <si>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</si>
  <si>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与件データ</t>
    <rPh sb="0" eb="2">
      <t>ヨケン</t>
    </rPh>
    <phoneticPr fontId="2"/>
  </si>
  <si>
    <t>波及効果の倍率</t>
    <rPh sb="0" eb="4">
      <t>ハキュウコウカ</t>
    </rPh>
    <rPh sb="5" eb="7">
      <t>バイリツ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</si>
  <si>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</si>
  <si>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</si>
  <si>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第１次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</si>
  <si>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</si>
  <si>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第１次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</si>
  <si>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</si>
  <si>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生産増加の計算シート</t>
    <rPh sb="0" eb="2">
      <t>セイサン</t>
    </rPh>
    <rPh sb="2" eb="3">
      <t>ゾウ</t>
    </rPh>
    <rPh sb="3" eb="4">
      <t>カ</t>
    </rPh>
    <rPh sb="5" eb="7">
      <t>ケイサン</t>
    </rPh>
    <phoneticPr fontId="2"/>
  </si>
  <si>
    <t>33</t>
  </si>
  <si>
    <t>34</t>
  </si>
  <si>
    <t>（百万円）</t>
    <rPh sb="1" eb="2">
      <t>ヒャク</t>
    </rPh>
    <rPh sb="2" eb="4">
      <t>マンエン</t>
    </rPh>
    <phoneticPr fontId="2"/>
  </si>
  <si>
    <t>飲食料品</t>
  </si>
  <si>
    <t>電子部品</t>
  </si>
  <si>
    <t>廃棄物処理</t>
  </si>
  <si>
    <t>情報通信</t>
  </si>
  <si>
    <t>35</t>
  </si>
  <si>
    <t>36</t>
  </si>
  <si>
    <t>37</t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</si>
  <si>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</si>
  <si>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</si>
  <si>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</si>
  <si>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</si>
  <si>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</si>
  <si>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</si>
  <si>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</si>
  <si>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</si>
  <si>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</si>
  <si>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</si>
  <si>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</si>
  <si>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</si>
  <si>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</si>
  <si>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</si>
  <si>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はん用機械</t>
  </si>
  <si>
    <t>生産用機械</t>
  </si>
  <si>
    <t>業務用機械</t>
  </si>
  <si>
    <t>水道</t>
  </si>
  <si>
    <t>運輸・郵便</t>
  </si>
  <si>
    <t>医療・福祉</t>
  </si>
  <si>
    <t>合計</t>
    <rPh sb="0" eb="2">
      <t>ゴウケイ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</si>
  <si>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2"/>
  </si>
  <si>
    <t>自交点で除した逆行列係数</t>
    <phoneticPr fontId="2"/>
  </si>
  <si>
    <t>固定資本マトリックス（民間）
投入係数</t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</si>
  <si>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</si>
  <si>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生産増加</t>
    <rPh sb="0" eb="2">
      <t>セイサン</t>
    </rPh>
    <rPh sb="2" eb="4">
      <t>ゾウカ</t>
    </rPh>
    <phoneticPr fontId="2"/>
  </si>
  <si>
    <t>消費支出</t>
    <rPh sb="0" eb="2">
      <t>ショウヒ</t>
    </rPh>
    <rPh sb="2" eb="4">
      <t>シシュツ</t>
    </rPh>
    <phoneticPr fontId="2"/>
  </si>
  <si>
    <t>（円）</t>
    <rPh sb="1" eb="2">
      <t>エン</t>
    </rPh>
    <phoneticPr fontId="2"/>
  </si>
  <si>
    <t>実収入</t>
    <rPh sb="0" eb="1">
      <t>ジツ</t>
    </rPh>
    <rPh sb="1" eb="3">
      <t>シュウニュウ</t>
    </rPh>
    <phoneticPr fontId="2"/>
  </si>
  <si>
    <t>設備投資</t>
    <rPh sb="0" eb="2">
      <t>セツビ</t>
    </rPh>
    <rPh sb="2" eb="4">
      <t>トウシ</t>
    </rPh>
    <phoneticPr fontId="2"/>
  </si>
  <si>
    <t>第２次需要額</t>
    <rPh sb="0" eb="1">
      <t>ダイ</t>
    </rPh>
    <rPh sb="2" eb="3">
      <t>ジ</t>
    </rPh>
    <rPh sb="3" eb="6">
      <t>ジュヨウガク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</si>
  <si>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</si>
  <si>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</si>
  <si>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生産増加額</t>
    <phoneticPr fontId="2"/>
  </si>
  <si>
    <t>機械等の
設備投資額</t>
    <rPh sb="0" eb="2">
      <t>キカイ</t>
    </rPh>
    <rPh sb="2" eb="3">
      <t>トウ</t>
    </rPh>
    <rPh sb="5" eb="7">
      <t>セツビ</t>
    </rPh>
    <rPh sb="7" eb="9">
      <t>トウシ</t>
    </rPh>
    <rPh sb="9" eb="10">
      <t>ガク</t>
    </rPh>
    <phoneticPr fontId="2"/>
  </si>
  <si>
    <t>設備投資額</t>
    <rPh sb="0" eb="2">
      <t>セツビ</t>
    </rPh>
    <rPh sb="2" eb="4">
      <t>トウシ</t>
    </rPh>
    <phoneticPr fontId="2"/>
  </si>
  <si>
    <t>（人）</t>
    <rPh sb="1" eb="2">
      <t>ニン</t>
    </rPh>
    <phoneticPr fontId="2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</si>
  <si>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</si>
  <si>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</si>
  <si>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倍</t>
    <rPh sb="0" eb="1">
      <t>バイ</t>
    </rPh>
    <phoneticPr fontId="2"/>
  </si>
  <si>
    <t>使用した消費転換係数</t>
    <rPh sb="0" eb="2">
      <t>シヨウ</t>
    </rPh>
    <rPh sb="4" eb="6">
      <t>ショウヒ</t>
    </rPh>
    <rPh sb="6" eb="8">
      <t>テンカン</t>
    </rPh>
    <rPh sb="8" eb="10">
      <t>ケイスウ</t>
    </rPh>
    <phoneticPr fontId="2"/>
  </si>
  <si>
    <t>分析結果　生産増加＋機械等の設備投資</t>
    <rPh sb="0" eb="2">
      <t>ブンセキ</t>
    </rPh>
    <rPh sb="2" eb="4">
      <t>ケッカ</t>
    </rPh>
    <rPh sb="5" eb="7">
      <t>セイサン</t>
    </rPh>
    <rPh sb="7" eb="9">
      <t>ゾウカ</t>
    </rPh>
    <rPh sb="10" eb="12">
      <t>キカイ</t>
    </rPh>
    <rPh sb="12" eb="13">
      <t>トウ</t>
    </rPh>
    <rPh sb="14" eb="16">
      <t>セツビ</t>
    </rPh>
    <rPh sb="16" eb="18">
      <t>トウシ</t>
    </rPh>
    <phoneticPr fontId="2"/>
  </si>
  <si>
    <t>分析結果　生産増加</t>
    <rPh sb="0" eb="2">
      <t>ブンセキ</t>
    </rPh>
    <rPh sb="2" eb="4">
      <t>ケッカ</t>
    </rPh>
    <rPh sb="5" eb="7">
      <t>セイサン</t>
    </rPh>
    <rPh sb="7" eb="9">
      <t>ゾウカ</t>
    </rPh>
    <phoneticPr fontId="2"/>
  </si>
  <si>
    <t>② 消費転換係数の年と地域をリストから選択</t>
    <phoneticPr fontId="2"/>
  </si>
  <si>
    <t>設備投資の計算シート</t>
    <rPh sb="0" eb="2">
      <t>セツビ</t>
    </rPh>
    <rPh sb="2" eb="4">
      <t>トウシ</t>
    </rPh>
    <rPh sb="5" eb="7">
      <t>ケイサン</t>
    </rPh>
    <phoneticPr fontId="2"/>
  </si>
  <si>
    <t>説明</t>
    <rPh sb="0" eb="2">
      <t>セツメイ</t>
    </rPh>
    <phoneticPr fontId="2"/>
  </si>
  <si>
    <t>① 生産増加額又は操業にかかる生産額（与件データ）を該当する産業部門に直接入力</t>
    <rPh sb="2" eb="4">
      <t>セイサン</t>
    </rPh>
    <rPh sb="4" eb="6">
      <t>ゾウカ</t>
    </rPh>
    <rPh sb="6" eb="7">
      <t>ガク</t>
    </rPh>
    <rPh sb="7" eb="8">
      <t>マタ</t>
    </rPh>
    <rPh sb="9" eb="11">
      <t>ソウギョウ</t>
    </rPh>
    <rPh sb="15" eb="18">
      <t>セイサンガク</t>
    </rPh>
    <rPh sb="19" eb="21">
      <t>ヨケン</t>
    </rPh>
    <rPh sb="26" eb="28">
      <t>ガイトウ</t>
    </rPh>
    <rPh sb="30" eb="32">
      <t>サンギョウ</t>
    </rPh>
    <rPh sb="32" eb="34">
      <t>ブモン</t>
    </rPh>
    <rPh sb="35" eb="37">
      <t>チョクセツ</t>
    </rPh>
    <rPh sb="37" eb="39">
      <t>ニュウリョク</t>
    </rPh>
    <phoneticPr fontId="1"/>
  </si>
  <si>
    <t>農林漁業</t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</si>
  <si>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9"/>
  </si>
  <si>
    <t>砂利・採石、砕石など</t>
    <rPh sb="0" eb="2">
      <t>ジャリ</t>
    </rPh>
    <rPh sb="3" eb="5">
      <t>サイセキ</t>
    </rPh>
    <rPh sb="6" eb="8">
      <t>サイセキ</t>
    </rPh>
    <phoneticPr fontId="9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</si>
  <si>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9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</si>
  <si>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9"/>
  </si>
  <si>
    <t>金属製家具を含む</t>
    <rPh sb="0" eb="3">
      <t>キンゾクセイ</t>
    </rPh>
    <rPh sb="3" eb="5">
      <t>カグ</t>
    </rPh>
    <rPh sb="6" eb="7">
      <t>フク</t>
    </rPh>
    <phoneticPr fontId="9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</si>
  <si>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9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</si>
  <si>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9"/>
  </si>
  <si>
    <t>プラスチック・ゴム製品</t>
  </si>
  <si>
    <t>合成皮革を含む</t>
    <rPh sb="0" eb="2">
      <t>ゴウセイ</t>
    </rPh>
    <rPh sb="2" eb="4">
      <t>ヒカク</t>
    </rPh>
    <rPh sb="5" eb="6">
      <t>フク</t>
    </rPh>
    <phoneticPr fontId="9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</si>
  <si>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9"/>
  </si>
  <si>
    <t>鉄鋼・非鉄金属</t>
  </si>
  <si>
    <t>鉄鋼：銑鉄・粗鋼、鋼材、鋳鍛造品など。非鉄金属：銅、アルミニウム、電線・ケーブルなど。</t>
    <rPh sb="0" eb="2">
      <t>テッコウ</t>
    </rPh>
    <rPh sb="3" eb="5">
      <t>センテツ</t>
    </rPh>
    <rPh sb="6" eb="8">
      <t>ソコウ</t>
    </rPh>
    <rPh sb="9" eb="11">
      <t>コウザイ</t>
    </rPh>
    <rPh sb="12" eb="13">
      <t>イ</t>
    </rPh>
    <rPh sb="13" eb="15">
      <t>タンゾウ</t>
    </rPh>
    <rPh sb="15" eb="16">
      <t>ヒン</t>
    </rPh>
    <rPh sb="19" eb="20">
      <t>ヒ</t>
    </rPh>
    <rPh sb="20" eb="21">
      <t>テツ</t>
    </rPh>
    <rPh sb="21" eb="23">
      <t>キンゾク</t>
    </rPh>
    <phoneticPr fontId="9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</si>
  <si>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9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</si>
  <si>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9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</si>
  <si>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9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</si>
  <si>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9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</si>
  <si>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9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</si>
  <si>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9"/>
  </si>
  <si>
    <t>情報通信機器</t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</si>
  <si>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9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</si>
  <si>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9"/>
  </si>
  <si>
    <t>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3">
      <t>カサ</t>
    </rPh>
    <rPh sb="84" eb="86">
      <t>メガネ</t>
    </rPh>
    <rPh sb="90" eb="92">
      <t>サイセイ</t>
    </rPh>
    <rPh sb="92" eb="94">
      <t>シゲン</t>
    </rPh>
    <rPh sb="94" eb="96">
      <t>カイシュウ</t>
    </rPh>
    <rPh sb="97" eb="99">
      <t>カコウ</t>
    </rPh>
    <rPh sb="99" eb="101">
      <t>ショリ</t>
    </rPh>
    <rPh sb="102" eb="103">
      <t>フク</t>
    </rPh>
    <phoneticPr fontId="9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</si>
  <si>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9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</si>
  <si>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9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</si>
  <si>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9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</si>
  <si>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9"/>
  </si>
  <si>
    <t>卸売</t>
    <rPh sb="0" eb="1">
      <t>オロシ</t>
    </rPh>
    <rPh sb="1" eb="2">
      <t>ウ</t>
    </rPh>
    <phoneticPr fontId="8"/>
  </si>
  <si>
    <t>卸売業のマージン額（販売額－仕入額）
※「仕入額」は、各産業に振り分ける。</t>
    <rPh sb="0" eb="2">
      <t>オロシウ</t>
    </rPh>
    <rPh sb="2" eb="3">
      <t>ギョウ</t>
    </rPh>
    <phoneticPr fontId="9"/>
  </si>
  <si>
    <t>小売</t>
    <rPh sb="0" eb="2">
      <t>コウ</t>
    </rPh>
    <phoneticPr fontId="8"/>
  </si>
  <si>
    <t>小売業のマージン額（販売額－仕入額）
※「仕入額」は、各産業に振り分ける。</t>
    <rPh sb="0" eb="2">
      <t>コウリ</t>
    </rPh>
    <rPh sb="2" eb="3">
      <t>ギョウ</t>
    </rPh>
    <rPh sb="8" eb="9">
      <t>ガク</t>
    </rPh>
    <rPh sb="10" eb="12">
      <t>ハンバイ</t>
    </rPh>
    <rPh sb="12" eb="13">
      <t>ガク</t>
    </rPh>
    <rPh sb="14" eb="16">
      <t>シイレ</t>
    </rPh>
    <rPh sb="16" eb="17">
      <t>ガク</t>
    </rPh>
    <rPh sb="21" eb="23">
      <t>シイ</t>
    </rPh>
    <rPh sb="23" eb="24">
      <t>ガク</t>
    </rPh>
    <rPh sb="27" eb="28">
      <t>カク</t>
    </rPh>
    <rPh sb="28" eb="30">
      <t>サンギョウ</t>
    </rPh>
    <rPh sb="31" eb="32">
      <t>フ</t>
    </rPh>
    <rPh sb="33" eb="34">
      <t>ワ</t>
    </rPh>
    <phoneticPr fontId="9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</si>
  <si>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9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</si>
  <si>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9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</si>
  <si>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9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</si>
  <si>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9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</si>
  <si>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9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</si>
  <si>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9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</si>
  <si>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9"/>
  </si>
  <si>
    <t>他に分類されない会員制団体</t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</si>
  <si>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9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</si>
  <si>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9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</si>
  <si>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9"/>
  </si>
  <si>
    <t>直接効果関係</t>
    <rPh sb="0" eb="2">
      <t>チョクセツ</t>
    </rPh>
    <rPh sb="2" eb="4">
      <t>コウカ</t>
    </rPh>
    <rPh sb="4" eb="6">
      <t>カンケイ</t>
    </rPh>
    <phoneticPr fontId="2"/>
  </si>
  <si>
    <t>第２次
市内需要額</t>
    <rPh sb="0" eb="1">
      <t>ダイ</t>
    </rPh>
    <rPh sb="2" eb="3">
      <t>ジ</t>
    </rPh>
    <rPh sb="6" eb="9">
      <t>ジュヨウガク</t>
    </rPh>
    <phoneticPr fontId="2"/>
  </si>
  <si>
    <t>直接効果
就業誘発者数</t>
    <rPh sb="0" eb="2">
      <t>チョクセツ</t>
    </rPh>
    <rPh sb="2" eb="4">
      <t>コウカ</t>
    </rPh>
    <rPh sb="5" eb="7">
      <t>シュウギョウ</t>
    </rPh>
    <rPh sb="7" eb="9">
      <t>ユウハツ</t>
    </rPh>
    <rPh sb="9" eb="10">
      <t>シャ</t>
    </rPh>
    <rPh sb="10" eb="11">
      <t>カズ</t>
    </rPh>
    <phoneticPr fontId="2"/>
  </si>
  <si>
    <t>直接効果
雇用誘発者数</t>
    <rPh sb="0" eb="2">
      <t>チョクセツ</t>
    </rPh>
    <rPh sb="2" eb="4">
      <t>コウカ</t>
    </rPh>
    <rPh sb="5" eb="7">
      <t>コヨウ</t>
    </rPh>
    <rPh sb="7" eb="9">
      <t>ユウハツ</t>
    </rPh>
    <rPh sb="9" eb="10">
      <t>シャ</t>
    </rPh>
    <rPh sb="10" eb="11">
      <t>カズ</t>
    </rPh>
    <phoneticPr fontId="2"/>
  </si>
  <si>
    <t>直接効果
生産誘発額
（＝生産増加額）</t>
    <rPh sb="0" eb="2">
      <t>チョクセツ</t>
    </rPh>
    <rPh sb="2" eb="4">
      <t>コウカ</t>
    </rPh>
    <rPh sb="5" eb="7">
      <t>セイサン</t>
    </rPh>
    <rPh sb="7" eb="9">
      <t>ユウハツ</t>
    </rPh>
    <rPh sb="9" eb="10">
      <t>ガク</t>
    </rPh>
    <rPh sb="13" eb="15">
      <t>セイサン</t>
    </rPh>
    <rPh sb="15" eb="17">
      <t>ゾウカ</t>
    </rPh>
    <rPh sb="17" eb="18">
      <t>ガク</t>
    </rPh>
    <phoneticPr fontId="2"/>
  </si>
  <si>
    <t>生産増加額
（＝与件データ）</t>
    <rPh sb="0" eb="2">
      <t>セイサン</t>
    </rPh>
    <rPh sb="2" eb="4">
      <t>ゾウカ</t>
    </rPh>
    <rPh sb="4" eb="5">
      <t>ガク</t>
    </rPh>
    <rPh sb="8" eb="10">
      <t>ヨケン</t>
    </rPh>
    <phoneticPr fontId="2"/>
  </si>
  <si>
    <t>市内生産誘発額
（直接効果×自交点で除した逆行列係数）</t>
    <rPh sb="0" eb="2">
      <t>シナイ</t>
    </rPh>
    <rPh sb="2" eb="4">
      <t>セイサン</t>
    </rPh>
    <rPh sb="4" eb="6">
      <t>ユウハツ</t>
    </rPh>
    <rPh sb="6" eb="7">
      <t>ガク</t>
    </rPh>
    <rPh sb="9" eb="11">
      <t>チョクセツ</t>
    </rPh>
    <rPh sb="11" eb="13">
      <t>コウカ</t>
    </rPh>
    <rPh sb="14" eb="15">
      <t>ジ</t>
    </rPh>
    <rPh sb="15" eb="17">
      <t>コウテン</t>
    </rPh>
    <rPh sb="18" eb="19">
      <t>ジョ</t>
    </rPh>
    <rPh sb="21" eb="24">
      <t>ギャクギョウレツ</t>
    </rPh>
    <rPh sb="24" eb="26">
      <t>ケイスウ</t>
    </rPh>
    <phoneticPr fontId="2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</si>
  <si>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</si>
  <si>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</si>
  <si>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</si>
  <si>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</si>
  <si>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</si>
  <si>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</si>
  <si>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</si>
  <si>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</si>
  <si>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</si>
  <si>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令和元年</t>
    <rPh sb="0" eb="4">
      <t>レイワガンネン</t>
    </rPh>
    <phoneticPr fontId="9"/>
  </si>
  <si>
    <t>市内生産誘発額
（直接効果×自交点で除した逆行列係数）</t>
    <phoneticPr fontId="2"/>
  </si>
  <si>
    <t>合計</t>
    <rPh sb="0" eb="2">
      <t>ゴウケイ</t>
    </rPh>
    <phoneticPr fontId="2"/>
  </si>
  <si>
    <t>直接効果
生産誘発額
（市内最終需要）</t>
    <rPh sb="0" eb="2">
      <t>チョクセツ</t>
    </rPh>
    <rPh sb="2" eb="4">
      <t>コウカ</t>
    </rPh>
    <rPh sb="5" eb="7">
      <t>セイサン</t>
    </rPh>
    <rPh sb="7" eb="9">
      <t>ユウハツ</t>
    </rPh>
    <rPh sb="9" eb="10">
      <t>ガク</t>
    </rPh>
    <rPh sb="12" eb="14">
      <t>シナイ</t>
    </rPh>
    <rPh sb="14" eb="16">
      <t>サイシュウ</t>
    </rPh>
    <rPh sb="16" eb="18">
      <t>ジュヨウ</t>
    </rPh>
    <phoneticPr fontId="2"/>
  </si>
  <si>
    <t>直接効果
粗付加価値
誘発額</t>
    <rPh sb="0" eb="2">
      <t>チョクセツ</t>
    </rPh>
    <rPh sb="2" eb="4">
      <t>コウカ</t>
    </rPh>
    <rPh sb="5" eb="6">
      <t>ソ</t>
    </rPh>
    <rPh sb="6" eb="8">
      <t>フカ</t>
    </rPh>
    <rPh sb="8" eb="10">
      <t>カチ</t>
    </rPh>
    <rPh sb="11" eb="13">
      <t>ユウハツ</t>
    </rPh>
    <rPh sb="13" eb="14">
      <t>ガク</t>
    </rPh>
    <phoneticPr fontId="2"/>
  </si>
  <si>
    <t>直接効果
雇用者所得
誘発額</t>
    <rPh sb="0" eb="2">
      <t>チョクセツ</t>
    </rPh>
    <rPh sb="2" eb="4">
      <t>コウカ</t>
    </rPh>
    <rPh sb="5" eb="8">
      <t>コヨウシャ</t>
    </rPh>
    <rPh sb="8" eb="10">
      <t>ショトク</t>
    </rPh>
    <rPh sb="11" eb="14">
      <t>ユウハツガク</t>
    </rPh>
    <phoneticPr fontId="2"/>
  </si>
  <si>
    <t>設備投資の需要額</t>
    <rPh sb="0" eb="2">
      <t>セツビ</t>
    </rPh>
    <rPh sb="2" eb="4">
      <t>トウシ</t>
    </rPh>
    <rPh sb="5" eb="7">
      <t>ジュヨウ</t>
    </rPh>
    <rPh sb="7" eb="8">
      <t>ガク</t>
    </rPh>
    <phoneticPr fontId="2"/>
  </si>
  <si>
    <t>農林漁業</t>
    <phoneticPr fontId="2"/>
  </si>
  <si>
    <t>与件データ①</t>
    <rPh sb="0" eb="2">
      <t>ヨケン</t>
    </rPh>
    <phoneticPr fontId="2"/>
  </si>
  <si>
    <t>設備投資をする部門
プルダウンで下記のリストから選択↓</t>
    <rPh sb="0" eb="2">
      <t>セツビ</t>
    </rPh>
    <rPh sb="2" eb="4">
      <t>トウシ</t>
    </rPh>
    <rPh sb="7" eb="9">
      <t>ブモン</t>
    </rPh>
    <phoneticPr fontId="2"/>
  </si>
  <si>
    <t>① 機械等の設備投資額（与件データ）を該当する産業部門に入力または値貼付け</t>
    <rPh sb="2" eb="4">
      <t>キカイ</t>
    </rPh>
    <rPh sb="4" eb="5">
      <t>トウ</t>
    </rPh>
    <rPh sb="6" eb="8">
      <t>セツビ</t>
    </rPh>
    <rPh sb="8" eb="10">
      <t>トウシ</t>
    </rPh>
    <rPh sb="10" eb="11">
      <t>ガク</t>
    </rPh>
    <rPh sb="12" eb="14">
      <t>ヨケン</t>
    </rPh>
    <rPh sb="19" eb="21">
      <t>ガイトウ</t>
    </rPh>
    <rPh sb="23" eb="25">
      <t>サンギョウ</t>
    </rPh>
    <rPh sb="25" eb="27">
      <t>ブモン</t>
    </rPh>
    <rPh sb="28" eb="30">
      <t>ニュウリョク</t>
    </rPh>
    <rPh sb="33" eb="34">
      <t>アタイ</t>
    </rPh>
    <rPh sb="34" eb="36">
      <t>ハリツ</t>
    </rPh>
    <phoneticPr fontId="1"/>
  </si>
  <si>
    <t>A表</t>
    <rPh sb="1" eb="2">
      <t>ヒョウ</t>
    </rPh>
    <phoneticPr fontId="3"/>
  </si>
  <si>
    <t>B表</t>
    <rPh sb="1" eb="2">
      <t>ヒョウ</t>
    </rPh>
    <phoneticPr fontId="3"/>
  </si>
  <si>
    <t>部門名</t>
    <rPh sb="0" eb="2">
      <t>ブモン</t>
    </rPh>
    <rPh sb="2" eb="3">
      <t>メイ</t>
    </rPh>
    <phoneticPr fontId="2"/>
  </si>
  <si>
    <t>部門名</t>
    <rPh sb="0" eb="2">
      <t>ブモン</t>
    </rPh>
    <rPh sb="2" eb="3">
      <t>メイ</t>
    </rPh>
    <phoneticPr fontId="3"/>
  </si>
  <si>
    <t>与件データ②</t>
    <rPh sb="0" eb="2">
      <t>ヨケン</t>
    </rPh>
    <phoneticPr fontId="3"/>
  </si>
  <si>
    <t>Ａ．部門別の投資額を把握している場合⇒Ａ表与件データ①に直接入力</t>
    <rPh sb="2" eb="4">
      <t>ブモン</t>
    </rPh>
    <rPh sb="4" eb="5">
      <t>ベツ</t>
    </rPh>
    <rPh sb="6" eb="8">
      <t>トウシ</t>
    </rPh>
    <rPh sb="8" eb="9">
      <t>ガク</t>
    </rPh>
    <rPh sb="10" eb="12">
      <t>ハアク</t>
    </rPh>
    <rPh sb="16" eb="18">
      <t>バアイ</t>
    </rPh>
    <rPh sb="20" eb="21">
      <t>ヒョウ</t>
    </rPh>
    <rPh sb="21" eb="23">
      <t>ヨケン</t>
    </rPh>
    <rPh sb="28" eb="30">
      <t>チョクセツ</t>
    </rPh>
    <rPh sb="30" eb="32">
      <t>ニュウリョク</t>
    </rPh>
    <phoneticPr fontId="2"/>
  </si>
  <si>
    <t>　　入力後、自動算出された与件データ②欄をコピーし、Ａ表与件データ①へ「値貼付け」を行う。</t>
    <rPh sb="2" eb="4">
      <t>ニュウリョク</t>
    </rPh>
    <rPh sb="4" eb="5">
      <t>ゴ</t>
    </rPh>
    <rPh sb="6" eb="8">
      <t>ジドウ</t>
    </rPh>
    <rPh sb="8" eb="10">
      <t>サンシュツ</t>
    </rPh>
    <rPh sb="13" eb="15">
      <t>ヨケン</t>
    </rPh>
    <rPh sb="19" eb="20">
      <t>ラン</t>
    </rPh>
    <rPh sb="27" eb="28">
      <t>ヒョウ</t>
    </rPh>
    <rPh sb="28" eb="30">
      <t>ヨケン</t>
    </rPh>
    <rPh sb="36" eb="37">
      <t>アタイ</t>
    </rPh>
    <rPh sb="37" eb="39">
      <t>ハリツ</t>
    </rPh>
    <rPh sb="42" eb="43">
      <t>オコナ</t>
    </rPh>
    <phoneticPr fontId="2"/>
  </si>
  <si>
    <t>令和元年</t>
    <rPh sb="0" eb="2">
      <t>レイワ</t>
    </rPh>
    <rPh sb="2" eb="4">
      <t>ガンネン</t>
    </rPh>
    <phoneticPr fontId="2"/>
  </si>
  <si>
    <t>設備投資総額
（百万円）を入力</t>
    <rPh sb="0" eb="2">
      <t>セツビ</t>
    </rPh>
    <rPh sb="2" eb="4">
      <t>トウシ</t>
    </rPh>
    <rPh sb="4" eb="6">
      <t>ソウガク</t>
    </rPh>
    <rPh sb="8" eb="11">
      <t>ヒャクマンエン</t>
    </rPh>
    <rPh sb="13" eb="15">
      <t>ニュウリョク</t>
    </rPh>
    <phoneticPr fontId="2"/>
  </si>
  <si>
    <t>Ｂ．設備投資総額のみ把握している場合⇒設備投資を行う企業・団体が属する部門をＢ表にてプルダウンで選択後、設備投資総額（単位：百万円）を入力。</t>
    <rPh sb="2" eb="4">
      <t>セツビ</t>
    </rPh>
    <rPh sb="4" eb="6">
      <t>トウシ</t>
    </rPh>
    <rPh sb="6" eb="8">
      <t>ソウガク</t>
    </rPh>
    <rPh sb="10" eb="12">
      <t>ハアク</t>
    </rPh>
    <rPh sb="16" eb="18">
      <t>バアイ</t>
    </rPh>
    <rPh sb="19" eb="21">
      <t>セツビ</t>
    </rPh>
    <rPh sb="21" eb="23">
      <t>トウシ</t>
    </rPh>
    <rPh sb="24" eb="25">
      <t>オコナ</t>
    </rPh>
    <rPh sb="26" eb="28">
      <t>キギョウ</t>
    </rPh>
    <rPh sb="29" eb="31">
      <t>ダンタイ</t>
    </rPh>
    <rPh sb="32" eb="33">
      <t>ゾク</t>
    </rPh>
    <rPh sb="35" eb="37">
      <t>ブモン</t>
    </rPh>
    <rPh sb="39" eb="40">
      <t>ヒョウ</t>
    </rPh>
    <rPh sb="48" eb="50">
      <t>センタク</t>
    </rPh>
    <rPh sb="50" eb="51">
      <t>ゴ</t>
    </rPh>
    <rPh sb="52" eb="54">
      <t>セツビ</t>
    </rPh>
    <rPh sb="54" eb="56">
      <t>トウシ</t>
    </rPh>
    <rPh sb="56" eb="58">
      <t>ソウガク</t>
    </rPh>
    <rPh sb="57" eb="58">
      <t>ガク</t>
    </rPh>
    <rPh sb="59" eb="61">
      <t>タンイ</t>
    </rPh>
    <rPh sb="62" eb="65">
      <t>ヒャクマンエン</t>
    </rPh>
    <rPh sb="67" eb="69">
      <t>ニュウリョク</t>
    </rPh>
    <phoneticPr fontId="2"/>
  </si>
  <si>
    <t>うち間接効果</t>
    <rPh sb="2" eb="4">
      <t>カンセツ</t>
    </rPh>
    <rPh sb="4" eb="6">
      <t>コウカ</t>
    </rPh>
    <phoneticPr fontId="2"/>
  </si>
  <si>
    <t>うち直接効果</t>
    <rPh sb="2" eb="4">
      <t>チョクセツ</t>
    </rPh>
    <rPh sb="4" eb="6">
      <t>コウカ</t>
    </rPh>
    <phoneticPr fontId="2"/>
  </si>
  <si>
    <t>うち直接効果</t>
    <rPh sb="2" eb="4">
      <t>チョクセツ</t>
    </rPh>
    <rPh sb="4" eb="6">
      <t>コウカ</t>
    </rPh>
    <phoneticPr fontId="2"/>
  </si>
  <si>
    <t>うち間接効果</t>
    <rPh sb="2" eb="4">
      <t>カンセツ</t>
    </rPh>
    <rPh sb="4" eb="6">
      <t>コウカ</t>
    </rPh>
    <phoneticPr fontId="2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</si>
  <si>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</si>
  <si>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分析結果　機械等の設備投資</t>
    <rPh sb="0" eb="2">
      <t>ブンセキ</t>
    </rPh>
    <rPh sb="2" eb="4">
      <t>ケッカ</t>
    </rPh>
    <rPh sb="5" eb="7">
      <t>キカイ</t>
    </rPh>
    <rPh sb="7" eb="8">
      <t>トウ</t>
    </rPh>
    <rPh sb="9" eb="11">
      <t>セツビ</t>
    </rPh>
    <rPh sb="11" eb="13">
      <t>トウシ</t>
    </rPh>
    <phoneticPr fontId="2"/>
  </si>
  <si>
    <t>第１次波及効果関係（うち間接効果）</t>
    <rPh sb="12" eb="14">
      <t>カンセツ</t>
    </rPh>
    <rPh sb="14" eb="16">
      <t>コウカ</t>
    </rPh>
    <phoneticPr fontId="2"/>
  </si>
  <si>
    <t>公務（※該当なし）</t>
    <rPh sb="0" eb="2">
      <t>コウム</t>
    </rPh>
    <rPh sb="4" eb="6">
      <t>ガイトウ</t>
    </rPh>
    <phoneticPr fontId="3"/>
  </si>
  <si>
    <t>事務用品（※該当なし）</t>
    <rPh sb="0" eb="2">
      <t>ジム</t>
    </rPh>
    <rPh sb="2" eb="4">
      <t>ヨウヒン</t>
    </rPh>
    <rPh sb="6" eb="8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</si>
</sst>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000_ "/>
    <numFmt numFmtId="178" formatCode="0.00000_ "/>
    <numFmt numFmtId="179" formatCode="0_ "/>
    <numFmt numFmtId="180" formatCode="0.000000_);[Red]\(0.000000\)"/>
    <numFmt numFmtId="181" formatCode="#,##0.000000;[Red]\-#,##0.000000"/>
    <numFmt numFmtId="182" formatCode="#,##0.00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51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8" fillId="0" borderId="0"/>
  </cellStyleXfs>
  <cellXfs count="463">
    <xf numFmtId="0" fontId="0" fillId="0" borderId="0" xfId="0"/>
    <xf numFmtId="0" fontId="0" fillId="0" borderId="10" xfId="0" applyBorder="1"/>
    <xf numFmtId="0" fontId="0" fillId="0" borderId="0" xfId="0" applyBorder="1"/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Border="1" applyAlignment="1">
      <alignment wrapText="1"/>
    </xf>
    <xf numFmtId="178" fontId="0" fillId="0" borderId="0" xfId="0" applyNumberFormat="1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NumberFormat="1" applyFill="1" applyBorder="1"/>
    <xf numFmtId="0" fontId="0" fillId="3" borderId="0" xfId="0" applyFill="1"/>
    <xf numFmtId="0" fontId="0" fillId="3" borderId="7" xfId="0" applyFill="1" applyBorder="1"/>
    <xf numFmtId="0" fontId="4" fillId="3" borderId="10" xfId="0" applyFont="1" applyFill="1" applyBorder="1" applyAlignment="1">
      <alignment wrapText="1"/>
    </xf>
    <xf numFmtId="177" fontId="4" fillId="0" borderId="0" xfId="0" applyNumberFormat="1" applyFont="1" applyBorder="1"/>
    <xf numFmtId="0" fontId="5" fillId="3" borderId="0" xfId="0" applyFont="1" applyFill="1" applyAlignment="1">
      <alignment horizontal="left" vertical="center"/>
    </xf>
    <xf numFmtId="180" fontId="4" fillId="0" borderId="0" xfId="0" applyNumberFormat="1" applyFont="1" applyBorder="1" applyAlignment="1" applyProtection="1">
      <alignment vertical="center"/>
    </xf>
    <xf numFmtId="180" fontId="0" fillId="0" borderId="0" xfId="0" applyNumberFormat="1"/>
    <xf numFmtId="177" fontId="4" fillId="0" borderId="0" xfId="0" applyNumberFormat="1" applyFont="1" applyFill="1" applyBorder="1"/>
    <xf numFmtId="0" fontId="0" fillId="4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4" fillId="3" borderId="0" xfId="0" applyFont="1" applyFill="1" applyAlignment="1"/>
    <xf numFmtId="38" fontId="0" fillId="2" borderId="25" xfId="1" applyFont="1" applyFill="1" applyBorder="1" applyProtection="1">
      <protection locked="0"/>
    </xf>
    <xf numFmtId="38" fontId="0" fillId="2" borderId="26" xfId="1" applyFont="1" applyFill="1" applyBorder="1" applyProtection="1">
      <protection locked="0"/>
    </xf>
    <xf numFmtId="38" fontId="0" fillId="2" borderId="28" xfId="1" applyFont="1" applyFill="1" applyBorder="1" applyProtection="1">
      <protection locked="0"/>
    </xf>
    <xf numFmtId="0" fontId="0" fillId="3" borderId="12" xfId="0" applyFill="1" applyBorder="1"/>
    <xf numFmtId="0" fontId="0" fillId="0" borderId="2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10" fillId="4" borderId="0" xfId="0" applyFont="1" applyFill="1" applyAlignment="1"/>
    <xf numFmtId="38" fontId="0" fillId="5" borderId="18" xfId="1" applyFont="1" applyFill="1" applyBorder="1" applyProtection="1">
      <protection locked="0"/>
    </xf>
    <xf numFmtId="0" fontId="0" fillId="4" borderId="1" xfId="0" applyFill="1" applyBorder="1"/>
    <xf numFmtId="0" fontId="0" fillId="4" borderId="4" xfId="0" applyFont="1" applyFill="1" applyBorder="1" applyAlignment="1">
      <alignment wrapText="1"/>
    </xf>
    <xf numFmtId="0" fontId="0" fillId="4" borderId="4" xfId="0" applyFill="1" applyBorder="1"/>
    <xf numFmtId="0" fontId="9" fillId="3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/>
    </xf>
    <xf numFmtId="0" fontId="4" fillId="0" borderId="33" xfId="0" applyFont="1" applyFill="1" applyBorder="1" applyAlignment="1" applyProtection="1">
      <alignment horizontal="left"/>
    </xf>
    <xf numFmtId="49" fontId="4" fillId="0" borderId="3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5" xfId="0" applyFont="1" applyFill="1" applyBorder="1" applyAlignment="1" applyProtection="1">
      <alignment horizontal="left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4" xfId="0" applyBorder="1"/>
    <xf numFmtId="0" fontId="0" fillId="0" borderId="50" xfId="0" applyBorder="1"/>
    <xf numFmtId="0" fontId="0" fillId="0" borderId="51" xfId="0" applyBorder="1"/>
    <xf numFmtId="0" fontId="0" fillId="0" borderId="12" xfId="0" applyBorder="1"/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38" fontId="0" fillId="5" borderId="12" xfId="0" applyNumberFormat="1" applyFill="1" applyBorder="1"/>
    <xf numFmtId="38" fontId="0" fillId="5" borderId="13" xfId="0" applyNumberFormat="1" applyFill="1" applyBorder="1"/>
    <xf numFmtId="38" fontId="0" fillId="5" borderId="14" xfId="0" applyNumberFormat="1" applyFill="1" applyBorder="1"/>
    <xf numFmtId="181" fontId="1" fillId="5" borderId="0" xfId="2" applyNumberFormat="1" applyFont="1" applyFill="1" applyBorder="1" applyAlignment="1">
      <alignment horizontal="right"/>
    </xf>
    <xf numFmtId="0" fontId="4" fillId="0" borderId="34" xfId="0" applyNumberFormat="1" applyFont="1" applyBorder="1" applyAlignment="1" applyProtection="1">
      <alignment horizontal="center"/>
    </xf>
    <xf numFmtId="0" fontId="4" fillId="0" borderId="39" xfId="0" applyNumberFormat="1" applyFont="1" applyBorder="1" applyAlignment="1" applyProtection="1">
      <alignment horizontal="left"/>
    </xf>
    <xf numFmtId="0" fontId="4" fillId="0" borderId="34" xfId="0" applyNumberFormat="1" applyFont="1" applyBorder="1" applyAlignment="1">
      <alignment horizontal="center"/>
    </xf>
    <xf numFmtId="0" fontId="4" fillId="0" borderId="39" xfId="0" applyNumberFormat="1" applyFont="1" applyBorder="1" applyAlignment="1"/>
    <xf numFmtId="0" fontId="4" fillId="0" borderId="22" xfId="0" applyNumberFormat="1" applyFont="1" applyBorder="1" applyAlignment="1">
      <alignment horizontal="center"/>
    </xf>
    <xf numFmtId="0" fontId="4" fillId="0" borderId="41" xfId="0" applyNumberFormat="1" applyFont="1" applyBorder="1" applyAlignme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181" fontId="1" fillId="5" borderId="39" xfId="2" applyNumberFormat="1" applyFont="1" applyFill="1" applyBorder="1" applyAlignment="1">
      <alignment horizontal="right"/>
    </xf>
    <xf numFmtId="181" fontId="1" fillId="5" borderId="40" xfId="2" applyNumberFormat="1" applyFont="1" applyFill="1" applyBorder="1" applyAlignment="1">
      <alignment horizontal="right"/>
    </xf>
    <xf numFmtId="181" fontId="1" fillId="5" borderId="41" xfId="2" applyNumberFormat="1" applyFont="1" applyFill="1" applyBorder="1" applyAlignment="1">
      <alignment horizontal="right"/>
    </xf>
    <xf numFmtId="181" fontId="1" fillId="5" borderId="34" xfId="2" applyNumberFormat="1" applyFont="1" applyFill="1" applyBorder="1" applyAlignment="1">
      <alignment horizontal="right"/>
    </xf>
    <xf numFmtId="181" fontId="1" fillId="5" borderId="22" xfId="2" applyNumberFormat="1" applyFont="1" applyFill="1" applyBorder="1" applyAlignment="1">
      <alignment horizontal="right"/>
    </xf>
    <xf numFmtId="181" fontId="1" fillId="5" borderId="36" xfId="2" applyNumberFormat="1" applyFont="1" applyFill="1" applyBorder="1" applyAlignment="1">
      <alignment horizontal="right"/>
    </xf>
    <xf numFmtId="181" fontId="1" fillId="5" borderId="48" xfId="2" applyNumberFormat="1" applyFont="1" applyFill="1" applyBorder="1" applyAlignment="1">
      <alignment horizontal="right"/>
    </xf>
    <xf numFmtId="181" fontId="1" fillId="5" borderId="42" xfId="2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5" xfId="0" applyBorder="1"/>
    <xf numFmtId="181" fontId="0" fillId="0" borderId="9" xfId="0" applyNumberFormat="1" applyFont="1" applyBorder="1"/>
    <xf numFmtId="181" fontId="0" fillId="0" borderId="33" xfId="0" applyNumberFormat="1" applyFont="1" applyBorder="1"/>
    <xf numFmtId="181" fontId="0" fillId="0" borderId="46" xfId="0" applyNumberFormat="1" applyFont="1" applyBorder="1"/>
    <xf numFmtId="181" fontId="0" fillId="0" borderId="30" xfId="0" applyNumberFormat="1" applyFont="1" applyBorder="1"/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/>
    <xf numFmtId="0" fontId="4" fillId="0" borderId="40" xfId="0" applyNumberFormat="1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27" xfId="0" applyFont="1" applyFill="1" applyBorder="1" applyAlignment="1" applyProtection="1">
      <alignment horizontal="center"/>
    </xf>
    <xf numFmtId="0" fontId="4" fillId="0" borderId="39" xfId="0" applyFont="1" applyFill="1" applyBorder="1" applyAlignment="1" applyProtection="1">
      <alignment horizontal="left"/>
    </xf>
    <xf numFmtId="0" fontId="4" fillId="0" borderId="45" xfId="0" applyFont="1" applyFill="1" applyBorder="1" applyAlignment="1" applyProtection="1">
      <alignment horizontal="center"/>
    </xf>
    <xf numFmtId="0" fontId="4" fillId="0" borderId="41" xfId="0" applyFont="1" applyFill="1" applyBorder="1" applyAlignment="1" applyProtection="1">
      <alignment horizontal="left"/>
    </xf>
    <xf numFmtId="181" fontId="0" fillId="0" borderId="43" xfId="0" applyNumberFormat="1" applyFont="1" applyBorder="1"/>
    <xf numFmtId="181" fontId="0" fillId="0" borderId="37" xfId="0" applyNumberFormat="1" applyFont="1" applyBorder="1"/>
    <xf numFmtId="181" fontId="0" fillId="0" borderId="38" xfId="0" applyNumberFormat="1" applyFont="1" applyBorder="1"/>
    <xf numFmtId="181" fontId="0" fillId="0" borderId="27" xfId="0" applyNumberFormat="1" applyFont="1" applyBorder="1"/>
    <xf numFmtId="181" fontId="0" fillId="0" borderId="45" xfId="0" applyNumberFormat="1" applyFont="1" applyBorder="1"/>
    <xf numFmtId="0" fontId="0" fillId="0" borderId="22" xfId="0" applyBorder="1"/>
    <xf numFmtId="0" fontId="0" fillId="0" borderId="0" xfId="0" applyFont="1" applyFill="1" applyBorder="1" applyAlignment="1"/>
    <xf numFmtId="0" fontId="0" fillId="7" borderId="44" xfId="0" applyFill="1" applyBorder="1" applyAlignment="1">
      <alignment horizontal="center" vertical="center"/>
    </xf>
    <xf numFmtId="181" fontId="0" fillId="5" borderId="35" xfId="0" applyNumberFormat="1" applyFill="1" applyBorder="1" applyAlignment="1">
      <alignment vertical="center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0" fillId="0" borderId="51" xfId="0" applyFont="1" applyFill="1" applyBorder="1" applyAlignment="1">
      <alignment wrapText="1"/>
    </xf>
    <xf numFmtId="0" fontId="0" fillId="0" borderId="51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4" fillId="0" borderId="18" xfId="0" applyFont="1" applyFill="1" applyBorder="1" applyAlignment="1">
      <alignment wrapText="1"/>
    </xf>
    <xf numFmtId="0" fontId="4" fillId="0" borderId="58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0" fillId="0" borderId="3" xfId="0" applyBorder="1"/>
    <xf numFmtId="181" fontId="0" fillId="5" borderId="5" xfId="0" applyNumberFormat="1" applyFill="1" applyBorder="1"/>
    <xf numFmtId="181" fontId="0" fillId="5" borderId="33" xfId="0" applyNumberFormat="1" applyFill="1" applyBorder="1"/>
    <xf numFmtId="181" fontId="0" fillId="5" borderId="53" xfId="0" applyNumberFormat="1" applyFill="1" applyBorder="1"/>
    <xf numFmtId="181" fontId="0" fillId="5" borderId="30" xfId="0" applyNumberFormat="1" applyFill="1" applyBorder="1"/>
    <xf numFmtId="0" fontId="0" fillId="0" borderId="6" xfId="0" applyBorder="1"/>
    <xf numFmtId="0" fontId="0" fillId="0" borderId="55" xfId="0" applyNumberFormat="1" applyFill="1" applyBorder="1"/>
    <xf numFmtId="0" fontId="0" fillId="0" borderId="0" xfId="0" applyFont="1" applyFill="1" applyBorder="1" applyAlignment="1">
      <alignment horizontal="left"/>
    </xf>
    <xf numFmtId="0" fontId="0" fillId="0" borderId="59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38" fontId="0" fillId="0" borderId="8" xfId="0" applyNumberFormat="1" applyBorder="1"/>
    <xf numFmtId="38" fontId="0" fillId="0" borderId="54" xfId="0" applyNumberFormat="1" applyBorder="1"/>
    <xf numFmtId="38" fontId="0" fillId="0" borderId="9" xfId="0" applyNumberFormat="1" applyBorder="1"/>
    <xf numFmtId="38" fontId="0" fillId="0" borderId="33" xfId="0" applyNumberFormat="1" applyBorder="1"/>
    <xf numFmtId="38" fontId="0" fillId="0" borderId="46" xfId="0" applyNumberFormat="1" applyBorder="1"/>
    <xf numFmtId="38" fontId="0" fillId="0" borderId="30" xfId="0" applyNumberFormat="1" applyBorder="1"/>
    <xf numFmtId="181" fontId="0" fillId="7" borderId="8" xfId="0" applyNumberFormat="1" applyFill="1" applyBorder="1"/>
    <xf numFmtId="181" fontId="0" fillId="7" borderId="9" xfId="0" applyNumberFormat="1" applyFill="1" applyBorder="1"/>
    <xf numFmtId="181" fontId="0" fillId="7" borderId="11" xfId="0" applyNumberFormat="1" applyFill="1" applyBorder="1"/>
    <xf numFmtId="181" fontId="0" fillId="5" borderId="10" xfId="0" applyNumberFormat="1" applyFill="1" applyBorder="1"/>
    <xf numFmtId="38" fontId="0" fillId="0" borderId="0" xfId="1" applyFont="1" applyFill="1" applyBorder="1"/>
    <xf numFmtId="38" fontId="0" fillId="5" borderId="34" xfId="1" applyFont="1" applyFill="1" applyBorder="1"/>
    <xf numFmtId="38" fontId="0" fillId="5" borderId="48" xfId="1" applyFont="1" applyFill="1" applyBorder="1"/>
    <xf numFmtId="38" fontId="0" fillId="5" borderId="0" xfId="1" applyFont="1" applyFill="1" applyBorder="1"/>
    <xf numFmtId="38" fontId="0" fillId="5" borderId="18" xfId="0" applyNumberFormat="1" applyFill="1" applyBorder="1"/>
    <xf numFmtId="38" fontId="0" fillId="5" borderId="51" xfId="0" applyNumberFormat="1" applyFill="1" applyBorder="1"/>
    <xf numFmtId="38" fontId="0" fillId="5" borderId="9" xfId="1" applyFont="1" applyFill="1" applyBorder="1"/>
    <xf numFmtId="38" fontId="0" fillId="5" borderId="33" xfId="1" applyFont="1" applyFill="1" applyBorder="1"/>
    <xf numFmtId="179" fontId="0" fillId="9" borderId="27" xfId="0" applyNumberFormat="1" applyFill="1" applyBorder="1"/>
    <xf numFmtId="179" fontId="0" fillId="9" borderId="0" xfId="0" applyNumberFormat="1" applyFill="1" applyBorder="1"/>
    <xf numFmtId="38" fontId="0" fillId="5" borderId="58" xfId="1" applyFont="1" applyFill="1" applyBorder="1"/>
    <xf numFmtId="38" fontId="0" fillId="5" borderId="44" xfId="1" applyFont="1" applyFill="1" applyBorder="1"/>
    <xf numFmtId="38" fontId="0" fillId="5" borderId="35" xfId="1" applyFont="1" applyFill="1" applyBorder="1"/>
    <xf numFmtId="38" fontId="0" fillId="5" borderId="27" xfId="0" applyNumberFormat="1" applyFill="1" applyBorder="1"/>
    <xf numFmtId="38" fontId="0" fillId="5" borderId="9" xfId="0" applyNumberFormat="1" applyFill="1" applyBorder="1"/>
    <xf numFmtId="38" fontId="0" fillId="5" borderId="36" xfId="1" applyFont="1" applyFill="1" applyBorder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Protection="1">
      <protection locked="0"/>
    </xf>
    <xf numFmtId="38" fontId="1" fillId="4" borderId="0" xfId="0" applyNumberFormat="1" applyFont="1" applyFill="1" applyBorder="1" applyProtection="1">
      <protection locked="0"/>
    </xf>
    <xf numFmtId="0" fontId="1" fillId="4" borderId="0" xfId="0" applyFont="1" applyFill="1" applyAlignment="1">
      <alignment wrapText="1"/>
    </xf>
    <xf numFmtId="0" fontId="0" fillId="4" borderId="0" xfId="0" applyFont="1" applyFill="1" applyAlignment="1">
      <alignment vertical="center"/>
    </xf>
    <xf numFmtId="0" fontId="14" fillId="4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horizontal="right"/>
      <protection locked="0"/>
    </xf>
    <xf numFmtId="0" fontId="4" fillId="4" borderId="63" xfId="0" applyFont="1" applyFill="1" applyBorder="1" applyProtection="1">
      <protection locked="0"/>
    </xf>
    <xf numFmtId="0" fontId="4" fillId="4" borderId="64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38" fontId="1" fillId="4" borderId="0" xfId="0" applyNumberFormat="1" applyFont="1" applyFill="1" applyBorder="1" applyAlignment="1" applyProtection="1">
      <alignment vertical="center"/>
      <protection locked="0"/>
    </xf>
    <xf numFmtId="176" fontId="1" fillId="0" borderId="68" xfId="0" applyNumberFormat="1" applyFont="1" applyFill="1" applyBorder="1" applyAlignment="1" applyProtection="1">
      <alignment vertical="center"/>
      <protection locked="0"/>
    </xf>
    <xf numFmtId="38" fontId="0" fillId="4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181" fontId="0" fillId="0" borderId="0" xfId="0" applyNumberFormat="1"/>
    <xf numFmtId="0" fontId="0" fillId="3" borderId="18" xfId="0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 wrapText="1"/>
    </xf>
    <xf numFmtId="0" fontId="4" fillId="3" borderId="67" xfId="0" applyFont="1" applyFill="1" applyBorder="1" applyAlignment="1" applyProtection="1">
      <alignment horizontal="left" vertical="center" wrapText="1"/>
    </xf>
    <xf numFmtId="0" fontId="4" fillId="3" borderId="69" xfId="0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/>
    </xf>
    <xf numFmtId="0" fontId="0" fillId="3" borderId="24" xfId="0" applyFont="1" applyFill="1" applyBorder="1" applyAlignment="1" applyProtection="1">
      <alignment horizontal="left" vertical="center"/>
    </xf>
    <xf numFmtId="0" fontId="0" fillId="3" borderId="31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left" vertical="center"/>
    </xf>
    <xf numFmtId="181" fontId="0" fillId="10" borderId="9" xfId="0" applyNumberFormat="1" applyFill="1" applyBorder="1"/>
    <xf numFmtId="181" fontId="0" fillId="10" borderId="4" xfId="0" applyNumberFormat="1" applyFill="1" applyBorder="1"/>
    <xf numFmtId="181" fontId="0" fillId="10" borderId="33" xfId="0" applyNumberFormat="1" applyFill="1" applyBorder="1"/>
    <xf numFmtId="181" fontId="0" fillId="10" borderId="27" xfId="0" applyNumberFormat="1" applyFill="1" applyBorder="1"/>
    <xf numFmtId="181" fontId="0" fillId="10" borderId="45" xfId="0" applyNumberFormat="1" applyFill="1" applyBorder="1"/>
    <xf numFmtId="181" fontId="0" fillId="10" borderId="46" xfId="0" applyNumberFormat="1" applyFill="1" applyBorder="1"/>
    <xf numFmtId="181" fontId="0" fillId="10" borderId="30" xfId="0" applyNumberFormat="1" applyFill="1" applyBorder="1"/>
    <xf numFmtId="181" fontId="1" fillId="10" borderId="0" xfId="2" applyNumberFormat="1" applyFont="1" applyFill="1" applyBorder="1" applyAlignment="1">
      <alignment horizontal="right"/>
    </xf>
    <xf numFmtId="181" fontId="1" fillId="10" borderId="39" xfId="2" applyNumberFormat="1" applyFont="1" applyFill="1" applyBorder="1" applyAlignment="1">
      <alignment horizontal="right"/>
    </xf>
    <xf numFmtId="181" fontId="1" fillId="10" borderId="40" xfId="2" applyNumberFormat="1" applyFont="1" applyFill="1" applyBorder="1" applyAlignment="1">
      <alignment horizontal="right"/>
    </xf>
    <xf numFmtId="181" fontId="1" fillId="10" borderId="41" xfId="2" applyNumberFormat="1" applyFont="1" applyFill="1" applyBorder="1" applyAlignment="1">
      <alignment horizontal="right"/>
    </xf>
    <xf numFmtId="38" fontId="17" fillId="2" borderId="25" xfId="1" applyFont="1" applyFill="1" applyBorder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1" fillId="7" borderId="5" xfId="0" applyNumberFormat="1" applyFont="1" applyFill="1" applyBorder="1" applyAlignment="1" applyProtection="1">
      <alignment horizontal="right"/>
    </xf>
    <xf numFmtId="38" fontId="1" fillId="0" borderId="9" xfId="0" applyNumberFormat="1" applyFont="1" applyFill="1" applyBorder="1" applyAlignment="1" applyProtection="1">
      <alignment horizontal="right"/>
    </xf>
    <xf numFmtId="38" fontId="0" fillId="0" borderId="9" xfId="1" applyFont="1" applyFill="1" applyBorder="1"/>
    <xf numFmtId="38" fontId="0" fillId="5" borderId="9" xfId="1" applyNumberFormat="1" applyFont="1" applyFill="1" applyBorder="1"/>
    <xf numFmtId="38" fontId="0" fillId="5" borderId="33" xfId="1" applyNumberFormat="1" applyFont="1" applyFill="1" applyBorder="1"/>
    <xf numFmtId="38" fontId="1" fillId="0" borderId="5" xfId="0" applyNumberFormat="1" applyFont="1" applyFill="1" applyBorder="1" applyAlignment="1" applyProtection="1">
      <alignment horizontal="right"/>
    </xf>
    <xf numFmtId="38" fontId="0" fillId="5" borderId="45" xfId="0" applyNumberFormat="1" applyFill="1" applyBorder="1"/>
    <xf numFmtId="38" fontId="0" fillId="5" borderId="46" xfId="0" applyNumberFormat="1" applyFill="1" applyBorder="1"/>
    <xf numFmtId="38" fontId="0" fillId="5" borderId="46" xfId="1" applyNumberFormat="1" applyFont="1" applyFill="1" applyBorder="1"/>
    <xf numFmtId="38" fontId="0" fillId="5" borderId="30" xfId="1" applyNumberFormat="1" applyFont="1" applyFill="1" applyBorder="1"/>
    <xf numFmtId="38" fontId="0" fillId="5" borderId="58" xfId="1" applyFont="1" applyFill="1" applyBorder="1" applyAlignment="1"/>
    <xf numFmtId="38" fontId="0" fillId="0" borderId="9" xfId="1" applyFont="1" applyFill="1" applyBorder="1" applyAlignment="1"/>
    <xf numFmtId="182" fontId="0" fillId="7" borderId="32" xfId="0" applyNumberFormat="1" applyFill="1" applyBorder="1"/>
    <xf numFmtId="38" fontId="0" fillId="5" borderId="32" xfId="1" applyNumberFormat="1" applyFont="1" applyFill="1" applyBorder="1"/>
    <xf numFmtId="38" fontId="0" fillId="5" borderId="44" xfId="1" applyNumberFormat="1" applyFont="1" applyFill="1" applyBorder="1"/>
    <xf numFmtId="38" fontId="0" fillId="5" borderId="35" xfId="1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176" fontId="20" fillId="0" borderId="47" xfId="0" applyNumberFormat="1" applyFont="1" applyFill="1" applyBorder="1"/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8" fontId="1" fillId="14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 vertical="center"/>
    </xf>
    <xf numFmtId="38" fontId="0" fillId="5" borderId="49" xfId="1" applyFont="1" applyFill="1" applyBorder="1" applyProtection="1">
      <protection locked="0"/>
    </xf>
    <xf numFmtId="38" fontId="0" fillId="2" borderId="73" xfId="1" applyFont="1" applyFill="1" applyBorder="1" applyProtection="1">
      <protection locked="0"/>
    </xf>
    <xf numFmtId="38" fontId="0" fillId="2" borderId="74" xfId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38" fontId="0" fillId="5" borderId="4" xfId="1" applyFont="1" applyFill="1" applyBorder="1"/>
    <xf numFmtId="0" fontId="8" fillId="0" borderId="0" xfId="3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38" fontId="0" fillId="0" borderId="0" xfId="1" applyFont="1" applyFill="1" applyBorder="1" applyProtection="1">
      <protection locked="0"/>
    </xf>
    <xf numFmtId="38" fontId="16" fillId="0" borderId="0" xfId="1" applyFont="1" applyFill="1" applyBorder="1" applyProtection="1">
      <protection locked="0"/>
    </xf>
    <xf numFmtId="38" fontId="0" fillId="0" borderId="34" xfId="1" applyFont="1" applyFill="1" applyBorder="1" applyProtection="1">
      <protection locked="0"/>
    </xf>
    <xf numFmtId="0" fontId="0" fillId="0" borderId="0" xfId="0" applyFill="1" applyBorder="1" applyAlignment="1">
      <alignment horizontal="center" vertical="center" wrapText="1"/>
    </xf>
    <xf numFmtId="0" fontId="22" fillId="0" borderId="0" xfId="3" applyFont="1" applyFill="1" applyBorder="1" applyAlignment="1">
      <alignment vertical="center" wrapText="1"/>
    </xf>
    <xf numFmtId="0" fontId="24" fillId="16" borderId="84" xfId="3" applyFont="1" applyFill="1" applyBorder="1" applyAlignment="1" applyProtection="1">
      <alignment horizontal="center" vertical="center" wrapText="1"/>
      <protection locked="0"/>
    </xf>
    <xf numFmtId="0" fontId="22" fillId="15" borderId="84" xfId="3" applyFont="1" applyFill="1" applyBorder="1" applyAlignment="1">
      <alignment horizontal="center" vertical="center" wrapText="1"/>
    </xf>
    <xf numFmtId="38" fontId="0" fillId="0" borderId="85" xfId="1" applyFont="1" applyFill="1" applyBorder="1" applyProtection="1">
      <protection locked="0"/>
    </xf>
    <xf numFmtId="0" fontId="25" fillId="3" borderId="0" xfId="0" applyFont="1" applyFill="1"/>
    <xf numFmtId="38" fontId="0" fillId="2" borderId="87" xfId="1" applyFont="1" applyFill="1" applyBorder="1" applyProtection="1">
      <protection locked="0"/>
    </xf>
    <xf numFmtId="0" fontId="0" fillId="3" borderId="86" xfId="0" applyFill="1" applyBorder="1"/>
    <xf numFmtId="0" fontId="0" fillId="3" borderId="88" xfId="0" applyFill="1" applyBorder="1" applyAlignment="1">
      <alignment horizontal="center"/>
    </xf>
    <xf numFmtId="38" fontId="1" fillId="2" borderId="25" xfId="1" applyFont="1" applyFill="1" applyBorder="1" applyProtection="1">
      <protection locked="0"/>
    </xf>
    <xf numFmtId="38" fontId="24" fillId="16" borderId="84" xfId="1" applyFont="1" applyFill="1" applyBorder="1" applyAlignment="1" applyProtection="1">
      <alignment horizontal="center" vertical="center" wrapText="1"/>
      <protection locked="0"/>
    </xf>
    <xf numFmtId="0" fontId="0" fillId="3" borderId="89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right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38" fontId="1" fillId="0" borderId="10" xfId="0" applyNumberFormat="1" applyFont="1" applyFill="1" applyBorder="1" applyAlignment="1" applyProtection="1">
      <alignment horizontal="right"/>
      <protection locked="0"/>
    </xf>
    <xf numFmtId="38" fontId="1" fillId="0" borderId="10" xfId="1" applyFont="1" applyFill="1" applyBorder="1" applyAlignment="1" applyProtection="1">
      <alignment horizontal="right"/>
      <protection locked="0"/>
    </xf>
    <xf numFmtId="0" fontId="4" fillId="4" borderId="72" xfId="0" applyFont="1" applyFill="1" applyBorder="1" applyProtection="1">
      <protection locked="0"/>
    </xf>
    <xf numFmtId="38" fontId="0" fillId="4" borderId="8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91" xfId="0" applyNumberFormat="1" applyFont="1" applyFill="1" applyBorder="1" applyAlignment="1" applyProtection="1">
      <alignment horizontal="right" vertical="center" wrapText="1"/>
      <protection locked="0"/>
    </xf>
    <xf numFmtId="38" fontId="1" fillId="0" borderId="11" xfId="0" applyNumberFormat="1" applyFont="1" applyFill="1" applyBorder="1" applyAlignment="1" applyProtection="1">
      <alignment horizontal="right" wrapText="1"/>
      <protection locked="0"/>
    </xf>
    <xf numFmtId="38" fontId="1" fillId="0" borderId="11" xfId="0" applyNumberFormat="1" applyFont="1" applyFill="1" applyBorder="1" applyAlignment="1" applyProtection="1">
      <alignment horizontal="right"/>
      <protection locked="0"/>
    </xf>
    <xf numFmtId="38" fontId="1" fillId="0" borderId="11" xfId="1" applyFont="1" applyFill="1" applyBorder="1" applyAlignment="1" applyProtection="1">
      <alignment horizontal="right"/>
      <protection locked="0"/>
    </xf>
    <xf numFmtId="38" fontId="18" fillId="4" borderId="94" xfId="1" applyFont="1" applyFill="1" applyBorder="1" applyAlignment="1" applyProtection="1">
      <alignment horizontal="right" vertical="center" wrapText="1"/>
      <protection locked="0"/>
    </xf>
    <xf numFmtId="38" fontId="18" fillId="4" borderId="94" xfId="0" applyNumberFormat="1" applyFont="1" applyFill="1" applyBorder="1" applyAlignment="1" applyProtection="1">
      <alignment horizontal="right" vertical="center" wrapText="1"/>
      <protection locked="0"/>
    </xf>
    <xf numFmtId="38" fontId="1" fillId="0" borderId="8" xfId="0" applyNumberFormat="1" applyFont="1" applyFill="1" applyBorder="1" applyAlignment="1" applyProtection="1">
      <alignment horizontal="right" wrapText="1"/>
      <protection locked="0"/>
    </xf>
    <xf numFmtId="38" fontId="1" fillId="0" borderId="8" xfId="0" applyNumberFormat="1" applyFont="1" applyFill="1" applyBorder="1" applyAlignment="1" applyProtection="1">
      <alignment horizontal="right"/>
      <protection locked="0"/>
    </xf>
    <xf numFmtId="38" fontId="1" fillId="0" borderId="8" xfId="1" applyFont="1" applyFill="1" applyBorder="1" applyAlignment="1" applyProtection="1">
      <alignment horizontal="right"/>
      <protection locked="0"/>
    </xf>
    <xf numFmtId="0" fontId="1" fillId="4" borderId="36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99" xfId="0" applyFont="1" applyFill="1" applyBorder="1" applyAlignment="1" applyProtection="1">
      <alignment wrapText="1"/>
      <protection locked="0"/>
    </xf>
    <xf numFmtId="0" fontId="1" fillId="4" borderId="102" xfId="0" applyFont="1" applyFill="1" applyBorder="1" applyProtection="1">
      <protection locked="0"/>
    </xf>
    <xf numFmtId="38" fontId="1" fillId="0" borderId="98" xfId="0" applyNumberFormat="1" applyFont="1" applyFill="1" applyBorder="1" applyAlignment="1" applyProtection="1">
      <alignment horizontal="right"/>
      <protection locked="0"/>
    </xf>
    <xf numFmtId="38" fontId="0" fillId="4" borderId="107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01" xfId="0" applyFont="1" applyFill="1" applyBorder="1" applyAlignment="1" applyProtection="1">
      <alignment wrapText="1"/>
      <protection locked="0"/>
    </xf>
    <xf numFmtId="38" fontId="18" fillId="4" borderId="67" xfId="0" applyNumberFormat="1" applyFont="1" applyFill="1" applyBorder="1" applyAlignment="1" applyProtection="1">
      <alignment horizontal="right" vertical="center" wrapText="1"/>
      <protection locked="0"/>
    </xf>
    <xf numFmtId="38" fontId="1" fillId="0" borderId="108" xfId="0" applyNumberFormat="1" applyFont="1" applyFill="1" applyBorder="1" applyAlignment="1" applyProtection="1">
      <alignment horizontal="right"/>
      <protection locked="0"/>
    </xf>
    <xf numFmtId="38" fontId="1" fillId="0" borderId="66" xfId="0" applyNumberFormat="1" applyFont="1" applyFill="1" applyBorder="1" applyAlignment="1" applyProtection="1">
      <alignment horizontal="right"/>
      <protection locked="0"/>
    </xf>
    <xf numFmtId="38" fontId="1" fillId="0" borderId="66" xfId="1" applyFont="1" applyFill="1" applyBorder="1" applyAlignment="1" applyProtection="1">
      <alignment horizontal="right"/>
      <protection locked="0"/>
    </xf>
    <xf numFmtId="38" fontId="1" fillId="0" borderId="106" xfId="0" applyNumberFormat="1" applyFont="1" applyFill="1" applyBorder="1" applyAlignment="1" applyProtection="1">
      <alignment horizontal="right"/>
      <protection locked="0"/>
    </xf>
    <xf numFmtId="38" fontId="1" fillId="0" borderId="107" xfId="0" applyNumberFormat="1" applyFont="1" applyFill="1" applyBorder="1" applyAlignment="1" applyProtection="1">
      <alignment horizontal="right"/>
      <protection locked="0"/>
    </xf>
    <xf numFmtId="0" fontId="1" fillId="0" borderId="36" xfId="0" applyFont="1" applyFill="1" applyBorder="1" applyProtection="1">
      <protection locked="0"/>
    </xf>
    <xf numFmtId="0" fontId="4" fillId="0" borderId="63" xfId="0" applyFont="1" applyFill="1" applyBorder="1" applyProtection="1">
      <protection locked="0"/>
    </xf>
    <xf numFmtId="0" fontId="4" fillId="0" borderId="64" xfId="0" applyFont="1" applyFill="1" applyBorder="1" applyProtection="1"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Protection="1">
      <protection locked="0"/>
    </xf>
    <xf numFmtId="0" fontId="4" fillId="0" borderId="72" xfId="0" applyFont="1" applyFill="1" applyBorder="1" applyProtection="1">
      <protection locked="0"/>
    </xf>
    <xf numFmtId="0" fontId="1" fillId="0" borderId="99" xfId="0" applyFont="1" applyFill="1" applyBorder="1" applyAlignment="1" applyProtection="1">
      <alignment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38" fontId="18" fillId="0" borderId="91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01" xfId="0" applyFont="1" applyFill="1" applyBorder="1" applyProtection="1">
      <protection locked="0"/>
    </xf>
    <xf numFmtId="0" fontId="0" fillId="0" borderId="96" xfId="0" applyFont="1" applyFill="1" applyBorder="1" applyAlignment="1" applyProtection="1">
      <alignment vertical="center"/>
      <protection locked="0"/>
    </xf>
    <xf numFmtId="38" fontId="1" fillId="0" borderId="9" xfId="0" applyNumberFormat="1" applyFont="1" applyFill="1" applyBorder="1" applyAlignment="1" applyProtection="1">
      <alignment horizontal="right" wrapText="1"/>
      <protection locked="0"/>
    </xf>
    <xf numFmtId="38" fontId="1" fillId="0" borderId="94" xfId="0" applyNumberFormat="1" applyFont="1" applyFill="1" applyBorder="1" applyAlignment="1" applyProtection="1">
      <alignment horizontal="right" wrapText="1"/>
      <protection locked="0"/>
    </xf>
    <xf numFmtId="38" fontId="1" fillId="0" borderId="69" xfId="0" applyNumberFormat="1" applyFont="1" applyFill="1" applyBorder="1" applyAlignment="1" applyProtection="1">
      <alignment horizontal="right" wrapText="1"/>
      <protection locked="0"/>
    </xf>
    <xf numFmtId="0" fontId="1" fillId="0" borderId="102" xfId="0" applyFont="1" applyFill="1" applyBorder="1" applyProtection="1">
      <protection locked="0"/>
    </xf>
    <xf numFmtId="0" fontId="0" fillId="0" borderId="95" xfId="0" applyFont="1" applyFill="1" applyBorder="1" applyAlignment="1" applyProtection="1">
      <alignment vertical="center"/>
      <protection locked="0"/>
    </xf>
    <xf numFmtId="38" fontId="1" fillId="0" borderId="92" xfId="0" applyNumberFormat="1" applyFont="1" applyFill="1" applyBorder="1" applyAlignment="1" applyProtection="1">
      <alignment horizontal="right"/>
      <protection locked="0"/>
    </xf>
    <xf numFmtId="38" fontId="1" fillId="0" borderId="103" xfId="0" applyNumberFormat="1" applyFont="1" applyFill="1" applyBorder="1" applyAlignment="1" applyProtection="1">
      <alignment horizontal="right"/>
      <protection locked="0"/>
    </xf>
    <xf numFmtId="38" fontId="1" fillId="0" borderId="66" xfId="0" applyNumberFormat="1" applyFont="1" applyFill="1" applyBorder="1" applyProtection="1">
      <protection locked="0"/>
    </xf>
    <xf numFmtId="38" fontId="1" fillId="0" borderId="106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38" fontId="1" fillId="0" borderId="0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38" fontId="1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93" xfId="0" applyFont="1" applyFill="1" applyBorder="1" applyAlignment="1" applyProtection="1">
      <alignment horizontal="left" vertical="center"/>
      <protection locked="0"/>
    </xf>
    <xf numFmtId="0" fontId="0" fillId="0" borderId="90" xfId="0" applyFont="1" applyFill="1" applyBorder="1" applyAlignment="1" applyProtection="1">
      <alignment vertical="center"/>
      <protection locked="0"/>
    </xf>
    <xf numFmtId="0" fontId="0" fillId="0" borderId="93" xfId="0" applyFont="1" applyFill="1" applyBorder="1" applyAlignment="1" applyProtection="1">
      <alignment vertical="center"/>
      <protection locked="0"/>
    </xf>
    <xf numFmtId="38" fontId="1" fillId="0" borderId="70" xfId="0" applyNumberFormat="1" applyFont="1" applyFill="1" applyBorder="1" applyAlignment="1" applyProtection="1">
      <alignment horizontal="right"/>
      <protection locked="0"/>
    </xf>
    <xf numFmtId="38" fontId="1" fillId="0" borderId="70" xfId="1" applyFont="1" applyFill="1" applyBorder="1" applyAlignment="1" applyProtection="1">
      <alignment horizontal="right"/>
      <protection locked="0"/>
    </xf>
    <xf numFmtId="38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99" xfId="0" applyFont="1" applyFill="1" applyBorder="1" applyProtection="1">
      <protection locked="0"/>
    </xf>
    <xf numFmtId="38" fontId="1" fillId="0" borderId="92" xfId="0" applyNumberFormat="1" applyFont="1" applyFill="1" applyBorder="1" applyAlignment="1" applyProtection="1">
      <alignment horizontal="right" wrapText="1"/>
      <protection locked="0"/>
    </xf>
    <xf numFmtId="38" fontId="1" fillId="0" borderId="92" xfId="1" applyFont="1" applyFill="1" applyBorder="1" applyAlignment="1" applyProtection="1">
      <alignment horizontal="right"/>
      <protection locked="0"/>
    </xf>
    <xf numFmtId="0" fontId="4" fillId="14" borderId="21" xfId="0" applyFont="1" applyFill="1" applyBorder="1" applyAlignment="1" applyProtection="1">
      <alignment horizontal="center" vertical="center"/>
    </xf>
    <xf numFmtId="0" fontId="0" fillId="14" borderId="24" xfId="0" applyFont="1" applyFill="1" applyBorder="1" applyAlignment="1" applyProtection="1">
      <alignment horizontal="left" vertical="center"/>
    </xf>
    <xf numFmtId="38" fontId="0" fillId="14" borderId="25" xfId="1" applyFont="1" applyFill="1" applyBorder="1" applyProtection="1">
      <protection locked="0"/>
    </xf>
    <xf numFmtId="0" fontId="4" fillId="14" borderId="67" xfId="0" applyFont="1" applyFill="1" applyBorder="1" applyAlignment="1" applyProtection="1">
      <alignment horizontal="left" vertical="center" wrapText="1"/>
    </xf>
    <xf numFmtId="0" fontId="4" fillId="14" borderId="23" xfId="0" applyFont="1" applyFill="1" applyBorder="1" applyAlignment="1" applyProtection="1">
      <alignment horizontal="center" vertical="center"/>
    </xf>
    <xf numFmtId="0" fontId="0" fillId="14" borderId="31" xfId="0" applyFont="1" applyFill="1" applyBorder="1" applyAlignment="1" applyProtection="1">
      <alignment horizontal="left" vertical="center"/>
    </xf>
    <xf numFmtId="38" fontId="0" fillId="14" borderId="26" xfId="1" applyFont="1" applyFill="1" applyBorder="1" applyProtection="1">
      <protection locked="0"/>
    </xf>
    <xf numFmtId="0" fontId="4" fillId="14" borderId="69" xfId="0" applyFont="1" applyFill="1" applyBorder="1" applyAlignment="1" applyProtection="1">
      <alignment horizontal="left" vertical="center" wrapText="1"/>
    </xf>
    <xf numFmtId="38" fontId="0" fillId="14" borderId="109" xfId="1" applyFont="1" applyFill="1" applyBorder="1" applyProtection="1">
      <protection locked="0"/>
    </xf>
    <xf numFmtId="0" fontId="4" fillId="14" borderId="34" xfId="0" applyNumberFormat="1" applyFont="1" applyFill="1" applyBorder="1" applyAlignment="1" applyProtection="1">
      <alignment horizontal="center"/>
    </xf>
    <xf numFmtId="0" fontId="4" fillId="14" borderId="0" xfId="0" applyNumberFormat="1" applyFont="1" applyFill="1" applyBorder="1" applyAlignment="1" applyProtection="1">
      <alignment horizontal="left"/>
    </xf>
    <xf numFmtId="181" fontId="0" fillId="14" borderId="27" xfId="0" applyNumberFormat="1" applyFont="1" applyFill="1" applyBorder="1"/>
    <xf numFmtId="181" fontId="0" fillId="14" borderId="9" xfId="0" applyNumberFormat="1" applyFont="1" applyFill="1" applyBorder="1"/>
    <xf numFmtId="181" fontId="0" fillId="14" borderId="33" xfId="0" applyNumberFormat="1" applyFont="1" applyFill="1" applyBorder="1"/>
    <xf numFmtId="0" fontId="4" fillId="14" borderId="34" xfId="0" applyNumberFormat="1" applyFont="1" applyFill="1" applyBorder="1" applyAlignment="1">
      <alignment horizontal="center"/>
    </xf>
    <xf numFmtId="0" fontId="4" fillId="14" borderId="0" xfId="0" applyNumberFormat="1" applyFont="1" applyFill="1" applyBorder="1" applyAlignment="1"/>
    <xf numFmtId="0" fontId="10" fillId="4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4" borderId="104" xfId="0" applyFont="1" applyFill="1" applyBorder="1" applyAlignment="1" applyProtection="1">
      <alignment horizontal="left" vertical="center"/>
      <protection locked="0"/>
    </xf>
    <xf numFmtId="0" fontId="1" fillId="4" borderId="72" xfId="0" applyFont="1" applyFill="1" applyBorder="1" applyAlignment="1" applyProtection="1">
      <alignment horizontal="left" vertical="center"/>
      <protection locked="0"/>
    </xf>
    <xf numFmtId="0" fontId="1" fillId="0" borderId="104" xfId="0" applyFont="1" applyFill="1" applyBorder="1" applyAlignment="1" applyProtection="1">
      <alignment horizontal="left" vertical="center"/>
      <protection locked="0"/>
    </xf>
    <xf numFmtId="0" fontId="1" fillId="0" borderId="72" xfId="0" applyFont="1" applyFill="1" applyBorder="1" applyAlignment="1" applyProtection="1">
      <alignment horizontal="left" vertical="center"/>
      <protection locked="0"/>
    </xf>
    <xf numFmtId="0" fontId="1" fillId="4" borderId="105" xfId="0" applyFont="1" applyFill="1" applyBorder="1" applyAlignment="1" applyProtection="1">
      <alignment horizontal="left" vertical="center"/>
      <protection locked="0"/>
    </xf>
    <xf numFmtId="0" fontId="1" fillId="4" borderId="60" xfId="0" applyFont="1" applyFill="1" applyBorder="1" applyAlignment="1" applyProtection="1">
      <alignment horizontal="left" vertical="center"/>
      <protection locked="0"/>
    </xf>
    <xf numFmtId="0" fontId="4" fillId="0" borderId="9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04" xfId="0" applyFont="1" applyFill="1" applyBorder="1" applyAlignment="1" applyProtection="1">
      <alignment horizontal="left" vertical="center"/>
      <protection locked="0"/>
    </xf>
    <xf numFmtId="0" fontId="1" fillId="0" borderId="105" xfId="0" applyFont="1" applyFill="1" applyBorder="1" applyAlignment="1" applyProtection="1">
      <alignment horizontal="left" vertical="center"/>
      <protection locked="0"/>
    </xf>
    <xf numFmtId="0" fontId="1" fillId="0" borderId="60" xfId="0" applyFont="1" applyFill="1" applyBorder="1" applyAlignment="1" applyProtection="1">
      <alignment horizontal="left" vertical="center"/>
      <protection locked="0"/>
    </xf>
    <xf numFmtId="0" fontId="4" fillId="0" borderId="98" xfId="0" applyFont="1" applyFill="1" applyBorder="1" applyAlignment="1" applyProtection="1">
      <alignment horizontal="center" vertical="center" wrapText="1"/>
      <protection locked="0"/>
    </xf>
    <xf numFmtId="0" fontId="1" fillId="0" borderId="100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4" fillId="4" borderId="98" xfId="0" applyFont="1" applyFill="1" applyBorder="1" applyAlignment="1" applyProtection="1">
      <alignment horizontal="center" vertical="center" wrapText="1"/>
      <protection locked="0"/>
    </xf>
    <xf numFmtId="0" fontId="8" fillId="4" borderId="64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/>
    </xf>
    <xf numFmtId="0" fontId="4" fillId="4" borderId="97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18" fillId="4" borderId="100" xfId="0" applyFont="1" applyFill="1" applyBorder="1" applyAlignment="1" applyProtection="1">
      <alignment horizontal="left" vertical="center"/>
      <protection locked="0"/>
    </xf>
    <xf numFmtId="0" fontId="18" fillId="4" borderId="3" xfId="0" applyFont="1" applyFill="1" applyBorder="1" applyAlignment="1" applyProtection="1">
      <alignment horizontal="left" vertical="center"/>
      <protection locked="0"/>
    </xf>
    <xf numFmtId="0" fontId="18" fillId="0" borderId="100" xfId="0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12" borderId="81" xfId="0" applyFont="1" applyFill="1" applyBorder="1" applyAlignment="1">
      <alignment horizontal="center" vertical="center" wrapText="1"/>
    </xf>
    <xf numFmtId="0" fontId="19" fillId="12" borderId="76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9" fillId="12" borderId="82" xfId="0" applyFont="1" applyFill="1" applyBorder="1" applyAlignment="1">
      <alignment horizontal="center" vertical="center" wrapText="1"/>
    </xf>
    <xf numFmtId="0" fontId="19" fillId="12" borderId="83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 wrapText="1"/>
    </xf>
    <xf numFmtId="0" fontId="4" fillId="11" borderId="53" xfId="0" applyFont="1" applyFill="1" applyBorder="1" applyAlignment="1">
      <alignment horizontal="center" vertical="center" wrapText="1"/>
    </xf>
    <xf numFmtId="0" fontId="19" fillId="12" borderId="77" xfId="0" applyFont="1" applyFill="1" applyBorder="1" applyAlignment="1">
      <alignment horizontal="center" vertical="center" wrapText="1"/>
    </xf>
    <xf numFmtId="0" fontId="19" fillId="12" borderId="75" xfId="0" applyFont="1" applyFill="1" applyBorder="1" applyAlignment="1">
      <alignment horizontal="center" vertical="center" wrapText="1"/>
    </xf>
    <xf numFmtId="0" fontId="19" fillId="13" borderId="50" xfId="0" applyFont="1" applyFill="1" applyBorder="1" applyAlignment="1">
      <alignment horizontal="center" vertical="center" wrapText="1"/>
    </xf>
    <xf numFmtId="0" fontId="19" fillId="13" borderId="49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horizontal="center" vertical="center" wrapText="1"/>
    </xf>
    <xf numFmtId="0" fontId="19" fillId="12" borderId="4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0" fontId="19" fillId="12" borderId="46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1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NumberFormat="1" applyFont="1" applyBorder="1" applyAlignment="1" applyProtection="1">
      <alignment horizontal="left" vertical="center"/>
    </xf>
    <xf numFmtId="0" fontId="1" fillId="0" borderId="42" xfId="0" applyNumberFormat="1" applyFont="1" applyBorder="1" applyAlignment="1" applyProtection="1">
      <alignment horizontal="left" vertical="center"/>
    </xf>
    <xf numFmtId="0" fontId="1" fillId="0" borderId="22" xfId="0" applyNumberFormat="1" applyFont="1" applyBorder="1" applyAlignment="1" applyProtection="1">
      <alignment horizontal="left" vertical="center"/>
    </xf>
    <xf numFmtId="0" fontId="1" fillId="0" borderId="41" xfId="0" applyNumberFormat="1" applyFont="1" applyBorder="1" applyAlignment="1" applyProtection="1">
      <alignment horizontal="left" vertical="center"/>
    </xf>
    <xf numFmtId="0" fontId="0" fillId="0" borderId="36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 xr:uid="{00000000-0005-0000-0000-000002000000}"/>
    <cellStyle name="標準_VBA版下出力システム（生産者価格表・大分類）" xfId="2" xr:uid="{00000000-0005-0000-0000-000003000000}"/>
  </cellStyles>
  <dxfs count="0"/>
  <tableStyles count="0" defaultTableStyle="TableStyleMedium9" defaultPivotStyle="PivotStyleLight16"/>
  <colors>
    <mruColors>
      <color rgb="FF0000FF"/>
      <color rgb="FF99FF99"/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10</xdr:col>
          <xdr:colOff>114300</xdr:colOff>
          <xdr:row>56</xdr:row>
          <xdr:rowOff>95250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104775</xdr:rowOff>
        </xdr:from>
        <xdr:to>
          <xdr:col>10</xdr:col>
          <xdr:colOff>114300</xdr:colOff>
          <xdr:row>95</xdr:row>
          <xdr:rowOff>133350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123825</xdr:rowOff>
        </xdr:from>
        <xdr:to>
          <xdr:col>10</xdr:col>
          <xdr:colOff>114300</xdr:colOff>
          <xdr:row>108</xdr:row>
          <xdr:rowOff>76200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361950</xdr:colOff>
      <xdr:row>4</xdr:row>
      <xdr:rowOff>0</xdr:rowOff>
    </xdr:to>
    <xdr:sp macro="" textlink="">
      <xdr:nvSpPr>
        <xdr:cNvPr id="3264" name="Line 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ShapeType="1"/>
        </xdr:cNvSpPr>
      </xdr:nvSpPr>
      <xdr:spPr bwMode="auto">
        <a:xfrm flipH="1">
          <a:off x="7591425" y="18478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371476</xdr:colOff>
      <xdr:row>3</xdr:row>
      <xdr:rowOff>85725</xdr:rowOff>
    </xdr:from>
    <xdr:to>
      <xdr:col>9</xdr:col>
      <xdr:colOff>723901</xdr:colOff>
      <xdr:row>4</xdr:row>
      <xdr:rowOff>238125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229601" y="1057275"/>
          <a:ext cx="131445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プルダウンで以下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のリストから選択</a:t>
          </a: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7867650" y="12954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</xdr:row>
      <xdr:rowOff>171450</xdr:rowOff>
    </xdr:from>
    <xdr:to>
      <xdr:col>7</xdr:col>
      <xdr:colOff>171450</xdr:colOff>
      <xdr:row>7</xdr:row>
      <xdr:rowOff>161925</xdr:rowOff>
    </xdr:to>
    <xdr:sp macro="" textlink="">
      <xdr:nvSpPr>
        <xdr:cNvPr id="7" name="AutoShape 3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0</xdr:rowOff>
    </xdr:from>
    <xdr:to>
      <xdr:col>12</xdr:col>
      <xdr:colOff>361950</xdr:colOff>
      <xdr:row>7</xdr:row>
      <xdr:rowOff>0</xdr:rowOff>
    </xdr:to>
    <xdr:sp macro="" textlink="">
      <xdr:nvSpPr>
        <xdr:cNvPr id="6335" name="Line 3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ShapeType="1"/>
        </xdr:cNvSpPr>
      </xdr:nvSpPr>
      <xdr:spPr bwMode="auto">
        <a:xfrm flipH="1">
          <a:off x="8324850" y="15430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771525</xdr:colOff>
      <xdr:row>8</xdr:row>
      <xdr:rowOff>171450</xdr:rowOff>
    </xdr:from>
    <xdr:to>
      <xdr:col>11</xdr:col>
      <xdr:colOff>171450</xdr:colOff>
      <xdr:row>10</xdr:row>
      <xdr:rowOff>161925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12</xdr:col>
      <xdr:colOff>361950</xdr:colOff>
      <xdr:row>6</xdr:row>
      <xdr:rowOff>47625</xdr:rowOff>
    </xdr:from>
    <xdr:ext cx="1447800" cy="4667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220075" y="1114425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38099</xdr:rowOff>
    </xdr:from>
    <xdr:to>
      <xdr:col>8</xdr:col>
      <xdr:colOff>1</xdr:colOff>
      <xdr:row>5</xdr:row>
      <xdr:rowOff>200026</xdr:rowOff>
    </xdr:to>
    <xdr:sp macro="" textlink="">
      <xdr:nvSpPr>
        <xdr:cNvPr id="12" name="フローチャート: 処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38151" y="276224"/>
          <a:ext cx="6762750" cy="1114427"/>
        </a:xfrm>
        <a:prstGeom prst="flowChartProcess">
          <a:avLst/>
        </a:prstGeom>
        <a:solidFill>
          <a:srgbClr val="FFFFFF"/>
        </a:solidFill>
        <a:ln w="317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800"/>
        </a:p>
        <a:p>
          <a:pPr algn="l"/>
          <a:r>
            <a:rPr kumimoji="1" lang="ja-JP" altLang="en-US" sz="1100" b="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分析結果総括</a:t>
          </a: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・　この分析結果は、下記の「産業連関表の経済波及効果分析の注意点」を踏まえたうえで評価してください。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　就業誘発者数、雇用誘発者数については、分析上、就業（雇用）誘発が測定されても、現実の経済では</a:t>
          </a:r>
          <a:endParaRPr kumimoji="1" lang="en-US" altLang="ja-JP" sz="1100"/>
        </a:p>
        <a:p>
          <a:pPr algn="l"/>
          <a:r>
            <a:rPr kumimoji="1" lang="en-US" altLang="ja-JP" sz="1100"/>
            <a:t> </a:t>
          </a:r>
          <a:r>
            <a:rPr kumimoji="1" lang="ja-JP" altLang="en-US" sz="1100"/>
            <a:t>　時間外勤務等で対応することが多いと考えられるため、特に注意が必要です。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57150</xdr:rowOff>
        </xdr:from>
        <xdr:to>
          <xdr:col>8</xdr:col>
          <xdr:colOff>428625</xdr:colOff>
          <xdr:row>96</xdr:row>
          <xdr:rowOff>104775</xdr:rowOff>
        </xdr:to>
        <xdr:sp macro="" textlink="">
          <xdr:nvSpPr>
            <xdr:cNvPr id="15369" name="Object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3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13</xdr:row>
      <xdr:rowOff>0</xdr:rowOff>
    </xdr:from>
    <xdr:to>
      <xdr:col>25</xdr:col>
      <xdr:colOff>762000</xdr:colOff>
      <xdr:row>15</xdr:row>
      <xdr:rowOff>19050</xdr:rowOff>
    </xdr:to>
    <xdr:sp macro="" textlink="">
      <xdr:nvSpPr>
        <xdr:cNvPr id="2130" name="AutoShape 1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20097750" y="38862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285750</xdr:colOff>
          <xdr:row>1</xdr:row>
          <xdr:rowOff>228600</xdr:rowOff>
        </xdr:from>
        <xdr:to>
          <xdr:col>21</xdr:col>
          <xdr:colOff>1000125</xdr:colOff>
          <xdr:row>2</xdr:row>
          <xdr:rowOff>247650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65</xdr:col>
      <xdr:colOff>0</xdr:colOff>
      <xdr:row>13</xdr:row>
      <xdr:rowOff>0</xdr:rowOff>
    </xdr:from>
    <xdr:to>
      <xdr:col>65</xdr:col>
      <xdr:colOff>762000</xdr:colOff>
      <xdr:row>15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069300" y="35814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5"/>
  <sheetViews>
    <sheetView tabSelected="1" zoomScaleNormal="100" workbookViewId="0">
      <selection activeCell="B1" sqref="B1"/>
    </sheetView>
  </sheetViews>
  <sheetFormatPr defaultColWidth="18.625" defaultRowHeight="12.75" customHeight="1"/>
  <cols>
    <col min="1" max="1" width="2.625" style="18" customWidth="1"/>
    <col min="2" max="11" width="9" style="18" customWidth="1"/>
    <col min="12" max="16384" width="18.625" style="18"/>
  </cols>
  <sheetData>
    <row r="1" spans="2:11" ht="18" customHeight="1"/>
    <row r="2" spans="2:11" ht="18" customHeight="1">
      <c r="B2" s="344" t="s">
        <v>97</v>
      </c>
      <c r="C2" s="344"/>
      <c r="D2" s="344"/>
      <c r="E2" s="344"/>
      <c r="F2" s="344"/>
      <c r="G2" s="344"/>
      <c r="H2" s="344"/>
      <c r="I2" s="344"/>
      <c r="J2" s="344"/>
      <c r="K2" s="34"/>
    </row>
    <row r="3" spans="2:11" ht="18" customHeight="1"/>
    <row r="4" spans="2:11" ht="13.5"/>
    <row r="5" spans="2:11" ht="13.5"/>
    <row r="6" spans="2:11" ht="13.5"/>
    <row r="7" spans="2:11" ht="13.5"/>
    <row r="8" spans="2:11" ht="13.5"/>
    <row r="9" spans="2:11" ht="13.5"/>
    <row r="10" spans="2:11" ht="13.5"/>
    <row r="11" spans="2:11" ht="13.5"/>
    <row r="12" spans="2:11" ht="13.5"/>
    <row r="13" spans="2:11" ht="13.5"/>
    <row r="14" spans="2:11" ht="13.5"/>
    <row r="15" spans="2:11" ht="13.5"/>
    <row r="16" spans="2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5.75" customHeight="1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B2:J2"/>
  </mergeCells>
  <phoneticPr fontId="2"/>
  <pageMargins left="0.37" right="0.21" top="0.43" bottom="0.32" header="0.37" footer="0.2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文書" shapeId="8215" r:id="rId4">
          <objectPr defaultSize="0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10</xdr:col>
                <xdr:colOff>114300</xdr:colOff>
                <xdr:row>56</xdr:row>
                <xdr:rowOff>95250</xdr:rowOff>
              </to>
            </anchor>
          </objectPr>
        </oleObject>
      </mc:Choice>
      <mc:Fallback>
        <oleObject progId="文書" shapeId="8215" r:id="rId4"/>
      </mc:Fallback>
    </mc:AlternateContent>
    <mc:AlternateContent xmlns:mc="http://schemas.openxmlformats.org/markup-compatibility/2006">
      <mc:Choice Requires="x14">
        <oleObject progId="文書" shapeId="8219" r:id="rId6">
          <objectPr defaultSize="0" r:id="rId7">
            <anchor moveWithCells="1">
              <from>
                <xdr:col>1</xdr:col>
                <xdr:colOff>0</xdr:colOff>
                <xdr:row>56</xdr:row>
                <xdr:rowOff>104775</xdr:rowOff>
              </from>
              <to>
                <xdr:col>10</xdr:col>
                <xdr:colOff>114300</xdr:colOff>
                <xdr:row>95</xdr:row>
                <xdr:rowOff>133350</xdr:rowOff>
              </to>
            </anchor>
          </objectPr>
        </oleObject>
      </mc:Choice>
      <mc:Fallback>
        <oleObject progId="文書" shapeId="8219" r:id="rId6"/>
      </mc:Fallback>
    </mc:AlternateContent>
    <mc:AlternateContent xmlns:mc="http://schemas.openxmlformats.org/markup-compatibility/2006">
      <mc:Choice Requires="x14">
        <oleObject progId="文書" shapeId="8221" r:id="rId8">
          <objectPr defaultSize="0" r:id="rId9">
            <anchor moveWithCells="1">
              <from>
                <xdr:col>1</xdr:col>
                <xdr:colOff>19050</xdr:colOff>
                <xdr:row>55</xdr:row>
                <xdr:rowOff>123825</xdr:rowOff>
              </from>
              <to>
                <xdr:col>10</xdr:col>
                <xdr:colOff>114300</xdr:colOff>
                <xdr:row>108</xdr:row>
                <xdr:rowOff>66675</xdr:rowOff>
              </to>
            </anchor>
          </objectPr>
        </oleObject>
      </mc:Choice>
      <mc:Fallback>
        <oleObject progId="文書" shapeId="822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K44"/>
  <sheetViews>
    <sheetView zoomScaleNormal="100" workbookViewId="0">
      <pane ySplit="5" topLeftCell="A6" activePane="bottomLeft" state="frozen"/>
      <selection activeCell="H5" sqref="H5"/>
      <selection pane="bottomLeft" activeCell="J27" sqref="J27"/>
    </sheetView>
  </sheetViews>
  <sheetFormatPr defaultColWidth="9" defaultRowHeight="19.5" customHeight="1"/>
  <cols>
    <col min="1" max="1" width="2.625" style="10" customWidth="1"/>
    <col min="2" max="2" width="4.625" style="10" customWidth="1"/>
    <col min="3" max="3" width="25.625" style="10" customWidth="1"/>
    <col min="4" max="4" width="18.125" style="10" customWidth="1"/>
    <col min="5" max="5" width="50.625" style="10" customWidth="1"/>
    <col min="6" max="6" width="11.25" style="10" customWidth="1"/>
    <col min="7" max="9" width="12.625" style="10" customWidth="1"/>
    <col min="10" max="10" width="15.375" style="10" customWidth="1"/>
    <col min="11" max="12" width="12.625" style="10" customWidth="1"/>
    <col min="13" max="16384" width="9" style="10"/>
  </cols>
  <sheetData>
    <row r="1" spans="2:11" ht="15" customHeight="1" thickBot="1"/>
    <row r="2" spans="2:11" ht="42" customHeight="1" thickBot="1">
      <c r="B2" s="345" t="s">
        <v>143</v>
      </c>
      <c r="C2" s="346"/>
      <c r="D2" s="346"/>
      <c r="E2" s="347"/>
      <c r="F2" s="14"/>
      <c r="G2" s="348" t="s">
        <v>140</v>
      </c>
      <c r="H2" s="349"/>
      <c r="I2" s="349"/>
      <c r="J2" s="350"/>
      <c r="K2" s="33"/>
    </row>
    <row r="3" spans="2:11" s="18" customFormat="1" ht="19.5" customHeight="1" thickBot="1">
      <c r="B3" s="20"/>
      <c r="C3" s="21"/>
      <c r="D3" s="21"/>
      <c r="E3" s="21"/>
    </row>
    <row r="4" spans="2:11" ht="18" customHeight="1" thickBot="1">
      <c r="D4" s="19" t="s">
        <v>89</v>
      </c>
      <c r="G4" s="29" t="s">
        <v>69</v>
      </c>
      <c r="H4" s="30" t="s">
        <v>70</v>
      </c>
    </row>
    <row r="5" spans="2:11" ht="26.25" customHeight="1" thickBot="1">
      <c r="B5" s="26"/>
      <c r="C5" s="27" t="s">
        <v>52</v>
      </c>
      <c r="D5" s="28" t="s">
        <v>78</v>
      </c>
      <c r="E5" s="180" t="s">
        <v>142</v>
      </c>
      <c r="G5" s="31" t="s">
        <v>220</v>
      </c>
      <c r="H5" s="32" t="s">
        <v>66</v>
      </c>
    </row>
    <row r="6" spans="2:11" ht="24">
      <c r="B6" s="188" t="s">
        <v>0</v>
      </c>
      <c r="C6" s="185" t="s">
        <v>144</v>
      </c>
      <c r="D6" s="25"/>
      <c r="E6" s="181" t="s">
        <v>145</v>
      </c>
    </row>
    <row r="7" spans="2:11" ht="13.5">
      <c r="B7" s="189" t="s">
        <v>1</v>
      </c>
      <c r="C7" s="186" t="s">
        <v>32</v>
      </c>
      <c r="D7" s="23"/>
      <c r="E7" s="182" t="s">
        <v>146</v>
      </c>
    </row>
    <row r="8" spans="2:11" ht="13.5">
      <c r="B8" s="189" t="s">
        <v>2</v>
      </c>
      <c r="C8" s="186" t="s">
        <v>90</v>
      </c>
      <c r="D8" s="23"/>
      <c r="E8" s="182" t="s">
        <v>147</v>
      </c>
    </row>
    <row r="9" spans="2:11" ht="13.5">
      <c r="B9" s="189" t="s">
        <v>3</v>
      </c>
      <c r="C9" s="186" t="s">
        <v>33</v>
      </c>
      <c r="D9" s="23"/>
      <c r="E9" s="182" t="s">
        <v>148</v>
      </c>
      <c r="G9" s="10" t="s">
        <v>98</v>
      </c>
    </row>
    <row r="10" spans="2:11" ht="13.5">
      <c r="B10" s="189" t="s">
        <v>4</v>
      </c>
      <c r="C10" s="186" t="s">
        <v>34</v>
      </c>
      <c r="D10" s="23"/>
      <c r="E10" s="182" t="s">
        <v>149</v>
      </c>
      <c r="G10" s="12"/>
      <c r="H10" s="39" t="s">
        <v>66</v>
      </c>
      <c r="I10" s="39" t="s">
        <v>67</v>
      </c>
    </row>
    <row r="11" spans="2:11" ht="13.5">
      <c r="B11" s="189" t="s">
        <v>5</v>
      </c>
      <c r="C11" s="186" t="s">
        <v>35</v>
      </c>
      <c r="D11" s="23"/>
      <c r="E11" s="182" t="s">
        <v>150</v>
      </c>
      <c r="G11" s="36" t="s">
        <v>99</v>
      </c>
      <c r="H11" s="134">
        <f>関係係数シート!L9</f>
        <v>0.66511074281991833</v>
      </c>
      <c r="I11" s="134">
        <f>関係係数シート!M9</f>
        <v>0.63456279989201714</v>
      </c>
    </row>
    <row r="12" spans="2:11" ht="13.5">
      <c r="B12" s="189" t="s">
        <v>6</v>
      </c>
      <c r="C12" s="186" t="s">
        <v>36</v>
      </c>
      <c r="D12" s="23"/>
      <c r="E12" s="182" t="s">
        <v>151</v>
      </c>
      <c r="G12" s="37" t="s">
        <v>100</v>
      </c>
      <c r="H12" s="135">
        <f>関係係数シート!L10</f>
        <v>0.6614208680394108</v>
      </c>
      <c r="I12" s="135">
        <f>関係係数シート!M10</f>
        <v>0.63658741414548248</v>
      </c>
    </row>
    <row r="13" spans="2:11" ht="13.5">
      <c r="B13" s="189" t="s">
        <v>7</v>
      </c>
      <c r="C13" s="186" t="s">
        <v>152</v>
      </c>
      <c r="D13" s="23"/>
      <c r="E13" s="182" t="s">
        <v>153</v>
      </c>
      <c r="G13" s="38" t="s">
        <v>101</v>
      </c>
      <c r="H13" s="135">
        <f>関係係数シート!L11</f>
        <v>0.63141424805446855</v>
      </c>
      <c r="I13" s="135">
        <f>関係係数シート!M11</f>
        <v>0.64017841235906436</v>
      </c>
    </row>
    <row r="14" spans="2:11" ht="13.5">
      <c r="B14" s="189" t="s">
        <v>8</v>
      </c>
      <c r="C14" s="186" t="s">
        <v>37</v>
      </c>
      <c r="D14" s="23"/>
      <c r="E14" s="182" t="s">
        <v>154</v>
      </c>
      <c r="G14" s="37" t="s">
        <v>102</v>
      </c>
      <c r="H14" s="135">
        <f>関係係数シート!L12</f>
        <v>0.66265591897675591</v>
      </c>
      <c r="I14" s="135">
        <f>関係係数シート!M12</f>
        <v>0.62740167620217957</v>
      </c>
    </row>
    <row r="15" spans="2:11" ht="24">
      <c r="B15" s="189" t="s">
        <v>9</v>
      </c>
      <c r="C15" s="186" t="s">
        <v>155</v>
      </c>
      <c r="D15" s="23"/>
      <c r="E15" s="182" t="s">
        <v>156</v>
      </c>
      <c r="G15" s="38" t="s">
        <v>103</v>
      </c>
      <c r="H15" s="135">
        <f>関係係数シート!L13</f>
        <v>0.65088639221352484</v>
      </c>
      <c r="I15" s="135">
        <f>関係係数シート!M13</f>
        <v>0.64124058751468582</v>
      </c>
    </row>
    <row r="16" spans="2:11" ht="13.5">
      <c r="B16" s="189" t="s">
        <v>10</v>
      </c>
      <c r="C16" s="186" t="s">
        <v>38</v>
      </c>
      <c r="D16" s="23"/>
      <c r="E16" s="182" t="s">
        <v>157</v>
      </c>
      <c r="G16" s="37" t="s">
        <v>104</v>
      </c>
      <c r="H16" s="135">
        <f>関係係数シート!L14</f>
        <v>0.60377069732533328</v>
      </c>
      <c r="I16" s="135">
        <f>関係係数シート!M14</f>
        <v>0.60190118939433368</v>
      </c>
    </row>
    <row r="17" spans="2:9" ht="13.5">
      <c r="B17" s="189" t="s">
        <v>11</v>
      </c>
      <c r="C17" s="186" t="s">
        <v>111</v>
      </c>
      <c r="D17" s="23"/>
      <c r="E17" s="182" t="s">
        <v>158</v>
      </c>
      <c r="G17" s="38" t="s">
        <v>105</v>
      </c>
      <c r="H17" s="135">
        <f>関係係数シート!L15</f>
        <v>0.63671732979244722</v>
      </c>
      <c r="I17" s="135">
        <f>関係係数シート!M15</f>
        <v>0.60540846946339455</v>
      </c>
    </row>
    <row r="18" spans="2:9" ht="13.5">
      <c r="B18" s="189" t="s">
        <v>12</v>
      </c>
      <c r="C18" s="186" t="s">
        <v>112</v>
      </c>
      <c r="D18" s="23"/>
      <c r="E18" s="182" t="s">
        <v>159</v>
      </c>
      <c r="G18" s="37" t="s">
        <v>106</v>
      </c>
      <c r="H18" s="135">
        <f>関係係数シート!L16</f>
        <v>0.54308133964057781</v>
      </c>
      <c r="I18" s="135">
        <f>関係係数シート!M16</f>
        <v>0.59867560497056904</v>
      </c>
    </row>
    <row r="19" spans="2:9" ht="13.5">
      <c r="B19" s="189" t="s">
        <v>13</v>
      </c>
      <c r="C19" s="186" t="s">
        <v>113</v>
      </c>
      <c r="D19" s="23"/>
      <c r="E19" s="182" t="s">
        <v>160</v>
      </c>
      <c r="G19" s="38" t="s">
        <v>220</v>
      </c>
      <c r="H19" s="135">
        <f>関係係数シート!L17</f>
        <v>0.61430064307162602</v>
      </c>
      <c r="I19" s="135">
        <f>関係係数シート!M17</f>
        <v>0.57307815555972996</v>
      </c>
    </row>
    <row r="20" spans="2:9" ht="13.5">
      <c r="B20" s="189" t="s">
        <v>14</v>
      </c>
      <c r="C20" s="186" t="s">
        <v>91</v>
      </c>
      <c r="D20" s="23"/>
      <c r="E20" s="182" t="s">
        <v>161</v>
      </c>
      <c r="G20" s="11" t="s">
        <v>107</v>
      </c>
      <c r="H20" s="137">
        <f>AVERAGE(H11:H19)</f>
        <v>0.62992868665934032</v>
      </c>
      <c r="I20" s="137">
        <f>AVERAGE(I11:I19)</f>
        <v>0.61767047883349513</v>
      </c>
    </row>
    <row r="21" spans="2:9" ht="24">
      <c r="B21" s="189" t="s">
        <v>15</v>
      </c>
      <c r="C21" s="186" t="s">
        <v>39</v>
      </c>
      <c r="D21" s="204"/>
      <c r="E21" s="182" t="s">
        <v>162</v>
      </c>
    </row>
    <row r="22" spans="2:9" ht="13.5">
      <c r="B22" s="189" t="s">
        <v>16</v>
      </c>
      <c r="C22" s="186" t="s">
        <v>163</v>
      </c>
      <c r="D22" s="23"/>
      <c r="E22" s="182" t="s">
        <v>164</v>
      </c>
    </row>
    <row r="23" spans="2:9" ht="13.5">
      <c r="B23" s="189" t="s">
        <v>17</v>
      </c>
      <c r="C23" s="186" t="s">
        <v>40</v>
      </c>
      <c r="D23" s="23"/>
      <c r="E23" s="182" t="s">
        <v>165</v>
      </c>
    </row>
    <row r="24" spans="2:9" ht="48">
      <c r="B24" s="189" t="s">
        <v>18</v>
      </c>
      <c r="C24" s="186" t="s">
        <v>41</v>
      </c>
      <c r="D24" s="23"/>
      <c r="E24" s="182" t="s">
        <v>166</v>
      </c>
    </row>
    <row r="25" spans="2:9" ht="24">
      <c r="B25" s="189" t="s">
        <v>19</v>
      </c>
      <c r="C25" s="186" t="s">
        <v>42</v>
      </c>
      <c r="D25" s="23"/>
      <c r="E25" s="182" t="s">
        <v>167</v>
      </c>
    </row>
    <row r="26" spans="2:9" ht="13.5">
      <c r="B26" s="189" t="s">
        <v>20</v>
      </c>
      <c r="C26" s="186" t="s">
        <v>43</v>
      </c>
      <c r="D26" s="23"/>
      <c r="E26" s="182" t="s">
        <v>168</v>
      </c>
    </row>
    <row r="27" spans="2:9" ht="13.5">
      <c r="B27" s="189" t="s">
        <v>21</v>
      </c>
      <c r="C27" s="186" t="s">
        <v>114</v>
      </c>
      <c r="D27" s="23"/>
      <c r="E27" s="182" t="s">
        <v>169</v>
      </c>
    </row>
    <row r="28" spans="2:9" ht="13.5">
      <c r="B28" s="189" t="s">
        <v>22</v>
      </c>
      <c r="C28" s="186" t="s">
        <v>92</v>
      </c>
      <c r="D28" s="23"/>
      <c r="E28" s="182" t="s">
        <v>170</v>
      </c>
    </row>
    <row r="29" spans="2:9" ht="24">
      <c r="B29" s="189" t="s">
        <v>23</v>
      </c>
      <c r="C29" s="186" t="s">
        <v>171</v>
      </c>
      <c r="D29" s="23"/>
      <c r="E29" s="182" t="s">
        <v>172</v>
      </c>
    </row>
    <row r="30" spans="2:9" ht="24">
      <c r="B30" s="189" t="s">
        <v>24</v>
      </c>
      <c r="C30" s="186" t="s">
        <v>173</v>
      </c>
      <c r="D30" s="23"/>
      <c r="E30" s="182" t="s">
        <v>174</v>
      </c>
    </row>
    <row r="31" spans="2:9" ht="13.5">
      <c r="B31" s="189" t="s">
        <v>25</v>
      </c>
      <c r="C31" s="186" t="s">
        <v>44</v>
      </c>
      <c r="D31" s="23"/>
      <c r="E31" s="182" t="s">
        <v>175</v>
      </c>
    </row>
    <row r="32" spans="2:9" ht="13.5">
      <c r="B32" s="189" t="s">
        <v>26</v>
      </c>
      <c r="C32" s="186" t="s">
        <v>45</v>
      </c>
      <c r="D32" s="23"/>
      <c r="E32" s="182" t="s">
        <v>176</v>
      </c>
    </row>
    <row r="33" spans="2:5" ht="36">
      <c r="B33" s="189" t="s">
        <v>27</v>
      </c>
      <c r="C33" s="186" t="s">
        <v>115</v>
      </c>
      <c r="D33" s="23"/>
      <c r="E33" s="182" t="s">
        <v>177</v>
      </c>
    </row>
    <row r="34" spans="2:5" ht="36">
      <c r="B34" s="189" t="s">
        <v>28</v>
      </c>
      <c r="C34" s="186" t="s">
        <v>93</v>
      </c>
      <c r="D34" s="23"/>
      <c r="E34" s="182" t="s">
        <v>178</v>
      </c>
    </row>
    <row r="35" spans="2:5" ht="13.5">
      <c r="B35" s="189" t="s">
        <v>29</v>
      </c>
      <c r="C35" s="186" t="s">
        <v>46</v>
      </c>
      <c r="D35" s="23"/>
      <c r="E35" s="182" t="s">
        <v>179</v>
      </c>
    </row>
    <row r="36" spans="2:5" ht="13.5">
      <c r="B36" s="189" t="s">
        <v>30</v>
      </c>
      <c r="C36" s="186" t="s">
        <v>47</v>
      </c>
      <c r="D36" s="23"/>
      <c r="E36" s="182" t="s">
        <v>180</v>
      </c>
    </row>
    <row r="37" spans="2:5" ht="13.5">
      <c r="B37" s="189" t="s">
        <v>31</v>
      </c>
      <c r="C37" s="186" t="s">
        <v>116</v>
      </c>
      <c r="D37" s="23"/>
      <c r="E37" s="182" t="s">
        <v>181</v>
      </c>
    </row>
    <row r="38" spans="2:5" ht="24">
      <c r="B38" s="189" t="s">
        <v>87</v>
      </c>
      <c r="C38" s="186" t="s">
        <v>182</v>
      </c>
      <c r="D38" s="23"/>
      <c r="E38" s="182" t="s">
        <v>183</v>
      </c>
    </row>
    <row r="39" spans="2:5" ht="24">
      <c r="B39" s="189" t="s">
        <v>88</v>
      </c>
      <c r="C39" s="186" t="s">
        <v>48</v>
      </c>
      <c r="D39" s="23"/>
      <c r="E39" s="183" t="s">
        <v>184</v>
      </c>
    </row>
    <row r="40" spans="2:5" ht="36">
      <c r="B40" s="189" t="s">
        <v>94</v>
      </c>
      <c r="C40" s="186" t="s">
        <v>49</v>
      </c>
      <c r="D40" s="23"/>
      <c r="E40" s="182" t="s">
        <v>185</v>
      </c>
    </row>
    <row r="41" spans="2:5" ht="13.5">
      <c r="B41" s="189" t="s">
        <v>95</v>
      </c>
      <c r="C41" s="186" t="s">
        <v>50</v>
      </c>
      <c r="D41" s="23"/>
      <c r="E41" s="182"/>
    </row>
    <row r="42" spans="2:5" ht="14.25" thickBot="1">
      <c r="B42" s="190" t="s">
        <v>96</v>
      </c>
      <c r="C42" s="187" t="s">
        <v>51</v>
      </c>
      <c r="D42" s="24"/>
      <c r="E42" s="183"/>
    </row>
    <row r="43" spans="2:5" ht="14.25" thickBot="1">
      <c r="B43" s="191"/>
      <c r="C43" s="192" t="s">
        <v>75</v>
      </c>
      <c r="D43" s="35">
        <f>SUM(D6:D42)</f>
        <v>0</v>
      </c>
      <c r="E43" s="184"/>
    </row>
    <row r="44" spans="2:5" ht="19.5" customHeight="1">
      <c r="B44" s="22"/>
    </row>
  </sheetData>
  <mergeCells count="2">
    <mergeCell ref="B2:E2"/>
    <mergeCell ref="G2:J2"/>
  </mergeCells>
  <phoneticPr fontId="2"/>
  <dataValidations count="2">
    <dataValidation type="list" allowBlank="1" showInputMessage="1" showErrorMessage="1" sqref="H5" xr:uid="{00000000-0002-0000-0100-000000000000}">
      <formula1>$H$10:$I$10</formula1>
    </dataValidation>
    <dataValidation type="list" allowBlank="1" showInputMessage="1" showErrorMessage="1" sqref="G5" xr:uid="{00000000-0002-0000-0100-000001000000}">
      <formula1>$G$11:$G$20</formula1>
    </dataValidation>
  </dataValidations>
  <pageMargins left="0.78740157480314965" right="0.78740157480314965" top="0.47244094488188981" bottom="0.19685039370078741" header="0.27559055118110237" footer="0.23622047244094491"/>
  <pageSetup paperSize="9" scale="87" orientation="portrait" r:id="rId1"/>
  <headerFooter alignWithMargins="0"/>
  <colBreaks count="1" manualBreakCount="1">
    <brk id="5" min="1" max="42" man="1"/>
  </colBreaks>
  <ignoredErrors>
    <ignoredError sqref="B6:B42" numberStoredAsText="1"/>
    <ignoredError sqref="D4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P47"/>
  <sheetViews>
    <sheetView showGridLines="0" zoomScaleNormal="100" workbookViewId="0">
      <pane ySplit="8" topLeftCell="A33" activePane="bottomLeft" state="frozen"/>
      <selection activeCell="H5" sqref="H5"/>
      <selection pane="bottomLeft" activeCell="L37" sqref="L37"/>
    </sheetView>
  </sheetViews>
  <sheetFormatPr defaultColWidth="9" defaultRowHeight="19.5" customHeight="1"/>
  <cols>
    <col min="1" max="1" width="2.625" style="10" customWidth="1"/>
    <col min="2" max="2" width="7.25" style="10" bestFit="1" customWidth="1"/>
    <col min="3" max="3" width="28.125" style="10" customWidth="1"/>
    <col min="4" max="4" width="18.125" style="10" customWidth="1"/>
    <col min="5" max="5" width="53.125" style="10" customWidth="1"/>
    <col min="6" max="6" width="11.25" style="10" customWidth="1"/>
    <col min="7" max="7" width="7.25" style="10" bestFit="1" customWidth="1"/>
    <col min="8" max="8" width="32.5" style="10" customWidth="1"/>
    <col min="9" max="9" width="18.5" style="10" customWidth="1"/>
    <col min="10" max="10" width="5.5" style="108" customWidth="1"/>
    <col min="11" max="13" width="12.625" style="10" customWidth="1"/>
    <col min="14" max="14" width="14.5" style="10" customWidth="1"/>
    <col min="15" max="15" width="5.125" style="108" customWidth="1"/>
    <col min="16" max="16384" width="9" style="10"/>
  </cols>
  <sheetData>
    <row r="1" spans="2:16" ht="15" customHeight="1" thickBot="1"/>
    <row r="2" spans="2:16" ht="42" customHeight="1" thickBot="1">
      <c r="B2" s="351" t="s">
        <v>212</v>
      </c>
      <c r="C2" s="352"/>
      <c r="D2" s="352"/>
      <c r="E2" s="352"/>
      <c r="F2" s="352"/>
      <c r="G2" s="352"/>
      <c r="H2" s="352"/>
      <c r="I2" s="353"/>
      <c r="J2" s="238"/>
      <c r="K2" s="348" t="s">
        <v>140</v>
      </c>
      <c r="L2" s="349"/>
      <c r="M2" s="349"/>
      <c r="N2" s="350"/>
      <c r="O2" s="238"/>
    </row>
    <row r="3" spans="2:16" s="18" customFormat="1" ht="19.5" customHeight="1">
      <c r="B3" s="20"/>
      <c r="C3" s="232" t="s">
        <v>218</v>
      </c>
      <c r="D3" s="21"/>
      <c r="E3" s="21"/>
      <c r="H3" s="251"/>
      <c r="I3" s="245"/>
      <c r="J3" s="246"/>
      <c r="O3" s="246"/>
    </row>
    <row r="4" spans="2:16" s="18" customFormat="1" ht="19.5" customHeight="1">
      <c r="B4" s="20"/>
      <c r="C4" s="232" t="s">
        <v>222</v>
      </c>
      <c r="D4" s="21"/>
      <c r="E4" s="21"/>
      <c r="H4" s="251"/>
      <c r="I4" s="245"/>
      <c r="J4" s="246"/>
      <c r="O4" s="246"/>
    </row>
    <row r="5" spans="2:16" s="18" customFormat="1" ht="19.5" customHeight="1" thickBot="1">
      <c r="B5" s="20"/>
      <c r="C5" s="232" t="s">
        <v>219</v>
      </c>
      <c r="D5" s="21"/>
      <c r="E5" s="21"/>
      <c r="H5" s="251"/>
      <c r="I5" s="245"/>
      <c r="J5" s="246"/>
      <c r="O5" s="246"/>
    </row>
    <row r="6" spans="2:16" s="18" customFormat="1" ht="43.5" customHeight="1" thickBot="1">
      <c r="B6" s="20"/>
      <c r="C6" s="232"/>
      <c r="D6" s="21"/>
      <c r="E6" s="21"/>
      <c r="H6" s="253" t="s">
        <v>211</v>
      </c>
      <c r="I6" s="253" t="s">
        <v>221</v>
      </c>
      <c r="J6" s="246"/>
      <c r="O6" s="246"/>
    </row>
    <row r="7" spans="2:16" ht="47.45" customHeight="1" thickBot="1">
      <c r="B7" s="255" t="s">
        <v>213</v>
      </c>
      <c r="D7" s="19" t="s">
        <v>89</v>
      </c>
      <c r="G7" s="255" t="s">
        <v>214</v>
      </c>
      <c r="H7" s="252"/>
      <c r="I7" s="260"/>
      <c r="J7" s="250"/>
      <c r="K7" s="29" t="s">
        <v>69</v>
      </c>
      <c r="L7" s="30" t="s">
        <v>70</v>
      </c>
      <c r="O7" s="250"/>
    </row>
    <row r="8" spans="2:16" ht="26.25" customHeight="1" thickBot="1">
      <c r="B8" s="26"/>
      <c r="C8" s="27" t="s">
        <v>215</v>
      </c>
      <c r="D8" s="28" t="s">
        <v>210</v>
      </c>
      <c r="E8" s="180" t="s">
        <v>142</v>
      </c>
      <c r="G8" s="257"/>
      <c r="H8" s="258" t="s">
        <v>216</v>
      </c>
      <c r="I8" s="261" t="s">
        <v>217</v>
      </c>
      <c r="J8" s="250"/>
      <c r="K8" s="31" t="s">
        <v>220</v>
      </c>
      <c r="L8" s="32" t="s">
        <v>66</v>
      </c>
      <c r="O8" s="250"/>
      <c r="P8" s="262"/>
    </row>
    <row r="9" spans="2:16" ht="24" customHeight="1">
      <c r="B9" s="188" t="s">
        <v>0</v>
      </c>
      <c r="C9" s="185" t="s">
        <v>209</v>
      </c>
      <c r="D9" s="25"/>
      <c r="E9" s="181" t="s">
        <v>145</v>
      </c>
      <c r="G9" s="188" t="s">
        <v>0</v>
      </c>
      <c r="H9" s="185" t="s">
        <v>144</v>
      </c>
      <c r="I9" s="240">
        <f>IF($H$7="",0,HLOOKUP($H$7,関係係数シート!$CY$3:$EI$40,ROW()-7,FALSE)*$I$7)</f>
        <v>0</v>
      </c>
      <c r="J9" s="254"/>
      <c r="O9" s="247"/>
    </row>
    <row r="10" spans="2:16" ht="13.9" customHeight="1">
      <c r="B10" s="189" t="s">
        <v>1</v>
      </c>
      <c r="C10" s="186" t="s">
        <v>32</v>
      </c>
      <c r="D10" s="23"/>
      <c r="E10" s="182" t="s">
        <v>146</v>
      </c>
      <c r="G10" s="189" t="s">
        <v>1</v>
      </c>
      <c r="H10" s="186" t="s">
        <v>32</v>
      </c>
      <c r="I10" s="256">
        <f>IF($H$7="",0,HLOOKUP($H$7,関係係数シート!$CY$3:$EI$40,ROW()-7,FALSE)*$I$7)</f>
        <v>0</v>
      </c>
      <c r="J10" s="247"/>
      <c r="O10" s="247"/>
    </row>
    <row r="11" spans="2:16" ht="13.5">
      <c r="B11" s="189" t="s">
        <v>2</v>
      </c>
      <c r="C11" s="186" t="s">
        <v>90</v>
      </c>
      <c r="D11" s="23"/>
      <c r="E11" s="182" t="s">
        <v>147</v>
      </c>
      <c r="G11" s="189" t="s">
        <v>2</v>
      </c>
      <c r="H11" s="186" t="s">
        <v>90</v>
      </c>
      <c r="I11" s="256">
        <f>IF($H$7="",0,HLOOKUP($H$7,関係係数シート!$CY$3:$EI$40,ROW()-7,FALSE)*$I$7)</f>
        <v>0</v>
      </c>
      <c r="J11" s="247"/>
      <c r="O11" s="247"/>
    </row>
    <row r="12" spans="2:16" ht="13.5">
      <c r="B12" s="189" t="s">
        <v>3</v>
      </c>
      <c r="C12" s="186" t="s">
        <v>33</v>
      </c>
      <c r="D12" s="23"/>
      <c r="E12" s="182" t="s">
        <v>148</v>
      </c>
      <c r="G12" s="189" t="s">
        <v>3</v>
      </c>
      <c r="H12" s="186" t="s">
        <v>33</v>
      </c>
      <c r="I12" s="256">
        <f>IF($H$7="",0,HLOOKUP($H$7,関係係数シート!$CY$3:$EI$40,ROW()-7,FALSE)*$I$7)</f>
        <v>0</v>
      </c>
      <c r="J12" s="247"/>
      <c r="K12" s="10" t="s">
        <v>98</v>
      </c>
      <c r="O12" s="247"/>
    </row>
    <row r="13" spans="2:16" ht="13.5">
      <c r="B13" s="189" t="s">
        <v>4</v>
      </c>
      <c r="C13" s="186" t="s">
        <v>34</v>
      </c>
      <c r="D13" s="23"/>
      <c r="E13" s="182" t="s">
        <v>149</v>
      </c>
      <c r="G13" s="189" t="s">
        <v>4</v>
      </c>
      <c r="H13" s="186" t="s">
        <v>34</v>
      </c>
      <c r="I13" s="256">
        <f>IF($H$7="",0,HLOOKUP($H$7,関係係数シート!$CY$3:$EI$40,ROW()-7,FALSE)*$I$7)</f>
        <v>0</v>
      </c>
      <c r="J13" s="247"/>
      <c r="K13" s="12"/>
      <c r="L13" s="39" t="s">
        <v>66</v>
      </c>
      <c r="M13" s="39" t="s">
        <v>67</v>
      </c>
      <c r="O13" s="247"/>
    </row>
    <row r="14" spans="2:16" ht="13.5">
      <c r="B14" s="189" t="s">
        <v>5</v>
      </c>
      <c r="C14" s="186" t="s">
        <v>35</v>
      </c>
      <c r="D14" s="23"/>
      <c r="E14" s="182" t="s">
        <v>150</v>
      </c>
      <c r="G14" s="189" t="s">
        <v>5</v>
      </c>
      <c r="H14" s="186" t="s">
        <v>35</v>
      </c>
      <c r="I14" s="256">
        <f>IF($H$7="",0,HLOOKUP($H$7,関係係数シート!$CY$3:$EI$40,ROW()-7,FALSE)*$I$7)</f>
        <v>0</v>
      </c>
      <c r="J14" s="247"/>
      <c r="K14" s="36" t="s">
        <v>99</v>
      </c>
      <c r="L14" s="134">
        <f>関係係数シート!Q9</f>
        <v>0.66511074281991833</v>
      </c>
      <c r="M14" s="134">
        <f>関係係数シート!R9</f>
        <v>0.63456279989201714</v>
      </c>
      <c r="O14" s="247"/>
    </row>
    <row r="15" spans="2:16" ht="13.5">
      <c r="B15" s="189" t="s">
        <v>6</v>
      </c>
      <c r="C15" s="186" t="s">
        <v>36</v>
      </c>
      <c r="D15" s="23"/>
      <c r="E15" s="182" t="s">
        <v>151</v>
      </c>
      <c r="G15" s="189" t="s">
        <v>6</v>
      </c>
      <c r="H15" s="186" t="s">
        <v>36</v>
      </c>
      <c r="I15" s="256">
        <f>IF($H$7="",0,HLOOKUP($H$7,関係係数シート!$CY$3:$EI$40,ROW()-7,FALSE)*$I$7)</f>
        <v>0</v>
      </c>
      <c r="J15" s="247"/>
      <c r="K15" s="37" t="s">
        <v>100</v>
      </c>
      <c r="L15" s="135">
        <f>関係係数シート!Q10</f>
        <v>0.6614208680394108</v>
      </c>
      <c r="M15" s="135">
        <f>関係係数シート!R10</f>
        <v>0.63658741414548248</v>
      </c>
      <c r="O15" s="247"/>
    </row>
    <row r="16" spans="2:16" ht="13.5">
      <c r="B16" s="189" t="s">
        <v>7</v>
      </c>
      <c r="C16" s="186" t="s">
        <v>152</v>
      </c>
      <c r="D16" s="23"/>
      <c r="E16" s="182" t="s">
        <v>153</v>
      </c>
      <c r="G16" s="189" t="s">
        <v>7</v>
      </c>
      <c r="H16" s="186" t="s">
        <v>152</v>
      </c>
      <c r="I16" s="256">
        <f>IF($H$7="",0,HLOOKUP($H$7,関係係数シート!$CY$3:$EI$40,ROW()-7,FALSE)*$I$7)</f>
        <v>0</v>
      </c>
      <c r="J16" s="247"/>
      <c r="K16" s="38" t="s">
        <v>101</v>
      </c>
      <c r="L16" s="135">
        <f>関係係数シート!Q11</f>
        <v>0.63141424805446855</v>
      </c>
      <c r="M16" s="135">
        <f>関係係数シート!R11</f>
        <v>0.64017841235906436</v>
      </c>
      <c r="O16" s="247"/>
    </row>
    <row r="17" spans="2:15" ht="13.5">
      <c r="B17" s="189" t="s">
        <v>8</v>
      </c>
      <c r="C17" s="186" t="s">
        <v>37</v>
      </c>
      <c r="D17" s="23"/>
      <c r="E17" s="182" t="s">
        <v>154</v>
      </c>
      <c r="G17" s="189" t="s">
        <v>8</v>
      </c>
      <c r="H17" s="186" t="s">
        <v>37</v>
      </c>
      <c r="I17" s="256">
        <f>IF($H$7="",0,HLOOKUP($H$7,関係係数シート!$CY$3:$EI$40,ROW()-7,FALSE)*$I$7)</f>
        <v>0</v>
      </c>
      <c r="J17" s="247"/>
      <c r="K17" s="37" t="s">
        <v>102</v>
      </c>
      <c r="L17" s="135">
        <f>関係係数シート!Q12</f>
        <v>0.66265591897675591</v>
      </c>
      <c r="M17" s="135">
        <f>関係係数シート!R12</f>
        <v>0.62740167620217957</v>
      </c>
      <c r="O17" s="247"/>
    </row>
    <row r="18" spans="2:15" ht="24">
      <c r="B18" s="189" t="s">
        <v>9</v>
      </c>
      <c r="C18" s="186" t="s">
        <v>155</v>
      </c>
      <c r="D18" s="23"/>
      <c r="E18" s="182" t="s">
        <v>156</v>
      </c>
      <c r="G18" s="189" t="s">
        <v>9</v>
      </c>
      <c r="H18" s="186" t="s">
        <v>155</v>
      </c>
      <c r="I18" s="256">
        <f>IF($H$7="",0,HLOOKUP($H$7,関係係数シート!$CY$3:$EI$40,ROW()-7,FALSE)*$I$7)</f>
        <v>0</v>
      </c>
      <c r="J18" s="247"/>
      <c r="K18" s="38" t="s">
        <v>103</v>
      </c>
      <c r="L18" s="135">
        <f>関係係数シート!Q13</f>
        <v>0.65088639221352484</v>
      </c>
      <c r="M18" s="135">
        <f>関係係数シート!R13</f>
        <v>0.64124058751468582</v>
      </c>
      <c r="O18" s="247"/>
    </row>
    <row r="19" spans="2:15" ht="13.5">
      <c r="B19" s="189" t="s">
        <v>10</v>
      </c>
      <c r="C19" s="186" t="s">
        <v>38</v>
      </c>
      <c r="D19" s="23"/>
      <c r="E19" s="182" t="s">
        <v>157</v>
      </c>
      <c r="G19" s="189" t="s">
        <v>10</v>
      </c>
      <c r="H19" s="186" t="s">
        <v>38</v>
      </c>
      <c r="I19" s="256">
        <f>IF($H$7="",0,HLOOKUP($H$7,関係係数シート!$CY$3:$EI$40,ROW()-7,FALSE)*$I$7)</f>
        <v>0</v>
      </c>
      <c r="J19" s="247"/>
      <c r="K19" s="37" t="s">
        <v>104</v>
      </c>
      <c r="L19" s="135">
        <f>関係係数シート!Q14</f>
        <v>0.60377069732533328</v>
      </c>
      <c r="M19" s="135">
        <f>関係係数シート!R14</f>
        <v>0.60190118939433368</v>
      </c>
      <c r="O19" s="247"/>
    </row>
    <row r="20" spans="2:15" ht="13.5">
      <c r="B20" s="189" t="s">
        <v>11</v>
      </c>
      <c r="C20" s="186" t="s">
        <v>111</v>
      </c>
      <c r="D20" s="23"/>
      <c r="E20" s="182" t="s">
        <v>158</v>
      </c>
      <c r="G20" s="189" t="s">
        <v>11</v>
      </c>
      <c r="H20" s="186" t="s">
        <v>111</v>
      </c>
      <c r="I20" s="256">
        <f>IF($H$7="",0,HLOOKUP($H$7,関係係数シート!$CY$3:$EI$40,ROW()-7,FALSE)*$I$7)</f>
        <v>0</v>
      </c>
      <c r="J20" s="247"/>
      <c r="K20" s="38" t="s">
        <v>105</v>
      </c>
      <c r="L20" s="135">
        <f>関係係数シート!Q15</f>
        <v>0.63671732979244722</v>
      </c>
      <c r="M20" s="135">
        <f>関係係数シート!R15</f>
        <v>0.60540846946339455</v>
      </c>
      <c r="O20" s="247"/>
    </row>
    <row r="21" spans="2:15" ht="13.5">
      <c r="B21" s="189" t="s">
        <v>12</v>
      </c>
      <c r="C21" s="186" t="s">
        <v>112</v>
      </c>
      <c r="D21" s="23"/>
      <c r="E21" s="182" t="s">
        <v>159</v>
      </c>
      <c r="G21" s="189" t="s">
        <v>12</v>
      </c>
      <c r="H21" s="186" t="s">
        <v>112</v>
      </c>
      <c r="I21" s="256">
        <f>IF($H$7="",0,HLOOKUP($H$7,関係係数シート!$CY$3:$EI$40,ROW()-7,FALSE)*$I$7)</f>
        <v>0</v>
      </c>
      <c r="J21" s="247"/>
      <c r="K21" s="37" t="s">
        <v>106</v>
      </c>
      <c r="L21" s="135">
        <f>関係係数シート!Q16</f>
        <v>0.54308133964057781</v>
      </c>
      <c r="M21" s="135">
        <f>関係係数シート!R16</f>
        <v>0.59867560497056904</v>
      </c>
      <c r="O21" s="247"/>
    </row>
    <row r="22" spans="2:15" ht="13.5">
      <c r="B22" s="189" t="s">
        <v>13</v>
      </c>
      <c r="C22" s="186" t="s">
        <v>113</v>
      </c>
      <c r="D22" s="23"/>
      <c r="E22" s="182" t="s">
        <v>160</v>
      </c>
      <c r="G22" s="189" t="s">
        <v>13</v>
      </c>
      <c r="H22" s="186" t="s">
        <v>113</v>
      </c>
      <c r="I22" s="256">
        <f>IF($H$7="",0,HLOOKUP($H$7,関係係数シート!$CY$3:$EI$40,ROW()-7,FALSE)*$I$7)</f>
        <v>0</v>
      </c>
      <c r="J22" s="247"/>
      <c r="K22" s="38" t="s">
        <v>220</v>
      </c>
      <c r="L22" s="136">
        <f>関係係数シート!Q17</f>
        <v>0.61430064307162602</v>
      </c>
      <c r="M22" s="136">
        <f>関係係数シート!R17</f>
        <v>0.57307815555972996</v>
      </c>
      <c r="O22" s="247"/>
    </row>
    <row r="23" spans="2:15" ht="13.5">
      <c r="B23" s="189" t="s">
        <v>14</v>
      </c>
      <c r="C23" s="186" t="s">
        <v>91</v>
      </c>
      <c r="D23" s="23"/>
      <c r="E23" s="182" t="s">
        <v>161</v>
      </c>
      <c r="G23" s="189" t="s">
        <v>14</v>
      </c>
      <c r="H23" s="186" t="s">
        <v>91</v>
      </c>
      <c r="I23" s="256">
        <f>IF($H$7="",0,HLOOKUP($H$7,関係係数シート!$CY$3:$EI$40,ROW()-7,FALSE)*$I$7)</f>
        <v>0</v>
      </c>
      <c r="J23" s="247"/>
      <c r="K23" s="11" t="s">
        <v>107</v>
      </c>
      <c r="L23" s="137">
        <f>AVERAGE(L14:L22)</f>
        <v>0.62992868665934032</v>
      </c>
      <c r="M23" s="137">
        <f>AVERAGE(M14:M22)</f>
        <v>0.61767047883349513</v>
      </c>
      <c r="O23" s="247"/>
    </row>
    <row r="24" spans="2:15" ht="24">
      <c r="B24" s="189" t="s">
        <v>15</v>
      </c>
      <c r="C24" s="186" t="s">
        <v>39</v>
      </c>
      <c r="D24" s="259"/>
      <c r="E24" s="182" t="s">
        <v>162</v>
      </c>
      <c r="G24" s="189" t="s">
        <v>15</v>
      </c>
      <c r="H24" s="186" t="s">
        <v>39</v>
      </c>
      <c r="I24" s="256">
        <f>IF($H$7="",0,HLOOKUP($H$7,関係係数シート!$CY$3:$EI$40,ROW()-7,FALSE)*$I$7)</f>
        <v>0</v>
      </c>
      <c r="J24" s="248"/>
      <c r="O24" s="248"/>
    </row>
    <row r="25" spans="2:15" ht="13.5">
      <c r="B25" s="189" t="s">
        <v>16</v>
      </c>
      <c r="C25" s="186" t="s">
        <v>163</v>
      </c>
      <c r="D25" s="23"/>
      <c r="E25" s="182" t="s">
        <v>164</v>
      </c>
      <c r="G25" s="189" t="s">
        <v>16</v>
      </c>
      <c r="H25" s="186" t="s">
        <v>163</v>
      </c>
      <c r="I25" s="256">
        <f>IF($H$7="",0,HLOOKUP($H$7,関係係数シート!$CY$3:$EI$40,ROW()-7,FALSE)*$I$7)</f>
        <v>0</v>
      </c>
      <c r="J25" s="247"/>
      <c r="O25" s="247"/>
    </row>
    <row r="26" spans="2:15" ht="13.15" customHeight="1">
      <c r="B26" s="189" t="s">
        <v>17</v>
      </c>
      <c r="C26" s="186" t="s">
        <v>40</v>
      </c>
      <c r="D26" s="23"/>
      <c r="E26" s="182" t="s">
        <v>165</v>
      </c>
      <c r="G26" s="189" t="s">
        <v>17</v>
      </c>
      <c r="H26" s="186" t="s">
        <v>40</v>
      </c>
      <c r="I26" s="256">
        <f>IF($H$7="",0,HLOOKUP($H$7,関係係数シート!$CY$3:$EI$40,ROW()-7,FALSE)*$I$7)</f>
        <v>0</v>
      </c>
      <c r="J26" s="247"/>
      <c r="O26" s="247"/>
    </row>
    <row r="27" spans="2:15" ht="48">
      <c r="B27" s="189" t="s">
        <v>18</v>
      </c>
      <c r="C27" s="186" t="s">
        <v>41</v>
      </c>
      <c r="D27" s="23"/>
      <c r="E27" s="182" t="s">
        <v>166</v>
      </c>
      <c r="G27" s="189" t="s">
        <v>18</v>
      </c>
      <c r="H27" s="186" t="s">
        <v>41</v>
      </c>
      <c r="I27" s="256">
        <f>IF($H$7="",0,HLOOKUP($H$7,関係係数シート!$CY$3:$EI$40,ROW()-7,FALSE)*$I$7)</f>
        <v>0</v>
      </c>
      <c r="J27" s="247"/>
      <c r="O27" s="247"/>
    </row>
    <row r="28" spans="2:15" ht="24">
      <c r="B28" s="189" t="s">
        <v>19</v>
      </c>
      <c r="C28" s="186" t="s">
        <v>42</v>
      </c>
      <c r="D28" s="23"/>
      <c r="E28" s="182" t="s">
        <v>167</v>
      </c>
      <c r="G28" s="189" t="s">
        <v>19</v>
      </c>
      <c r="H28" s="186" t="s">
        <v>42</v>
      </c>
      <c r="I28" s="256">
        <f>IF($H$7="",0,HLOOKUP($H$7,関係係数シート!$CY$3:$EI$40,ROW()-7,FALSE)*$I$7)</f>
        <v>0</v>
      </c>
      <c r="J28" s="247"/>
      <c r="O28" s="247"/>
    </row>
    <row r="29" spans="2:15" ht="13.9" customHeight="1">
      <c r="B29" s="189" t="s">
        <v>20</v>
      </c>
      <c r="C29" s="186" t="s">
        <v>43</v>
      </c>
      <c r="D29" s="23"/>
      <c r="E29" s="182" t="s">
        <v>168</v>
      </c>
      <c r="G29" s="189" t="s">
        <v>20</v>
      </c>
      <c r="H29" s="186" t="s">
        <v>43</v>
      </c>
      <c r="I29" s="256">
        <f>IF($H$7="",0,HLOOKUP($H$7,関係係数シート!$CY$3:$EI$40,ROW()-7,FALSE)*$I$7)</f>
        <v>0</v>
      </c>
      <c r="J29" s="247"/>
      <c r="O29" s="247"/>
    </row>
    <row r="30" spans="2:15" ht="13.5">
      <c r="B30" s="189" t="s">
        <v>21</v>
      </c>
      <c r="C30" s="186" t="s">
        <v>114</v>
      </c>
      <c r="D30" s="23"/>
      <c r="E30" s="182" t="s">
        <v>169</v>
      </c>
      <c r="G30" s="189" t="s">
        <v>21</v>
      </c>
      <c r="H30" s="186" t="s">
        <v>114</v>
      </c>
      <c r="I30" s="256">
        <f>IF($H$7="",0,HLOOKUP($H$7,関係係数シート!$CY$3:$EI$40,ROW()-7,FALSE)*$I$7)</f>
        <v>0</v>
      </c>
      <c r="J30" s="247"/>
      <c r="O30" s="247"/>
    </row>
    <row r="31" spans="2:15" ht="13.5">
      <c r="B31" s="189" t="s">
        <v>22</v>
      </c>
      <c r="C31" s="186" t="s">
        <v>92</v>
      </c>
      <c r="D31" s="23"/>
      <c r="E31" s="182" t="s">
        <v>170</v>
      </c>
      <c r="G31" s="189" t="s">
        <v>22</v>
      </c>
      <c r="H31" s="186" t="s">
        <v>92</v>
      </c>
      <c r="I31" s="256">
        <f>IF($H$7="",0,HLOOKUP($H$7,関係係数シート!$CY$3:$EI$40,ROW()-7,FALSE)*$I$7)</f>
        <v>0</v>
      </c>
      <c r="J31" s="247"/>
      <c r="O31" s="247"/>
    </row>
    <row r="32" spans="2:15" ht="24">
      <c r="B32" s="189" t="s">
        <v>23</v>
      </c>
      <c r="C32" s="186" t="s">
        <v>171</v>
      </c>
      <c r="D32" s="23"/>
      <c r="E32" s="182" t="s">
        <v>172</v>
      </c>
      <c r="G32" s="189" t="s">
        <v>23</v>
      </c>
      <c r="H32" s="186" t="s">
        <v>171</v>
      </c>
      <c r="I32" s="256">
        <f>IF($H$7="",0,HLOOKUP($H$7,関係係数シート!$CY$3:$EI$40,ROW()-7,FALSE)*$I$7)</f>
        <v>0</v>
      </c>
      <c r="J32" s="247"/>
      <c r="O32" s="247"/>
    </row>
    <row r="33" spans="2:15" ht="24">
      <c r="B33" s="189" t="s">
        <v>24</v>
      </c>
      <c r="C33" s="186" t="s">
        <v>173</v>
      </c>
      <c r="D33" s="23"/>
      <c r="E33" s="182" t="s">
        <v>174</v>
      </c>
      <c r="G33" s="189" t="s">
        <v>24</v>
      </c>
      <c r="H33" s="186" t="s">
        <v>173</v>
      </c>
      <c r="I33" s="256">
        <f>IF($H$7="",0,HLOOKUP($H$7,関係係数シート!$CY$3:$EI$40,ROW()-7,FALSE)*$I$7)</f>
        <v>0</v>
      </c>
      <c r="J33" s="247"/>
      <c r="O33" s="247"/>
    </row>
    <row r="34" spans="2:15" ht="13.5">
      <c r="B34" s="189" t="s">
        <v>25</v>
      </c>
      <c r="C34" s="186" t="s">
        <v>44</v>
      </c>
      <c r="D34" s="23"/>
      <c r="E34" s="182" t="s">
        <v>175</v>
      </c>
      <c r="G34" s="189" t="s">
        <v>25</v>
      </c>
      <c r="H34" s="186" t="s">
        <v>44</v>
      </c>
      <c r="I34" s="256">
        <f>IF($H$7="",0,HLOOKUP($H$7,関係係数シート!$CY$3:$EI$40,ROW()-7,FALSE)*$I$7)</f>
        <v>0</v>
      </c>
      <c r="J34" s="247"/>
      <c r="O34" s="247"/>
    </row>
    <row r="35" spans="2:15" ht="13.5">
      <c r="B35" s="189" t="s">
        <v>26</v>
      </c>
      <c r="C35" s="186" t="s">
        <v>45</v>
      </c>
      <c r="D35" s="23"/>
      <c r="E35" s="182" t="s">
        <v>176</v>
      </c>
      <c r="G35" s="189" t="s">
        <v>26</v>
      </c>
      <c r="H35" s="186" t="s">
        <v>45</v>
      </c>
      <c r="I35" s="256">
        <f>IF($H$7="",0,HLOOKUP($H$7,関係係数シート!$CY$3:$EI$40,ROW()-7,FALSE)*$I$7)</f>
        <v>0</v>
      </c>
      <c r="J35" s="247"/>
      <c r="O35" s="247"/>
    </row>
    <row r="36" spans="2:15" ht="36">
      <c r="B36" s="189" t="s">
        <v>27</v>
      </c>
      <c r="C36" s="186" t="s">
        <v>115</v>
      </c>
      <c r="D36" s="23"/>
      <c r="E36" s="182" t="s">
        <v>177</v>
      </c>
      <c r="G36" s="189" t="s">
        <v>27</v>
      </c>
      <c r="H36" s="186" t="s">
        <v>115</v>
      </c>
      <c r="I36" s="256">
        <f>IF($H$7="",0,HLOOKUP($H$7,関係係数シート!$CY$3:$EI$40,ROW()-7,FALSE)*$I$7)</f>
        <v>0</v>
      </c>
      <c r="J36" s="247"/>
      <c r="O36" s="247"/>
    </row>
    <row r="37" spans="2:15" ht="36">
      <c r="B37" s="189" t="s">
        <v>28</v>
      </c>
      <c r="C37" s="186" t="s">
        <v>93</v>
      </c>
      <c r="D37" s="23"/>
      <c r="E37" s="182" t="s">
        <v>178</v>
      </c>
      <c r="G37" s="189" t="s">
        <v>28</v>
      </c>
      <c r="H37" s="186" t="s">
        <v>93</v>
      </c>
      <c r="I37" s="256">
        <f>IF($H$7="",0,HLOOKUP($H$7,関係係数シート!$CY$3:$EI$40,ROW()-7,FALSE)*$I$7)</f>
        <v>0</v>
      </c>
      <c r="J37" s="247"/>
      <c r="O37" s="247"/>
    </row>
    <row r="38" spans="2:15" ht="13.5">
      <c r="B38" s="328">
        <v>30</v>
      </c>
      <c r="C38" s="329" t="s">
        <v>230</v>
      </c>
      <c r="D38" s="330"/>
      <c r="E38" s="331"/>
      <c r="G38" s="328">
        <v>30</v>
      </c>
      <c r="H38" s="329" t="s">
        <v>230</v>
      </c>
      <c r="I38" s="336">
        <f>IF($H$7="",0,HLOOKUP($H$7,関係係数シート!$CY$3:$EI$40,ROW()-7,FALSE)*$I$7)</f>
        <v>0</v>
      </c>
      <c r="J38" s="247"/>
      <c r="O38" s="247"/>
    </row>
    <row r="39" spans="2:15" ht="13.5">
      <c r="B39" s="189" t="s">
        <v>30</v>
      </c>
      <c r="C39" s="186" t="s">
        <v>47</v>
      </c>
      <c r="D39" s="23"/>
      <c r="E39" s="182" t="s">
        <v>180</v>
      </c>
      <c r="G39" s="189" t="s">
        <v>30</v>
      </c>
      <c r="H39" s="186" t="s">
        <v>47</v>
      </c>
      <c r="I39" s="256">
        <f>IF($H$7="",0,HLOOKUP($H$7,関係係数シート!$CY$3:$EI$40,ROW()-7,FALSE)*$I$7)</f>
        <v>0</v>
      </c>
      <c r="J39" s="247"/>
      <c r="O39" s="247"/>
    </row>
    <row r="40" spans="2:15" ht="13.5">
      <c r="B40" s="189" t="s">
        <v>31</v>
      </c>
      <c r="C40" s="186" t="s">
        <v>116</v>
      </c>
      <c r="D40" s="23"/>
      <c r="E40" s="182" t="s">
        <v>181</v>
      </c>
      <c r="G40" s="189" t="s">
        <v>31</v>
      </c>
      <c r="H40" s="186" t="s">
        <v>116</v>
      </c>
      <c r="I40" s="256">
        <f>IF($H$7="",0,HLOOKUP($H$7,関係係数シート!$CY$3:$EI$40,ROW()-7,FALSE)*$I$7)</f>
        <v>0</v>
      </c>
      <c r="J40" s="247"/>
      <c r="O40" s="247"/>
    </row>
    <row r="41" spans="2:15" ht="24">
      <c r="B41" s="189" t="s">
        <v>87</v>
      </c>
      <c r="C41" s="186" t="s">
        <v>182</v>
      </c>
      <c r="D41" s="23"/>
      <c r="E41" s="182" t="s">
        <v>183</v>
      </c>
      <c r="G41" s="189" t="s">
        <v>87</v>
      </c>
      <c r="H41" s="186" t="s">
        <v>182</v>
      </c>
      <c r="I41" s="256">
        <f>IF($H$7="",0,HLOOKUP($H$7,関係係数シート!$CY$3:$EI$40,ROW()-7,FALSE)*$I$7)</f>
        <v>0</v>
      </c>
      <c r="J41" s="247"/>
      <c r="O41" s="247"/>
    </row>
    <row r="42" spans="2:15" ht="24">
      <c r="B42" s="189" t="s">
        <v>88</v>
      </c>
      <c r="C42" s="186" t="s">
        <v>48</v>
      </c>
      <c r="D42" s="23"/>
      <c r="E42" s="183" t="s">
        <v>184</v>
      </c>
      <c r="G42" s="189" t="s">
        <v>88</v>
      </c>
      <c r="H42" s="186" t="s">
        <v>48</v>
      </c>
      <c r="I42" s="256">
        <f>IF($H$7="",0,HLOOKUP($H$7,関係係数シート!$CY$3:$EI$40,ROW()-7,FALSE)*$I$7)</f>
        <v>0</v>
      </c>
      <c r="J42" s="247"/>
      <c r="O42" s="247"/>
    </row>
    <row r="43" spans="2:15" ht="36">
      <c r="B43" s="189" t="s">
        <v>94</v>
      </c>
      <c r="C43" s="186" t="s">
        <v>49</v>
      </c>
      <c r="D43" s="23"/>
      <c r="E43" s="182" t="s">
        <v>185</v>
      </c>
      <c r="G43" s="189" t="s">
        <v>94</v>
      </c>
      <c r="H43" s="186" t="s">
        <v>49</v>
      </c>
      <c r="I43" s="256">
        <f>IF($H$7="",0,HLOOKUP($H$7,関係係数シート!$CY$3:$EI$40,ROW()-7,FALSE)*$I$7)</f>
        <v>0</v>
      </c>
      <c r="J43" s="247"/>
      <c r="O43" s="247"/>
    </row>
    <row r="44" spans="2:15" ht="13.5">
      <c r="B44" s="332">
        <v>36</v>
      </c>
      <c r="C44" s="333" t="s">
        <v>231</v>
      </c>
      <c r="D44" s="334"/>
      <c r="E44" s="335"/>
      <c r="G44" s="332">
        <v>36</v>
      </c>
      <c r="H44" s="333" t="s">
        <v>231</v>
      </c>
      <c r="I44" s="336">
        <f>IF($H$7="",0,HLOOKUP($H$7,関係係数シート!$CY$3:$EI$40,ROW()-7,FALSE)*$I$7)</f>
        <v>0</v>
      </c>
      <c r="J44" s="247"/>
      <c r="O44" s="247"/>
    </row>
    <row r="45" spans="2:15" ht="14.25" thickBot="1">
      <c r="B45" s="190" t="s">
        <v>96</v>
      </c>
      <c r="C45" s="187" t="s">
        <v>51</v>
      </c>
      <c r="D45" s="24"/>
      <c r="E45" s="183"/>
      <c r="G45" s="190" t="s">
        <v>96</v>
      </c>
      <c r="H45" s="187" t="s">
        <v>51</v>
      </c>
      <c r="I45" s="241">
        <f>IF($H$7="",0,HLOOKUP($H$7,関係係数シート!$CY$3:$EI$40,ROW()-7,FALSE)*$I$7)</f>
        <v>0</v>
      </c>
      <c r="J45" s="247"/>
      <c r="O45" s="247"/>
    </row>
    <row r="46" spans="2:15" ht="14.25" thickBot="1">
      <c r="B46" s="191"/>
      <c r="C46" s="192" t="s">
        <v>75</v>
      </c>
      <c r="D46" s="35">
        <f>SUM(D9:D45)</f>
        <v>0</v>
      </c>
      <c r="E46" s="184"/>
      <c r="G46" s="191"/>
      <c r="H46" s="192" t="s">
        <v>75</v>
      </c>
      <c r="I46" s="239">
        <f>SUM(I9:I45)</f>
        <v>0</v>
      </c>
      <c r="J46" s="247"/>
      <c r="O46" s="249"/>
    </row>
    <row r="47" spans="2:15" ht="19.5" customHeight="1">
      <c r="B47" s="22"/>
    </row>
  </sheetData>
  <mergeCells count="2">
    <mergeCell ref="K2:N2"/>
    <mergeCell ref="B2:I2"/>
  </mergeCells>
  <phoneticPr fontId="3"/>
  <dataValidations count="3">
    <dataValidation type="list" allowBlank="1" showInputMessage="1" showErrorMessage="1" sqref="K8" xr:uid="{00000000-0002-0000-0200-000000000000}">
      <formula1>$K$14:$K$23</formula1>
    </dataValidation>
    <dataValidation type="list" allowBlank="1" showInputMessage="1" showErrorMessage="1" sqref="L8" xr:uid="{00000000-0002-0000-0200-000001000000}">
      <formula1>$L$13:$M$13</formula1>
    </dataValidation>
    <dataValidation type="list" allowBlank="1" showInputMessage="1" showErrorMessage="1" sqref="H7" xr:uid="{00000000-0002-0000-0200-000002000000}">
      <formula1>$H$9:$H$45</formula1>
    </dataValidation>
  </dataValidations>
  <pageMargins left="0.78740157480314965" right="0.78740157480314965" top="0.6692913385826772" bottom="0.39370078740157483" header="0.35433070866141736" footer="0.31496062992125984"/>
  <pageSetup paperSize="9" scale="49" orientation="portrait" r:id="rId1"/>
  <headerFooter alignWithMargins="0"/>
  <colBreaks count="1" manualBreakCount="1">
    <brk id="5" min="1" max="43" man="1"/>
  </colBreaks>
  <ignoredErrors>
    <ignoredError sqref="B9:B37 B45 G45 G9:G37 G39:G43 B39:B43" numberStoredAsText="1"/>
    <ignoredError sqref="D46 I46 I9:I37 I38:I45" unlockedFormula="1"/>
    <ignoredError sqref="L23:M23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54"/>
  <sheetViews>
    <sheetView showGridLines="0" zoomScaleNormal="100" workbookViewId="0">
      <selection activeCell="D28" sqref="D28"/>
    </sheetView>
  </sheetViews>
  <sheetFormatPr defaultColWidth="18.625" defaultRowHeight="12.75" customHeight="1"/>
  <cols>
    <col min="1" max="2" width="5.625" style="18" customWidth="1"/>
    <col min="3" max="3" width="12.625" style="18" customWidth="1"/>
    <col min="4" max="8" width="14.125" style="18" customWidth="1"/>
    <col min="9" max="9" width="9.375" style="18" customWidth="1"/>
    <col min="10" max="10" width="9" style="18" customWidth="1"/>
    <col min="11" max="16384" width="18.625" style="18"/>
  </cols>
  <sheetData>
    <row r="1" spans="1:10" ht="18.75" customHeight="1"/>
    <row r="2" spans="1:10" ht="18.75" customHeight="1">
      <c r="C2" s="154"/>
      <c r="D2" s="155"/>
      <c r="E2" s="155"/>
      <c r="F2" s="155"/>
    </row>
    <row r="3" spans="1:10" s="157" customFormat="1" ht="18.75" customHeight="1">
      <c r="C3" s="165"/>
      <c r="D3" s="156"/>
      <c r="E3" s="156"/>
      <c r="F3" s="156"/>
    </row>
    <row r="4" spans="1:10" s="157" customFormat="1" ht="18.75" customHeight="1">
      <c r="C4" s="159"/>
      <c r="D4" s="158"/>
      <c r="E4" s="158"/>
      <c r="F4" s="158"/>
      <c r="G4" s="158"/>
      <c r="H4" s="158"/>
      <c r="I4" s="158"/>
      <c r="J4" s="158"/>
    </row>
    <row r="5" spans="1:10" s="157" customFormat="1" ht="18.75" customHeight="1">
      <c r="C5" s="159"/>
      <c r="D5" s="158"/>
      <c r="E5" s="158"/>
      <c r="F5" s="158"/>
      <c r="G5" s="158"/>
      <c r="H5" s="158"/>
      <c r="I5" s="158"/>
      <c r="J5" s="158"/>
    </row>
    <row r="6" spans="1:10" s="157" customFormat="1" ht="18.75" customHeight="1">
      <c r="C6" s="159"/>
      <c r="D6" s="158"/>
      <c r="E6" s="158"/>
      <c r="F6" s="158"/>
      <c r="G6" s="158"/>
      <c r="H6" s="158"/>
      <c r="I6" s="158"/>
      <c r="J6" s="158"/>
    </row>
    <row r="7" spans="1:10" s="157" customFormat="1" ht="26.25" customHeight="1">
      <c r="C7" s="159"/>
      <c r="D7" s="158"/>
      <c r="E7" s="158"/>
      <c r="F7" s="158"/>
      <c r="G7" s="158"/>
      <c r="H7" s="158"/>
      <c r="I7" s="158"/>
      <c r="J7" s="158"/>
    </row>
    <row r="8" spans="1:10" s="157" customFormat="1" ht="18.75" customHeight="1">
      <c r="A8" s="160"/>
      <c r="B8" s="160"/>
      <c r="C8" s="166" t="s">
        <v>138</v>
      </c>
      <c r="D8" s="160"/>
      <c r="E8" s="160"/>
      <c r="F8" s="160"/>
      <c r="G8" s="160"/>
      <c r="H8" s="160"/>
      <c r="I8" s="160"/>
    </row>
    <row r="9" spans="1:10" s="157" customFormat="1" ht="13.5" customHeight="1" thickBot="1">
      <c r="A9" s="160"/>
      <c r="B9" s="160"/>
      <c r="C9" s="160"/>
      <c r="D9" s="160"/>
      <c r="E9" s="160"/>
      <c r="F9" s="167" t="s">
        <v>89</v>
      </c>
      <c r="G9" s="160"/>
      <c r="H9" s="167" t="s">
        <v>133</v>
      </c>
      <c r="I9" s="160"/>
    </row>
    <row r="10" spans="1:10" s="157" customFormat="1" ht="10.5" customHeight="1">
      <c r="A10" s="160"/>
      <c r="B10" s="291"/>
      <c r="C10" s="374"/>
      <c r="D10" s="360" t="s">
        <v>54</v>
      </c>
      <c r="E10" s="292"/>
      <c r="F10" s="293"/>
      <c r="G10" s="360" t="s">
        <v>71</v>
      </c>
      <c r="H10" s="294"/>
      <c r="I10" s="160"/>
    </row>
    <row r="11" spans="1:10" s="157" customFormat="1" ht="10.5" customHeight="1">
      <c r="A11" s="160"/>
      <c r="B11" s="295"/>
      <c r="C11" s="375"/>
      <c r="D11" s="361"/>
      <c r="E11" s="362" t="s">
        <v>134</v>
      </c>
      <c r="F11" s="296"/>
      <c r="G11" s="361"/>
      <c r="H11" s="366" t="s">
        <v>72</v>
      </c>
      <c r="I11" s="160"/>
    </row>
    <row r="12" spans="1:10" s="164" customFormat="1" ht="30" customHeight="1">
      <c r="A12" s="161"/>
      <c r="B12" s="297"/>
      <c r="C12" s="375"/>
      <c r="D12" s="361"/>
      <c r="E12" s="361"/>
      <c r="F12" s="298" t="s">
        <v>135</v>
      </c>
      <c r="G12" s="361"/>
      <c r="H12" s="366"/>
      <c r="I12" s="161"/>
    </row>
    <row r="13" spans="1:10" s="164" customFormat="1" ht="30" customHeight="1">
      <c r="A13" s="161"/>
      <c r="B13" s="379" t="s">
        <v>73</v>
      </c>
      <c r="C13" s="380"/>
      <c r="D13" s="299">
        <f>SUM(D14:D15)</f>
        <v>0</v>
      </c>
      <c r="E13" s="299">
        <f t="shared" ref="E13:H13" si="0">SUM(E14:E15)</f>
        <v>0</v>
      </c>
      <c r="F13" s="299">
        <f t="shared" si="0"/>
        <v>0</v>
      </c>
      <c r="G13" s="299">
        <f t="shared" si="0"/>
        <v>0</v>
      </c>
      <c r="H13" s="300">
        <f t="shared" si="0"/>
        <v>0</v>
      </c>
      <c r="I13" s="161"/>
    </row>
    <row r="14" spans="1:10" s="157" customFormat="1" ht="25.5" customHeight="1">
      <c r="A14" s="160"/>
      <c r="B14" s="301"/>
      <c r="C14" s="302" t="s">
        <v>224</v>
      </c>
      <c r="D14" s="303">
        <f>SUM(D27,D42)</f>
        <v>0</v>
      </c>
      <c r="E14" s="304">
        <f t="shared" ref="E14:H14" si="1">SUM(E27,E42)</f>
        <v>0</v>
      </c>
      <c r="F14" s="304">
        <f t="shared" si="1"/>
        <v>0</v>
      </c>
      <c r="G14" s="304">
        <f t="shared" si="1"/>
        <v>0</v>
      </c>
      <c r="H14" s="305">
        <f t="shared" si="1"/>
        <v>0</v>
      </c>
      <c r="I14" s="160"/>
    </row>
    <row r="15" spans="1:10" s="157" customFormat="1" ht="25.5" customHeight="1">
      <c r="A15" s="160"/>
      <c r="B15" s="306"/>
      <c r="C15" s="307" t="s">
        <v>223</v>
      </c>
      <c r="D15" s="308">
        <f>SUM(D28,D43)</f>
        <v>0</v>
      </c>
      <c r="E15" s="271">
        <f t="shared" ref="E15:H15" si="2">SUM(E28,E43)</f>
        <v>0</v>
      </c>
      <c r="F15" s="271">
        <f t="shared" si="2"/>
        <v>0</v>
      </c>
      <c r="G15" s="271">
        <f t="shared" si="2"/>
        <v>0</v>
      </c>
      <c r="H15" s="309">
        <f t="shared" si="2"/>
        <v>0</v>
      </c>
      <c r="I15" s="160"/>
    </row>
    <row r="16" spans="1:10" s="157" customFormat="1" ht="25.5" customHeight="1">
      <c r="A16" s="160"/>
      <c r="B16" s="363" t="s">
        <v>227</v>
      </c>
      <c r="C16" s="357"/>
      <c r="D16" s="265">
        <f>SUM(D29,D44)</f>
        <v>0</v>
      </c>
      <c r="E16" s="265">
        <f t="shared" ref="E16:H16" si="3">SUM(E29,E44)</f>
        <v>0</v>
      </c>
      <c r="F16" s="265">
        <f t="shared" si="3"/>
        <v>0</v>
      </c>
      <c r="G16" s="265">
        <f t="shared" si="3"/>
        <v>0</v>
      </c>
      <c r="H16" s="282">
        <f t="shared" si="3"/>
        <v>0</v>
      </c>
      <c r="I16" s="160"/>
    </row>
    <row r="17" spans="1:9" s="157" customFormat="1" ht="25.5" customHeight="1" thickBot="1">
      <c r="A17" s="160"/>
      <c r="B17" s="364" t="s">
        <v>53</v>
      </c>
      <c r="C17" s="365"/>
      <c r="D17" s="310">
        <f>SUM(D13,D16)</f>
        <v>0</v>
      </c>
      <c r="E17" s="310">
        <f t="shared" ref="E17:H17" si="4">SUM(E13,E16)</f>
        <v>0</v>
      </c>
      <c r="F17" s="310">
        <f t="shared" si="4"/>
        <v>0</v>
      </c>
      <c r="G17" s="310">
        <f t="shared" si="4"/>
        <v>0</v>
      </c>
      <c r="H17" s="311">
        <f t="shared" si="4"/>
        <v>0</v>
      </c>
      <c r="I17" s="160"/>
    </row>
    <row r="18" spans="1:9" s="157" customFormat="1" ht="18.75" customHeight="1" thickBot="1">
      <c r="A18" s="160"/>
      <c r="B18" s="312"/>
      <c r="C18" s="313"/>
      <c r="D18" s="314"/>
      <c r="E18" s="314"/>
      <c r="F18" s="314"/>
      <c r="G18" s="312"/>
      <c r="H18" s="312"/>
      <c r="I18" s="160"/>
    </row>
    <row r="19" spans="1:9" s="156" customFormat="1" ht="22.5" customHeight="1" thickTop="1" thickBot="1">
      <c r="A19" s="171"/>
      <c r="B19" s="315"/>
      <c r="C19" s="316" t="s">
        <v>79</v>
      </c>
      <c r="D19" s="317"/>
      <c r="E19" s="174" t="e">
        <f>D17/SUM(生産増加の計算シート!D43,設備投資の計算シート!D43)</f>
        <v>#DIV/0!</v>
      </c>
      <c r="F19" s="318" t="s">
        <v>136</v>
      </c>
      <c r="G19" s="315"/>
      <c r="H19" s="315"/>
      <c r="I19" s="171"/>
    </row>
    <row r="20" spans="1:9" s="157" customFormat="1" ht="45" customHeight="1" thickTop="1">
      <c r="A20" s="160"/>
      <c r="B20" s="160"/>
      <c r="C20" s="160"/>
      <c r="D20" s="160"/>
      <c r="E20" s="160"/>
      <c r="F20" s="160"/>
      <c r="G20" s="160"/>
      <c r="H20" s="160"/>
      <c r="I20" s="160"/>
    </row>
    <row r="21" spans="1:9" s="157" customFormat="1" ht="18.75" customHeight="1">
      <c r="A21" s="160"/>
      <c r="B21" s="160"/>
      <c r="C21" s="178" t="s">
        <v>139</v>
      </c>
      <c r="D21" s="160"/>
      <c r="E21" s="160"/>
      <c r="F21" s="160"/>
      <c r="G21" s="160"/>
      <c r="H21" s="160"/>
      <c r="I21" s="160"/>
    </row>
    <row r="22" spans="1:9" s="157" customFormat="1" ht="13.5" customHeight="1" thickBot="1">
      <c r="A22" s="160"/>
      <c r="B22" s="160"/>
      <c r="C22" s="160"/>
      <c r="D22" s="160"/>
      <c r="E22" s="160"/>
      <c r="F22" s="167" t="s">
        <v>89</v>
      </c>
      <c r="G22" s="160"/>
      <c r="H22" s="167" t="s">
        <v>133</v>
      </c>
      <c r="I22" s="160"/>
    </row>
    <row r="23" spans="1:9" s="157" customFormat="1" ht="10.5" customHeight="1">
      <c r="A23" s="160"/>
      <c r="B23" s="278"/>
      <c r="C23" s="370"/>
      <c r="D23" s="372" t="s">
        <v>54</v>
      </c>
      <c r="E23" s="168"/>
      <c r="F23" s="169"/>
      <c r="G23" s="372" t="s">
        <v>71</v>
      </c>
      <c r="H23" s="170"/>
      <c r="I23" s="160"/>
    </row>
    <row r="24" spans="1:9" s="157" customFormat="1" ht="10.5" customHeight="1">
      <c r="A24" s="160"/>
      <c r="B24" s="279"/>
      <c r="C24" s="371"/>
      <c r="D24" s="373"/>
      <c r="E24" s="376" t="s">
        <v>134</v>
      </c>
      <c r="F24" s="267"/>
      <c r="G24" s="373"/>
      <c r="H24" s="369" t="s">
        <v>72</v>
      </c>
      <c r="I24" s="160"/>
    </row>
    <row r="25" spans="1:9" s="164" customFormat="1" ht="30" customHeight="1">
      <c r="A25" s="161"/>
      <c r="B25" s="280"/>
      <c r="C25" s="371"/>
      <c r="D25" s="373"/>
      <c r="E25" s="373"/>
      <c r="F25" s="264" t="s">
        <v>135</v>
      </c>
      <c r="G25" s="373"/>
      <c r="H25" s="369"/>
      <c r="I25" s="161"/>
    </row>
    <row r="26" spans="1:9" s="164" customFormat="1" ht="30" customHeight="1">
      <c r="A26" s="161"/>
      <c r="B26" s="377" t="s">
        <v>73</v>
      </c>
      <c r="C26" s="378"/>
      <c r="D26" s="269">
        <f>SUM(D27:D28)</f>
        <v>0</v>
      </c>
      <c r="E26" s="269">
        <f t="shared" ref="E26:H26" si="5">SUM(E27:E28)</f>
        <v>0</v>
      </c>
      <c r="F26" s="269">
        <f t="shared" si="5"/>
        <v>0</v>
      </c>
      <c r="G26" s="268">
        <f t="shared" si="5"/>
        <v>0</v>
      </c>
      <c r="H26" s="283">
        <f t="shared" si="5"/>
        <v>0</v>
      </c>
      <c r="I26" s="161"/>
    </row>
    <row r="27" spans="1:9" s="164" customFormat="1" ht="30" customHeight="1">
      <c r="A27" s="161"/>
      <c r="B27" s="284"/>
      <c r="C27" s="319" t="s">
        <v>224</v>
      </c>
      <c r="D27" s="273">
        <f>生産増加の計算シート!F43</f>
        <v>0</v>
      </c>
      <c r="E27" s="273">
        <f>生産増加の計算シート!G43</f>
        <v>0</v>
      </c>
      <c r="F27" s="273">
        <f>生産増加の計算シート!H43</f>
        <v>0</v>
      </c>
      <c r="G27" s="274">
        <f>生産増加の計算シート!X43</f>
        <v>0</v>
      </c>
      <c r="H27" s="285">
        <f>生産増加の計算シート!AA43</f>
        <v>0</v>
      </c>
      <c r="I27" s="161"/>
    </row>
    <row r="28" spans="1:9" s="157" customFormat="1" ht="25.5" customHeight="1">
      <c r="A28" s="160"/>
      <c r="B28" s="281"/>
      <c r="C28" s="320" t="s">
        <v>223</v>
      </c>
      <c r="D28" s="270">
        <f>生産増加の計算シート!L43</f>
        <v>0</v>
      </c>
      <c r="E28" s="271">
        <f>生産増加の計算シート!M43</f>
        <v>0</v>
      </c>
      <c r="F28" s="271">
        <f>生産増加の計算シート!N43</f>
        <v>0</v>
      </c>
      <c r="G28" s="272">
        <f>生産増加の計算シート!Y43</f>
        <v>0</v>
      </c>
      <c r="H28" s="286">
        <f>生産増加の計算シート!AB43</f>
        <v>0</v>
      </c>
      <c r="I28" s="160"/>
    </row>
    <row r="29" spans="1:9" s="157" customFormat="1" ht="25.5" customHeight="1">
      <c r="A29" s="160"/>
      <c r="B29" s="354" t="s">
        <v>74</v>
      </c>
      <c r="C29" s="355"/>
      <c r="D29" s="265">
        <f>生産増加の計算シート!T43</f>
        <v>0</v>
      </c>
      <c r="E29" s="265">
        <f>生産増加の計算シート!U43</f>
        <v>0</v>
      </c>
      <c r="F29" s="265">
        <f>生産増加の計算シート!V43</f>
        <v>0</v>
      </c>
      <c r="G29" s="266">
        <f>生産増加の計算シート!Z43</f>
        <v>0</v>
      </c>
      <c r="H29" s="282">
        <f>生産増加の計算シート!AC43</f>
        <v>0</v>
      </c>
      <c r="I29" s="160"/>
    </row>
    <row r="30" spans="1:9" s="157" customFormat="1" ht="25.5" customHeight="1" thickBot="1">
      <c r="A30" s="160"/>
      <c r="B30" s="358" t="s">
        <v>53</v>
      </c>
      <c r="C30" s="359"/>
      <c r="D30" s="287">
        <f>SUM(D26,D29)</f>
        <v>0</v>
      </c>
      <c r="E30" s="287">
        <f t="shared" ref="E30:H30" si="6">SUM(E26,E29)</f>
        <v>0</v>
      </c>
      <c r="F30" s="287">
        <f t="shared" si="6"/>
        <v>0</v>
      </c>
      <c r="G30" s="288">
        <f t="shared" si="6"/>
        <v>0</v>
      </c>
      <c r="H30" s="289">
        <f t="shared" si="6"/>
        <v>0</v>
      </c>
      <c r="I30" s="160"/>
    </row>
    <row r="31" spans="1:9" s="157" customFormat="1" ht="18.75" customHeight="1" thickBot="1">
      <c r="A31" s="160"/>
      <c r="B31" s="160"/>
      <c r="C31" s="162"/>
      <c r="D31" s="163"/>
      <c r="E31" s="163"/>
      <c r="F31" s="163"/>
      <c r="G31" s="160"/>
      <c r="H31" s="160"/>
      <c r="I31" s="160"/>
    </row>
    <row r="32" spans="1:9" s="156" customFormat="1" ht="22.5" customHeight="1" thickTop="1" thickBot="1">
      <c r="A32" s="171"/>
      <c r="B32" s="171"/>
      <c r="C32" s="172" t="s">
        <v>79</v>
      </c>
      <c r="D32" s="173"/>
      <c r="E32" s="174">
        <f>生産増加の計算シート!T45</f>
        <v>0</v>
      </c>
      <c r="F32" s="175" t="s">
        <v>136</v>
      </c>
      <c r="G32" s="171"/>
      <c r="H32" s="171"/>
      <c r="I32" s="171"/>
    </row>
    <row r="33" spans="1:9" s="157" customFormat="1" ht="16.5" customHeight="1" thickTop="1">
      <c r="A33" s="160"/>
      <c r="B33" s="160"/>
      <c r="C33" s="160"/>
      <c r="D33" s="160"/>
      <c r="E33" s="160"/>
      <c r="F33" s="160"/>
      <c r="G33" s="160"/>
      <c r="H33" s="160"/>
      <c r="I33" s="160"/>
    </row>
    <row r="34" spans="1:9" s="156" customFormat="1" ht="22.5" customHeight="1">
      <c r="A34" s="171"/>
      <c r="B34" s="171"/>
      <c r="C34" s="176" t="s">
        <v>137</v>
      </c>
      <c r="D34" s="171"/>
      <c r="E34" s="177" t="str">
        <f>生産増加の入力シート!G5</f>
        <v>令和元年</v>
      </c>
      <c r="F34" s="177" t="str">
        <f>生産増加の入力シート!H5</f>
        <v>熊本市</v>
      </c>
      <c r="G34" s="171"/>
      <c r="H34" s="171"/>
      <c r="I34" s="171"/>
    </row>
    <row r="35" spans="1:9" ht="45" customHeight="1"/>
    <row r="36" spans="1:9" s="157" customFormat="1" ht="18.75" customHeight="1">
      <c r="A36" s="160"/>
      <c r="B36" s="160"/>
      <c r="C36" s="178" t="s">
        <v>228</v>
      </c>
      <c r="D36" s="160"/>
      <c r="E36" s="160"/>
      <c r="F36" s="160"/>
      <c r="G36" s="160"/>
      <c r="H36" s="160"/>
      <c r="I36" s="160"/>
    </row>
    <row r="37" spans="1:9" s="157" customFormat="1" ht="13.5" customHeight="1" thickBot="1">
      <c r="A37" s="160"/>
      <c r="B37" s="160"/>
      <c r="C37" s="160"/>
      <c r="D37" s="160"/>
      <c r="E37" s="160"/>
      <c r="F37" s="167" t="s">
        <v>89</v>
      </c>
      <c r="G37" s="160"/>
      <c r="H37" s="167" t="s">
        <v>133</v>
      </c>
      <c r="I37" s="160"/>
    </row>
    <row r="38" spans="1:9" s="157" customFormat="1" ht="10.5" customHeight="1">
      <c r="A38" s="160"/>
      <c r="B38" s="291"/>
      <c r="C38" s="374"/>
      <c r="D38" s="360" t="s">
        <v>54</v>
      </c>
      <c r="E38" s="292"/>
      <c r="F38" s="293"/>
      <c r="G38" s="360" t="s">
        <v>71</v>
      </c>
      <c r="H38" s="294"/>
      <c r="I38" s="160"/>
    </row>
    <row r="39" spans="1:9" s="157" customFormat="1" ht="10.5" customHeight="1">
      <c r="A39" s="160"/>
      <c r="B39" s="295"/>
      <c r="C39" s="375"/>
      <c r="D39" s="361"/>
      <c r="E39" s="362" t="s">
        <v>134</v>
      </c>
      <c r="F39" s="296"/>
      <c r="G39" s="361"/>
      <c r="H39" s="366" t="s">
        <v>72</v>
      </c>
      <c r="I39" s="160"/>
    </row>
    <row r="40" spans="1:9" s="164" customFormat="1" ht="30" customHeight="1">
      <c r="A40" s="161"/>
      <c r="B40" s="297"/>
      <c r="C40" s="375"/>
      <c r="D40" s="361"/>
      <c r="E40" s="361"/>
      <c r="F40" s="298" t="s">
        <v>135</v>
      </c>
      <c r="G40" s="361"/>
      <c r="H40" s="366"/>
      <c r="I40" s="161"/>
    </row>
    <row r="41" spans="1:9" s="157" customFormat="1" ht="25.5" customHeight="1">
      <c r="A41" s="160"/>
      <c r="B41" s="367" t="s">
        <v>73</v>
      </c>
      <c r="C41" s="368"/>
      <c r="D41" s="275">
        <f>設備投資の計算シート!J43</f>
        <v>0</v>
      </c>
      <c r="E41" s="275">
        <f>設備投資の計算シート!K43</f>
        <v>0</v>
      </c>
      <c r="F41" s="276">
        <f>設備投資の計算シート!L43</f>
        <v>0</v>
      </c>
      <c r="G41" s="277">
        <f>設備投資の計算シート!W43</f>
        <v>0</v>
      </c>
      <c r="H41" s="290">
        <f>設備投資の計算シート!Z43</f>
        <v>0</v>
      </c>
      <c r="I41" s="160"/>
    </row>
    <row r="42" spans="1:9" s="157" customFormat="1" ht="25.5" customHeight="1">
      <c r="A42" s="160"/>
      <c r="B42" s="295"/>
      <c r="C42" s="321" t="s">
        <v>225</v>
      </c>
      <c r="D42" s="304">
        <f>設備投資の計算シート!F43</f>
        <v>0</v>
      </c>
      <c r="E42" s="304">
        <f>設備投資の計算シート!G43</f>
        <v>0</v>
      </c>
      <c r="F42" s="322">
        <f>設備投資の計算シート!H43</f>
        <v>0</v>
      </c>
      <c r="G42" s="323">
        <f>設備投資の計算シート!V43</f>
        <v>0</v>
      </c>
      <c r="H42" s="324">
        <f>設備投資の計算シート!Y43</f>
        <v>0</v>
      </c>
      <c r="I42" s="160"/>
    </row>
    <row r="43" spans="1:9" s="157" customFormat="1" ht="25.5" customHeight="1">
      <c r="A43" s="160"/>
      <c r="B43" s="325"/>
      <c r="C43" s="307" t="s">
        <v>226</v>
      </c>
      <c r="D43" s="326">
        <f>D41-D42</f>
        <v>0</v>
      </c>
      <c r="E43" s="270">
        <f t="shared" ref="E43:H43" si="7">E41-E42</f>
        <v>0</v>
      </c>
      <c r="F43" s="308">
        <f t="shared" si="7"/>
        <v>0</v>
      </c>
      <c r="G43" s="327">
        <f t="shared" si="7"/>
        <v>0</v>
      </c>
      <c r="H43" s="309">
        <f t="shared" si="7"/>
        <v>0</v>
      </c>
      <c r="I43" s="160"/>
    </row>
    <row r="44" spans="1:9" s="157" customFormat="1" ht="25.5" customHeight="1">
      <c r="A44" s="160"/>
      <c r="B44" s="356" t="s">
        <v>74</v>
      </c>
      <c r="C44" s="357"/>
      <c r="D44" s="265">
        <f>設備投資の計算シート!R43</f>
        <v>0</v>
      </c>
      <c r="E44" s="265">
        <f>設備投資の計算シート!S43</f>
        <v>0</v>
      </c>
      <c r="F44" s="265">
        <f>設備投資の計算シート!T43</f>
        <v>0</v>
      </c>
      <c r="G44" s="266">
        <f>設備投資の計算シート!X43</f>
        <v>0</v>
      </c>
      <c r="H44" s="282">
        <f>設備投資の計算シート!AA43</f>
        <v>0</v>
      </c>
      <c r="I44" s="160"/>
    </row>
    <row r="45" spans="1:9" s="157" customFormat="1" ht="25.5" customHeight="1" thickBot="1">
      <c r="A45" s="160"/>
      <c r="B45" s="364" t="s">
        <v>53</v>
      </c>
      <c r="C45" s="365"/>
      <c r="D45" s="287">
        <f>SUM(D41,D44)</f>
        <v>0</v>
      </c>
      <c r="E45" s="287">
        <f t="shared" ref="E45:H45" si="8">SUM(E41,E44)</f>
        <v>0</v>
      </c>
      <c r="F45" s="287">
        <f t="shared" si="8"/>
        <v>0</v>
      </c>
      <c r="G45" s="288">
        <f t="shared" si="8"/>
        <v>0</v>
      </c>
      <c r="H45" s="289">
        <f t="shared" si="8"/>
        <v>0</v>
      </c>
      <c r="I45" s="160"/>
    </row>
    <row r="46" spans="1:9" s="157" customFormat="1" ht="18.75" customHeight="1" thickBot="1">
      <c r="A46" s="160"/>
      <c r="B46" s="312"/>
      <c r="C46" s="313"/>
      <c r="D46" s="314"/>
      <c r="E46" s="314"/>
      <c r="F46" s="314"/>
      <c r="G46" s="312"/>
      <c r="H46" s="312"/>
      <c r="I46" s="160"/>
    </row>
    <row r="47" spans="1:9" s="156" customFormat="1" ht="22.5" customHeight="1" thickTop="1" thickBot="1">
      <c r="A47" s="171"/>
      <c r="B47" s="315"/>
      <c r="C47" s="316" t="s">
        <v>79</v>
      </c>
      <c r="D47" s="317"/>
      <c r="E47" s="174">
        <f>設備投資の計算シート!R45</f>
        <v>0</v>
      </c>
      <c r="F47" s="318" t="s">
        <v>136</v>
      </c>
      <c r="G47" s="315"/>
      <c r="H47" s="315"/>
      <c r="I47" s="171"/>
    </row>
    <row r="48" spans="1:9" s="157" customFormat="1" ht="16.5" customHeight="1" thickTop="1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s="156" customFormat="1" ht="22.5" customHeight="1">
      <c r="A49" s="171"/>
      <c r="B49" s="171"/>
      <c r="C49" s="176" t="s">
        <v>137</v>
      </c>
      <c r="D49" s="171"/>
      <c r="E49" s="177" t="str">
        <f>設備投資の入力シート!K8</f>
        <v>令和元年</v>
      </c>
      <c r="F49" s="177" t="str">
        <f>設備投資の入力シート!L8</f>
        <v>熊本市</v>
      </c>
      <c r="G49" s="171"/>
      <c r="H49" s="171"/>
      <c r="I49" s="171"/>
    </row>
    <row r="50" spans="1:9" ht="45" customHeight="1"/>
    <row r="51" spans="1:9" ht="13.5"/>
    <row r="52" spans="1:9" ht="13.5"/>
    <row r="53" spans="1:9" ht="13.5"/>
    <row r="54" spans="1:9" ht="13.5"/>
  </sheetData>
  <mergeCells count="24">
    <mergeCell ref="H11:H12"/>
    <mergeCell ref="B45:C45"/>
    <mergeCell ref="B41:C41"/>
    <mergeCell ref="H39:H40"/>
    <mergeCell ref="H24:H25"/>
    <mergeCell ref="C23:C25"/>
    <mergeCell ref="D23:D25"/>
    <mergeCell ref="C38:C40"/>
    <mergeCell ref="G23:G25"/>
    <mergeCell ref="E24:E25"/>
    <mergeCell ref="D38:D40"/>
    <mergeCell ref="G38:G40"/>
    <mergeCell ref="E39:E40"/>
    <mergeCell ref="B26:C26"/>
    <mergeCell ref="B13:C13"/>
    <mergeCell ref="C10:C12"/>
    <mergeCell ref="B29:C29"/>
    <mergeCell ref="B44:C44"/>
    <mergeCell ref="B30:C30"/>
    <mergeCell ref="D10:D12"/>
    <mergeCell ref="G10:G12"/>
    <mergeCell ref="E11:E12"/>
    <mergeCell ref="B16:C16"/>
    <mergeCell ref="B17:C17"/>
  </mergeCells>
  <phoneticPr fontId="2"/>
  <pageMargins left="0.5" right="0.49" top="0.5" bottom="0.37" header="0.28999999999999998" footer="0.2"/>
  <pageSetup paperSize="9" scale="90" orientation="portrait" r:id="rId1"/>
  <headerFooter alignWithMargins="0"/>
  <ignoredErrors>
    <ignoredError sqref="E34:F34 E49:F49 E32 D44:H44 E47 D26:H30 D41:H41 D42:H43 D45:H45 D13:H17" unlockedFormula="1"/>
    <ignoredError sqref="E18" evalError="1"/>
    <ignoredError sqref="E19" evalError="1" unlockedFormula="1"/>
  </ignoredErrors>
  <drawing r:id="rId2"/>
  <legacyDrawing r:id="rId3"/>
  <oleObjects>
    <mc:AlternateContent xmlns:mc="http://schemas.openxmlformats.org/markup-compatibility/2006">
      <mc:Choice Requires="x14">
        <oleObject progId="文書" shapeId="15369" r:id="rId4">
          <objectPr defaultSize="0" r:id="rId5">
            <anchor moveWithCells="1">
              <from>
                <xdr:col>2</xdr:col>
                <xdr:colOff>85725</xdr:colOff>
                <xdr:row>50</xdr:row>
                <xdr:rowOff>57150</xdr:rowOff>
              </from>
              <to>
                <xdr:col>8</xdr:col>
                <xdr:colOff>428625</xdr:colOff>
                <xdr:row>96</xdr:row>
                <xdr:rowOff>104775</xdr:rowOff>
              </to>
            </anchor>
          </objectPr>
        </oleObject>
      </mc:Choice>
      <mc:Fallback>
        <oleObject progId="文書" shapeId="153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R333"/>
  <sheetViews>
    <sheetView zoomScaleNormal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L3" sqref="L3:N3"/>
    </sheetView>
  </sheetViews>
  <sheetFormatPr defaultColWidth="11.875" defaultRowHeight="13.5"/>
  <cols>
    <col min="1" max="1" width="2.625" customWidth="1"/>
    <col min="2" max="2" width="4.625" customWidth="1"/>
    <col min="3" max="3" width="25.625" customWidth="1"/>
    <col min="4" max="4" width="11.875" customWidth="1"/>
    <col min="5" max="5" width="2.375" style="108" customWidth="1"/>
    <col min="6" max="8" width="14.25" customWidth="1"/>
    <col min="9" max="9" width="3" style="108" customWidth="1"/>
    <col min="10" max="10" width="15" customWidth="1"/>
    <col min="11" max="11" width="5.125" style="108" customWidth="1"/>
    <col min="12" max="14" width="11.875" customWidth="1"/>
    <col min="15" max="15" width="4.625" style="4" customWidth="1"/>
    <col min="16" max="22" width="11.875" customWidth="1"/>
    <col min="23" max="23" width="4.625" style="4" customWidth="1"/>
    <col min="24" max="29" width="11.875" customWidth="1"/>
    <col min="30" max="30" width="8.125" customWidth="1"/>
    <col min="31" max="31" width="4.625" customWidth="1"/>
    <col min="32" max="32" width="25.625" customWidth="1"/>
  </cols>
  <sheetData>
    <row r="1" spans="2:70" ht="21.75" customHeight="1"/>
    <row r="2" spans="2:70" s="2" customFormat="1" ht="19.5" customHeight="1">
      <c r="D2" s="263" t="s">
        <v>89</v>
      </c>
      <c r="E2" s="4"/>
      <c r="F2"/>
      <c r="G2"/>
      <c r="H2" s="228" t="s">
        <v>89</v>
      </c>
      <c r="I2" s="108"/>
      <c r="J2" s="228" t="s">
        <v>89</v>
      </c>
      <c r="K2" s="4"/>
      <c r="L2"/>
      <c r="M2"/>
      <c r="N2" s="205" t="s">
        <v>89</v>
      </c>
      <c r="O2" s="4"/>
      <c r="P2"/>
      <c r="Q2"/>
      <c r="R2"/>
      <c r="S2"/>
      <c r="T2"/>
      <c r="U2"/>
      <c r="V2" s="205" t="s">
        <v>89</v>
      </c>
      <c r="W2" s="4"/>
      <c r="X2"/>
      <c r="Y2"/>
      <c r="Z2" s="205" t="s">
        <v>133</v>
      </c>
      <c r="AA2"/>
      <c r="AB2"/>
      <c r="AC2" s="205" t="s">
        <v>133</v>
      </c>
    </row>
    <row r="3" spans="2:70" ht="19.5" customHeight="1" thickBot="1">
      <c r="B3" s="47"/>
      <c r="C3" s="40"/>
      <c r="D3" s="206"/>
      <c r="E3" s="207"/>
      <c r="F3" s="397" t="s">
        <v>186</v>
      </c>
      <c r="G3" s="398"/>
      <c r="H3" s="399"/>
      <c r="I3" s="207"/>
      <c r="J3" s="230"/>
      <c r="K3" s="229"/>
      <c r="L3" s="384" t="s">
        <v>229</v>
      </c>
      <c r="M3" s="385"/>
      <c r="N3" s="386"/>
      <c r="O3" s="41"/>
      <c r="P3" s="410" t="s">
        <v>60</v>
      </c>
      <c r="Q3" s="411"/>
      <c r="R3" s="411"/>
      <c r="S3" s="411"/>
      <c r="T3" s="411"/>
      <c r="U3" s="411"/>
      <c r="V3" s="412"/>
      <c r="W3" s="41"/>
      <c r="X3" s="381" t="s">
        <v>76</v>
      </c>
      <c r="Y3" s="382"/>
      <c r="Z3" s="383"/>
      <c r="AA3" s="381" t="s">
        <v>77</v>
      </c>
      <c r="AB3" s="382"/>
      <c r="AC3" s="38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70" ht="19.5" customHeight="1">
      <c r="B4" s="387" t="s">
        <v>86</v>
      </c>
      <c r="C4" s="388"/>
      <c r="D4" s="402" t="s">
        <v>191</v>
      </c>
      <c r="E4" s="242"/>
      <c r="F4" s="404" t="s">
        <v>190</v>
      </c>
      <c r="G4" s="395" t="s">
        <v>206</v>
      </c>
      <c r="H4" s="400" t="s">
        <v>207</v>
      </c>
      <c r="I4" s="243"/>
      <c r="J4" s="406" t="s">
        <v>192</v>
      </c>
      <c r="K4" s="231"/>
      <c r="L4" s="408" t="s">
        <v>80</v>
      </c>
      <c r="M4" s="413" t="s">
        <v>108</v>
      </c>
      <c r="N4" s="415" t="s">
        <v>109</v>
      </c>
      <c r="O4" s="208"/>
      <c r="P4" s="417" t="s">
        <v>121</v>
      </c>
      <c r="Q4" s="419" t="s">
        <v>61</v>
      </c>
      <c r="R4" s="421" t="s">
        <v>127</v>
      </c>
      <c r="S4" s="421" t="s">
        <v>187</v>
      </c>
      <c r="T4" s="421" t="s">
        <v>81</v>
      </c>
      <c r="U4" s="421" t="s">
        <v>128</v>
      </c>
      <c r="V4" s="426" t="s">
        <v>129</v>
      </c>
      <c r="W4" s="208"/>
      <c r="X4" s="427" t="s">
        <v>188</v>
      </c>
      <c r="Y4" s="429" t="s">
        <v>82</v>
      </c>
      <c r="Z4" s="431" t="s">
        <v>83</v>
      </c>
      <c r="AA4" s="432" t="s">
        <v>189</v>
      </c>
      <c r="AB4" s="423" t="s">
        <v>84</v>
      </c>
      <c r="AC4" s="424" t="s">
        <v>85</v>
      </c>
      <c r="AE4" s="391" t="s">
        <v>203</v>
      </c>
      <c r="AF4" s="392"/>
      <c r="AG4" s="49" t="s">
        <v>0</v>
      </c>
      <c r="AH4" s="49" t="s">
        <v>1</v>
      </c>
      <c r="AI4" s="49" t="s">
        <v>2</v>
      </c>
      <c r="AJ4" s="49" t="s">
        <v>3</v>
      </c>
      <c r="AK4" s="49" t="s">
        <v>4</v>
      </c>
      <c r="AL4" s="49" t="s">
        <v>5</v>
      </c>
      <c r="AM4" s="49" t="s">
        <v>6</v>
      </c>
      <c r="AN4" s="49" t="s">
        <v>7</v>
      </c>
      <c r="AO4" s="49" t="s">
        <v>8</v>
      </c>
      <c r="AP4" s="49" t="s">
        <v>9</v>
      </c>
      <c r="AQ4" s="49" t="s">
        <v>10</v>
      </c>
      <c r="AR4" s="49" t="s">
        <v>11</v>
      </c>
      <c r="AS4" s="49" t="s">
        <v>12</v>
      </c>
      <c r="AT4" s="49" t="s">
        <v>13</v>
      </c>
      <c r="AU4" s="49" t="s">
        <v>14</v>
      </c>
      <c r="AV4" s="49" t="s">
        <v>15</v>
      </c>
      <c r="AW4" s="49" t="s">
        <v>16</v>
      </c>
      <c r="AX4" s="49" t="s">
        <v>17</v>
      </c>
      <c r="AY4" s="49" t="s">
        <v>18</v>
      </c>
      <c r="AZ4" s="49" t="s">
        <v>19</v>
      </c>
      <c r="BA4" s="49" t="s">
        <v>20</v>
      </c>
      <c r="BB4" s="49" t="s">
        <v>21</v>
      </c>
      <c r="BC4" s="49" t="s">
        <v>22</v>
      </c>
      <c r="BD4" s="49" t="s">
        <v>23</v>
      </c>
      <c r="BE4" s="49" t="s">
        <v>24</v>
      </c>
      <c r="BF4" s="49" t="s">
        <v>25</v>
      </c>
      <c r="BG4" s="49" t="s">
        <v>26</v>
      </c>
      <c r="BH4" s="49" t="s">
        <v>27</v>
      </c>
      <c r="BI4" s="49" t="s">
        <v>28</v>
      </c>
      <c r="BJ4" s="49" t="s">
        <v>29</v>
      </c>
      <c r="BK4" s="49" t="s">
        <v>30</v>
      </c>
      <c r="BL4" s="49" t="s">
        <v>31</v>
      </c>
      <c r="BM4" s="49" t="s">
        <v>87</v>
      </c>
      <c r="BN4" s="49" t="s">
        <v>88</v>
      </c>
      <c r="BO4" s="49" t="s">
        <v>94</v>
      </c>
      <c r="BP4" s="49" t="s">
        <v>95</v>
      </c>
      <c r="BQ4" s="49" t="s">
        <v>96</v>
      </c>
      <c r="BR4" s="55"/>
    </row>
    <row r="5" spans="2:70" s="3" customFormat="1" ht="34.5" customHeight="1" thickBot="1">
      <c r="B5" s="389"/>
      <c r="C5" s="390"/>
      <c r="D5" s="403"/>
      <c r="E5" s="242"/>
      <c r="F5" s="405"/>
      <c r="G5" s="396"/>
      <c r="H5" s="401"/>
      <c r="I5" s="243"/>
      <c r="J5" s="407"/>
      <c r="K5" s="231"/>
      <c r="L5" s="409"/>
      <c r="M5" s="414"/>
      <c r="N5" s="416"/>
      <c r="O5" s="208"/>
      <c r="P5" s="418"/>
      <c r="Q5" s="420"/>
      <c r="R5" s="422"/>
      <c r="S5" s="422"/>
      <c r="T5" s="422"/>
      <c r="U5" s="422"/>
      <c r="V5" s="425"/>
      <c r="W5" s="208"/>
      <c r="X5" s="428"/>
      <c r="Y5" s="430"/>
      <c r="Z5" s="422"/>
      <c r="AA5" s="433"/>
      <c r="AB5" s="414"/>
      <c r="AC5" s="425"/>
      <c r="AE5" s="393"/>
      <c r="AF5" s="394"/>
      <c r="AG5" s="51" t="s">
        <v>144</v>
      </c>
      <c r="AH5" s="51" t="s">
        <v>32</v>
      </c>
      <c r="AI5" s="51" t="s">
        <v>90</v>
      </c>
      <c r="AJ5" s="51" t="s">
        <v>33</v>
      </c>
      <c r="AK5" s="51" t="s">
        <v>34</v>
      </c>
      <c r="AL5" s="51" t="s">
        <v>35</v>
      </c>
      <c r="AM5" s="51" t="s">
        <v>36</v>
      </c>
      <c r="AN5" s="51" t="s">
        <v>152</v>
      </c>
      <c r="AO5" s="51" t="s">
        <v>37</v>
      </c>
      <c r="AP5" s="51" t="s">
        <v>155</v>
      </c>
      <c r="AQ5" s="51" t="s">
        <v>38</v>
      </c>
      <c r="AR5" s="51" t="s">
        <v>111</v>
      </c>
      <c r="AS5" s="51" t="s">
        <v>112</v>
      </c>
      <c r="AT5" s="51" t="s">
        <v>113</v>
      </c>
      <c r="AU5" s="51" t="s">
        <v>91</v>
      </c>
      <c r="AV5" s="51" t="s">
        <v>39</v>
      </c>
      <c r="AW5" s="51" t="s">
        <v>163</v>
      </c>
      <c r="AX5" s="51" t="s">
        <v>40</v>
      </c>
      <c r="AY5" s="51" t="s">
        <v>41</v>
      </c>
      <c r="AZ5" s="51" t="s">
        <v>42</v>
      </c>
      <c r="BA5" s="51" t="s">
        <v>43</v>
      </c>
      <c r="BB5" s="51" t="s">
        <v>114</v>
      </c>
      <c r="BC5" s="51" t="s">
        <v>92</v>
      </c>
      <c r="BD5" s="51" t="s">
        <v>171</v>
      </c>
      <c r="BE5" s="51" t="s">
        <v>173</v>
      </c>
      <c r="BF5" s="51" t="s">
        <v>44</v>
      </c>
      <c r="BG5" s="51" t="s">
        <v>45</v>
      </c>
      <c r="BH5" s="51" t="s">
        <v>115</v>
      </c>
      <c r="BI5" s="51" t="s">
        <v>93</v>
      </c>
      <c r="BJ5" s="51" t="s">
        <v>46</v>
      </c>
      <c r="BK5" s="51" t="s">
        <v>47</v>
      </c>
      <c r="BL5" s="51" t="s">
        <v>116</v>
      </c>
      <c r="BM5" s="51" t="s">
        <v>182</v>
      </c>
      <c r="BN5" s="51" t="s">
        <v>48</v>
      </c>
      <c r="BO5" s="52" t="s">
        <v>49</v>
      </c>
      <c r="BP5" s="52" t="s">
        <v>50</v>
      </c>
      <c r="BQ5" s="52" t="s">
        <v>51</v>
      </c>
      <c r="BR5" s="58" t="s">
        <v>117</v>
      </c>
    </row>
    <row r="6" spans="2:70" ht="20.100000000000001" customHeight="1">
      <c r="B6" s="42" t="s">
        <v>0</v>
      </c>
      <c r="C6" s="43" t="s">
        <v>144</v>
      </c>
      <c r="D6" s="209">
        <f>生産増加の入力シート!D6</f>
        <v>0</v>
      </c>
      <c r="E6" s="210"/>
      <c r="F6" s="144">
        <f>生産増加の入力シート!D6</f>
        <v>0</v>
      </c>
      <c r="G6" s="144">
        <f>F6*関係係数シート!F4</f>
        <v>0</v>
      </c>
      <c r="H6" s="144">
        <f>F6*関係係数シート!E4</f>
        <v>0</v>
      </c>
      <c r="I6" s="211"/>
      <c r="J6" s="144">
        <f t="array" ref="J6:J42">MMULT(関係係数シート!BK4:CU40,F6:F42)</f>
        <v>0</v>
      </c>
      <c r="K6" s="211"/>
      <c r="L6" s="144">
        <f t="shared" ref="L6:L42" si="0">J6-F6</f>
        <v>0</v>
      </c>
      <c r="M6" s="144">
        <f>L6*関係係数シート!F4</f>
        <v>0</v>
      </c>
      <c r="N6" s="145">
        <f>L6*関係係数シート!E4</f>
        <v>0</v>
      </c>
      <c r="O6" s="138"/>
      <c r="P6" s="146"/>
      <c r="Q6" s="147"/>
      <c r="R6" s="144">
        <f>$Q$43*関係係数シート!G4</f>
        <v>0</v>
      </c>
      <c r="S6" s="144">
        <f>R6*関係係数シート!D4</f>
        <v>0</v>
      </c>
      <c r="T6" s="144">
        <f t="array" ref="T6:T42">MMULT(関係係数シート!W4:BG40,S6:S42)</f>
        <v>0</v>
      </c>
      <c r="U6" s="144">
        <f>T6*関係係数シート!F4</f>
        <v>0</v>
      </c>
      <c r="V6" s="145">
        <f>T6*関係係数シート!E4</f>
        <v>0</v>
      </c>
      <c r="W6" s="138"/>
      <c r="X6" s="151">
        <f>ROUND(F6*関係係数シート!$H4,0)</f>
        <v>0</v>
      </c>
      <c r="Y6" s="151">
        <f>ROUND(L6*関係係数シート!$H4,0)</f>
        <v>0</v>
      </c>
      <c r="Z6" s="152">
        <f>ROUND(T6*関係係数シート!$H4,0)</f>
        <v>0</v>
      </c>
      <c r="AA6" s="212">
        <f>ROUND(F6*関係係数シート!$I4,0)</f>
        <v>0</v>
      </c>
      <c r="AB6" s="212">
        <f>ROUND(L6*関係係数シート!$I4,0)</f>
        <v>0</v>
      </c>
      <c r="AC6" s="213">
        <f>ROUND(T6*関係係数シート!$I4,0)</f>
        <v>0</v>
      </c>
      <c r="AE6" s="42" t="s">
        <v>0</v>
      </c>
      <c r="AF6" s="43" t="s">
        <v>144</v>
      </c>
      <c r="AG6" s="139">
        <f>AG$45*関係係数シート!BK4</f>
        <v>0</v>
      </c>
      <c r="AH6" s="140">
        <f>AH$45*関係係数シート!BL4</f>
        <v>0</v>
      </c>
      <c r="AI6" s="140">
        <f>AI$45*関係係数シート!BM4</f>
        <v>0</v>
      </c>
      <c r="AJ6" s="140">
        <f>AJ$45*関係係数シート!BN4</f>
        <v>0</v>
      </c>
      <c r="AK6" s="140">
        <f>AK$45*関係係数シート!BO4</f>
        <v>0</v>
      </c>
      <c r="AL6" s="140">
        <f>AL$45*関係係数シート!BP4</f>
        <v>0</v>
      </c>
      <c r="AM6" s="140">
        <f>AM$45*関係係数シート!BQ4</f>
        <v>0</v>
      </c>
      <c r="AN6" s="140">
        <f>AN$45*関係係数シート!BR4</f>
        <v>0</v>
      </c>
      <c r="AO6" s="140">
        <f>AO$45*関係係数シート!BS4</f>
        <v>0</v>
      </c>
      <c r="AP6" s="140">
        <f>AP$45*関係係数シート!BT4</f>
        <v>0</v>
      </c>
      <c r="AQ6" s="140">
        <f>AQ$45*関係係数シート!BU4</f>
        <v>0</v>
      </c>
      <c r="AR6" s="140">
        <f>AR$45*関係係数シート!BV4</f>
        <v>0</v>
      </c>
      <c r="AS6" s="140">
        <f>AS$45*関係係数シート!BW4</f>
        <v>0</v>
      </c>
      <c r="AT6" s="140">
        <f>AT$45*関係係数シート!BX4</f>
        <v>0</v>
      </c>
      <c r="AU6" s="140">
        <f>AU$45*関係係数シート!BY4</f>
        <v>0</v>
      </c>
      <c r="AV6" s="140">
        <f>AV$45*関係係数シート!BZ4</f>
        <v>0</v>
      </c>
      <c r="AW6" s="140">
        <f>AW$45*関係係数シート!CA4</f>
        <v>0</v>
      </c>
      <c r="AX6" s="140">
        <f>AX$45*関係係数シート!CB4</f>
        <v>0</v>
      </c>
      <c r="AY6" s="140">
        <f>AY$45*関係係数シート!CC4</f>
        <v>0</v>
      </c>
      <c r="AZ6" s="140">
        <f>AZ$45*関係係数シート!CD4</f>
        <v>0</v>
      </c>
      <c r="BA6" s="140">
        <f>BA$45*関係係数シート!CE4</f>
        <v>0</v>
      </c>
      <c r="BB6" s="140">
        <f>BB$45*関係係数シート!CF4</f>
        <v>0</v>
      </c>
      <c r="BC6" s="140">
        <f>BC$45*関係係数シート!CG4</f>
        <v>0</v>
      </c>
      <c r="BD6" s="140">
        <f>BD$45*関係係数シート!CH4</f>
        <v>0</v>
      </c>
      <c r="BE6" s="140">
        <f>BE$45*関係係数シート!CI4</f>
        <v>0</v>
      </c>
      <c r="BF6" s="140">
        <f>BF$45*関係係数シート!CJ4</f>
        <v>0</v>
      </c>
      <c r="BG6" s="140">
        <f>BG$45*関係係数シート!CK4</f>
        <v>0</v>
      </c>
      <c r="BH6" s="140">
        <f>BH$45*関係係数シート!CL4</f>
        <v>0</v>
      </c>
      <c r="BI6" s="140">
        <f>BI$45*関係係数シート!CM4</f>
        <v>0</v>
      </c>
      <c r="BJ6" s="140">
        <f>BJ$45*関係係数シート!CN4</f>
        <v>0</v>
      </c>
      <c r="BK6" s="140">
        <f>BK$45*関係係数シート!CO4</f>
        <v>0</v>
      </c>
      <c r="BL6" s="140">
        <f>BL$45*関係係数シート!CP4</f>
        <v>0</v>
      </c>
      <c r="BM6" s="140">
        <f>BM$45*関係係数シート!CQ4</f>
        <v>0</v>
      </c>
      <c r="BN6" s="140">
        <f>BN$45*関係係数シート!CR4</f>
        <v>0</v>
      </c>
      <c r="BO6" s="140">
        <f>BO$45*関係係数シート!CS4</f>
        <v>0</v>
      </c>
      <c r="BP6" s="140">
        <f>BP$45*関係係数シート!CT4</f>
        <v>0</v>
      </c>
      <c r="BQ6" s="140">
        <f>BQ$45*関係係数シート!CU4</f>
        <v>0</v>
      </c>
      <c r="BR6" s="143">
        <f>SUM(AG6:BQ6)</f>
        <v>0</v>
      </c>
    </row>
    <row r="7" spans="2:70" ht="20.100000000000001" customHeight="1">
      <c r="B7" s="42" t="s">
        <v>1</v>
      </c>
      <c r="C7" s="43" t="s">
        <v>32</v>
      </c>
      <c r="D7" s="209">
        <f>生産増加の入力シート!D7</f>
        <v>0</v>
      </c>
      <c r="E7" s="214"/>
      <c r="F7" s="144">
        <f>生産増加の入力シート!D7</f>
        <v>0</v>
      </c>
      <c r="G7" s="144">
        <f>F7*関係係数シート!F5</f>
        <v>0</v>
      </c>
      <c r="H7" s="144">
        <f>F7*関係係数シート!E5</f>
        <v>0</v>
      </c>
      <c r="I7" s="211"/>
      <c r="J7" s="144">
        <v>0</v>
      </c>
      <c r="K7" s="211"/>
      <c r="L7" s="144">
        <f t="shared" si="0"/>
        <v>0</v>
      </c>
      <c r="M7" s="144">
        <f>L7*関係係数シート!F5</f>
        <v>0</v>
      </c>
      <c r="N7" s="145">
        <f>L7*関係係数シート!E5</f>
        <v>0</v>
      </c>
      <c r="O7" s="138"/>
      <c r="P7" s="146"/>
      <c r="Q7" s="147"/>
      <c r="R7" s="144">
        <f>$Q$43*関係係数シート!G5</f>
        <v>0</v>
      </c>
      <c r="S7" s="144">
        <f>R7*関係係数シート!D5</f>
        <v>0</v>
      </c>
      <c r="T7" s="144">
        <v>0</v>
      </c>
      <c r="U7" s="144">
        <f>T7*関係係数シート!F5</f>
        <v>0</v>
      </c>
      <c r="V7" s="145">
        <f>T7*関係係数シート!E5</f>
        <v>0</v>
      </c>
      <c r="W7" s="138"/>
      <c r="X7" s="151">
        <f>ROUND(F7*関係係数シート!$H5,0)</f>
        <v>0</v>
      </c>
      <c r="Y7" s="151">
        <f>ROUND(L7*関係係数シート!$H5,0)</f>
        <v>0</v>
      </c>
      <c r="Z7" s="152">
        <f>ROUND(T7*関係係数シート!$H5,0)</f>
        <v>0</v>
      </c>
      <c r="AA7" s="152">
        <f>ROUND(F7*関係係数シート!$I5,0)</f>
        <v>0</v>
      </c>
      <c r="AB7" s="212">
        <f>ROUND(L7*関係係数シート!$I5,0)</f>
        <v>0</v>
      </c>
      <c r="AC7" s="213">
        <f>ROUND(T7*関係係数シート!$I5,0)</f>
        <v>0</v>
      </c>
      <c r="AE7" s="42" t="s">
        <v>1</v>
      </c>
      <c r="AF7" s="43" t="s">
        <v>32</v>
      </c>
      <c r="AG7" s="139">
        <f>AG$45*関係係数シート!BK5</f>
        <v>0</v>
      </c>
      <c r="AH7" s="141">
        <f>AH$45*関係係数シート!BL5</f>
        <v>0</v>
      </c>
      <c r="AI7" s="141">
        <f>AI$45*関係係数シート!BM5</f>
        <v>0</v>
      </c>
      <c r="AJ7" s="141">
        <f>AJ$45*関係係数シート!BN5</f>
        <v>0</v>
      </c>
      <c r="AK7" s="141">
        <f>AK$45*関係係数シート!BO5</f>
        <v>0</v>
      </c>
      <c r="AL7" s="141">
        <f>AL$45*関係係数シート!BP5</f>
        <v>0</v>
      </c>
      <c r="AM7" s="141">
        <f>AM$45*関係係数シート!BQ5</f>
        <v>0</v>
      </c>
      <c r="AN7" s="141">
        <f>AN$45*関係係数シート!BR5</f>
        <v>0</v>
      </c>
      <c r="AO7" s="141">
        <f>AO$45*関係係数シート!BS5</f>
        <v>0</v>
      </c>
      <c r="AP7" s="141">
        <f>AP$45*関係係数シート!BT5</f>
        <v>0</v>
      </c>
      <c r="AQ7" s="141">
        <f>AQ$45*関係係数シート!BU5</f>
        <v>0</v>
      </c>
      <c r="AR7" s="141">
        <f>AR$45*関係係数シート!BV5</f>
        <v>0</v>
      </c>
      <c r="AS7" s="141">
        <f>AS$45*関係係数シート!BW5</f>
        <v>0</v>
      </c>
      <c r="AT7" s="141">
        <f>AT$45*関係係数シート!BX5</f>
        <v>0</v>
      </c>
      <c r="AU7" s="141">
        <f>AU$45*関係係数シート!BY5</f>
        <v>0</v>
      </c>
      <c r="AV7" s="141">
        <f>AV$45*関係係数シート!BZ5</f>
        <v>0</v>
      </c>
      <c r="AW7" s="141">
        <f>AW$45*関係係数シート!CA5</f>
        <v>0</v>
      </c>
      <c r="AX7" s="141">
        <f>AX$45*関係係数シート!CB5</f>
        <v>0</v>
      </c>
      <c r="AY7" s="141">
        <f>AY$45*関係係数シート!CC5</f>
        <v>0</v>
      </c>
      <c r="AZ7" s="141">
        <f>AZ$45*関係係数シート!CD5</f>
        <v>0</v>
      </c>
      <c r="BA7" s="141">
        <f>BA$45*関係係数シート!CE5</f>
        <v>0</v>
      </c>
      <c r="BB7" s="141">
        <f>BB$45*関係係数シート!CF5</f>
        <v>0</v>
      </c>
      <c r="BC7" s="141">
        <f>BC$45*関係係数シート!CG5</f>
        <v>0</v>
      </c>
      <c r="BD7" s="141">
        <f>BD$45*関係係数シート!CH5</f>
        <v>0</v>
      </c>
      <c r="BE7" s="141">
        <f>BE$45*関係係数シート!CI5</f>
        <v>0</v>
      </c>
      <c r="BF7" s="141">
        <f>BF$45*関係係数シート!CJ5</f>
        <v>0</v>
      </c>
      <c r="BG7" s="141">
        <f>BG$45*関係係数シート!CK5</f>
        <v>0</v>
      </c>
      <c r="BH7" s="141">
        <f>BH$45*関係係数シート!CL5</f>
        <v>0</v>
      </c>
      <c r="BI7" s="141">
        <f>BI$45*関係係数シート!CM5</f>
        <v>0</v>
      </c>
      <c r="BJ7" s="141">
        <f>BJ$45*関係係数シート!CN5</f>
        <v>0</v>
      </c>
      <c r="BK7" s="141">
        <f>BK$45*関係係数シート!CO5</f>
        <v>0</v>
      </c>
      <c r="BL7" s="141">
        <f>BL$45*関係係数シート!CP5</f>
        <v>0</v>
      </c>
      <c r="BM7" s="141">
        <f>BM$45*関係係数シート!CQ5</f>
        <v>0</v>
      </c>
      <c r="BN7" s="141">
        <f>BN$45*関係係数シート!CR5</f>
        <v>0</v>
      </c>
      <c r="BO7" s="141">
        <f>BO$45*関係係数シート!CS5</f>
        <v>0</v>
      </c>
      <c r="BP7" s="141">
        <f>BP$45*関係係数シート!CT5</f>
        <v>0</v>
      </c>
      <c r="BQ7" s="141">
        <f>BQ$45*関係係数シート!CU5</f>
        <v>0</v>
      </c>
      <c r="BR7" s="143">
        <f>SUM(AG7:BQ7)</f>
        <v>0</v>
      </c>
    </row>
    <row r="8" spans="2:70" ht="20.100000000000001" customHeight="1">
      <c r="B8" s="42" t="s">
        <v>2</v>
      </c>
      <c r="C8" s="43" t="s">
        <v>90</v>
      </c>
      <c r="D8" s="209">
        <f>生産増加の入力シート!D8</f>
        <v>0</v>
      </c>
      <c r="E8" s="214"/>
      <c r="F8" s="144">
        <f>生産増加の入力シート!D8</f>
        <v>0</v>
      </c>
      <c r="G8" s="144">
        <f>F8*関係係数シート!F6</f>
        <v>0</v>
      </c>
      <c r="H8" s="144">
        <f>F8*関係係数シート!E6</f>
        <v>0</v>
      </c>
      <c r="I8" s="211"/>
      <c r="J8" s="144">
        <v>0</v>
      </c>
      <c r="K8" s="211"/>
      <c r="L8" s="144">
        <f t="shared" si="0"/>
        <v>0</v>
      </c>
      <c r="M8" s="144">
        <f>L8*関係係数シート!F6</f>
        <v>0</v>
      </c>
      <c r="N8" s="145">
        <f>L8*関係係数シート!E6</f>
        <v>0</v>
      </c>
      <c r="O8" s="138"/>
      <c r="P8" s="146"/>
      <c r="Q8" s="147"/>
      <c r="R8" s="144">
        <f>$Q$43*関係係数シート!G6</f>
        <v>0</v>
      </c>
      <c r="S8" s="144">
        <f>R8*関係係数シート!D6</f>
        <v>0</v>
      </c>
      <c r="T8" s="144">
        <v>0</v>
      </c>
      <c r="U8" s="144">
        <f>T8*関係係数シート!F6</f>
        <v>0</v>
      </c>
      <c r="V8" s="145">
        <f>T8*関係係数シート!E6</f>
        <v>0</v>
      </c>
      <c r="W8" s="138"/>
      <c r="X8" s="151">
        <f>ROUND(F8*関係係数シート!$H6,0)</f>
        <v>0</v>
      </c>
      <c r="Y8" s="151">
        <f>ROUND(L8*関係係数シート!$H6,0)</f>
        <v>0</v>
      </c>
      <c r="Z8" s="152">
        <f>ROUND(T8*関係係数シート!$H6,0)</f>
        <v>0</v>
      </c>
      <c r="AA8" s="152">
        <f>ROUND(F8*関係係数シート!$I6,0)</f>
        <v>0</v>
      </c>
      <c r="AB8" s="212">
        <f>ROUND(L8*関係係数シート!$I6,0)</f>
        <v>0</v>
      </c>
      <c r="AC8" s="213">
        <f>ROUND(T8*関係係数シート!$I6,0)</f>
        <v>0</v>
      </c>
      <c r="AE8" s="42" t="s">
        <v>2</v>
      </c>
      <c r="AF8" s="43" t="s">
        <v>90</v>
      </c>
      <c r="AG8" s="139">
        <f>AG$45*関係係数シート!BK6</f>
        <v>0</v>
      </c>
      <c r="AH8" s="141">
        <f>AH$45*関係係数シート!BL6</f>
        <v>0</v>
      </c>
      <c r="AI8" s="141">
        <f>AI$45*関係係数シート!BM6</f>
        <v>0</v>
      </c>
      <c r="AJ8" s="141">
        <f>AJ$45*関係係数シート!BN6</f>
        <v>0</v>
      </c>
      <c r="AK8" s="141">
        <f>AK$45*関係係数シート!BO6</f>
        <v>0</v>
      </c>
      <c r="AL8" s="141">
        <f>AL$45*関係係数シート!BP6</f>
        <v>0</v>
      </c>
      <c r="AM8" s="141">
        <f>AM$45*関係係数シート!BQ6</f>
        <v>0</v>
      </c>
      <c r="AN8" s="141">
        <f>AN$45*関係係数シート!BR6</f>
        <v>0</v>
      </c>
      <c r="AO8" s="141">
        <f>AO$45*関係係数シート!BS6</f>
        <v>0</v>
      </c>
      <c r="AP8" s="141">
        <f>AP$45*関係係数シート!BT6</f>
        <v>0</v>
      </c>
      <c r="AQ8" s="141">
        <f>AQ$45*関係係数シート!BU6</f>
        <v>0</v>
      </c>
      <c r="AR8" s="141">
        <f>AR$45*関係係数シート!BV6</f>
        <v>0</v>
      </c>
      <c r="AS8" s="141">
        <f>AS$45*関係係数シート!BW6</f>
        <v>0</v>
      </c>
      <c r="AT8" s="141">
        <f>AT$45*関係係数シート!BX6</f>
        <v>0</v>
      </c>
      <c r="AU8" s="141">
        <f>AU$45*関係係数シート!BY6</f>
        <v>0</v>
      </c>
      <c r="AV8" s="141">
        <f>AV$45*関係係数シート!BZ6</f>
        <v>0</v>
      </c>
      <c r="AW8" s="141">
        <f>AW$45*関係係数シート!CA6</f>
        <v>0</v>
      </c>
      <c r="AX8" s="141">
        <f>AX$45*関係係数シート!CB6</f>
        <v>0</v>
      </c>
      <c r="AY8" s="141">
        <f>AY$45*関係係数シート!CC6</f>
        <v>0</v>
      </c>
      <c r="AZ8" s="141">
        <f>AZ$45*関係係数シート!CD6</f>
        <v>0</v>
      </c>
      <c r="BA8" s="141">
        <f>BA$45*関係係数シート!CE6</f>
        <v>0</v>
      </c>
      <c r="BB8" s="141">
        <f>BB$45*関係係数シート!CF6</f>
        <v>0</v>
      </c>
      <c r="BC8" s="141">
        <f>BC$45*関係係数シート!CG6</f>
        <v>0</v>
      </c>
      <c r="BD8" s="141">
        <f>BD$45*関係係数シート!CH6</f>
        <v>0</v>
      </c>
      <c r="BE8" s="141">
        <f>BE$45*関係係数シート!CI6</f>
        <v>0</v>
      </c>
      <c r="BF8" s="141">
        <f>BF$45*関係係数シート!CJ6</f>
        <v>0</v>
      </c>
      <c r="BG8" s="141">
        <f>BG$45*関係係数シート!CK6</f>
        <v>0</v>
      </c>
      <c r="BH8" s="141">
        <f>BH$45*関係係数シート!CL6</f>
        <v>0</v>
      </c>
      <c r="BI8" s="141">
        <f>BI$45*関係係数シート!CM6</f>
        <v>0</v>
      </c>
      <c r="BJ8" s="141">
        <f>BJ$45*関係係数シート!CN6</f>
        <v>0</v>
      </c>
      <c r="BK8" s="141">
        <f>BK$45*関係係数シート!CO6</f>
        <v>0</v>
      </c>
      <c r="BL8" s="141">
        <f>BL$45*関係係数シート!CP6</f>
        <v>0</v>
      </c>
      <c r="BM8" s="141">
        <f>BM$45*関係係数シート!CQ6</f>
        <v>0</v>
      </c>
      <c r="BN8" s="141">
        <f>BN$45*関係係数シート!CR6</f>
        <v>0</v>
      </c>
      <c r="BO8" s="141">
        <f>BO$45*関係係数シート!CS6</f>
        <v>0</v>
      </c>
      <c r="BP8" s="141">
        <f>BP$45*関係係数シート!CT6</f>
        <v>0</v>
      </c>
      <c r="BQ8" s="141">
        <f>BQ$45*関係係数シート!CU6</f>
        <v>0</v>
      </c>
      <c r="BR8" s="143">
        <f t="shared" ref="BR8:BR42" si="1">SUM(AG8:BQ8)</f>
        <v>0</v>
      </c>
    </row>
    <row r="9" spans="2:70" ht="20.100000000000001" customHeight="1">
      <c r="B9" s="42" t="s">
        <v>3</v>
      </c>
      <c r="C9" s="43" t="s">
        <v>33</v>
      </c>
      <c r="D9" s="209">
        <f>生産増加の入力シート!D9</f>
        <v>0</v>
      </c>
      <c r="E9" s="214"/>
      <c r="F9" s="144">
        <f>生産増加の入力シート!D9</f>
        <v>0</v>
      </c>
      <c r="G9" s="144">
        <f>F9*関係係数シート!F7</f>
        <v>0</v>
      </c>
      <c r="H9" s="144">
        <f>F9*関係係数シート!E7</f>
        <v>0</v>
      </c>
      <c r="I9" s="211"/>
      <c r="J9" s="144">
        <v>0</v>
      </c>
      <c r="K9" s="211"/>
      <c r="L9" s="144">
        <f t="shared" si="0"/>
        <v>0</v>
      </c>
      <c r="M9" s="144">
        <f>L9*関係係数シート!F7</f>
        <v>0</v>
      </c>
      <c r="N9" s="145">
        <f>L9*関係係数シート!E7</f>
        <v>0</v>
      </c>
      <c r="O9" s="138"/>
      <c r="P9" s="146"/>
      <c r="Q9" s="147"/>
      <c r="R9" s="144">
        <f>$Q$43*関係係数シート!G7</f>
        <v>0</v>
      </c>
      <c r="S9" s="144">
        <f>R9*関係係数シート!D7</f>
        <v>0</v>
      </c>
      <c r="T9" s="144">
        <v>0</v>
      </c>
      <c r="U9" s="144">
        <f>T9*関係係数シート!F7</f>
        <v>0</v>
      </c>
      <c r="V9" s="145">
        <f>T9*関係係数シート!E7</f>
        <v>0</v>
      </c>
      <c r="W9" s="138"/>
      <c r="X9" s="151">
        <f>ROUND(F9*関係係数シート!$H7,0)</f>
        <v>0</v>
      </c>
      <c r="Y9" s="151">
        <f>ROUND(L9*関係係数シート!$H7,0)</f>
        <v>0</v>
      </c>
      <c r="Z9" s="152">
        <f>ROUND(T9*関係係数シート!$H7,0)</f>
        <v>0</v>
      </c>
      <c r="AA9" s="152">
        <f>ROUND(F9*関係係数シート!$I7,0)</f>
        <v>0</v>
      </c>
      <c r="AB9" s="212">
        <f>ROUND(L9*関係係数シート!$I7,0)</f>
        <v>0</v>
      </c>
      <c r="AC9" s="213">
        <f>ROUND(T9*関係係数シート!$I7,0)</f>
        <v>0</v>
      </c>
      <c r="AE9" s="42" t="s">
        <v>3</v>
      </c>
      <c r="AF9" s="43" t="s">
        <v>33</v>
      </c>
      <c r="AG9" s="139">
        <f>AG$45*関係係数シート!BK7</f>
        <v>0</v>
      </c>
      <c r="AH9" s="141">
        <f>AH$45*関係係数シート!BL7</f>
        <v>0</v>
      </c>
      <c r="AI9" s="141">
        <f>AI$45*関係係数シート!BM7</f>
        <v>0</v>
      </c>
      <c r="AJ9" s="141">
        <f>AJ$45*関係係数シート!BN7</f>
        <v>0</v>
      </c>
      <c r="AK9" s="141">
        <f>AK$45*関係係数シート!BO7</f>
        <v>0</v>
      </c>
      <c r="AL9" s="141">
        <f>AL$45*関係係数シート!BP7</f>
        <v>0</v>
      </c>
      <c r="AM9" s="141">
        <f>AM$45*関係係数シート!BQ7</f>
        <v>0</v>
      </c>
      <c r="AN9" s="141">
        <f>AN$45*関係係数シート!BR7</f>
        <v>0</v>
      </c>
      <c r="AO9" s="141">
        <f>AO$45*関係係数シート!BS7</f>
        <v>0</v>
      </c>
      <c r="AP9" s="141">
        <f>AP$45*関係係数シート!BT7</f>
        <v>0</v>
      </c>
      <c r="AQ9" s="141">
        <f>AQ$45*関係係数シート!BU7</f>
        <v>0</v>
      </c>
      <c r="AR9" s="141">
        <f>AR$45*関係係数シート!BV7</f>
        <v>0</v>
      </c>
      <c r="AS9" s="141">
        <f>AS$45*関係係数シート!BW7</f>
        <v>0</v>
      </c>
      <c r="AT9" s="141">
        <f>AT$45*関係係数シート!BX7</f>
        <v>0</v>
      </c>
      <c r="AU9" s="141">
        <f>AU$45*関係係数シート!BY7</f>
        <v>0</v>
      </c>
      <c r="AV9" s="141">
        <f>AV$45*関係係数シート!BZ7</f>
        <v>0</v>
      </c>
      <c r="AW9" s="141">
        <f>AW$45*関係係数シート!CA7</f>
        <v>0</v>
      </c>
      <c r="AX9" s="141">
        <f>AX$45*関係係数シート!CB7</f>
        <v>0</v>
      </c>
      <c r="AY9" s="141">
        <f>AY$45*関係係数シート!CC7</f>
        <v>0</v>
      </c>
      <c r="AZ9" s="141">
        <f>AZ$45*関係係数シート!CD7</f>
        <v>0</v>
      </c>
      <c r="BA9" s="141">
        <f>BA$45*関係係数シート!CE7</f>
        <v>0</v>
      </c>
      <c r="BB9" s="141">
        <f>BB$45*関係係数シート!CF7</f>
        <v>0</v>
      </c>
      <c r="BC9" s="141">
        <f>BC$45*関係係数シート!CG7</f>
        <v>0</v>
      </c>
      <c r="BD9" s="141">
        <f>BD$45*関係係数シート!CH7</f>
        <v>0</v>
      </c>
      <c r="BE9" s="141">
        <f>BE$45*関係係数シート!CI7</f>
        <v>0</v>
      </c>
      <c r="BF9" s="141">
        <f>BF$45*関係係数シート!CJ7</f>
        <v>0</v>
      </c>
      <c r="BG9" s="141">
        <f>BG$45*関係係数シート!CK7</f>
        <v>0</v>
      </c>
      <c r="BH9" s="141">
        <f>BH$45*関係係数シート!CL7</f>
        <v>0</v>
      </c>
      <c r="BI9" s="141">
        <f>BI$45*関係係数シート!CM7</f>
        <v>0</v>
      </c>
      <c r="BJ9" s="141">
        <f>BJ$45*関係係数シート!CN7</f>
        <v>0</v>
      </c>
      <c r="BK9" s="141">
        <f>BK$45*関係係数シート!CO7</f>
        <v>0</v>
      </c>
      <c r="BL9" s="141">
        <f>BL$45*関係係数シート!CP7</f>
        <v>0</v>
      </c>
      <c r="BM9" s="141">
        <f>BM$45*関係係数シート!CQ7</f>
        <v>0</v>
      </c>
      <c r="BN9" s="141">
        <f>BN$45*関係係数シート!CR7</f>
        <v>0</v>
      </c>
      <c r="BO9" s="141">
        <f>BO$45*関係係数シート!CS7</f>
        <v>0</v>
      </c>
      <c r="BP9" s="141">
        <f>BP$45*関係係数シート!CT7</f>
        <v>0</v>
      </c>
      <c r="BQ9" s="141">
        <f>BQ$45*関係係数シート!CU7</f>
        <v>0</v>
      </c>
      <c r="BR9" s="143">
        <f t="shared" si="1"/>
        <v>0</v>
      </c>
    </row>
    <row r="10" spans="2:70" ht="20.100000000000001" customHeight="1">
      <c r="B10" s="42" t="s">
        <v>4</v>
      </c>
      <c r="C10" s="43" t="s">
        <v>34</v>
      </c>
      <c r="D10" s="209">
        <f>生産増加の入力シート!D10</f>
        <v>0</v>
      </c>
      <c r="E10" s="214"/>
      <c r="F10" s="144">
        <f>生産増加の入力シート!D10</f>
        <v>0</v>
      </c>
      <c r="G10" s="144">
        <f>F10*関係係数シート!F8</f>
        <v>0</v>
      </c>
      <c r="H10" s="144">
        <f>F10*関係係数シート!E8</f>
        <v>0</v>
      </c>
      <c r="I10" s="211"/>
      <c r="J10" s="144">
        <v>0</v>
      </c>
      <c r="K10" s="211"/>
      <c r="L10" s="144">
        <f t="shared" si="0"/>
        <v>0</v>
      </c>
      <c r="M10" s="144">
        <f>L10*関係係数シート!F8</f>
        <v>0</v>
      </c>
      <c r="N10" s="145">
        <f>L10*関係係数シート!E8</f>
        <v>0</v>
      </c>
      <c r="O10" s="138"/>
      <c r="P10" s="146"/>
      <c r="Q10" s="147"/>
      <c r="R10" s="144">
        <f>$Q$43*関係係数シート!G8</f>
        <v>0</v>
      </c>
      <c r="S10" s="144">
        <f>R10*関係係数シート!D8</f>
        <v>0</v>
      </c>
      <c r="T10" s="144">
        <v>0</v>
      </c>
      <c r="U10" s="144">
        <f>T10*関係係数シート!F8</f>
        <v>0</v>
      </c>
      <c r="V10" s="145">
        <f>T10*関係係数シート!E8</f>
        <v>0</v>
      </c>
      <c r="W10" s="138"/>
      <c r="X10" s="151">
        <f>ROUND(F10*関係係数シート!$H8,0)</f>
        <v>0</v>
      </c>
      <c r="Y10" s="151">
        <f>ROUND(L10*関係係数シート!$H8,0)</f>
        <v>0</v>
      </c>
      <c r="Z10" s="152">
        <f>ROUND(T10*関係係数シート!$H8,0)</f>
        <v>0</v>
      </c>
      <c r="AA10" s="152">
        <f>ROUND(F10*関係係数シート!$I8,0)</f>
        <v>0</v>
      </c>
      <c r="AB10" s="212">
        <f>ROUND(L10*関係係数シート!$I8,0)</f>
        <v>0</v>
      </c>
      <c r="AC10" s="213">
        <f>ROUND(T10*関係係数シート!$I8,0)</f>
        <v>0</v>
      </c>
      <c r="AE10" s="42" t="s">
        <v>4</v>
      </c>
      <c r="AF10" s="43" t="s">
        <v>34</v>
      </c>
      <c r="AG10" s="139">
        <f>AG$45*関係係数シート!BK8</f>
        <v>0</v>
      </c>
      <c r="AH10" s="141">
        <f>AH$45*関係係数シート!BL8</f>
        <v>0</v>
      </c>
      <c r="AI10" s="141">
        <f>AI$45*関係係数シート!BM8</f>
        <v>0</v>
      </c>
      <c r="AJ10" s="141">
        <f>AJ$45*関係係数シート!BN8</f>
        <v>0</v>
      </c>
      <c r="AK10" s="141">
        <f>AK$45*関係係数シート!BO8</f>
        <v>0</v>
      </c>
      <c r="AL10" s="141">
        <f>AL$45*関係係数シート!BP8</f>
        <v>0</v>
      </c>
      <c r="AM10" s="141">
        <f>AM$45*関係係数シート!BQ8</f>
        <v>0</v>
      </c>
      <c r="AN10" s="141">
        <f>AN$45*関係係数シート!BR8</f>
        <v>0</v>
      </c>
      <c r="AO10" s="141">
        <f>AO$45*関係係数シート!BS8</f>
        <v>0</v>
      </c>
      <c r="AP10" s="141">
        <f>AP$45*関係係数シート!BT8</f>
        <v>0</v>
      </c>
      <c r="AQ10" s="141">
        <f>AQ$45*関係係数シート!BU8</f>
        <v>0</v>
      </c>
      <c r="AR10" s="141">
        <f>AR$45*関係係数シート!BV8</f>
        <v>0</v>
      </c>
      <c r="AS10" s="141">
        <f>AS$45*関係係数シート!BW8</f>
        <v>0</v>
      </c>
      <c r="AT10" s="141">
        <f>AT$45*関係係数シート!BX8</f>
        <v>0</v>
      </c>
      <c r="AU10" s="141">
        <f>AU$45*関係係数シート!BY8</f>
        <v>0</v>
      </c>
      <c r="AV10" s="141">
        <f>AV$45*関係係数シート!BZ8</f>
        <v>0</v>
      </c>
      <c r="AW10" s="141">
        <f>AW$45*関係係数シート!CA8</f>
        <v>0</v>
      </c>
      <c r="AX10" s="141">
        <f>AX$45*関係係数シート!CB8</f>
        <v>0</v>
      </c>
      <c r="AY10" s="141">
        <f>AY$45*関係係数シート!CC8</f>
        <v>0</v>
      </c>
      <c r="AZ10" s="141">
        <f>AZ$45*関係係数シート!CD8</f>
        <v>0</v>
      </c>
      <c r="BA10" s="141">
        <f>BA$45*関係係数シート!CE8</f>
        <v>0</v>
      </c>
      <c r="BB10" s="141">
        <f>BB$45*関係係数シート!CF8</f>
        <v>0</v>
      </c>
      <c r="BC10" s="141">
        <f>BC$45*関係係数シート!CG8</f>
        <v>0</v>
      </c>
      <c r="BD10" s="141">
        <f>BD$45*関係係数シート!CH8</f>
        <v>0</v>
      </c>
      <c r="BE10" s="141">
        <f>BE$45*関係係数シート!CI8</f>
        <v>0</v>
      </c>
      <c r="BF10" s="141">
        <f>BF$45*関係係数シート!CJ8</f>
        <v>0</v>
      </c>
      <c r="BG10" s="141">
        <f>BG$45*関係係数シート!CK8</f>
        <v>0</v>
      </c>
      <c r="BH10" s="141">
        <f>BH$45*関係係数シート!CL8</f>
        <v>0</v>
      </c>
      <c r="BI10" s="141">
        <f>BI$45*関係係数シート!CM8</f>
        <v>0</v>
      </c>
      <c r="BJ10" s="141">
        <f>BJ$45*関係係数シート!CN8</f>
        <v>0</v>
      </c>
      <c r="BK10" s="141">
        <f>BK$45*関係係数シート!CO8</f>
        <v>0</v>
      </c>
      <c r="BL10" s="141">
        <f>BL$45*関係係数シート!CP8</f>
        <v>0</v>
      </c>
      <c r="BM10" s="141">
        <f>BM$45*関係係数シート!CQ8</f>
        <v>0</v>
      </c>
      <c r="BN10" s="141">
        <f>BN$45*関係係数シート!CR8</f>
        <v>0</v>
      </c>
      <c r="BO10" s="141">
        <f>BO$45*関係係数シート!CS8</f>
        <v>0</v>
      </c>
      <c r="BP10" s="141">
        <f>BP$45*関係係数シート!CT8</f>
        <v>0</v>
      </c>
      <c r="BQ10" s="141">
        <f>BQ$45*関係係数シート!CU8</f>
        <v>0</v>
      </c>
      <c r="BR10" s="143">
        <f t="shared" si="1"/>
        <v>0</v>
      </c>
    </row>
    <row r="11" spans="2:70" ht="20.100000000000001" customHeight="1">
      <c r="B11" s="42" t="s">
        <v>5</v>
      </c>
      <c r="C11" s="43" t="s">
        <v>35</v>
      </c>
      <c r="D11" s="209">
        <f>生産増加の入力シート!D11</f>
        <v>0</v>
      </c>
      <c r="E11" s="214"/>
      <c r="F11" s="144">
        <f>生産増加の入力シート!D11</f>
        <v>0</v>
      </c>
      <c r="G11" s="144">
        <f>F11*関係係数シート!F9</f>
        <v>0</v>
      </c>
      <c r="H11" s="144">
        <f>F11*関係係数シート!E9</f>
        <v>0</v>
      </c>
      <c r="I11" s="211"/>
      <c r="J11" s="144">
        <v>0</v>
      </c>
      <c r="K11" s="211"/>
      <c r="L11" s="144">
        <f t="shared" si="0"/>
        <v>0</v>
      </c>
      <c r="M11" s="144">
        <f>L11*関係係数シート!F9</f>
        <v>0</v>
      </c>
      <c r="N11" s="145">
        <f>L11*関係係数シート!E9</f>
        <v>0</v>
      </c>
      <c r="O11" s="138"/>
      <c r="P11" s="146"/>
      <c r="Q11" s="147"/>
      <c r="R11" s="144">
        <f>$Q$43*関係係数シート!G9</f>
        <v>0</v>
      </c>
      <c r="S11" s="144">
        <f>R11*関係係数シート!D9</f>
        <v>0</v>
      </c>
      <c r="T11" s="144">
        <v>0</v>
      </c>
      <c r="U11" s="144">
        <f>T11*関係係数シート!F9</f>
        <v>0</v>
      </c>
      <c r="V11" s="145">
        <f>T11*関係係数シート!E9</f>
        <v>0</v>
      </c>
      <c r="W11" s="138"/>
      <c r="X11" s="151">
        <f>ROUND(F11*関係係数シート!$H9,0)</f>
        <v>0</v>
      </c>
      <c r="Y11" s="151">
        <f>ROUND(L11*関係係数シート!$H9,0)</f>
        <v>0</v>
      </c>
      <c r="Z11" s="152">
        <f>ROUND(T11*関係係数シート!$H9,0)</f>
        <v>0</v>
      </c>
      <c r="AA11" s="152">
        <f>ROUND(F11*関係係数シート!$I9,0)</f>
        <v>0</v>
      </c>
      <c r="AB11" s="212">
        <f>ROUND(L11*関係係数シート!$I9,0)</f>
        <v>0</v>
      </c>
      <c r="AC11" s="213">
        <f>ROUND(T11*関係係数シート!$I9,0)</f>
        <v>0</v>
      </c>
      <c r="AE11" s="42" t="s">
        <v>5</v>
      </c>
      <c r="AF11" s="43" t="s">
        <v>35</v>
      </c>
      <c r="AG11" s="139">
        <f>AG$45*関係係数シート!BK9</f>
        <v>0</v>
      </c>
      <c r="AH11" s="141">
        <f>AH$45*関係係数シート!BL9</f>
        <v>0</v>
      </c>
      <c r="AI11" s="141">
        <f>AI$45*関係係数シート!BM9</f>
        <v>0</v>
      </c>
      <c r="AJ11" s="141">
        <f>AJ$45*関係係数シート!BN9</f>
        <v>0</v>
      </c>
      <c r="AK11" s="141">
        <f>AK$45*関係係数シート!BO9</f>
        <v>0</v>
      </c>
      <c r="AL11" s="141">
        <f>AL$45*関係係数シート!BP9</f>
        <v>0</v>
      </c>
      <c r="AM11" s="141">
        <f>AM$45*関係係数シート!BQ9</f>
        <v>0</v>
      </c>
      <c r="AN11" s="141">
        <f>AN$45*関係係数シート!BR9</f>
        <v>0</v>
      </c>
      <c r="AO11" s="141">
        <f>AO$45*関係係数シート!BS9</f>
        <v>0</v>
      </c>
      <c r="AP11" s="141">
        <f>AP$45*関係係数シート!BT9</f>
        <v>0</v>
      </c>
      <c r="AQ11" s="141">
        <f>AQ$45*関係係数シート!BU9</f>
        <v>0</v>
      </c>
      <c r="AR11" s="141">
        <f>AR$45*関係係数シート!BV9</f>
        <v>0</v>
      </c>
      <c r="AS11" s="141">
        <f>AS$45*関係係数シート!BW9</f>
        <v>0</v>
      </c>
      <c r="AT11" s="141">
        <f>AT$45*関係係数シート!BX9</f>
        <v>0</v>
      </c>
      <c r="AU11" s="141">
        <f>AU$45*関係係数シート!BY9</f>
        <v>0</v>
      </c>
      <c r="AV11" s="141">
        <f>AV$45*関係係数シート!BZ9</f>
        <v>0</v>
      </c>
      <c r="AW11" s="141">
        <f>AW$45*関係係数シート!CA9</f>
        <v>0</v>
      </c>
      <c r="AX11" s="141">
        <f>AX$45*関係係数シート!CB9</f>
        <v>0</v>
      </c>
      <c r="AY11" s="141">
        <f>AY$45*関係係数シート!CC9</f>
        <v>0</v>
      </c>
      <c r="AZ11" s="141">
        <f>AZ$45*関係係数シート!CD9</f>
        <v>0</v>
      </c>
      <c r="BA11" s="141">
        <f>BA$45*関係係数シート!CE9</f>
        <v>0</v>
      </c>
      <c r="BB11" s="141">
        <f>BB$45*関係係数シート!CF9</f>
        <v>0</v>
      </c>
      <c r="BC11" s="141">
        <f>BC$45*関係係数シート!CG9</f>
        <v>0</v>
      </c>
      <c r="BD11" s="141">
        <f>BD$45*関係係数シート!CH9</f>
        <v>0</v>
      </c>
      <c r="BE11" s="141">
        <f>BE$45*関係係数シート!CI9</f>
        <v>0</v>
      </c>
      <c r="BF11" s="141">
        <f>BF$45*関係係数シート!CJ9</f>
        <v>0</v>
      </c>
      <c r="BG11" s="141">
        <f>BG$45*関係係数シート!CK9</f>
        <v>0</v>
      </c>
      <c r="BH11" s="141">
        <f>BH$45*関係係数シート!CL9</f>
        <v>0</v>
      </c>
      <c r="BI11" s="141">
        <f>BI$45*関係係数シート!CM9</f>
        <v>0</v>
      </c>
      <c r="BJ11" s="141">
        <f>BJ$45*関係係数シート!CN9</f>
        <v>0</v>
      </c>
      <c r="BK11" s="141">
        <f>BK$45*関係係数シート!CO9</f>
        <v>0</v>
      </c>
      <c r="BL11" s="141">
        <f>BL$45*関係係数シート!CP9</f>
        <v>0</v>
      </c>
      <c r="BM11" s="141">
        <f>BM$45*関係係数シート!CQ9</f>
        <v>0</v>
      </c>
      <c r="BN11" s="141">
        <f>BN$45*関係係数シート!CR9</f>
        <v>0</v>
      </c>
      <c r="BO11" s="141">
        <f>BO$45*関係係数シート!CS9</f>
        <v>0</v>
      </c>
      <c r="BP11" s="141">
        <f>BP$45*関係係数シート!CT9</f>
        <v>0</v>
      </c>
      <c r="BQ11" s="141">
        <f>BQ$45*関係係数シート!CU9</f>
        <v>0</v>
      </c>
      <c r="BR11" s="143">
        <f t="shared" si="1"/>
        <v>0</v>
      </c>
    </row>
    <row r="12" spans="2:70" ht="20.100000000000001" customHeight="1">
      <c r="B12" s="42" t="s">
        <v>6</v>
      </c>
      <c r="C12" s="43" t="s">
        <v>36</v>
      </c>
      <c r="D12" s="209">
        <f>生産増加の入力シート!D12</f>
        <v>0</v>
      </c>
      <c r="E12" s="214"/>
      <c r="F12" s="244">
        <f>生産増加の入力シート!D12</f>
        <v>0</v>
      </c>
      <c r="G12" s="144">
        <f>F12*関係係数シート!F10</f>
        <v>0</v>
      </c>
      <c r="H12" s="144">
        <f>F12*関係係数シート!E10</f>
        <v>0</v>
      </c>
      <c r="I12" s="211"/>
      <c r="J12" s="144">
        <v>0</v>
      </c>
      <c r="K12" s="211"/>
      <c r="L12" s="144">
        <f t="shared" si="0"/>
        <v>0</v>
      </c>
      <c r="M12" s="144">
        <f>L12*関係係数シート!F10</f>
        <v>0</v>
      </c>
      <c r="N12" s="145">
        <f>L12*関係係数シート!E10</f>
        <v>0</v>
      </c>
      <c r="O12" s="138"/>
      <c r="P12" s="146"/>
      <c r="Q12" s="147"/>
      <c r="R12" s="144">
        <f>$Q$43*関係係数シート!G10</f>
        <v>0</v>
      </c>
      <c r="S12" s="144">
        <f>R12*関係係数シート!D10</f>
        <v>0</v>
      </c>
      <c r="T12" s="144">
        <v>0</v>
      </c>
      <c r="U12" s="144">
        <f>T12*関係係数シート!F10</f>
        <v>0</v>
      </c>
      <c r="V12" s="145">
        <f>T12*関係係数シート!E10</f>
        <v>0</v>
      </c>
      <c r="W12" s="138"/>
      <c r="X12" s="151">
        <f>ROUND(F12*関係係数シート!$H10,0)</f>
        <v>0</v>
      </c>
      <c r="Y12" s="151">
        <f>ROUND(L12*関係係数シート!$H10,0)</f>
        <v>0</v>
      </c>
      <c r="Z12" s="152">
        <f>ROUND(T12*関係係数シート!$H10,0)</f>
        <v>0</v>
      </c>
      <c r="AA12" s="152">
        <f>ROUND(F12*関係係数シート!$I10,0)</f>
        <v>0</v>
      </c>
      <c r="AB12" s="212">
        <f>ROUND(L12*関係係数シート!$I10,0)</f>
        <v>0</v>
      </c>
      <c r="AC12" s="213">
        <f>ROUND(T12*関係係数シート!$I10,0)</f>
        <v>0</v>
      </c>
      <c r="AE12" s="42" t="s">
        <v>6</v>
      </c>
      <c r="AF12" s="43" t="s">
        <v>36</v>
      </c>
      <c r="AG12" s="139">
        <f>AG$45*関係係数シート!BK10</f>
        <v>0</v>
      </c>
      <c r="AH12" s="141">
        <f>AH$45*関係係数シート!BL10</f>
        <v>0</v>
      </c>
      <c r="AI12" s="141">
        <f>AI$45*関係係数シート!BM10</f>
        <v>0</v>
      </c>
      <c r="AJ12" s="141">
        <f>AJ$45*関係係数シート!BN10</f>
        <v>0</v>
      </c>
      <c r="AK12" s="141">
        <f>AK$45*関係係数シート!BO10</f>
        <v>0</v>
      </c>
      <c r="AL12" s="141">
        <f>AL$45*関係係数シート!BP10</f>
        <v>0</v>
      </c>
      <c r="AM12" s="141">
        <f>AM$45*関係係数シート!BQ10</f>
        <v>0</v>
      </c>
      <c r="AN12" s="141">
        <f>AN$45*関係係数シート!BR10</f>
        <v>0</v>
      </c>
      <c r="AO12" s="141">
        <f>AO$45*関係係数シート!BS10</f>
        <v>0</v>
      </c>
      <c r="AP12" s="141">
        <f>AP$45*関係係数シート!BT10</f>
        <v>0</v>
      </c>
      <c r="AQ12" s="141">
        <f>AQ$45*関係係数シート!BU10</f>
        <v>0</v>
      </c>
      <c r="AR12" s="141">
        <f>AR$45*関係係数シート!BV10</f>
        <v>0</v>
      </c>
      <c r="AS12" s="141">
        <f>AS$45*関係係数シート!BW10</f>
        <v>0</v>
      </c>
      <c r="AT12" s="141">
        <f>AT$45*関係係数シート!BX10</f>
        <v>0</v>
      </c>
      <c r="AU12" s="141">
        <f>AU$45*関係係数シート!BY10</f>
        <v>0</v>
      </c>
      <c r="AV12" s="141">
        <f>AV$45*関係係数シート!BZ10</f>
        <v>0</v>
      </c>
      <c r="AW12" s="141">
        <f>AW$45*関係係数シート!CA10</f>
        <v>0</v>
      </c>
      <c r="AX12" s="141">
        <f>AX$45*関係係数シート!CB10</f>
        <v>0</v>
      </c>
      <c r="AY12" s="141">
        <f>AY$45*関係係数シート!CC10</f>
        <v>0</v>
      </c>
      <c r="AZ12" s="141">
        <f>AZ$45*関係係数シート!CD10</f>
        <v>0</v>
      </c>
      <c r="BA12" s="141">
        <f>BA$45*関係係数シート!CE10</f>
        <v>0</v>
      </c>
      <c r="BB12" s="141">
        <f>BB$45*関係係数シート!CF10</f>
        <v>0</v>
      </c>
      <c r="BC12" s="141">
        <f>BC$45*関係係数シート!CG10</f>
        <v>0</v>
      </c>
      <c r="BD12" s="141">
        <f>BD$45*関係係数シート!CH10</f>
        <v>0</v>
      </c>
      <c r="BE12" s="141">
        <f>BE$45*関係係数シート!CI10</f>
        <v>0</v>
      </c>
      <c r="BF12" s="141">
        <f>BF$45*関係係数シート!CJ10</f>
        <v>0</v>
      </c>
      <c r="BG12" s="141">
        <f>BG$45*関係係数シート!CK10</f>
        <v>0</v>
      </c>
      <c r="BH12" s="141">
        <f>BH$45*関係係数シート!CL10</f>
        <v>0</v>
      </c>
      <c r="BI12" s="141">
        <f>BI$45*関係係数シート!CM10</f>
        <v>0</v>
      </c>
      <c r="BJ12" s="141">
        <f>BJ$45*関係係数シート!CN10</f>
        <v>0</v>
      </c>
      <c r="BK12" s="141">
        <f>BK$45*関係係数シート!CO10</f>
        <v>0</v>
      </c>
      <c r="BL12" s="141">
        <f>BL$45*関係係数シート!CP10</f>
        <v>0</v>
      </c>
      <c r="BM12" s="141">
        <f>BM$45*関係係数シート!CQ10</f>
        <v>0</v>
      </c>
      <c r="BN12" s="141">
        <f>BN$45*関係係数シート!CR10</f>
        <v>0</v>
      </c>
      <c r="BO12" s="141">
        <f>BO$45*関係係数シート!CS10</f>
        <v>0</v>
      </c>
      <c r="BP12" s="141">
        <f>BP$45*関係係数シート!CT10</f>
        <v>0</v>
      </c>
      <c r="BQ12" s="141">
        <f>BQ$45*関係係数シート!CU10</f>
        <v>0</v>
      </c>
      <c r="BR12" s="143">
        <f t="shared" si="1"/>
        <v>0</v>
      </c>
    </row>
    <row r="13" spans="2:70" ht="20.100000000000001" customHeight="1">
      <c r="B13" s="42" t="s">
        <v>7</v>
      </c>
      <c r="C13" s="43" t="s">
        <v>152</v>
      </c>
      <c r="D13" s="209">
        <f>生産増加の入力シート!D13</f>
        <v>0</v>
      </c>
      <c r="E13" s="214"/>
      <c r="F13" s="144">
        <f>生産増加の入力シート!D13</f>
        <v>0</v>
      </c>
      <c r="G13" s="144">
        <f>F13*関係係数シート!F11</f>
        <v>0</v>
      </c>
      <c r="H13" s="144">
        <f>F13*関係係数シート!E11</f>
        <v>0</v>
      </c>
      <c r="I13" s="211"/>
      <c r="J13" s="144">
        <v>0</v>
      </c>
      <c r="K13" s="211"/>
      <c r="L13" s="144">
        <f t="shared" si="0"/>
        <v>0</v>
      </c>
      <c r="M13" s="144">
        <f>L13*関係係数シート!F11</f>
        <v>0</v>
      </c>
      <c r="N13" s="145">
        <f>L13*関係係数シート!E11</f>
        <v>0</v>
      </c>
      <c r="O13" s="138"/>
      <c r="P13" s="146"/>
      <c r="Q13" s="147"/>
      <c r="R13" s="144">
        <f>$Q$43*関係係数シート!G11</f>
        <v>0</v>
      </c>
      <c r="S13" s="144">
        <f>R13*関係係数シート!D11</f>
        <v>0</v>
      </c>
      <c r="T13" s="144">
        <v>0</v>
      </c>
      <c r="U13" s="144">
        <f>T13*関係係数シート!F11</f>
        <v>0</v>
      </c>
      <c r="V13" s="145">
        <f>T13*関係係数シート!E11</f>
        <v>0</v>
      </c>
      <c r="W13" s="138"/>
      <c r="X13" s="151">
        <f>ROUND(F13*関係係数シート!$H11,0)</f>
        <v>0</v>
      </c>
      <c r="Y13" s="151">
        <f>ROUND(L13*関係係数シート!$H11,0)</f>
        <v>0</v>
      </c>
      <c r="Z13" s="152">
        <f>ROUND(T13*関係係数シート!$H11,0)</f>
        <v>0</v>
      </c>
      <c r="AA13" s="152">
        <f>ROUND(F13*関係係数シート!$I11,0)</f>
        <v>0</v>
      </c>
      <c r="AB13" s="212">
        <f>ROUND(L13*関係係数シート!$I11,0)</f>
        <v>0</v>
      </c>
      <c r="AC13" s="213">
        <f>ROUND(T13*関係係数シート!$I11,0)</f>
        <v>0</v>
      </c>
      <c r="AE13" s="42" t="s">
        <v>7</v>
      </c>
      <c r="AF13" s="43" t="s">
        <v>152</v>
      </c>
      <c r="AG13" s="139">
        <f>AG$45*関係係数シート!BK11</f>
        <v>0</v>
      </c>
      <c r="AH13" s="141">
        <f>AH$45*関係係数シート!BL11</f>
        <v>0</v>
      </c>
      <c r="AI13" s="141">
        <f>AI$45*関係係数シート!BM11</f>
        <v>0</v>
      </c>
      <c r="AJ13" s="141">
        <f>AJ$45*関係係数シート!BN11</f>
        <v>0</v>
      </c>
      <c r="AK13" s="141">
        <f>AK$45*関係係数シート!BO11</f>
        <v>0</v>
      </c>
      <c r="AL13" s="141">
        <f>AL$45*関係係数シート!BP11</f>
        <v>0</v>
      </c>
      <c r="AM13" s="141">
        <f>AM$45*関係係数シート!BQ11</f>
        <v>0</v>
      </c>
      <c r="AN13" s="141">
        <f>AN$45*関係係数シート!BR11</f>
        <v>0</v>
      </c>
      <c r="AO13" s="141">
        <f>AO$45*関係係数シート!BS11</f>
        <v>0</v>
      </c>
      <c r="AP13" s="141">
        <f>AP$45*関係係数シート!BT11</f>
        <v>0</v>
      </c>
      <c r="AQ13" s="141">
        <f>AQ$45*関係係数シート!BU11</f>
        <v>0</v>
      </c>
      <c r="AR13" s="141">
        <f>AR$45*関係係数シート!BV11</f>
        <v>0</v>
      </c>
      <c r="AS13" s="141">
        <f>AS$45*関係係数シート!BW11</f>
        <v>0</v>
      </c>
      <c r="AT13" s="141">
        <f>AT$45*関係係数シート!BX11</f>
        <v>0</v>
      </c>
      <c r="AU13" s="141">
        <f>AU$45*関係係数シート!BY11</f>
        <v>0</v>
      </c>
      <c r="AV13" s="141">
        <f>AV$45*関係係数シート!BZ11</f>
        <v>0</v>
      </c>
      <c r="AW13" s="141">
        <f>AW$45*関係係数シート!CA11</f>
        <v>0</v>
      </c>
      <c r="AX13" s="141">
        <f>AX$45*関係係数シート!CB11</f>
        <v>0</v>
      </c>
      <c r="AY13" s="141">
        <f>AY$45*関係係数シート!CC11</f>
        <v>0</v>
      </c>
      <c r="AZ13" s="141">
        <f>AZ$45*関係係数シート!CD11</f>
        <v>0</v>
      </c>
      <c r="BA13" s="141">
        <f>BA$45*関係係数シート!CE11</f>
        <v>0</v>
      </c>
      <c r="BB13" s="141">
        <f>BB$45*関係係数シート!CF11</f>
        <v>0</v>
      </c>
      <c r="BC13" s="141">
        <f>BC$45*関係係数シート!CG11</f>
        <v>0</v>
      </c>
      <c r="BD13" s="141">
        <f>BD$45*関係係数シート!CH11</f>
        <v>0</v>
      </c>
      <c r="BE13" s="141">
        <f>BE$45*関係係数シート!CI11</f>
        <v>0</v>
      </c>
      <c r="BF13" s="141">
        <f>BF$45*関係係数シート!CJ11</f>
        <v>0</v>
      </c>
      <c r="BG13" s="141">
        <f>BG$45*関係係数シート!CK11</f>
        <v>0</v>
      </c>
      <c r="BH13" s="141">
        <f>BH$45*関係係数シート!CL11</f>
        <v>0</v>
      </c>
      <c r="BI13" s="141">
        <f>BI$45*関係係数シート!CM11</f>
        <v>0</v>
      </c>
      <c r="BJ13" s="141">
        <f>BJ$45*関係係数シート!CN11</f>
        <v>0</v>
      </c>
      <c r="BK13" s="141">
        <f>BK$45*関係係数シート!CO11</f>
        <v>0</v>
      </c>
      <c r="BL13" s="141">
        <f>BL$45*関係係数シート!CP11</f>
        <v>0</v>
      </c>
      <c r="BM13" s="141">
        <f>BM$45*関係係数シート!CQ11</f>
        <v>0</v>
      </c>
      <c r="BN13" s="141">
        <f>BN$45*関係係数シート!CR11</f>
        <v>0</v>
      </c>
      <c r="BO13" s="141">
        <f>BO$45*関係係数シート!CS11</f>
        <v>0</v>
      </c>
      <c r="BP13" s="141">
        <f>BP$45*関係係数シート!CT11</f>
        <v>0</v>
      </c>
      <c r="BQ13" s="141">
        <f>BQ$45*関係係数シート!CU11</f>
        <v>0</v>
      </c>
      <c r="BR13" s="143">
        <f t="shared" si="1"/>
        <v>0</v>
      </c>
    </row>
    <row r="14" spans="2:70" ht="20.100000000000001" customHeight="1">
      <c r="B14" s="42" t="s">
        <v>8</v>
      </c>
      <c r="C14" s="43" t="s">
        <v>37</v>
      </c>
      <c r="D14" s="209">
        <f>生産増加の入力シート!D14</f>
        <v>0</v>
      </c>
      <c r="E14" s="214"/>
      <c r="F14" s="144">
        <f>生産増加の入力シート!D14</f>
        <v>0</v>
      </c>
      <c r="G14" s="144">
        <f>F14*関係係数シート!F12</f>
        <v>0</v>
      </c>
      <c r="H14" s="144">
        <f>F14*関係係数シート!E12</f>
        <v>0</v>
      </c>
      <c r="I14" s="211"/>
      <c r="J14" s="144">
        <v>0</v>
      </c>
      <c r="K14" s="211"/>
      <c r="L14" s="144">
        <f t="shared" si="0"/>
        <v>0</v>
      </c>
      <c r="M14" s="144">
        <f>L14*関係係数シート!F12</f>
        <v>0</v>
      </c>
      <c r="N14" s="145">
        <f>L14*関係係数シート!E12</f>
        <v>0</v>
      </c>
      <c r="O14" s="138"/>
      <c r="P14" s="146"/>
      <c r="Q14" s="147"/>
      <c r="R14" s="144">
        <f>$Q$43*関係係数シート!G12</f>
        <v>0</v>
      </c>
      <c r="S14" s="144">
        <f>R14*関係係数シート!D12</f>
        <v>0</v>
      </c>
      <c r="T14" s="144">
        <v>0</v>
      </c>
      <c r="U14" s="144">
        <f>T14*関係係数シート!F12</f>
        <v>0</v>
      </c>
      <c r="V14" s="145">
        <f>T14*関係係数シート!E12</f>
        <v>0</v>
      </c>
      <c r="W14" s="138"/>
      <c r="X14" s="151">
        <f>ROUND(F14*関係係数シート!$H12,0)</f>
        <v>0</v>
      </c>
      <c r="Y14" s="151">
        <f>ROUND(L14*関係係数シート!$H12,0)</f>
        <v>0</v>
      </c>
      <c r="Z14" s="152">
        <f>ROUND(T14*関係係数シート!$H12,0)</f>
        <v>0</v>
      </c>
      <c r="AA14" s="152">
        <f>ROUND(F14*関係係数シート!$I12,0)</f>
        <v>0</v>
      </c>
      <c r="AB14" s="212">
        <f>ROUND(L14*関係係数シート!$I12,0)</f>
        <v>0</v>
      </c>
      <c r="AC14" s="213">
        <f>ROUND(T14*関係係数シート!$I12,0)</f>
        <v>0</v>
      </c>
      <c r="AE14" s="42" t="s">
        <v>8</v>
      </c>
      <c r="AF14" s="43" t="s">
        <v>37</v>
      </c>
      <c r="AG14" s="139">
        <f>AG$45*関係係数シート!BK12</f>
        <v>0</v>
      </c>
      <c r="AH14" s="141">
        <f>AH$45*関係係数シート!BL12</f>
        <v>0</v>
      </c>
      <c r="AI14" s="141">
        <f>AI$45*関係係数シート!BM12</f>
        <v>0</v>
      </c>
      <c r="AJ14" s="141">
        <f>AJ$45*関係係数シート!BN12</f>
        <v>0</v>
      </c>
      <c r="AK14" s="141">
        <f>AK$45*関係係数シート!BO12</f>
        <v>0</v>
      </c>
      <c r="AL14" s="141">
        <f>AL$45*関係係数シート!BP12</f>
        <v>0</v>
      </c>
      <c r="AM14" s="141">
        <f>AM$45*関係係数シート!BQ12</f>
        <v>0</v>
      </c>
      <c r="AN14" s="141">
        <f>AN$45*関係係数シート!BR12</f>
        <v>0</v>
      </c>
      <c r="AO14" s="141">
        <f>AO$45*関係係数シート!BS12</f>
        <v>0</v>
      </c>
      <c r="AP14" s="141">
        <f>AP$45*関係係数シート!BT12</f>
        <v>0</v>
      </c>
      <c r="AQ14" s="141">
        <f>AQ$45*関係係数シート!BU12</f>
        <v>0</v>
      </c>
      <c r="AR14" s="141">
        <f>AR$45*関係係数シート!BV12</f>
        <v>0</v>
      </c>
      <c r="AS14" s="141">
        <f>AS$45*関係係数シート!BW12</f>
        <v>0</v>
      </c>
      <c r="AT14" s="141">
        <f>AT$45*関係係数シート!BX12</f>
        <v>0</v>
      </c>
      <c r="AU14" s="141">
        <f>AU$45*関係係数シート!BY12</f>
        <v>0</v>
      </c>
      <c r="AV14" s="141">
        <f>AV$45*関係係数シート!BZ12</f>
        <v>0</v>
      </c>
      <c r="AW14" s="141">
        <f>AW$45*関係係数シート!CA12</f>
        <v>0</v>
      </c>
      <c r="AX14" s="141">
        <f>AX$45*関係係数シート!CB12</f>
        <v>0</v>
      </c>
      <c r="AY14" s="141">
        <f>AY$45*関係係数シート!CC12</f>
        <v>0</v>
      </c>
      <c r="AZ14" s="141">
        <f>AZ$45*関係係数シート!CD12</f>
        <v>0</v>
      </c>
      <c r="BA14" s="141">
        <f>BA$45*関係係数シート!CE12</f>
        <v>0</v>
      </c>
      <c r="BB14" s="141">
        <f>BB$45*関係係数シート!CF12</f>
        <v>0</v>
      </c>
      <c r="BC14" s="141">
        <f>BC$45*関係係数シート!CG12</f>
        <v>0</v>
      </c>
      <c r="BD14" s="141">
        <f>BD$45*関係係数シート!CH12</f>
        <v>0</v>
      </c>
      <c r="BE14" s="141">
        <f>BE$45*関係係数シート!CI12</f>
        <v>0</v>
      </c>
      <c r="BF14" s="141">
        <f>BF$45*関係係数シート!CJ12</f>
        <v>0</v>
      </c>
      <c r="BG14" s="141">
        <f>BG$45*関係係数シート!CK12</f>
        <v>0</v>
      </c>
      <c r="BH14" s="141">
        <f>BH$45*関係係数シート!CL12</f>
        <v>0</v>
      </c>
      <c r="BI14" s="141">
        <f>BI$45*関係係数シート!CM12</f>
        <v>0</v>
      </c>
      <c r="BJ14" s="141">
        <f>BJ$45*関係係数シート!CN12</f>
        <v>0</v>
      </c>
      <c r="BK14" s="141">
        <f>BK$45*関係係数シート!CO12</f>
        <v>0</v>
      </c>
      <c r="BL14" s="141">
        <f>BL$45*関係係数シート!CP12</f>
        <v>0</v>
      </c>
      <c r="BM14" s="141">
        <f>BM$45*関係係数シート!CQ12</f>
        <v>0</v>
      </c>
      <c r="BN14" s="141">
        <f>BN$45*関係係数シート!CR12</f>
        <v>0</v>
      </c>
      <c r="BO14" s="141">
        <f>BO$45*関係係数シート!CS12</f>
        <v>0</v>
      </c>
      <c r="BP14" s="141">
        <f>BP$45*関係係数シート!CT12</f>
        <v>0</v>
      </c>
      <c r="BQ14" s="141">
        <f>BQ$45*関係係数シート!CU12</f>
        <v>0</v>
      </c>
      <c r="BR14" s="143">
        <f t="shared" si="1"/>
        <v>0</v>
      </c>
    </row>
    <row r="15" spans="2:70" ht="20.100000000000001" customHeight="1">
      <c r="B15" s="42" t="s">
        <v>9</v>
      </c>
      <c r="C15" s="43" t="s">
        <v>155</v>
      </c>
      <c r="D15" s="209">
        <f>生産増加の入力シート!D15</f>
        <v>0</v>
      </c>
      <c r="E15" s="214"/>
      <c r="F15" s="144">
        <f>生産増加の入力シート!D15</f>
        <v>0</v>
      </c>
      <c r="G15" s="144">
        <f>F15*関係係数シート!F13</f>
        <v>0</v>
      </c>
      <c r="H15" s="144">
        <f>F15*関係係数シート!E13</f>
        <v>0</v>
      </c>
      <c r="I15" s="211"/>
      <c r="J15" s="144">
        <v>0</v>
      </c>
      <c r="K15" s="211"/>
      <c r="L15" s="144">
        <f t="shared" si="0"/>
        <v>0</v>
      </c>
      <c r="M15" s="144">
        <f>L15*関係係数シート!F13</f>
        <v>0</v>
      </c>
      <c r="N15" s="145">
        <f>L15*関係係数シート!E13</f>
        <v>0</v>
      </c>
      <c r="O15" s="138"/>
      <c r="P15" s="146"/>
      <c r="Q15" s="147"/>
      <c r="R15" s="144">
        <f>$Q$43*関係係数シート!G13</f>
        <v>0</v>
      </c>
      <c r="S15" s="144">
        <f>R15*関係係数シート!D13</f>
        <v>0</v>
      </c>
      <c r="T15" s="144">
        <v>0</v>
      </c>
      <c r="U15" s="144">
        <f>T15*関係係数シート!F13</f>
        <v>0</v>
      </c>
      <c r="V15" s="145">
        <f>T15*関係係数シート!E13</f>
        <v>0</v>
      </c>
      <c r="W15" s="138"/>
      <c r="X15" s="151">
        <f>ROUND(F15*関係係数シート!$H13,0)</f>
        <v>0</v>
      </c>
      <c r="Y15" s="151">
        <f>ROUND(L15*関係係数シート!$H13,0)</f>
        <v>0</v>
      </c>
      <c r="Z15" s="152">
        <f>ROUND(T15*関係係数シート!$H13,0)</f>
        <v>0</v>
      </c>
      <c r="AA15" s="152">
        <f>ROUND(F15*関係係数シート!$I13,0)</f>
        <v>0</v>
      </c>
      <c r="AB15" s="212">
        <f>ROUND(L15*関係係数シート!$I13,0)</f>
        <v>0</v>
      </c>
      <c r="AC15" s="213">
        <f>ROUND(T15*関係係数シート!$I13,0)</f>
        <v>0</v>
      </c>
      <c r="AE15" s="42" t="s">
        <v>9</v>
      </c>
      <c r="AF15" s="43" t="s">
        <v>155</v>
      </c>
      <c r="AG15" s="139">
        <f>AG$45*関係係数シート!BK13</f>
        <v>0</v>
      </c>
      <c r="AH15" s="141">
        <f>AH$45*関係係数シート!BL13</f>
        <v>0</v>
      </c>
      <c r="AI15" s="141">
        <f>AI$45*関係係数シート!BM13</f>
        <v>0</v>
      </c>
      <c r="AJ15" s="141">
        <f>AJ$45*関係係数シート!BN13</f>
        <v>0</v>
      </c>
      <c r="AK15" s="141">
        <f>AK$45*関係係数シート!BO13</f>
        <v>0</v>
      </c>
      <c r="AL15" s="141">
        <f>AL$45*関係係数シート!BP13</f>
        <v>0</v>
      </c>
      <c r="AM15" s="141">
        <f>AM$45*関係係数シート!BQ13</f>
        <v>0</v>
      </c>
      <c r="AN15" s="141">
        <f>AN$45*関係係数シート!BR13</f>
        <v>0</v>
      </c>
      <c r="AO15" s="141">
        <f>AO$45*関係係数シート!BS13</f>
        <v>0</v>
      </c>
      <c r="AP15" s="141">
        <f>AP$45*関係係数シート!BT13</f>
        <v>0</v>
      </c>
      <c r="AQ15" s="141">
        <f>AQ$45*関係係数シート!BU13</f>
        <v>0</v>
      </c>
      <c r="AR15" s="141">
        <f>AR$45*関係係数シート!BV13</f>
        <v>0</v>
      </c>
      <c r="AS15" s="141">
        <f>AS$45*関係係数シート!BW13</f>
        <v>0</v>
      </c>
      <c r="AT15" s="141">
        <f>AT$45*関係係数シート!BX13</f>
        <v>0</v>
      </c>
      <c r="AU15" s="141">
        <f>AU$45*関係係数シート!BY13</f>
        <v>0</v>
      </c>
      <c r="AV15" s="141">
        <f>AV$45*関係係数シート!BZ13</f>
        <v>0</v>
      </c>
      <c r="AW15" s="141">
        <f>AW$45*関係係数シート!CA13</f>
        <v>0</v>
      </c>
      <c r="AX15" s="141">
        <f>AX$45*関係係数シート!CB13</f>
        <v>0</v>
      </c>
      <c r="AY15" s="141">
        <f>AY$45*関係係数シート!CC13</f>
        <v>0</v>
      </c>
      <c r="AZ15" s="141">
        <f>AZ$45*関係係数シート!CD13</f>
        <v>0</v>
      </c>
      <c r="BA15" s="141">
        <f>BA$45*関係係数シート!CE13</f>
        <v>0</v>
      </c>
      <c r="BB15" s="141">
        <f>BB$45*関係係数シート!CF13</f>
        <v>0</v>
      </c>
      <c r="BC15" s="141">
        <f>BC$45*関係係数シート!CG13</f>
        <v>0</v>
      </c>
      <c r="BD15" s="141">
        <f>BD$45*関係係数シート!CH13</f>
        <v>0</v>
      </c>
      <c r="BE15" s="141">
        <f>BE$45*関係係数シート!CI13</f>
        <v>0</v>
      </c>
      <c r="BF15" s="141">
        <f>BF$45*関係係数シート!CJ13</f>
        <v>0</v>
      </c>
      <c r="BG15" s="141">
        <f>BG$45*関係係数シート!CK13</f>
        <v>0</v>
      </c>
      <c r="BH15" s="141">
        <f>BH$45*関係係数シート!CL13</f>
        <v>0</v>
      </c>
      <c r="BI15" s="141">
        <f>BI$45*関係係数シート!CM13</f>
        <v>0</v>
      </c>
      <c r="BJ15" s="141">
        <f>BJ$45*関係係数シート!CN13</f>
        <v>0</v>
      </c>
      <c r="BK15" s="141">
        <f>BK$45*関係係数シート!CO13</f>
        <v>0</v>
      </c>
      <c r="BL15" s="141">
        <f>BL$45*関係係数シート!CP13</f>
        <v>0</v>
      </c>
      <c r="BM15" s="141">
        <f>BM$45*関係係数シート!CQ13</f>
        <v>0</v>
      </c>
      <c r="BN15" s="141">
        <f>BN$45*関係係数シート!CR13</f>
        <v>0</v>
      </c>
      <c r="BO15" s="141">
        <f>BO$45*関係係数シート!CS13</f>
        <v>0</v>
      </c>
      <c r="BP15" s="141">
        <f>BP$45*関係係数シート!CT13</f>
        <v>0</v>
      </c>
      <c r="BQ15" s="141">
        <f>BQ$45*関係係数シート!CU13</f>
        <v>0</v>
      </c>
      <c r="BR15" s="143">
        <f t="shared" si="1"/>
        <v>0</v>
      </c>
    </row>
    <row r="16" spans="2:70" ht="20.100000000000001" customHeight="1">
      <c r="B16" s="42" t="s">
        <v>10</v>
      </c>
      <c r="C16" s="43" t="s">
        <v>38</v>
      </c>
      <c r="D16" s="209">
        <f>生産増加の入力シート!D16</f>
        <v>0</v>
      </c>
      <c r="E16" s="214"/>
      <c r="F16" s="144">
        <f>生産増加の入力シート!D16</f>
        <v>0</v>
      </c>
      <c r="G16" s="144">
        <f>F16*関係係数シート!F14</f>
        <v>0</v>
      </c>
      <c r="H16" s="144">
        <f>F16*関係係数シート!E14</f>
        <v>0</v>
      </c>
      <c r="I16" s="211"/>
      <c r="J16" s="144">
        <v>0</v>
      </c>
      <c r="K16" s="211"/>
      <c r="L16" s="144">
        <f t="shared" si="0"/>
        <v>0</v>
      </c>
      <c r="M16" s="144">
        <f>L16*関係係数シート!F14</f>
        <v>0</v>
      </c>
      <c r="N16" s="145">
        <f>L16*関係係数シート!E14</f>
        <v>0</v>
      </c>
      <c r="O16" s="138"/>
      <c r="P16" s="146"/>
      <c r="Q16" s="147"/>
      <c r="R16" s="144">
        <f>$Q$43*関係係数シート!G14</f>
        <v>0</v>
      </c>
      <c r="S16" s="144">
        <f>R16*関係係数シート!D14</f>
        <v>0</v>
      </c>
      <c r="T16" s="144">
        <v>0</v>
      </c>
      <c r="U16" s="144">
        <f>T16*関係係数シート!F14</f>
        <v>0</v>
      </c>
      <c r="V16" s="145">
        <f>T16*関係係数シート!E14</f>
        <v>0</v>
      </c>
      <c r="W16" s="138"/>
      <c r="X16" s="151">
        <f>ROUND(F16*関係係数シート!$H14,0)</f>
        <v>0</v>
      </c>
      <c r="Y16" s="151">
        <f>ROUND(L16*関係係数シート!$H14,0)</f>
        <v>0</v>
      </c>
      <c r="Z16" s="152">
        <f>ROUND(T16*関係係数シート!$H14,0)</f>
        <v>0</v>
      </c>
      <c r="AA16" s="152">
        <f>ROUND(F16*関係係数シート!$I14,0)</f>
        <v>0</v>
      </c>
      <c r="AB16" s="212">
        <f>ROUND(L16*関係係数シート!$I14,0)</f>
        <v>0</v>
      </c>
      <c r="AC16" s="213">
        <f>ROUND(T16*関係係数シート!$I14,0)</f>
        <v>0</v>
      </c>
      <c r="AE16" s="42" t="s">
        <v>10</v>
      </c>
      <c r="AF16" s="43" t="s">
        <v>38</v>
      </c>
      <c r="AG16" s="139">
        <f>AG$45*関係係数シート!BK14</f>
        <v>0</v>
      </c>
      <c r="AH16" s="141">
        <f>AH$45*関係係数シート!BL14</f>
        <v>0</v>
      </c>
      <c r="AI16" s="141">
        <f>AI$45*関係係数シート!BM14</f>
        <v>0</v>
      </c>
      <c r="AJ16" s="141">
        <f>AJ$45*関係係数シート!BN14</f>
        <v>0</v>
      </c>
      <c r="AK16" s="141">
        <f>AK$45*関係係数シート!BO14</f>
        <v>0</v>
      </c>
      <c r="AL16" s="141">
        <f>AL$45*関係係数シート!BP14</f>
        <v>0</v>
      </c>
      <c r="AM16" s="141">
        <f>AM$45*関係係数シート!BQ14</f>
        <v>0</v>
      </c>
      <c r="AN16" s="141">
        <f>AN$45*関係係数シート!BR14</f>
        <v>0</v>
      </c>
      <c r="AO16" s="141">
        <f>AO$45*関係係数シート!BS14</f>
        <v>0</v>
      </c>
      <c r="AP16" s="141">
        <f>AP$45*関係係数シート!BT14</f>
        <v>0</v>
      </c>
      <c r="AQ16" s="141">
        <f>AQ$45*関係係数シート!BU14</f>
        <v>0</v>
      </c>
      <c r="AR16" s="141">
        <f>AR$45*関係係数シート!BV14</f>
        <v>0</v>
      </c>
      <c r="AS16" s="141">
        <f>AS$45*関係係数シート!BW14</f>
        <v>0</v>
      </c>
      <c r="AT16" s="141">
        <f>AT$45*関係係数シート!BX14</f>
        <v>0</v>
      </c>
      <c r="AU16" s="141">
        <f>AU$45*関係係数シート!BY14</f>
        <v>0</v>
      </c>
      <c r="AV16" s="141">
        <f>AV$45*関係係数シート!BZ14</f>
        <v>0</v>
      </c>
      <c r="AW16" s="141">
        <f>AW$45*関係係数シート!CA14</f>
        <v>0</v>
      </c>
      <c r="AX16" s="141">
        <f>AX$45*関係係数シート!CB14</f>
        <v>0</v>
      </c>
      <c r="AY16" s="141">
        <f>AY$45*関係係数シート!CC14</f>
        <v>0</v>
      </c>
      <c r="AZ16" s="141">
        <f>AZ$45*関係係数シート!CD14</f>
        <v>0</v>
      </c>
      <c r="BA16" s="141">
        <f>BA$45*関係係数シート!CE14</f>
        <v>0</v>
      </c>
      <c r="BB16" s="141">
        <f>BB$45*関係係数シート!CF14</f>
        <v>0</v>
      </c>
      <c r="BC16" s="141">
        <f>BC$45*関係係数シート!CG14</f>
        <v>0</v>
      </c>
      <c r="BD16" s="141">
        <f>BD$45*関係係数シート!CH14</f>
        <v>0</v>
      </c>
      <c r="BE16" s="141">
        <f>BE$45*関係係数シート!CI14</f>
        <v>0</v>
      </c>
      <c r="BF16" s="141">
        <f>BF$45*関係係数シート!CJ14</f>
        <v>0</v>
      </c>
      <c r="BG16" s="141">
        <f>BG$45*関係係数シート!CK14</f>
        <v>0</v>
      </c>
      <c r="BH16" s="141">
        <f>BH$45*関係係数シート!CL14</f>
        <v>0</v>
      </c>
      <c r="BI16" s="141">
        <f>BI$45*関係係数シート!CM14</f>
        <v>0</v>
      </c>
      <c r="BJ16" s="141">
        <f>BJ$45*関係係数シート!CN14</f>
        <v>0</v>
      </c>
      <c r="BK16" s="141">
        <f>BK$45*関係係数シート!CO14</f>
        <v>0</v>
      </c>
      <c r="BL16" s="141">
        <f>BL$45*関係係数シート!CP14</f>
        <v>0</v>
      </c>
      <c r="BM16" s="141">
        <f>BM$45*関係係数シート!CQ14</f>
        <v>0</v>
      </c>
      <c r="BN16" s="141">
        <f>BN$45*関係係数シート!CR14</f>
        <v>0</v>
      </c>
      <c r="BO16" s="141">
        <f>BO$45*関係係数シート!CS14</f>
        <v>0</v>
      </c>
      <c r="BP16" s="141">
        <f>BP$45*関係係数シート!CT14</f>
        <v>0</v>
      </c>
      <c r="BQ16" s="141">
        <f>BQ$45*関係係数シート!CU14</f>
        <v>0</v>
      </c>
      <c r="BR16" s="143">
        <f t="shared" si="1"/>
        <v>0</v>
      </c>
    </row>
    <row r="17" spans="2:70" ht="20.100000000000001" customHeight="1">
      <c r="B17" s="42" t="s">
        <v>11</v>
      </c>
      <c r="C17" s="43" t="s">
        <v>111</v>
      </c>
      <c r="D17" s="209">
        <f>生産増加の入力シート!D17</f>
        <v>0</v>
      </c>
      <c r="E17" s="214"/>
      <c r="F17" s="144">
        <f>生産増加の入力シート!D17</f>
        <v>0</v>
      </c>
      <c r="G17" s="144">
        <f>F17*関係係数シート!F15</f>
        <v>0</v>
      </c>
      <c r="H17" s="144">
        <f>F17*関係係数シート!E15</f>
        <v>0</v>
      </c>
      <c r="I17" s="211"/>
      <c r="J17" s="144">
        <v>0</v>
      </c>
      <c r="K17" s="211"/>
      <c r="L17" s="144">
        <f t="shared" si="0"/>
        <v>0</v>
      </c>
      <c r="M17" s="144">
        <f>L17*関係係数シート!F15</f>
        <v>0</v>
      </c>
      <c r="N17" s="145">
        <f>L17*関係係数シート!E15</f>
        <v>0</v>
      </c>
      <c r="O17" s="138"/>
      <c r="P17" s="146"/>
      <c r="Q17" s="147"/>
      <c r="R17" s="144">
        <f>$Q$43*関係係数シート!G15</f>
        <v>0</v>
      </c>
      <c r="S17" s="144">
        <f>R17*関係係数シート!D15</f>
        <v>0</v>
      </c>
      <c r="T17" s="144">
        <v>0</v>
      </c>
      <c r="U17" s="144">
        <f>T17*関係係数シート!F15</f>
        <v>0</v>
      </c>
      <c r="V17" s="145">
        <f>T17*関係係数シート!E15</f>
        <v>0</v>
      </c>
      <c r="W17" s="138"/>
      <c r="X17" s="151">
        <f>ROUND(F17*関係係数シート!$H15,0)</f>
        <v>0</v>
      </c>
      <c r="Y17" s="151">
        <f>ROUND(L17*関係係数シート!$H15,0)</f>
        <v>0</v>
      </c>
      <c r="Z17" s="152">
        <f>ROUND(T17*関係係数シート!$H15,0)</f>
        <v>0</v>
      </c>
      <c r="AA17" s="152">
        <f>ROUND(F17*関係係数シート!$I15,0)</f>
        <v>0</v>
      </c>
      <c r="AB17" s="212">
        <f>ROUND(L17*関係係数シート!$I15,0)</f>
        <v>0</v>
      </c>
      <c r="AC17" s="213">
        <f>ROUND(T17*関係係数シート!$I15,0)</f>
        <v>0</v>
      </c>
      <c r="AE17" s="42" t="s">
        <v>11</v>
      </c>
      <c r="AF17" s="43" t="s">
        <v>111</v>
      </c>
      <c r="AG17" s="139">
        <f>AG$45*関係係数シート!BK15</f>
        <v>0</v>
      </c>
      <c r="AH17" s="141">
        <f>AH$45*関係係数シート!BL15</f>
        <v>0</v>
      </c>
      <c r="AI17" s="141">
        <f>AI$45*関係係数シート!BM15</f>
        <v>0</v>
      </c>
      <c r="AJ17" s="141">
        <f>AJ$45*関係係数シート!BN15</f>
        <v>0</v>
      </c>
      <c r="AK17" s="141">
        <f>AK$45*関係係数シート!BO15</f>
        <v>0</v>
      </c>
      <c r="AL17" s="141">
        <f>AL$45*関係係数シート!BP15</f>
        <v>0</v>
      </c>
      <c r="AM17" s="141">
        <f>AM$45*関係係数シート!BQ15</f>
        <v>0</v>
      </c>
      <c r="AN17" s="141">
        <f>AN$45*関係係数シート!BR15</f>
        <v>0</v>
      </c>
      <c r="AO17" s="141">
        <f>AO$45*関係係数シート!BS15</f>
        <v>0</v>
      </c>
      <c r="AP17" s="141">
        <f>AP$45*関係係数シート!BT15</f>
        <v>0</v>
      </c>
      <c r="AQ17" s="141">
        <f>AQ$45*関係係数シート!BU15</f>
        <v>0</v>
      </c>
      <c r="AR17" s="141">
        <f>AR$45*関係係数シート!BV15</f>
        <v>0</v>
      </c>
      <c r="AS17" s="141">
        <f>AS$45*関係係数シート!BW15</f>
        <v>0</v>
      </c>
      <c r="AT17" s="141">
        <f>AT$45*関係係数シート!BX15</f>
        <v>0</v>
      </c>
      <c r="AU17" s="141">
        <f>AU$45*関係係数シート!BY15</f>
        <v>0</v>
      </c>
      <c r="AV17" s="141">
        <f>AV$45*関係係数シート!BZ15</f>
        <v>0</v>
      </c>
      <c r="AW17" s="141">
        <f>AW$45*関係係数シート!CA15</f>
        <v>0</v>
      </c>
      <c r="AX17" s="141">
        <f>AX$45*関係係数シート!CB15</f>
        <v>0</v>
      </c>
      <c r="AY17" s="141">
        <f>AY$45*関係係数シート!CC15</f>
        <v>0</v>
      </c>
      <c r="AZ17" s="141">
        <f>AZ$45*関係係数シート!CD15</f>
        <v>0</v>
      </c>
      <c r="BA17" s="141">
        <f>BA$45*関係係数シート!CE15</f>
        <v>0</v>
      </c>
      <c r="BB17" s="141">
        <f>BB$45*関係係数シート!CF15</f>
        <v>0</v>
      </c>
      <c r="BC17" s="141">
        <f>BC$45*関係係数シート!CG15</f>
        <v>0</v>
      </c>
      <c r="BD17" s="141">
        <f>BD$45*関係係数シート!CH15</f>
        <v>0</v>
      </c>
      <c r="BE17" s="141">
        <f>BE$45*関係係数シート!CI15</f>
        <v>0</v>
      </c>
      <c r="BF17" s="141">
        <f>BF$45*関係係数シート!CJ15</f>
        <v>0</v>
      </c>
      <c r="BG17" s="141">
        <f>BG$45*関係係数シート!CK15</f>
        <v>0</v>
      </c>
      <c r="BH17" s="141">
        <f>BH$45*関係係数シート!CL15</f>
        <v>0</v>
      </c>
      <c r="BI17" s="141">
        <f>BI$45*関係係数シート!CM15</f>
        <v>0</v>
      </c>
      <c r="BJ17" s="141">
        <f>BJ$45*関係係数シート!CN15</f>
        <v>0</v>
      </c>
      <c r="BK17" s="141">
        <f>BK$45*関係係数シート!CO15</f>
        <v>0</v>
      </c>
      <c r="BL17" s="141">
        <f>BL$45*関係係数シート!CP15</f>
        <v>0</v>
      </c>
      <c r="BM17" s="141">
        <f>BM$45*関係係数シート!CQ15</f>
        <v>0</v>
      </c>
      <c r="BN17" s="141">
        <f>BN$45*関係係数シート!CR15</f>
        <v>0</v>
      </c>
      <c r="BO17" s="141">
        <f>BO$45*関係係数シート!CS15</f>
        <v>0</v>
      </c>
      <c r="BP17" s="141">
        <f>BP$45*関係係数シート!CT15</f>
        <v>0</v>
      </c>
      <c r="BQ17" s="141">
        <f>BQ$45*関係係数シート!CU15</f>
        <v>0</v>
      </c>
      <c r="BR17" s="143">
        <f t="shared" si="1"/>
        <v>0</v>
      </c>
    </row>
    <row r="18" spans="2:70" ht="20.100000000000001" customHeight="1">
      <c r="B18" s="42" t="s">
        <v>12</v>
      </c>
      <c r="C18" s="43" t="s">
        <v>112</v>
      </c>
      <c r="D18" s="209">
        <f>生産増加の入力シート!D18</f>
        <v>0</v>
      </c>
      <c r="E18" s="214"/>
      <c r="F18" s="144">
        <f>生産増加の入力シート!D18</f>
        <v>0</v>
      </c>
      <c r="G18" s="144">
        <f>F18*関係係数シート!F16</f>
        <v>0</v>
      </c>
      <c r="H18" s="144">
        <f>F18*関係係数シート!E16</f>
        <v>0</v>
      </c>
      <c r="I18" s="211"/>
      <c r="J18" s="144">
        <v>0</v>
      </c>
      <c r="K18" s="211"/>
      <c r="L18" s="144">
        <f t="shared" si="0"/>
        <v>0</v>
      </c>
      <c r="M18" s="144">
        <f>L18*関係係数シート!F16</f>
        <v>0</v>
      </c>
      <c r="N18" s="145">
        <f>L18*関係係数シート!E16</f>
        <v>0</v>
      </c>
      <c r="O18" s="138"/>
      <c r="P18" s="146"/>
      <c r="Q18" s="147"/>
      <c r="R18" s="144">
        <f>$Q$43*関係係数シート!G16</f>
        <v>0</v>
      </c>
      <c r="S18" s="144">
        <f>R18*関係係数シート!D16</f>
        <v>0</v>
      </c>
      <c r="T18" s="144">
        <v>0</v>
      </c>
      <c r="U18" s="144">
        <f>T18*関係係数シート!F16</f>
        <v>0</v>
      </c>
      <c r="V18" s="145">
        <f>T18*関係係数シート!E16</f>
        <v>0</v>
      </c>
      <c r="W18" s="138"/>
      <c r="X18" s="151">
        <f>ROUND(F18*関係係数シート!$H16,0)</f>
        <v>0</v>
      </c>
      <c r="Y18" s="151">
        <f>ROUND(L18*関係係数シート!$H16,0)</f>
        <v>0</v>
      </c>
      <c r="Z18" s="152">
        <f>ROUND(T18*関係係数シート!$H16,0)</f>
        <v>0</v>
      </c>
      <c r="AA18" s="152">
        <f>ROUND(F18*関係係数シート!$I16,0)</f>
        <v>0</v>
      </c>
      <c r="AB18" s="212">
        <f>ROUND(L18*関係係数シート!$I16,0)</f>
        <v>0</v>
      </c>
      <c r="AC18" s="213">
        <f>ROUND(T18*関係係数シート!$I16,0)</f>
        <v>0</v>
      </c>
      <c r="AE18" s="42" t="s">
        <v>12</v>
      </c>
      <c r="AF18" s="43" t="s">
        <v>112</v>
      </c>
      <c r="AG18" s="139">
        <f>AG$45*関係係数シート!BK16</f>
        <v>0</v>
      </c>
      <c r="AH18" s="141">
        <f>AH$45*関係係数シート!BL16</f>
        <v>0</v>
      </c>
      <c r="AI18" s="141">
        <f>AI$45*関係係数シート!BM16</f>
        <v>0</v>
      </c>
      <c r="AJ18" s="141">
        <f>AJ$45*関係係数シート!BN16</f>
        <v>0</v>
      </c>
      <c r="AK18" s="141">
        <f>AK$45*関係係数シート!BO16</f>
        <v>0</v>
      </c>
      <c r="AL18" s="141">
        <f>AL$45*関係係数シート!BP16</f>
        <v>0</v>
      </c>
      <c r="AM18" s="141">
        <f>AM$45*関係係数シート!BQ16</f>
        <v>0</v>
      </c>
      <c r="AN18" s="141">
        <f>AN$45*関係係数シート!BR16</f>
        <v>0</v>
      </c>
      <c r="AO18" s="141">
        <f>AO$45*関係係数シート!BS16</f>
        <v>0</v>
      </c>
      <c r="AP18" s="141">
        <f>AP$45*関係係数シート!BT16</f>
        <v>0</v>
      </c>
      <c r="AQ18" s="141">
        <f>AQ$45*関係係数シート!BU16</f>
        <v>0</v>
      </c>
      <c r="AR18" s="141">
        <f>AR$45*関係係数シート!BV16</f>
        <v>0</v>
      </c>
      <c r="AS18" s="141">
        <f>AS$45*関係係数シート!BW16</f>
        <v>0</v>
      </c>
      <c r="AT18" s="141">
        <f>AT$45*関係係数シート!BX16</f>
        <v>0</v>
      </c>
      <c r="AU18" s="141">
        <f>AU$45*関係係数シート!BY16</f>
        <v>0</v>
      </c>
      <c r="AV18" s="141">
        <f>AV$45*関係係数シート!BZ16</f>
        <v>0</v>
      </c>
      <c r="AW18" s="141">
        <f>AW$45*関係係数シート!CA16</f>
        <v>0</v>
      </c>
      <c r="AX18" s="141">
        <f>AX$45*関係係数シート!CB16</f>
        <v>0</v>
      </c>
      <c r="AY18" s="141">
        <f>AY$45*関係係数シート!CC16</f>
        <v>0</v>
      </c>
      <c r="AZ18" s="141">
        <f>AZ$45*関係係数シート!CD16</f>
        <v>0</v>
      </c>
      <c r="BA18" s="141">
        <f>BA$45*関係係数シート!CE16</f>
        <v>0</v>
      </c>
      <c r="BB18" s="141">
        <f>BB$45*関係係数シート!CF16</f>
        <v>0</v>
      </c>
      <c r="BC18" s="141">
        <f>BC$45*関係係数シート!CG16</f>
        <v>0</v>
      </c>
      <c r="BD18" s="141">
        <f>BD$45*関係係数シート!CH16</f>
        <v>0</v>
      </c>
      <c r="BE18" s="141">
        <f>BE$45*関係係数シート!CI16</f>
        <v>0</v>
      </c>
      <c r="BF18" s="141">
        <f>BF$45*関係係数シート!CJ16</f>
        <v>0</v>
      </c>
      <c r="BG18" s="141">
        <f>BG$45*関係係数シート!CK16</f>
        <v>0</v>
      </c>
      <c r="BH18" s="141">
        <f>BH$45*関係係数シート!CL16</f>
        <v>0</v>
      </c>
      <c r="BI18" s="141">
        <f>BI$45*関係係数シート!CM16</f>
        <v>0</v>
      </c>
      <c r="BJ18" s="141">
        <f>BJ$45*関係係数シート!CN16</f>
        <v>0</v>
      </c>
      <c r="BK18" s="141">
        <f>BK$45*関係係数シート!CO16</f>
        <v>0</v>
      </c>
      <c r="BL18" s="141">
        <f>BL$45*関係係数シート!CP16</f>
        <v>0</v>
      </c>
      <c r="BM18" s="141">
        <f>BM$45*関係係数シート!CQ16</f>
        <v>0</v>
      </c>
      <c r="BN18" s="141">
        <f>BN$45*関係係数シート!CR16</f>
        <v>0</v>
      </c>
      <c r="BO18" s="141">
        <f>BO$45*関係係数シート!CS16</f>
        <v>0</v>
      </c>
      <c r="BP18" s="141">
        <f>BP$45*関係係数シート!CT16</f>
        <v>0</v>
      </c>
      <c r="BQ18" s="141">
        <f>BQ$45*関係係数シート!CU16</f>
        <v>0</v>
      </c>
      <c r="BR18" s="143">
        <f t="shared" si="1"/>
        <v>0</v>
      </c>
    </row>
    <row r="19" spans="2:70" ht="20.100000000000001" customHeight="1">
      <c r="B19" s="42" t="s">
        <v>13</v>
      </c>
      <c r="C19" s="43" t="s">
        <v>113</v>
      </c>
      <c r="D19" s="209">
        <f>生産増加の入力シート!D19</f>
        <v>0</v>
      </c>
      <c r="E19" s="214"/>
      <c r="F19" s="144">
        <f>生産増加の入力シート!D19</f>
        <v>0</v>
      </c>
      <c r="G19" s="144">
        <f>F19*関係係数シート!F17</f>
        <v>0</v>
      </c>
      <c r="H19" s="144">
        <f>F19*関係係数シート!E17</f>
        <v>0</v>
      </c>
      <c r="I19" s="211"/>
      <c r="J19" s="144">
        <v>0</v>
      </c>
      <c r="K19" s="211"/>
      <c r="L19" s="144">
        <f t="shared" si="0"/>
        <v>0</v>
      </c>
      <c r="M19" s="144">
        <f>L19*関係係数シート!F17</f>
        <v>0</v>
      </c>
      <c r="N19" s="145">
        <f>L19*関係係数シート!E17</f>
        <v>0</v>
      </c>
      <c r="O19" s="138"/>
      <c r="P19" s="146"/>
      <c r="Q19" s="147"/>
      <c r="R19" s="144">
        <f>$Q$43*関係係数シート!G17</f>
        <v>0</v>
      </c>
      <c r="S19" s="144">
        <f>R19*関係係数シート!D17</f>
        <v>0</v>
      </c>
      <c r="T19" s="144">
        <v>0</v>
      </c>
      <c r="U19" s="144">
        <f>T19*関係係数シート!F17</f>
        <v>0</v>
      </c>
      <c r="V19" s="145">
        <f>T19*関係係数シート!E17</f>
        <v>0</v>
      </c>
      <c r="W19" s="138"/>
      <c r="X19" s="151">
        <f>ROUND(F19*関係係数シート!$H17,0)</f>
        <v>0</v>
      </c>
      <c r="Y19" s="151">
        <f>ROUND(L19*関係係数シート!$H17,0)</f>
        <v>0</v>
      </c>
      <c r="Z19" s="152">
        <f>ROUND(T19*関係係数シート!$H17,0)</f>
        <v>0</v>
      </c>
      <c r="AA19" s="152">
        <f>ROUND(F19*関係係数シート!$I17,0)</f>
        <v>0</v>
      </c>
      <c r="AB19" s="212">
        <f>ROUND(L19*関係係数シート!$I17,0)</f>
        <v>0</v>
      </c>
      <c r="AC19" s="213">
        <f>ROUND(T19*関係係数シート!$I17,0)</f>
        <v>0</v>
      </c>
      <c r="AE19" s="42" t="s">
        <v>13</v>
      </c>
      <c r="AF19" s="43" t="s">
        <v>113</v>
      </c>
      <c r="AG19" s="139">
        <f>AG$45*関係係数シート!BK17</f>
        <v>0</v>
      </c>
      <c r="AH19" s="141">
        <f>AH$45*関係係数シート!BL17</f>
        <v>0</v>
      </c>
      <c r="AI19" s="141">
        <f>AI$45*関係係数シート!BM17</f>
        <v>0</v>
      </c>
      <c r="AJ19" s="141">
        <f>AJ$45*関係係数シート!BN17</f>
        <v>0</v>
      </c>
      <c r="AK19" s="141">
        <f>AK$45*関係係数シート!BO17</f>
        <v>0</v>
      </c>
      <c r="AL19" s="141">
        <f>AL$45*関係係数シート!BP17</f>
        <v>0</v>
      </c>
      <c r="AM19" s="141">
        <f>AM$45*関係係数シート!BQ17</f>
        <v>0</v>
      </c>
      <c r="AN19" s="141">
        <f>AN$45*関係係数シート!BR17</f>
        <v>0</v>
      </c>
      <c r="AO19" s="141">
        <f>AO$45*関係係数シート!BS17</f>
        <v>0</v>
      </c>
      <c r="AP19" s="141">
        <f>AP$45*関係係数シート!BT17</f>
        <v>0</v>
      </c>
      <c r="AQ19" s="141">
        <f>AQ$45*関係係数シート!BU17</f>
        <v>0</v>
      </c>
      <c r="AR19" s="141">
        <f>AR$45*関係係数シート!BV17</f>
        <v>0</v>
      </c>
      <c r="AS19" s="141">
        <f>AS$45*関係係数シート!BW17</f>
        <v>0</v>
      </c>
      <c r="AT19" s="141">
        <f>AT$45*関係係数シート!BX17</f>
        <v>0</v>
      </c>
      <c r="AU19" s="141">
        <f>AU$45*関係係数シート!BY17</f>
        <v>0</v>
      </c>
      <c r="AV19" s="141">
        <f>AV$45*関係係数シート!BZ17</f>
        <v>0</v>
      </c>
      <c r="AW19" s="141">
        <f>AW$45*関係係数シート!CA17</f>
        <v>0</v>
      </c>
      <c r="AX19" s="141">
        <f>AX$45*関係係数シート!CB17</f>
        <v>0</v>
      </c>
      <c r="AY19" s="141">
        <f>AY$45*関係係数シート!CC17</f>
        <v>0</v>
      </c>
      <c r="AZ19" s="141">
        <f>AZ$45*関係係数シート!CD17</f>
        <v>0</v>
      </c>
      <c r="BA19" s="141">
        <f>BA$45*関係係数シート!CE17</f>
        <v>0</v>
      </c>
      <c r="BB19" s="141">
        <f>BB$45*関係係数シート!CF17</f>
        <v>0</v>
      </c>
      <c r="BC19" s="141">
        <f>BC$45*関係係数シート!CG17</f>
        <v>0</v>
      </c>
      <c r="BD19" s="141">
        <f>BD$45*関係係数シート!CH17</f>
        <v>0</v>
      </c>
      <c r="BE19" s="141">
        <f>BE$45*関係係数シート!CI17</f>
        <v>0</v>
      </c>
      <c r="BF19" s="141">
        <f>BF$45*関係係数シート!CJ17</f>
        <v>0</v>
      </c>
      <c r="BG19" s="141">
        <f>BG$45*関係係数シート!CK17</f>
        <v>0</v>
      </c>
      <c r="BH19" s="141">
        <f>BH$45*関係係数シート!CL17</f>
        <v>0</v>
      </c>
      <c r="BI19" s="141">
        <f>BI$45*関係係数シート!CM17</f>
        <v>0</v>
      </c>
      <c r="BJ19" s="141">
        <f>BJ$45*関係係数シート!CN17</f>
        <v>0</v>
      </c>
      <c r="BK19" s="141">
        <f>BK$45*関係係数シート!CO17</f>
        <v>0</v>
      </c>
      <c r="BL19" s="141">
        <f>BL$45*関係係数シート!CP17</f>
        <v>0</v>
      </c>
      <c r="BM19" s="141">
        <f>BM$45*関係係数シート!CQ17</f>
        <v>0</v>
      </c>
      <c r="BN19" s="141">
        <f>BN$45*関係係数シート!CR17</f>
        <v>0</v>
      </c>
      <c r="BO19" s="141">
        <f>BO$45*関係係数シート!CS17</f>
        <v>0</v>
      </c>
      <c r="BP19" s="141">
        <f>BP$45*関係係数シート!CT17</f>
        <v>0</v>
      </c>
      <c r="BQ19" s="141">
        <f>BQ$45*関係係数シート!CU17</f>
        <v>0</v>
      </c>
      <c r="BR19" s="143">
        <f t="shared" si="1"/>
        <v>0</v>
      </c>
    </row>
    <row r="20" spans="2:70" ht="20.100000000000001" customHeight="1">
      <c r="B20" s="42" t="s">
        <v>14</v>
      </c>
      <c r="C20" s="43" t="s">
        <v>91</v>
      </c>
      <c r="D20" s="209">
        <f>生産増加の入力シート!D20</f>
        <v>0</v>
      </c>
      <c r="E20" s="214"/>
      <c r="F20" s="144">
        <f>生産増加の入力シート!D20</f>
        <v>0</v>
      </c>
      <c r="G20" s="144">
        <f>F20*関係係数シート!F18</f>
        <v>0</v>
      </c>
      <c r="H20" s="144">
        <f>F20*関係係数シート!E18</f>
        <v>0</v>
      </c>
      <c r="I20" s="211"/>
      <c r="J20" s="144">
        <v>0</v>
      </c>
      <c r="K20" s="211"/>
      <c r="L20" s="144">
        <f t="shared" si="0"/>
        <v>0</v>
      </c>
      <c r="M20" s="144">
        <f>L20*関係係数シート!F18</f>
        <v>0</v>
      </c>
      <c r="N20" s="145">
        <f>L20*関係係数シート!E18</f>
        <v>0</v>
      </c>
      <c r="O20" s="138"/>
      <c r="P20" s="146"/>
      <c r="Q20" s="147"/>
      <c r="R20" s="144">
        <f>$Q$43*関係係数シート!G18</f>
        <v>0</v>
      </c>
      <c r="S20" s="144">
        <f>R20*関係係数シート!D18</f>
        <v>0</v>
      </c>
      <c r="T20" s="144">
        <v>0</v>
      </c>
      <c r="U20" s="144">
        <f>T20*関係係数シート!F18</f>
        <v>0</v>
      </c>
      <c r="V20" s="145">
        <f>T20*関係係数シート!E18</f>
        <v>0</v>
      </c>
      <c r="W20" s="138"/>
      <c r="X20" s="151">
        <f>ROUND(F20*関係係数シート!$H18,0)</f>
        <v>0</v>
      </c>
      <c r="Y20" s="151">
        <f>ROUND(L20*関係係数シート!$H18,0)</f>
        <v>0</v>
      </c>
      <c r="Z20" s="152">
        <f>ROUND(T20*関係係数シート!$H18,0)</f>
        <v>0</v>
      </c>
      <c r="AA20" s="152">
        <f>ROUND(F20*関係係数シート!$I18,0)</f>
        <v>0</v>
      </c>
      <c r="AB20" s="212">
        <f>ROUND(L20*関係係数シート!$I18,0)</f>
        <v>0</v>
      </c>
      <c r="AC20" s="213">
        <f>ROUND(T20*関係係数シート!$I18,0)</f>
        <v>0</v>
      </c>
      <c r="AE20" s="42" t="s">
        <v>14</v>
      </c>
      <c r="AF20" s="43" t="s">
        <v>91</v>
      </c>
      <c r="AG20" s="139">
        <f>AG$45*関係係数シート!BK18</f>
        <v>0</v>
      </c>
      <c r="AH20" s="141">
        <f>AH$45*関係係数シート!BL18</f>
        <v>0</v>
      </c>
      <c r="AI20" s="141">
        <f>AI$45*関係係数シート!BM18</f>
        <v>0</v>
      </c>
      <c r="AJ20" s="141">
        <f>AJ$45*関係係数シート!BN18</f>
        <v>0</v>
      </c>
      <c r="AK20" s="141">
        <f>AK$45*関係係数シート!BO18</f>
        <v>0</v>
      </c>
      <c r="AL20" s="141">
        <f>AL$45*関係係数シート!BP18</f>
        <v>0</v>
      </c>
      <c r="AM20" s="141">
        <f>AM$45*関係係数シート!BQ18</f>
        <v>0</v>
      </c>
      <c r="AN20" s="141">
        <f>AN$45*関係係数シート!BR18</f>
        <v>0</v>
      </c>
      <c r="AO20" s="141">
        <f>AO$45*関係係数シート!BS18</f>
        <v>0</v>
      </c>
      <c r="AP20" s="141">
        <f>AP$45*関係係数シート!BT18</f>
        <v>0</v>
      </c>
      <c r="AQ20" s="141">
        <f>AQ$45*関係係数シート!BU18</f>
        <v>0</v>
      </c>
      <c r="AR20" s="141">
        <f>AR$45*関係係数シート!BV18</f>
        <v>0</v>
      </c>
      <c r="AS20" s="141">
        <f>AS$45*関係係数シート!BW18</f>
        <v>0</v>
      </c>
      <c r="AT20" s="141">
        <f>AT$45*関係係数シート!BX18</f>
        <v>0</v>
      </c>
      <c r="AU20" s="141">
        <f>AU$45*関係係数シート!BY18</f>
        <v>0</v>
      </c>
      <c r="AV20" s="141">
        <f>AV$45*関係係数シート!BZ18</f>
        <v>0</v>
      </c>
      <c r="AW20" s="141">
        <f>AW$45*関係係数シート!CA18</f>
        <v>0</v>
      </c>
      <c r="AX20" s="141">
        <f>AX$45*関係係数シート!CB18</f>
        <v>0</v>
      </c>
      <c r="AY20" s="141">
        <f>AY$45*関係係数シート!CC18</f>
        <v>0</v>
      </c>
      <c r="AZ20" s="141">
        <f>AZ$45*関係係数シート!CD18</f>
        <v>0</v>
      </c>
      <c r="BA20" s="141">
        <f>BA$45*関係係数シート!CE18</f>
        <v>0</v>
      </c>
      <c r="BB20" s="141">
        <f>BB$45*関係係数シート!CF18</f>
        <v>0</v>
      </c>
      <c r="BC20" s="141">
        <f>BC$45*関係係数シート!CG18</f>
        <v>0</v>
      </c>
      <c r="BD20" s="141">
        <f>BD$45*関係係数シート!CH18</f>
        <v>0</v>
      </c>
      <c r="BE20" s="141">
        <f>BE$45*関係係数シート!CI18</f>
        <v>0</v>
      </c>
      <c r="BF20" s="141">
        <f>BF$45*関係係数シート!CJ18</f>
        <v>0</v>
      </c>
      <c r="BG20" s="141">
        <f>BG$45*関係係数シート!CK18</f>
        <v>0</v>
      </c>
      <c r="BH20" s="141">
        <f>BH$45*関係係数シート!CL18</f>
        <v>0</v>
      </c>
      <c r="BI20" s="141">
        <f>BI$45*関係係数シート!CM18</f>
        <v>0</v>
      </c>
      <c r="BJ20" s="141">
        <f>BJ$45*関係係数シート!CN18</f>
        <v>0</v>
      </c>
      <c r="BK20" s="141">
        <f>BK$45*関係係数シート!CO18</f>
        <v>0</v>
      </c>
      <c r="BL20" s="141">
        <f>BL$45*関係係数シート!CP18</f>
        <v>0</v>
      </c>
      <c r="BM20" s="141">
        <f>BM$45*関係係数シート!CQ18</f>
        <v>0</v>
      </c>
      <c r="BN20" s="141">
        <f>BN$45*関係係数シート!CR18</f>
        <v>0</v>
      </c>
      <c r="BO20" s="141">
        <f>BO$45*関係係数シート!CS18</f>
        <v>0</v>
      </c>
      <c r="BP20" s="141">
        <f>BP$45*関係係数シート!CT18</f>
        <v>0</v>
      </c>
      <c r="BQ20" s="141">
        <f>BQ$45*関係係数シート!CU18</f>
        <v>0</v>
      </c>
      <c r="BR20" s="143">
        <f t="shared" si="1"/>
        <v>0</v>
      </c>
    </row>
    <row r="21" spans="2:70" ht="20.100000000000001" customHeight="1">
      <c r="B21" s="42" t="s">
        <v>15</v>
      </c>
      <c r="C21" s="43" t="s">
        <v>39</v>
      </c>
      <c r="D21" s="209">
        <f>生産増加の入力シート!D21</f>
        <v>0</v>
      </c>
      <c r="E21" s="214"/>
      <c r="F21" s="144">
        <f>生産増加の入力シート!D21</f>
        <v>0</v>
      </c>
      <c r="G21" s="144">
        <f>F21*関係係数シート!F19</f>
        <v>0</v>
      </c>
      <c r="H21" s="144">
        <f>F21*関係係数シート!E19</f>
        <v>0</v>
      </c>
      <c r="I21" s="211"/>
      <c r="J21" s="144">
        <v>0</v>
      </c>
      <c r="K21" s="211"/>
      <c r="L21" s="144">
        <f t="shared" si="0"/>
        <v>0</v>
      </c>
      <c r="M21" s="144">
        <f>L21*関係係数シート!F19</f>
        <v>0</v>
      </c>
      <c r="N21" s="145">
        <f>L21*関係係数シート!E19</f>
        <v>0</v>
      </c>
      <c r="O21" s="138"/>
      <c r="P21" s="146"/>
      <c r="Q21" s="147"/>
      <c r="R21" s="144">
        <f>$Q$43*関係係数シート!G19</f>
        <v>0</v>
      </c>
      <c r="S21" s="144">
        <f>R21*関係係数シート!D19</f>
        <v>0</v>
      </c>
      <c r="T21" s="144">
        <v>0</v>
      </c>
      <c r="U21" s="144">
        <f>T21*関係係数シート!F19</f>
        <v>0</v>
      </c>
      <c r="V21" s="145">
        <f>T21*関係係数シート!E19</f>
        <v>0</v>
      </c>
      <c r="W21" s="138"/>
      <c r="X21" s="151">
        <f>ROUND(F21*関係係数シート!$H19,0)</f>
        <v>0</v>
      </c>
      <c r="Y21" s="151">
        <f>ROUND(L21*関係係数シート!$H19,0)</f>
        <v>0</v>
      </c>
      <c r="Z21" s="152">
        <f>ROUND(T21*関係係数シート!$H19,0)</f>
        <v>0</v>
      </c>
      <c r="AA21" s="152">
        <f>ROUND(F21*関係係数シート!$I19,0)</f>
        <v>0</v>
      </c>
      <c r="AB21" s="212">
        <f>ROUND(L21*関係係数シート!$I19,0)</f>
        <v>0</v>
      </c>
      <c r="AC21" s="213">
        <f>ROUND(T21*関係係数シート!$I19,0)</f>
        <v>0</v>
      </c>
      <c r="AE21" s="42" t="s">
        <v>15</v>
      </c>
      <c r="AF21" s="43" t="s">
        <v>39</v>
      </c>
      <c r="AG21" s="139">
        <f>AG$45*関係係数シート!BK19</f>
        <v>0</v>
      </c>
      <c r="AH21" s="141">
        <f>AH$45*関係係数シート!BL19</f>
        <v>0</v>
      </c>
      <c r="AI21" s="141">
        <f>AI$45*関係係数シート!BM19</f>
        <v>0</v>
      </c>
      <c r="AJ21" s="141">
        <f>AJ$45*関係係数シート!BN19</f>
        <v>0</v>
      </c>
      <c r="AK21" s="141">
        <f>AK$45*関係係数シート!BO19</f>
        <v>0</v>
      </c>
      <c r="AL21" s="141">
        <f>AL$45*関係係数シート!BP19</f>
        <v>0</v>
      </c>
      <c r="AM21" s="141">
        <f>AM$45*関係係数シート!BQ19</f>
        <v>0</v>
      </c>
      <c r="AN21" s="141">
        <f>AN$45*関係係数シート!BR19</f>
        <v>0</v>
      </c>
      <c r="AO21" s="141">
        <f>AO$45*関係係数シート!BS19</f>
        <v>0</v>
      </c>
      <c r="AP21" s="141">
        <f>AP$45*関係係数シート!BT19</f>
        <v>0</v>
      </c>
      <c r="AQ21" s="141">
        <f>AQ$45*関係係数シート!BU19</f>
        <v>0</v>
      </c>
      <c r="AR21" s="141">
        <f>AR$45*関係係数シート!BV19</f>
        <v>0</v>
      </c>
      <c r="AS21" s="141">
        <f>AS$45*関係係数シート!BW19</f>
        <v>0</v>
      </c>
      <c r="AT21" s="141">
        <f>AT$45*関係係数シート!BX19</f>
        <v>0</v>
      </c>
      <c r="AU21" s="141">
        <f>AU$45*関係係数シート!BY19</f>
        <v>0</v>
      </c>
      <c r="AV21" s="141">
        <f>AV$45*関係係数シート!BZ19</f>
        <v>0</v>
      </c>
      <c r="AW21" s="141">
        <f>AW$45*関係係数シート!CA19</f>
        <v>0</v>
      </c>
      <c r="AX21" s="141">
        <f>AX$45*関係係数シート!CB19</f>
        <v>0</v>
      </c>
      <c r="AY21" s="141">
        <f>AY$45*関係係数シート!CC19</f>
        <v>0</v>
      </c>
      <c r="AZ21" s="141">
        <f>AZ$45*関係係数シート!CD19</f>
        <v>0</v>
      </c>
      <c r="BA21" s="141">
        <f>BA$45*関係係数シート!CE19</f>
        <v>0</v>
      </c>
      <c r="BB21" s="141">
        <f>BB$45*関係係数シート!CF19</f>
        <v>0</v>
      </c>
      <c r="BC21" s="141">
        <f>BC$45*関係係数シート!CG19</f>
        <v>0</v>
      </c>
      <c r="BD21" s="141">
        <f>BD$45*関係係数シート!CH19</f>
        <v>0</v>
      </c>
      <c r="BE21" s="141">
        <f>BE$45*関係係数シート!CI19</f>
        <v>0</v>
      </c>
      <c r="BF21" s="141">
        <f>BF$45*関係係数シート!CJ19</f>
        <v>0</v>
      </c>
      <c r="BG21" s="141">
        <f>BG$45*関係係数シート!CK19</f>
        <v>0</v>
      </c>
      <c r="BH21" s="141">
        <f>BH$45*関係係数シート!CL19</f>
        <v>0</v>
      </c>
      <c r="BI21" s="141">
        <f>BI$45*関係係数シート!CM19</f>
        <v>0</v>
      </c>
      <c r="BJ21" s="141">
        <f>BJ$45*関係係数シート!CN19</f>
        <v>0</v>
      </c>
      <c r="BK21" s="141">
        <f>BK$45*関係係数シート!CO19</f>
        <v>0</v>
      </c>
      <c r="BL21" s="141">
        <f>BL$45*関係係数シート!CP19</f>
        <v>0</v>
      </c>
      <c r="BM21" s="141">
        <f>BM$45*関係係数シート!CQ19</f>
        <v>0</v>
      </c>
      <c r="BN21" s="141">
        <f>BN$45*関係係数シート!CR19</f>
        <v>0</v>
      </c>
      <c r="BO21" s="141">
        <f>BO$45*関係係数シート!CS19</f>
        <v>0</v>
      </c>
      <c r="BP21" s="141">
        <f>BP$45*関係係数シート!CT19</f>
        <v>0</v>
      </c>
      <c r="BQ21" s="141">
        <f>BQ$45*関係係数シート!CU19</f>
        <v>0</v>
      </c>
      <c r="BR21" s="143">
        <f t="shared" si="1"/>
        <v>0</v>
      </c>
    </row>
    <row r="22" spans="2:70" ht="20.100000000000001" customHeight="1">
      <c r="B22" s="42" t="s">
        <v>16</v>
      </c>
      <c r="C22" s="43" t="s">
        <v>163</v>
      </c>
      <c r="D22" s="209">
        <f>生産増加の入力シート!D22</f>
        <v>0</v>
      </c>
      <c r="E22" s="214"/>
      <c r="F22" s="144">
        <f>生産増加の入力シート!D22</f>
        <v>0</v>
      </c>
      <c r="G22" s="144">
        <f>F22*関係係数シート!F20</f>
        <v>0</v>
      </c>
      <c r="H22" s="144">
        <f>F22*関係係数シート!E20</f>
        <v>0</v>
      </c>
      <c r="I22" s="211"/>
      <c r="J22" s="144">
        <v>0</v>
      </c>
      <c r="K22" s="211"/>
      <c r="L22" s="144">
        <f t="shared" si="0"/>
        <v>0</v>
      </c>
      <c r="M22" s="144">
        <f>L22*関係係数シート!F20</f>
        <v>0</v>
      </c>
      <c r="N22" s="145">
        <f>L22*関係係数シート!E20</f>
        <v>0</v>
      </c>
      <c r="O22" s="138"/>
      <c r="P22" s="146"/>
      <c r="Q22" s="147"/>
      <c r="R22" s="144">
        <f>$Q$43*関係係数シート!G20</f>
        <v>0</v>
      </c>
      <c r="S22" s="144">
        <f>R22*関係係数シート!D20</f>
        <v>0</v>
      </c>
      <c r="T22" s="144">
        <v>0</v>
      </c>
      <c r="U22" s="144">
        <f>T22*関係係数シート!F20</f>
        <v>0</v>
      </c>
      <c r="V22" s="145">
        <f>T22*関係係数シート!E20</f>
        <v>0</v>
      </c>
      <c r="W22" s="138"/>
      <c r="X22" s="151">
        <f>ROUND(F22*関係係数シート!$H20,0)</f>
        <v>0</v>
      </c>
      <c r="Y22" s="151">
        <f>ROUND(L22*関係係数シート!$H20,0)</f>
        <v>0</v>
      </c>
      <c r="Z22" s="152">
        <f>ROUND(T22*関係係数シート!$H20,0)</f>
        <v>0</v>
      </c>
      <c r="AA22" s="152">
        <f>ROUND(F22*関係係数シート!$I20,0)</f>
        <v>0</v>
      </c>
      <c r="AB22" s="212">
        <f>ROUND(L22*関係係数シート!$I20,0)</f>
        <v>0</v>
      </c>
      <c r="AC22" s="213">
        <f>ROUND(T22*関係係数シート!$I20,0)</f>
        <v>0</v>
      </c>
      <c r="AE22" s="42" t="s">
        <v>16</v>
      </c>
      <c r="AF22" s="43" t="s">
        <v>163</v>
      </c>
      <c r="AG22" s="139">
        <f>AG$45*関係係数シート!BK20</f>
        <v>0</v>
      </c>
      <c r="AH22" s="141">
        <f>AH$45*関係係数シート!BL20</f>
        <v>0</v>
      </c>
      <c r="AI22" s="141">
        <f>AI$45*関係係数シート!BM20</f>
        <v>0</v>
      </c>
      <c r="AJ22" s="141">
        <f>AJ$45*関係係数シート!BN20</f>
        <v>0</v>
      </c>
      <c r="AK22" s="141">
        <f>AK$45*関係係数シート!BO20</f>
        <v>0</v>
      </c>
      <c r="AL22" s="141">
        <f>AL$45*関係係数シート!BP20</f>
        <v>0</v>
      </c>
      <c r="AM22" s="141">
        <f>AM$45*関係係数シート!BQ20</f>
        <v>0</v>
      </c>
      <c r="AN22" s="141">
        <f>AN$45*関係係数シート!BR20</f>
        <v>0</v>
      </c>
      <c r="AO22" s="141">
        <f>AO$45*関係係数シート!BS20</f>
        <v>0</v>
      </c>
      <c r="AP22" s="141">
        <f>AP$45*関係係数シート!BT20</f>
        <v>0</v>
      </c>
      <c r="AQ22" s="141">
        <f>AQ$45*関係係数シート!BU20</f>
        <v>0</v>
      </c>
      <c r="AR22" s="141">
        <f>AR$45*関係係数シート!BV20</f>
        <v>0</v>
      </c>
      <c r="AS22" s="141">
        <f>AS$45*関係係数シート!BW20</f>
        <v>0</v>
      </c>
      <c r="AT22" s="141">
        <f>AT$45*関係係数シート!BX20</f>
        <v>0</v>
      </c>
      <c r="AU22" s="141">
        <f>AU$45*関係係数シート!BY20</f>
        <v>0</v>
      </c>
      <c r="AV22" s="141">
        <f>AV$45*関係係数シート!BZ20</f>
        <v>0</v>
      </c>
      <c r="AW22" s="141">
        <f>AW$45*関係係数シート!CA20</f>
        <v>0</v>
      </c>
      <c r="AX22" s="141">
        <f>AX$45*関係係数シート!CB20</f>
        <v>0</v>
      </c>
      <c r="AY22" s="141">
        <f>AY$45*関係係数シート!CC20</f>
        <v>0</v>
      </c>
      <c r="AZ22" s="141">
        <f>AZ$45*関係係数シート!CD20</f>
        <v>0</v>
      </c>
      <c r="BA22" s="141">
        <f>BA$45*関係係数シート!CE20</f>
        <v>0</v>
      </c>
      <c r="BB22" s="141">
        <f>BB$45*関係係数シート!CF20</f>
        <v>0</v>
      </c>
      <c r="BC22" s="141">
        <f>BC$45*関係係数シート!CG20</f>
        <v>0</v>
      </c>
      <c r="BD22" s="141">
        <f>BD$45*関係係数シート!CH20</f>
        <v>0</v>
      </c>
      <c r="BE22" s="141">
        <f>BE$45*関係係数シート!CI20</f>
        <v>0</v>
      </c>
      <c r="BF22" s="141">
        <f>BF$45*関係係数シート!CJ20</f>
        <v>0</v>
      </c>
      <c r="BG22" s="141">
        <f>BG$45*関係係数シート!CK20</f>
        <v>0</v>
      </c>
      <c r="BH22" s="141">
        <f>BH$45*関係係数シート!CL20</f>
        <v>0</v>
      </c>
      <c r="BI22" s="141">
        <f>BI$45*関係係数シート!CM20</f>
        <v>0</v>
      </c>
      <c r="BJ22" s="141">
        <f>BJ$45*関係係数シート!CN20</f>
        <v>0</v>
      </c>
      <c r="BK22" s="141">
        <f>BK$45*関係係数シート!CO20</f>
        <v>0</v>
      </c>
      <c r="BL22" s="141">
        <f>BL$45*関係係数シート!CP20</f>
        <v>0</v>
      </c>
      <c r="BM22" s="141">
        <f>BM$45*関係係数シート!CQ20</f>
        <v>0</v>
      </c>
      <c r="BN22" s="141">
        <f>BN$45*関係係数シート!CR20</f>
        <v>0</v>
      </c>
      <c r="BO22" s="141">
        <f>BO$45*関係係数シート!CS20</f>
        <v>0</v>
      </c>
      <c r="BP22" s="141">
        <f>BP$45*関係係数シート!CT20</f>
        <v>0</v>
      </c>
      <c r="BQ22" s="141">
        <f>BQ$45*関係係数シート!CU20</f>
        <v>0</v>
      </c>
      <c r="BR22" s="143">
        <f t="shared" si="1"/>
        <v>0</v>
      </c>
    </row>
    <row r="23" spans="2:70" ht="20.100000000000001" customHeight="1">
      <c r="B23" s="42" t="s">
        <v>17</v>
      </c>
      <c r="C23" s="43" t="s">
        <v>40</v>
      </c>
      <c r="D23" s="209">
        <f>生産増加の入力シート!D23</f>
        <v>0</v>
      </c>
      <c r="E23" s="214"/>
      <c r="F23" s="144">
        <f>生産増加の入力シート!D23</f>
        <v>0</v>
      </c>
      <c r="G23" s="144">
        <f>F23*関係係数シート!F21</f>
        <v>0</v>
      </c>
      <c r="H23" s="144">
        <f>F23*関係係数シート!E21</f>
        <v>0</v>
      </c>
      <c r="I23" s="211"/>
      <c r="J23" s="144">
        <v>0</v>
      </c>
      <c r="K23" s="211"/>
      <c r="L23" s="144">
        <f t="shared" si="0"/>
        <v>0</v>
      </c>
      <c r="M23" s="144">
        <f>L23*関係係数シート!F21</f>
        <v>0</v>
      </c>
      <c r="N23" s="145">
        <f>L23*関係係数シート!E21</f>
        <v>0</v>
      </c>
      <c r="O23" s="138"/>
      <c r="P23" s="146"/>
      <c r="Q23" s="147"/>
      <c r="R23" s="144">
        <f>$Q$43*関係係数シート!G21</f>
        <v>0</v>
      </c>
      <c r="S23" s="144">
        <f>R23*関係係数シート!D21</f>
        <v>0</v>
      </c>
      <c r="T23" s="144">
        <v>0</v>
      </c>
      <c r="U23" s="144">
        <f>T23*関係係数シート!F21</f>
        <v>0</v>
      </c>
      <c r="V23" s="145">
        <f>T23*関係係数シート!E21</f>
        <v>0</v>
      </c>
      <c r="W23" s="138"/>
      <c r="X23" s="151">
        <f>ROUND(F23*関係係数シート!$H21,0)</f>
        <v>0</v>
      </c>
      <c r="Y23" s="151">
        <f>ROUND(L23*関係係数シート!$H21,0)</f>
        <v>0</v>
      </c>
      <c r="Z23" s="152">
        <f>ROUND(T23*関係係数シート!$H21,0)</f>
        <v>0</v>
      </c>
      <c r="AA23" s="152">
        <f>ROUND(F23*関係係数シート!$I21,0)</f>
        <v>0</v>
      </c>
      <c r="AB23" s="212">
        <f>ROUND(L23*関係係数シート!$I21,0)</f>
        <v>0</v>
      </c>
      <c r="AC23" s="213">
        <f>ROUND(T23*関係係数シート!$I21,0)</f>
        <v>0</v>
      </c>
      <c r="AE23" s="42" t="s">
        <v>17</v>
      </c>
      <c r="AF23" s="43" t="s">
        <v>40</v>
      </c>
      <c r="AG23" s="139">
        <f>AG$45*関係係数シート!BK21</f>
        <v>0</v>
      </c>
      <c r="AH23" s="141">
        <f>AH$45*関係係数シート!BL21</f>
        <v>0</v>
      </c>
      <c r="AI23" s="141">
        <f>AI$45*関係係数シート!BM21</f>
        <v>0</v>
      </c>
      <c r="AJ23" s="141">
        <f>AJ$45*関係係数シート!BN21</f>
        <v>0</v>
      </c>
      <c r="AK23" s="141">
        <f>AK$45*関係係数シート!BO21</f>
        <v>0</v>
      </c>
      <c r="AL23" s="141">
        <f>AL$45*関係係数シート!BP21</f>
        <v>0</v>
      </c>
      <c r="AM23" s="141">
        <f>AM$45*関係係数シート!BQ21</f>
        <v>0</v>
      </c>
      <c r="AN23" s="141">
        <f>AN$45*関係係数シート!BR21</f>
        <v>0</v>
      </c>
      <c r="AO23" s="141">
        <f>AO$45*関係係数シート!BS21</f>
        <v>0</v>
      </c>
      <c r="AP23" s="141">
        <f>AP$45*関係係数シート!BT21</f>
        <v>0</v>
      </c>
      <c r="AQ23" s="141">
        <f>AQ$45*関係係数シート!BU21</f>
        <v>0</v>
      </c>
      <c r="AR23" s="141">
        <f>AR$45*関係係数シート!BV21</f>
        <v>0</v>
      </c>
      <c r="AS23" s="141">
        <f>AS$45*関係係数シート!BW21</f>
        <v>0</v>
      </c>
      <c r="AT23" s="141">
        <f>AT$45*関係係数シート!BX21</f>
        <v>0</v>
      </c>
      <c r="AU23" s="141">
        <f>AU$45*関係係数シート!BY21</f>
        <v>0</v>
      </c>
      <c r="AV23" s="141">
        <f>AV$45*関係係数シート!BZ21</f>
        <v>0</v>
      </c>
      <c r="AW23" s="141">
        <f>AW$45*関係係数シート!CA21</f>
        <v>0</v>
      </c>
      <c r="AX23" s="141">
        <f>AX$45*関係係数シート!CB21</f>
        <v>0</v>
      </c>
      <c r="AY23" s="141">
        <f>AY$45*関係係数シート!CC21</f>
        <v>0</v>
      </c>
      <c r="AZ23" s="141">
        <f>AZ$45*関係係数シート!CD21</f>
        <v>0</v>
      </c>
      <c r="BA23" s="141">
        <f>BA$45*関係係数シート!CE21</f>
        <v>0</v>
      </c>
      <c r="BB23" s="141">
        <f>BB$45*関係係数シート!CF21</f>
        <v>0</v>
      </c>
      <c r="BC23" s="141">
        <f>BC$45*関係係数シート!CG21</f>
        <v>0</v>
      </c>
      <c r="BD23" s="141">
        <f>BD$45*関係係数シート!CH21</f>
        <v>0</v>
      </c>
      <c r="BE23" s="141">
        <f>BE$45*関係係数シート!CI21</f>
        <v>0</v>
      </c>
      <c r="BF23" s="141">
        <f>BF$45*関係係数シート!CJ21</f>
        <v>0</v>
      </c>
      <c r="BG23" s="141">
        <f>BG$45*関係係数シート!CK21</f>
        <v>0</v>
      </c>
      <c r="BH23" s="141">
        <f>BH$45*関係係数シート!CL21</f>
        <v>0</v>
      </c>
      <c r="BI23" s="141">
        <f>BI$45*関係係数シート!CM21</f>
        <v>0</v>
      </c>
      <c r="BJ23" s="141">
        <f>BJ$45*関係係数シート!CN21</f>
        <v>0</v>
      </c>
      <c r="BK23" s="141">
        <f>BK$45*関係係数シート!CO21</f>
        <v>0</v>
      </c>
      <c r="BL23" s="141">
        <f>BL$45*関係係数シート!CP21</f>
        <v>0</v>
      </c>
      <c r="BM23" s="141">
        <f>BM$45*関係係数シート!CQ21</f>
        <v>0</v>
      </c>
      <c r="BN23" s="141">
        <f>BN$45*関係係数シート!CR21</f>
        <v>0</v>
      </c>
      <c r="BO23" s="141">
        <f>BO$45*関係係数シート!CS21</f>
        <v>0</v>
      </c>
      <c r="BP23" s="141">
        <f>BP$45*関係係数シート!CT21</f>
        <v>0</v>
      </c>
      <c r="BQ23" s="141">
        <f>BQ$45*関係係数シート!CU21</f>
        <v>0</v>
      </c>
      <c r="BR23" s="143">
        <f t="shared" si="1"/>
        <v>0</v>
      </c>
    </row>
    <row r="24" spans="2:70" ht="20.100000000000001" customHeight="1">
      <c r="B24" s="42" t="s">
        <v>18</v>
      </c>
      <c r="C24" s="43" t="s">
        <v>41</v>
      </c>
      <c r="D24" s="209">
        <f>生産増加の入力シート!D24</f>
        <v>0</v>
      </c>
      <c r="E24" s="214"/>
      <c r="F24" s="144">
        <f>生産増加の入力シート!D24</f>
        <v>0</v>
      </c>
      <c r="G24" s="144">
        <f>F24*関係係数シート!F22</f>
        <v>0</v>
      </c>
      <c r="H24" s="144">
        <f>F24*関係係数シート!E22</f>
        <v>0</v>
      </c>
      <c r="I24" s="211"/>
      <c r="J24" s="144">
        <v>0</v>
      </c>
      <c r="K24" s="211"/>
      <c r="L24" s="144">
        <f t="shared" si="0"/>
        <v>0</v>
      </c>
      <c r="M24" s="144">
        <f>L24*関係係数シート!F22</f>
        <v>0</v>
      </c>
      <c r="N24" s="145">
        <f>L24*関係係数シート!E22</f>
        <v>0</v>
      </c>
      <c r="O24" s="138"/>
      <c r="P24" s="146"/>
      <c r="Q24" s="147"/>
      <c r="R24" s="144">
        <f>$Q$43*関係係数シート!G22</f>
        <v>0</v>
      </c>
      <c r="S24" s="144">
        <f>R24*関係係数シート!D22</f>
        <v>0</v>
      </c>
      <c r="T24" s="144">
        <v>0</v>
      </c>
      <c r="U24" s="144">
        <f>T24*関係係数シート!F22</f>
        <v>0</v>
      </c>
      <c r="V24" s="145">
        <f>T24*関係係数シート!E22</f>
        <v>0</v>
      </c>
      <c r="W24" s="138"/>
      <c r="X24" s="151">
        <f>ROUND(F24*関係係数シート!$H22,0)</f>
        <v>0</v>
      </c>
      <c r="Y24" s="151">
        <f>ROUND(L24*関係係数シート!$H22,0)</f>
        <v>0</v>
      </c>
      <c r="Z24" s="152">
        <f>ROUND(T24*関係係数シート!$H22,0)</f>
        <v>0</v>
      </c>
      <c r="AA24" s="152">
        <f>ROUND(F24*関係係数シート!$I22,0)</f>
        <v>0</v>
      </c>
      <c r="AB24" s="212">
        <f>ROUND(L24*関係係数シート!$I22,0)</f>
        <v>0</v>
      </c>
      <c r="AC24" s="213">
        <f>ROUND(T24*関係係数シート!$I22,0)</f>
        <v>0</v>
      </c>
      <c r="AE24" s="42" t="s">
        <v>18</v>
      </c>
      <c r="AF24" s="43" t="s">
        <v>41</v>
      </c>
      <c r="AG24" s="139">
        <f>AG$45*関係係数シート!BK22</f>
        <v>0</v>
      </c>
      <c r="AH24" s="141">
        <f>AH$45*関係係数シート!BL22</f>
        <v>0</v>
      </c>
      <c r="AI24" s="141">
        <f>AI$45*関係係数シート!BM22</f>
        <v>0</v>
      </c>
      <c r="AJ24" s="141">
        <f>AJ$45*関係係数シート!BN22</f>
        <v>0</v>
      </c>
      <c r="AK24" s="141">
        <f>AK$45*関係係数シート!BO22</f>
        <v>0</v>
      </c>
      <c r="AL24" s="141">
        <f>AL$45*関係係数シート!BP22</f>
        <v>0</v>
      </c>
      <c r="AM24" s="141">
        <f>AM$45*関係係数シート!BQ22</f>
        <v>0</v>
      </c>
      <c r="AN24" s="141">
        <f>AN$45*関係係数シート!BR22</f>
        <v>0</v>
      </c>
      <c r="AO24" s="141">
        <f>AO$45*関係係数シート!BS22</f>
        <v>0</v>
      </c>
      <c r="AP24" s="141">
        <f>AP$45*関係係数シート!BT22</f>
        <v>0</v>
      </c>
      <c r="AQ24" s="141">
        <f>AQ$45*関係係数シート!BU22</f>
        <v>0</v>
      </c>
      <c r="AR24" s="141">
        <f>AR$45*関係係数シート!BV22</f>
        <v>0</v>
      </c>
      <c r="AS24" s="141">
        <f>AS$45*関係係数シート!BW22</f>
        <v>0</v>
      </c>
      <c r="AT24" s="141">
        <f>AT$45*関係係数シート!BX22</f>
        <v>0</v>
      </c>
      <c r="AU24" s="141">
        <f>AU$45*関係係数シート!BY22</f>
        <v>0</v>
      </c>
      <c r="AV24" s="141">
        <f>AV$45*関係係数シート!BZ22</f>
        <v>0</v>
      </c>
      <c r="AW24" s="141">
        <f>AW$45*関係係数シート!CA22</f>
        <v>0</v>
      </c>
      <c r="AX24" s="141">
        <f>AX$45*関係係数シート!CB22</f>
        <v>0</v>
      </c>
      <c r="AY24" s="141">
        <f>AY$45*関係係数シート!CC22</f>
        <v>0</v>
      </c>
      <c r="AZ24" s="141">
        <f>AZ$45*関係係数シート!CD22</f>
        <v>0</v>
      </c>
      <c r="BA24" s="141">
        <f>BA$45*関係係数シート!CE22</f>
        <v>0</v>
      </c>
      <c r="BB24" s="141">
        <f>BB$45*関係係数シート!CF22</f>
        <v>0</v>
      </c>
      <c r="BC24" s="141">
        <f>BC$45*関係係数シート!CG22</f>
        <v>0</v>
      </c>
      <c r="BD24" s="141">
        <f>BD$45*関係係数シート!CH22</f>
        <v>0</v>
      </c>
      <c r="BE24" s="141">
        <f>BE$45*関係係数シート!CI22</f>
        <v>0</v>
      </c>
      <c r="BF24" s="141">
        <f>BF$45*関係係数シート!CJ22</f>
        <v>0</v>
      </c>
      <c r="BG24" s="141">
        <f>BG$45*関係係数シート!CK22</f>
        <v>0</v>
      </c>
      <c r="BH24" s="141">
        <f>BH$45*関係係数シート!CL22</f>
        <v>0</v>
      </c>
      <c r="BI24" s="141">
        <f>BI$45*関係係数シート!CM22</f>
        <v>0</v>
      </c>
      <c r="BJ24" s="141">
        <f>BJ$45*関係係数シート!CN22</f>
        <v>0</v>
      </c>
      <c r="BK24" s="141">
        <f>BK$45*関係係数シート!CO22</f>
        <v>0</v>
      </c>
      <c r="BL24" s="141">
        <f>BL$45*関係係数シート!CP22</f>
        <v>0</v>
      </c>
      <c r="BM24" s="141">
        <f>BM$45*関係係数シート!CQ22</f>
        <v>0</v>
      </c>
      <c r="BN24" s="141">
        <f>BN$45*関係係数シート!CR22</f>
        <v>0</v>
      </c>
      <c r="BO24" s="141">
        <f>BO$45*関係係数シート!CS22</f>
        <v>0</v>
      </c>
      <c r="BP24" s="141">
        <f>BP$45*関係係数シート!CT22</f>
        <v>0</v>
      </c>
      <c r="BQ24" s="141">
        <f>BQ$45*関係係数シート!CU22</f>
        <v>0</v>
      </c>
      <c r="BR24" s="143">
        <f t="shared" si="1"/>
        <v>0</v>
      </c>
    </row>
    <row r="25" spans="2:70" ht="20.100000000000001" customHeight="1">
      <c r="B25" s="42" t="s">
        <v>19</v>
      </c>
      <c r="C25" s="43" t="s">
        <v>42</v>
      </c>
      <c r="D25" s="209">
        <f>生産増加の入力シート!D25</f>
        <v>0</v>
      </c>
      <c r="E25" s="214"/>
      <c r="F25" s="144">
        <f>生産増加の入力シート!D25</f>
        <v>0</v>
      </c>
      <c r="G25" s="144">
        <f>F25*関係係数シート!F23</f>
        <v>0</v>
      </c>
      <c r="H25" s="144">
        <f>F25*関係係数シート!E23</f>
        <v>0</v>
      </c>
      <c r="I25" s="211"/>
      <c r="J25" s="144">
        <v>0</v>
      </c>
      <c r="K25" s="211"/>
      <c r="L25" s="144">
        <f t="shared" si="0"/>
        <v>0</v>
      </c>
      <c r="M25" s="144">
        <f>L25*関係係数シート!F23</f>
        <v>0</v>
      </c>
      <c r="N25" s="145">
        <f>L25*関係係数シート!E23</f>
        <v>0</v>
      </c>
      <c r="O25" s="138"/>
      <c r="P25" s="146"/>
      <c r="Q25" s="147"/>
      <c r="R25" s="144">
        <f>$Q$43*関係係数シート!G23</f>
        <v>0</v>
      </c>
      <c r="S25" s="144">
        <f>R25*関係係数シート!D23</f>
        <v>0</v>
      </c>
      <c r="T25" s="144">
        <v>0</v>
      </c>
      <c r="U25" s="144">
        <f>T25*関係係数シート!F23</f>
        <v>0</v>
      </c>
      <c r="V25" s="145">
        <f>T25*関係係数シート!E23</f>
        <v>0</v>
      </c>
      <c r="W25" s="138"/>
      <c r="X25" s="151">
        <f>ROUND(F25*関係係数シート!$H23,0)</f>
        <v>0</v>
      </c>
      <c r="Y25" s="151">
        <f>ROUND(L25*関係係数シート!$H23,0)</f>
        <v>0</v>
      </c>
      <c r="Z25" s="152">
        <f>ROUND(T25*関係係数シート!$H23,0)</f>
        <v>0</v>
      </c>
      <c r="AA25" s="152">
        <f>ROUND(F25*関係係数シート!$I23,0)</f>
        <v>0</v>
      </c>
      <c r="AB25" s="212">
        <f>ROUND(L25*関係係数シート!$I23,0)</f>
        <v>0</v>
      </c>
      <c r="AC25" s="213">
        <f>ROUND(T25*関係係数シート!$I23,0)</f>
        <v>0</v>
      </c>
      <c r="AE25" s="42" t="s">
        <v>19</v>
      </c>
      <c r="AF25" s="43" t="s">
        <v>42</v>
      </c>
      <c r="AG25" s="139">
        <f>AG$45*関係係数シート!BK23</f>
        <v>0</v>
      </c>
      <c r="AH25" s="141">
        <f>AH$45*関係係数シート!BL23</f>
        <v>0</v>
      </c>
      <c r="AI25" s="141">
        <f>AI$45*関係係数シート!BM23</f>
        <v>0</v>
      </c>
      <c r="AJ25" s="141">
        <f>AJ$45*関係係数シート!BN23</f>
        <v>0</v>
      </c>
      <c r="AK25" s="141">
        <f>AK$45*関係係数シート!BO23</f>
        <v>0</v>
      </c>
      <c r="AL25" s="141">
        <f>AL$45*関係係数シート!BP23</f>
        <v>0</v>
      </c>
      <c r="AM25" s="141">
        <f>AM$45*関係係数シート!BQ23</f>
        <v>0</v>
      </c>
      <c r="AN25" s="141">
        <f>AN$45*関係係数シート!BR23</f>
        <v>0</v>
      </c>
      <c r="AO25" s="141">
        <f>AO$45*関係係数シート!BS23</f>
        <v>0</v>
      </c>
      <c r="AP25" s="141">
        <f>AP$45*関係係数シート!BT23</f>
        <v>0</v>
      </c>
      <c r="AQ25" s="141">
        <f>AQ$45*関係係数シート!BU23</f>
        <v>0</v>
      </c>
      <c r="AR25" s="141">
        <f>AR$45*関係係数シート!BV23</f>
        <v>0</v>
      </c>
      <c r="AS25" s="141">
        <f>AS$45*関係係数シート!BW23</f>
        <v>0</v>
      </c>
      <c r="AT25" s="141">
        <f>AT$45*関係係数シート!BX23</f>
        <v>0</v>
      </c>
      <c r="AU25" s="141">
        <f>AU$45*関係係数シート!BY23</f>
        <v>0</v>
      </c>
      <c r="AV25" s="141">
        <f>AV$45*関係係数シート!BZ23</f>
        <v>0</v>
      </c>
      <c r="AW25" s="141">
        <f>AW$45*関係係数シート!CA23</f>
        <v>0</v>
      </c>
      <c r="AX25" s="141">
        <f>AX$45*関係係数シート!CB23</f>
        <v>0</v>
      </c>
      <c r="AY25" s="141">
        <f>AY$45*関係係数シート!CC23</f>
        <v>0</v>
      </c>
      <c r="AZ25" s="141">
        <f>AZ$45*関係係数シート!CD23</f>
        <v>0</v>
      </c>
      <c r="BA25" s="141">
        <f>BA$45*関係係数シート!CE23</f>
        <v>0</v>
      </c>
      <c r="BB25" s="141">
        <f>BB$45*関係係数シート!CF23</f>
        <v>0</v>
      </c>
      <c r="BC25" s="141">
        <f>BC$45*関係係数シート!CG23</f>
        <v>0</v>
      </c>
      <c r="BD25" s="141">
        <f>BD$45*関係係数シート!CH23</f>
        <v>0</v>
      </c>
      <c r="BE25" s="141">
        <f>BE$45*関係係数シート!CI23</f>
        <v>0</v>
      </c>
      <c r="BF25" s="141">
        <f>BF$45*関係係数シート!CJ23</f>
        <v>0</v>
      </c>
      <c r="BG25" s="141">
        <f>BG$45*関係係数シート!CK23</f>
        <v>0</v>
      </c>
      <c r="BH25" s="141">
        <f>BH$45*関係係数シート!CL23</f>
        <v>0</v>
      </c>
      <c r="BI25" s="141">
        <f>BI$45*関係係数シート!CM23</f>
        <v>0</v>
      </c>
      <c r="BJ25" s="141">
        <f>BJ$45*関係係数シート!CN23</f>
        <v>0</v>
      </c>
      <c r="BK25" s="141">
        <f>BK$45*関係係数シート!CO23</f>
        <v>0</v>
      </c>
      <c r="BL25" s="141">
        <f>BL$45*関係係数シート!CP23</f>
        <v>0</v>
      </c>
      <c r="BM25" s="141">
        <f>BM$45*関係係数シート!CQ23</f>
        <v>0</v>
      </c>
      <c r="BN25" s="141">
        <f>BN$45*関係係数シート!CR23</f>
        <v>0</v>
      </c>
      <c r="BO25" s="141">
        <f>BO$45*関係係数シート!CS23</f>
        <v>0</v>
      </c>
      <c r="BP25" s="141">
        <f>BP$45*関係係数シート!CT23</f>
        <v>0</v>
      </c>
      <c r="BQ25" s="141">
        <f>BQ$45*関係係数シート!CU23</f>
        <v>0</v>
      </c>
      <c r="BR25" s="143">
        <f t="shared" si="1"/>
        <v>0</v>
      </c>
    </row>
    <row r="26" spans="2:70" ht="20.100000000000001" customHeight="1">
      <c r="B26" s="42" t="s">
        <v>20</v>
      </c>
      <c r="C26" s="43" t="s">
        <v>43</v>
      </c>
      <c r="D26" s="209">
        <f>生産増加の入力シート!D26</f>
        <v>0</v>
      </c>
      <c r="E26" s="214"/>
      <c r="F26" s="144">
        <f>生産増加の入力シート!D26</f>
        <v>0</v>
      </c>
      <c r="G26" s="144">
        <f>F26*関係係数シート!F24</f>
        <v>0</v>
      </c>
      <c r="H26" s="144">
        <f>F26*関係係数シート!E24</f>
        <v>0</v>
      </c>
      <c r="I26" s="211"/>
      <c r="J26" s="144">
        <v>0</v>
      </c>
      <c r="K26" s="211"/>
      <c r="L26" s="144">
        <f t="shared" si="0"/>
        <v>0</v>
      </c>
      <c r="M26" s="144">
        <f>L26*関係係数シート!F24</f>
        <v>0</v>
      </c>
      <c r="N26" s="145">
        <f>L26*関係係数シート!E24</f>
        <v>0</v>
      </c>
      <c r="O26" s="138"/>
      <c r="P26" s="146"/>
      <c r="Q26" s="147"/>
      <c r="R26" s="144">
        <f>$Q$43*関係係数シート!G24</f>
        <v>0</v>
      </c>
      <c r="S26" s="144">
        <f>R26*関係係数シート!D24</f>
        <v>0</v>
      </c>
      <c r="T26" s="144">
        <v>0</v>
      </c>
      <c r="U26" s="144">
        <f>T26*関係係数シート!F24</f>
        <v>0</v>
      </c>
      <c r="V26" s="145">
        <f>T26*関係係数シート!E24</f>
        <v>0</v>
      </c>
      <c r="W26" s="138"/>
      <c r="X26" s="151">
        <f>ROUND(F26*関係係数シート!$H24,0)</f>
        <v>0</v>
      </c>
      <c r="Y26" s="151">
        <f>ROUND(L26*関係係数シート!$H24,0)</f>
        <v>0</v>
      </c>
      <c r="Z26" s="152">
        <f>ROUND(T26*関係係数シート!$H24,0)</f>
        <v>0</v>
      </c>
      <c r="AA26" s="152">
        <f>ROUND(F26*関係係数シート!$I24,0)</f>
        <v>0</v>
      </c>
      <c r="AB26" s="212">
        <f>ROUND(L26*関係係数シート!$I24,0)</f>
        <v>0</v>
      </c>
      <c r="AC26" s="213">
        <f>ROUND(T26*関係係数シート!$I24,0)</f>
        <v>0</v>
      </c>
      <c r="AE26" s="42" t="s">
        <v>20</v>
      </c>
      <c r="AF26" s="43" t="s">
        <v>43</v>
      </c>
      <c r="AG26" s="139">
        <f>AG$45*関係係数シート!BK24</f>
        <v>0</v>
      </c>
      <c r="AH26" s="141">
        <f>AH$45*関係係数シート!BL24</f>
        <v>0</v>
      </c>
      <c r="AI26" s="141">
        <f>AI$45*関係係数シート!BM24</f>
        <v>0</v>
      </c>
      <c r="AJ26" s="141">
        <f>AJ$45*関係係数シート!BN24</f>
        <v>0</v>
      </c>
      <c r="AK26" s="141">
        <f>AK$45*関係係数シート!BO24</f>
        <v>0</v>
      </c>
      <c r="AL26" s="141">
        <f>AL$45*関係係数シート!BP24</f>
        <v>0</v>
      </c>
      <c r="AM26" s="141">
        <f>AM$45*関係係数シート!BQ24</f>
        <v>0</v>
      </c>
      <c r="AN26" s="141">
        <f>AN$45*関係係数シート!BR24</f>
        <v>0</v>
      </c>
      <c r="AO26" s="141">
        <f>AO$45*関係係数シート!BS24</f>
        <v>0</v>
      </c>
      <c r="AP26" s="141">
        <f>AP$45*関係係数シート!BT24</f>
        <v>0</v>
      </c>
      <c r="AQ26" s="141">
        <f>AQ$45*関係係数シート!BU24</f>
        <v>0</v>
      </c>
      <c r="AR26" s="141">
        <f>AR$45*関係係数シート!BV24</f>
        <v>0</v>
      </c>
      <c r="AS26" s="141">
        <f>AS$45*関係係数シート!BW24</f>
        <v>0</v>
      </c>
      <c r="AT26" s="141">
        <f>AT$45*関係係数シート!BX24</f>
        <v>0</v>
      </c>
      <c r="AU26" s="141">
        <f>AU$45*関係係数シート!BY24</f>
        <v>0</v>
      </c>
      <c r="AV26" s="141">
        <f>AV$45*関係係数シート!BZ24</f>
        <v>0</v>
      </c>
      <c r="AW26" s="141">
        <f>AW$45*関係係数シート!CA24</f>
        <v>0</v>
      </c>
      <c r="AX26" s="141">
        <f>AX$45*関係係数シート!CB24</f>
        <v>0</v>
      </c>
      <c r="AY26" s="141">
        <f>AY$45*関係係数シート!CC24</f>
        <v>0</v>
      </c>
      <c r="AZ26" s="141">
        <f>AZ$45*関係係数シート!CD24</f>
        <v>0</v>
      </c>
      <c r="BA26" s="141">
        <f>BA$45*関係係数シート!CE24</f>
        <v>0</v>
      </c>
      <c r="BB26" s="141">
        <f>BB$45*関係係数シート!CF24</f>
        <v>0</v>
      </c>
      <c r="BC26" s="141">
        <f>BC$45*関係係数シート!CG24</f>
        <v>0</v>
      </c>
      <c r="BD26" s="141">
        <f>BD$45*関係係数シート!CH24</f>
        <v>0</v>
      </c>
      <c r="BE26" s="141">
        <f>BE$45*関係係数シート!CI24</f>
        <v>0</v>
      </c>
      <c r="BF26" s="141">
        <f>BF$45*関係係数シート!CJ24</f>
        <v>0</v>
      </c>
      <c r="BG26" s="141">
        <f>BG$45*関係係数シート!CK24</f>
        <v>0</v>
      </c>
      <c r="BH26" s="141">
        <f>BH$45*関係係数シート!CL24</f>
        <v>0</v>
      </c>
      <c r="BI26" s="141">
        <f>BI$45*関係係数シート!CM24</f>
        <v>0</v>
      </c>
      <c r="BJ26" s="141">
        <f>BJ$45*関係係数シート!CN24</f>
        <v>0</v>
      </c>
      <c r="BK26" s="141">
        <f>BK$45*関係係数シート!CO24</f>
        <v>0</v>
      </c>
      <c r="BL26" s="141">
        <f>BL$45*関係係数シート!CP24</f>
        <v>0</v>
      </c>
      <c r="BM26" s="141">
        <f>BM$45*関係係数シート!CQ24</f>
        <v>0</v>
      </c>
      <c r="BN26" s="141">
        <f>BN$45*関係係数シート!CR24</f>
        <v>0</v>
      </c>
      <c r="BO26" s="141">
        <f>BO$45*関係係数シート!CS24</f>
        <v>0</v>
      </c>
      <c r="BP26" s="141">
        <f>BP$45*関係係数シート!CT24</f>
        <v>0</v>
      </c>
      <c r="BQ26" s="141">
        <f>BQ$45*関係係数シート!CU24</f>
        <v>0</v>
      </c>
      <c r="BR26" s="143">
        <f t="shared" si="1"/>
        <v>0</v>
      </c>
    </row>
    <row r="27" spans="2:70" ht="20.100000000000001" customHeight="1">
      <c r="B27" s="42" t="s">
        <v>21</v>
      </c>
      <c r="C27" s="43" t="s">
        <v>114</v>
      </c>
      <c r="D27" s="209">
        <f>生産増加の入力シート!D27</f>
        <v>0</v>
      </c>
      <c r="E27" s="214"/>
      <c r="F27" s="144">
        <f>生産増加の入力シート!D27</f>
        <v>0</v>
      </c>
      <c r="G27" s="144">
        <f>F27*関係係数シート!F25</f>
        <v>0</v>
      </c>
      <c r="H27" s="144">
        <f>F27*関係係数シート!E25</f>
        <v>0</v>
      </c>
      <c r="I27" s="211"/>
      <c r="J27" s="144">
        <v>0</v>
      </c>
      <c r="K27" s="211"/>
      <c r="L27" s="144">
        <f t="shared" si="0"/>
        <v>0</v>
      </c>
      <c r="M27" s="144">
        <f>L27*関係係数シート!F25</f>
        <v>0</v>
      </c>
      <c r="N27" s="145">
        <f>L27*関係係数シート!E25</f>
        <v>0</v>
      </c>
      <c r="O27" s="138"/>
      <c r="P27" s="146"/>
      <c r="Q27" s="147"/>
      <c r="R27" s="144">
        <f>$Q$43*関係係数シート!G25</f>
        <v>0</v>
      </c>
      <c r="S27" s="144">
        <f>R27*関係係数シート!D25</f>
        <v>0</v>
      </c>
      <c r="T27" s="144">
        <v>0</v>
      </c>
      <c r="U27" s="144">
        <f>T27*関係係数シート!F25</f>
        <v>0</v>
      </c>
      <c r="V27" s="145">
        <f>T27*関係係数シート!E25</f>
        <v>0</v>
      </c>
      <c r="W27" s="138"/>
      <c r="X27" s="151">
        <f>ROUND(F27*関係係数シート!$H25,0)</f>
        <v>0</v>
      </c>
      <c r="Y27" s="151">
        <f>ROUND(L27*関係係数シート!$H25,0)</f>
        <v>0</v>
      </c>
      <c r="Z27" s="152">
        <f>ROUND(T27*関係係数シート!$H25,0)</f>
        <v>0</v>
      </c>
      <c r="AA27" s="152">
        <f>ROUND(F27*関係係数シート!$I25,0)</f>
        <v>0</v>
      </c>
      <c r="AB27" s="212">
        <f>ROUND(L27*関係係数シート!$I25,0)</f>
        <v>0</v>
      </c>
      <c r="AC27" s="213">
        <f>ROUND(T27*関係係数シート!$I25,0)</f>
        <v>0</v>
      </c>
      <c r="AE27" s="42" t="s">
        <v>21</v>
      </c>
      <c r="AF27" s="43" t="s">
        <v>114</v>
      </c>
      <c r="AG27" s="139">
        <f>AG$45*関係係数シート!BK25</f>
        <v>0</v>
      </c>
      <c r="AH27" s="141">
        <f>AH$45*関係係数シート!BL25</f>
        <v>0</v>
      </c>
      <c r="AI27" s="141">
        <f>AI$45*関係係数シート!BM25</f>
        <v>0</v>
      </c>
      <c r="AJ27" s="141">
        <f>AJ$45*関係係数シート!BN25</f>
        <v>0</v>
      </c>
      <c r="AK27" s="141">
        <f>AK$45*関係係数シート!BO25</f>
        <v>0</v>
      </c>
      <c r="AL27" s="141">
        <f>AL$45*関係係数シート!BP25</f>
        <v>0</v>
      </c>
      <c r="AM27" s="141">
        <f>AM$45*関係係数シート!BQ25</f>
        <v>0</v>
      </c>
      <c r="AN27" s="141">
        <f>AN$45*関係係数シート!BR25</f>
        <v>0</v>
      </c>
      <c r="AO27" s="141">
        <f>AO$45*関係係数シート!BS25</f>
        <v>0</v>
      </c>
      <c r="AP27" s="141">
        <f>AP$45*関係係数シート!BT25</f>
        <v>0</v>
      </c>
      <c r="AQ27" s="141">
        <f>AQ$45*関係係数シート!BU25</f>
        <v>0</v>
      </c>
      <c r="AR27" s="141">
        <f>AR$45*関係係数シート!BV25</f>
        <v>0</v>
      </c>
      <c r="AS27" s="141">
        <f>AS$45*関係係数シート!BW25</f>
        <v>0</v>
      </c>
      <c r="AT27" s="141">
        <f>AT$45*関係係数シート!BX25</f>
        <v>0</v>
      </c>
      <c r="AU27" s="141">
        <f>AU$45*関係係数シート!BY25</f>
        <v>0</v>
      </c>
      <c r="AV27" s="141">
        <f>AV$45*関係係数シート!BZ25</f>
        <v>0</v>
      </c>
      <c r="AW27" s="141">
        <f>AW$45*関係係数シート!CA25</f>
        <v>0</v>
      </c>
      <c r="AX27" s="141">
        <f>AX$45*関係係数シート!CB25</f>
        <v>0</v>
      </c>
      <c r="AY27" s="141">
        <f>AY$45*関係係数シート!CC25</f>
        <v>0</v>
      </c>
      <c r="AZ27" s="141">
        <f>AZ$45*関係係数シート!CD25</f>
        <v>0</v>
      </c>
      <c r="BA27" s="141">
        <f>BA$45*関係係数シート!CE25</f>
        <v>0</v>
      </c>
      <c r="BB27" s="141">
        <f>BB$45*関係係数シート!CF25</f>
        <v>0</v>
      </c>
      <c r="BC27" s="141">
        <f>BC$45*関係係数シート!CG25</f>
        <v>0</v>
      </c>
      <c r="BD27" s="141">
        <f>BD$45*関係係数シート!CH25</f>
        <v>0</v>
      </c>
      <c r="BE27" s="141">
        <f>BE$45*関係係数シート!CI25</f>
        <v>0</v>
      </c>
      <c r="BF27" s="141">
        <f>BF$45*関係係数シート!CJ25</f>
        <v>0</v>
      </c>
      <c r="BG27" s="141">
        <f>BG$45*関係係数シート!CK25</f>
        <v>0</v>
      </c>
      <c r="BH27" s="141">
        <f>BH$45*関係係数シート!CL25</f>
        <v>0</v>
      </c>
      <c r="BI27" s="141">
        <f>BI$45*関係係数シート!CM25</f>
        <v>0</v>
      </c>
      <c r="BJ27" s="141">
        <f>BJ$45*関係係数シート!CN25</f>
        <v>0</v>
      </c>
      <c r="BK27" s="141">
        <f>BK$45*関係係数シート!CO25</f>
        <v>0</v>
      </c>
      <c r="BL27" s="141">
        <f>BL$45*関係係数シート!CP25</f>
        <v>0</v>
      </c>
      <c r="BM27" s="141">
        <f>BM$45*関係係数シート!CQ25</f>
        <v>0</v>
      </c>
      <c r="BN27" s="141">
        <f>BN$45*関係係数シート!CR25</f>
        <v>0</v>
      </c>
      <c r="BO27" s="141">
        <f>BO$45*関係係数シート!CS25</f>
        <v>0</v>
      </c>
      <c r="BP27" s="141">
        <f>BP$45*関係係数シート!CT25</f>
        <v>0</v>
      </c>
      <c r="BQ27" s="141">
        <f>BQ$45*関係係数シート!CU25</f>
        <v>0</v>
      </c>
      <c r="BR27" s="143">
        <f t="shared" si="1"/>
        <v>0</v>
      </c>
    </row>
    <row r="28" spans="2:70" ht="20.100000000000001" customHeight="1">
      <c r="B28" s="42" t="s">
        <v>22</v>
      </c>
      <c r="C28" s="43" t="s">
        <v>92</v>
      </c>
      <c r="D28" s="209">
        <f>生産増加の入力シート!D28</f>
        <v>0</v>
      </c>
      <c r="E28" s="214"/>
      <c r="F28" s="144">
        <f>生産増加の入力シート!D28</f>
        <v>0</v>
      </c>
      <c r="G28" s="144">
        <f>F28*関係係数シート!F26</f>
        <v>0</v>
      </c>
      <c r="H28" s="144">
        <f>F28*関係係数シート!E26</f>
        <v>0</v>
      </c>
      <c r="I28" s="211"/>
      <c r="J28" s="144">
        <v>0</v>
      </c>
      <c r="K28" s="211"/>
      <c r="L28" s="144">
        <f t="shared" si="0"/>
        <v>0</v>
      </c>
      <c r="M28" s="144">
        <f>L28*関係係数シート!F26</f>
        <v>0</v>
      </c>
      <c r="N28" s="145">
        <f>L28*関係係数シート!E26</f>
        <v>0</v>
      </c>
      <c r="O28" s="138"/>
      <c r="P28" s="146"/>
      <c r="Q28" s="147"/>
      <c r="R28" s="144">
        <f>$Q$43*関係係数シート!G26</f>
        <v>0</v>
      </c>
      <c r="S28" s="144">
        <f>R28*関係係数シート!D26</f>
        <v>0</v>
      </c>
      <c r="T28" s="144">
        <v>0</v>
      </c>
      <c r="U28" s="144">
        <f>T28*関係係数シート!F26</f>
        <v>0</v>
      </c>
      <c r="V28" s="145">
        <f>T28*関係係数シート!E26</f>
        <v>0</v>
      </c>
      <c r="W28" s="138"/>
      <c r="X28" s="151">
        <f>ROUND(F28*関係係数シート!$H26,0)</f>
        <v>0</v>
      </c>
      <c r="Y28" s="151">
        <f>ROUND(L28*関係係数シート!$H26,0)</f>
        <v>0</v>
      </c>
      <c r="Z28" s="152">
        <f>ROUND(T28*関係係数シート!$H26,0)</f>
        <v>0</v>
      </c>
      <c r="AA28" s="152">
        <f>ROUND(F28*関係係数シート!$I26,0)</f>
        <v>0</v>
      </c>
      <c r="AB28" s="212">
        <f>ROUND(L28*関係係数シート!$I26,0)</f>
        <v>0</v>
      </c>
      <c r="AC28" s="213">
        <f>ROUND(T28*関係係数シート!$I26,0)</f>
        <v>0</v>
      </c>
      <c r="AE28" s="42" t="s">
        <v>22</v>
      </c>
      <c r="AF28" s="43" t="s">
        <v>92</v>
      </c>
      <c r="AG28" s="139">
        <f>AG$45*関係係数シート!BK26</f>
        <v>0</v>
      </c>
      <c r="AH28" s="141">
        <f>AH$45*関係係数シート!BL26</f>
        <v>0</v>
      </c>
      <c r="AI28" s="141">
        <f>AI$45*関係係数シート!BM26</f>
        <v>0</v>
      </c>
      <c r="AJ28" s="141">
        <f>AJ$45*関係係数シート!BN26</f>
        <v>0</v>
      </c>
      <c r="AK28" s="141">
        <f>AK$45*関係係数シート!BO26</f>
        <v>0</v>
      </c>
      <c r="AL28" s="141">
        <f>AL$45*関係係数シート!BP26</f>
        <v>0</v>
      </c>
      <c r="AM28" s="141">
        <f>AM$45*関係係数シート!BQ26</f>
        <v>0</v>
      </c>
      <c r="AN28" s="141">
        <f>AN$45*関係係数シート!BR26</f>
        <v>0</v>
      </c>
      <c r="AO28" s="141">
        <f>AO$45*関係係数シート!BS26</f>
        <v>0</v>
      </c>
      <c r="AP28" s="141">
        <f>AP$45*関係係数シート!BT26</f>
        <v>0</v>
      </c>
      <c r="AQ28" s="141">
        <f>AQ$45*関係係数シート!BU26</f>
        <v>0</v>
      </c>
      <c r="AR28" s="141">
        <f>AR$45*関係係数シート!BV26</f>
        <v>0</v>
      </c>
      <c r="AS28" s="141">
        <f>AS$45*関係係数シート!BW26</f>
        <v>0</v>
      </c>
      <c r="AT28" s="141">
        <f>AT$45*関係係数シート!BX26</f>
        <v>0</v>
      </c>
      <c r="AU28" s="141">
        <f>AU$45*関係係数シート!BY26</f>
        <v>0</v>
      </c>
      <c r="AV28" s="141">
        <f>AV$45*関係係数シート!BZ26</f>
        <v>0</v>
      </c>
      <c r="AW28" s="141">
        <f>AW$45*関係係数シート!CA26</f>
        <v>0</v>
      </c>
      <c r="AX28" s="141">
        <f>AX$45*関係係数シート!CB26</f>
        <v>0</v>
      </c>
      <c r="AY28" s="141">
        <f>AY$45*関係係数シート!CC26</f>
        <v>0</v>
      </c>
      <c r="AZ28" s="141">
        <f>AZ$45*関係係数シート!CD26</f>
        <v>0</v>
      </c>
      <c r="BA28" s="141">
        <f>BA$45*関係係数シート!CE26</f>
        <v>0</v>
      </c>
      <c r="BB28" s="141">
        <f>BB$45*関係係数シート!CF26</f>
        <v>0</v>
      </c>
      <c r="BC28" s="141">
        <f>BC$45*関係係数シート!CG26</f>
        <v>0</v>
      </c>
      <c r="BD28" s="141">
        <f>BD$45*関係係数シート!CH26</f>
        <v>0</v>
      </c>
      <c r="BE28" s="141">
        <f>BE$45*関係係数シート!CI26</f>
        <v>0</v>
      </c>
      <c r="BF28" s="141">
        <f>BF$45*関係係数シート!CJ26</f>
        <v>0</v>
      </c>
      <c r="BG28" s="141">
        <f>BG$45*関係係数シート!CK26</f>
        <v>0</v>
      </c>
      <c r="BH28" s="141">
        <f>BH$45*関係係数シート!CL26</f>
        <v>0</v>
      </c>
      <c r="BI28" s="141">
        <f>BI$45*関係係数シート!CM26</f>
        <v>0</v>
      </c>
      <c r="BJ28" s="141">
        <f>BJ$45*関係係数シート!CN26</f>
        <v>0</v>
      </c>
      <c r="BK28" s="141">
        <f>BK$45*関係係数シート!CO26</f>
        <v>0</v>
      </c>
      <c r="BL28" s="141">
        <f>BL$45*関係係数シート!CP26</f>
        <v>0</v>
      </c>
      <c r="BM28" s="141">
        <f>BM$45*関係係数シート!CQ26</f>
        <v>0</v>
      </c>
      <c r="BN28" s="141">
        <f>BN$45*関係係数シート!CR26</f>
        <v>0</v>
      </c>
      <c r="BO28" s="141">
        <f>BO$45*関係係数シート!CS26</f>
        <v>0</v>
      </c>
      <c r="BP28" s="141">
        <f>BP$45*関係係数シート!CT26</f>
        <v>0</v>
      </c>
      <c r="BQ28" s="141">
        <f>BQ$45*関係係数シート!CU26</f>
        <v>0</v>
      </c>
      <c r="BR28" s="143">
        <f t="shared" si="1"/>
        <v>0</v>
      </c>
    </row>
    <row r="29" spans="2:70" ht="20.100000000000001" customHeight="1">
      <c r="B29" s="42" t="s">
        <v>23</v>
      </c>
      <c r="C29" s="43" t="s">
        <v>171</v>
      </c>
      <c r="D29" s="209">
        <f>生産増加の入力シート!D29</f>
        <v>0</v>
      </c>
      <c r="E29" s="214"/>
      <c r="F29" s="144">
        <f>生産増加の入力シート!D29</f>
        <v>0</v>
      </c>
      <c r="G29" s="144">
        <f>F29*関係係数シート!F27</f>
        <v>0</v>
      </c>
      <c r="H29" s="144">
        <f>F29*関係係数シート!E27</f>
        <v>0</v>
      </c>
      <c r="I29" s="211"/>
      <c r="J29" s="144">
        <v>0</v>
      </c>
      <c r="K29" s="211"/>
      <c r="L29" s="144">
        <f t="shared" si="0"/>
        <v>0</v>
      </c>
      <c r="M29" s="144">
        <f>L29*関係係数シート!F27</f>
        <v>0</v>
      </c>
      <c r="N29" s="145">
        <f>L29*関係係数シート!E27</f>
        <v>0</v>
      </c>
      <c r="O29" s="138"/>
      <c r="P29" s="146"/>
      <c r="Q29" s="147"/>
      <c r="R29" s="144">
        <f>$Q$43*関係係数シート!G27</f>
        <v>0</v>
      </c>
      <c r="S29" s="144">
        <f>R29*関係係数シート!D27</f>
        <v>0</v>
      </c>
      <c r="T29" s="144">
        <v>0</v>
      </c>
      <c r="U29" s="144">
        <f>T29*関係係数シート!F27</f>
        <v>0</v>
      </c>
      <c r="V29" s="145">
        <f>T29*関係係数シート!E27</f>
        <v>0</v>
      </c>
      <c r="W29" s="138"/>
      <c r="X29" s="151">
        <f>ROUND(F29*関係係数シート!$H27,0)</f>
        <v>0</v>
      </c>
      <c r="Y29" s="151">
        <f>ROUND(L29*関係係数シート!$H27,0)</f>
        <v>0</v>
      </c>
      <c r="Z29" s="152">
        <f>ROUND(T29*関係係数シート!$H27,0)</f>
        <v>0</v>
      </c>
      <c r="AA29" s="152">
        <f>ROUND(F29*関係係数シート!$I27,0)</f>
        <v>0</v>
      </c>
      <c r="AB29" s="212">
        <f>ROUND(L29*関係係数シート!$I27,0)</f>
        <v>0</v>
      </c>
      <c r="AC29" s="213">
        <f>ROUND(T29*関係係数シート!$I27,0)</f>
        <v>0</v>
      </c>
      <c r="AE29" s="42" t="s">
        <v>23</v>
      </c>
      <c r="AF29" s="43" t="s">
        <v>171</v>
      </c>
      <c r="AG29" s="139">
        <f>AG$45*関係係数シート!BK27</f>
        <v>0</v>
      </c>
      <c r="AH29" s="141">
        <f>AH$45*関係係数シート!BL27</f>
        <v>0</v>
      </c>
      <c r="AI29" s="141">
        <f>AI$45*関係係数シート!BM27</f>
        <v>0</v>
      </c>
      <c r="AJ29" s="141">
        <f>AJ$45*関係係数シート!BN27</f>
        <v>0</v>
      </c>
      <c r="AK29" s="141">
        <f>AK$45*関係係数シート!BO27</f>
        <v>0</v>
      </c>
      <c r="AL29" s="141">
        <f>AL$45*関係係数シート!BP27</f>
        <v>0</v>
      </c>
      <c r="AM29" s="141">
        <f>AM$45*関係係数シート!BQ27</f>
        <v>0</v>
      </c>
      <c r="AN29" s="141">
        <f>AN$45*関係係数シート!BR27</f>
        <v>0</v>
      </c>
      <c r="AO29" s="141">
        <f>AO$45*関係係数シート!BS27</f>
        <v>0</v>
      </c>
      <c r="AP29" s="141">
        <f>AP$45*関係係数シート!BT27</f>
        <v>0</v>
      </c>
      <c r="AQ29" s="141">
        <f>AQ$45*関係係数シート!BU27</f>
        <v>0</v>
      </c>
      <c r="AR29" s="141">
        <f>AR$45*関係係数シート!BV27</f>
        <v>0</v>
      </c>
      <c r="AS29" s="141">
        <f>AS$45*関係係数シート!BW27</f>
        <v>0</v>
      </c>
      <c r="AT29" s="141">
        <f>AT$45*関係係数シート!BX27</f>
        <v>0</v>
      </c>
      <c r="AU29" s="141">
        <f>AU$45*関係係数シート!BY27</f>
        <v>0</v>
      </c>
      <c r="AV29" s="141">
        <f>AV$45*関係係数シート!BZ27</f>
        <v>0</v>
      </c>
      <c r="AW29" s="141">
        <f>AW$45*関係係数シート!CA27</f>
        <v>0</v>
      </c>
      <c r="AX29" s="141">
        <f>AX$45*関係係数シート!CB27</f>
        <v>0</v>
      </c>
      <c r="AY29" s="141">
        <f>AY$45*関係係数シート!CC27</f>
        <v>0</v>
      </c>
      <c r="AZ29" s="141">
        <f>AZ$45*関係係数シート!CD27</f>
        <v>0</v>
      </c>
      <c r="BA29" s="141">
        <f>BA$45*関係係数シート!CE27</f>
        <v>0</v>
      </c>
      <c r="BB29" s="141">
        <f>BB$45*関係係数シート!CF27</f>
        <v>0</v>
      </c>
      <c r="BC29" s="141">
        <f>BC$45*関係係数シート!CG27</f>
        <v>0</v>
      </c>
      <c r="BD29" s="141">
        <f>BD$45*関係係数シート!CH27</f>
        <v>0</v>
      </c>
      <c r="BE29" s="141">
        <f>BE$45*関係係数シート!CI27</f>
        <v>0</v>
      </c>
      <c r="BF29" s="141">
        <f>BF$45*関係係数シート!CJ27</f>
        <v>0</v>
      </c>
      <c r="BG29" s="141">
        <f>BG$45*関係係数シート!CK27</f>
        <v>0</v>
      </c>
      <c r="BH29" s="141">
        <f>BH$45*関係係数シート!CL27</f>
        <v>0</v>
      </c>
      <c r="BI29" s="141">
        <f>BI$45*関係係数シート!CM27</f>
        <v>0</v>
      </c>
      <c r="BJ29" s="141">
        <f>BJ$45*関係係数シート!CN27</f>
        <v>0</v>
      </c>
      <c r="BK29" s="141">
        <f>BK$45*関係係数シート!CO27</f>
        <v>0</v>
      </c>
      <c r="BL29" s="141">
        <f>BL$45*関係係数シート!CP27</f>
        <v>0</v>
      </c>
      <c r="BM29" s="141">
        <f>BM$45*関係係数シート!CQ27</f>
        <v>0</v>
      </c>
      <c r="BN29" s="141">
        <f>BN$45*関係係数シート!CR27</f>
        <v>0</v>
      </c>
      <c r="BO29" s="141">
        <f>BO$45*関係係数シート!CS27</f>
        <v>0</v>
      </c>
      <c r="BP29" s="141">
        <f>BP$45*関係係数シート!CT27</f>
        <v>0</v>
      </c>
      <c r="BQ29" s="141">
        <f>BQ$45*関係係数シート!CU27</f>
        <v>0</v>
      </c>
      <c r="BR29" s="143">
        <f t="shared" si="1"/>
        <v>0</v>
      </c>
    </row>
    <row r="30" spans="2:70" ht="20.100000000000001" customHeight="1">
      <c r="B30" s="42" t="s">
        <v>24</v>
      </c>
      <c r="C30" s="43" t="s">
        <v>173</v>
      </c>
      <c r="D30" s="209">
        <f>生産増加の入力シート!D30</f>
        <v>0</v>
      </c>
      <c r="E30" s="214"/>
      <c r="F30" s="144">
        <f>生産増加の入力シート!D30</f>
        <v>0</v>
      </c>
      <c r="G30" s="144">
        <f>F30*関係係数シート!F28</f>
        <v>0</v>
      </c>
      <c r="H30" s="144">
        <f>F30*関係係数シート!E28</f>
        <v>0</v>
      </c>
      <c r="I30" s="211"/>
      <c r="J30" s="144">
        <v>0</v>
      </c>
      <c r="K30" s="211"/>
      <c r="L30" s="144">
        <f t="shared" si="0"/>
        <v>0</v>
      </c>
      <c r="M30" s="144">
        <f>L30*関係係数シート!F28</f>
        <v>0</v>
      </c>
      <c r="N30" s="145">
        <f>L30*関係係数シート!E28</f>
        <v>0</v>
      </c>
      <c r="O30" s="138"/>
      <c r="P30" s="146"/>
      <c r="Q30" s="147"/>
      <c r="R30" s="144">
        <f>$Q$43*関係係数シート!G28</f>
        <v>0</v>
      </c>
      <c r="S30" s="144">
        <f>R30*関係係数シート!D28</f>
        <v>0</v>
      </c>
      <c r="T30" s="144">
        <v>0</v>
      </c>
      <c r="U30" s="144">
        <f>T30*関係係数シート!F28</f>
        <v>0</v>
      </c>
      <c r="V30" s="145">
        <f>T30*関係係数シート!E28</f>
        <v>0</v>
      </c>
      <c r="W30" s="138"/>
      <c r="X30" s="151">
        <f>ROUND(F30*関係係数シート!$H28,0)</f>
        <v>0</v>
      </c>
      <c r="Y30" s="151">
        <f>ROUND(L30*関係係数シート!$H28,0)</f>
        <v>0</v>
      </c>
      <c r="Z30" s="152">
        <f>ROUND(T30*関係係数シート!$H28,0)</f>
        <v>0</v>
      </c>
      <c r="AA30" s="152">
        <f>ROUND(F30*関係係数シート!$I28,0)</f>
        <v>0</v>
      </c>
      <c r="AB30" s="212">
        <f>ROUND(L30*関係係数シート!$I28,0)</f>
        <v>0</v>
      </c>
      <c r="AC30" s="213">
        <f>ROUND(T30*関係係数シート!$I28,0)</f>
        <v>0</v>
      </c>
      <c r="AE30" s="42" t="s">
        <v>24</v>
      </c>
      <c r="AF30" s="43" t="s">
        <v>173</v>
      </c>
      <c r="AG30" s="139">
        <f>AG$45*関係係数シート!BK28</f>
        <v>0</v>
      </c>
      <c r="AH30" s="141">
        <f>AH$45*関係係数シート!BL28</f>
        <v>0</v>
      </c>
      <c r="AI30" s="141">
        <f>AI$45*関係係数シート!BM28</f>
        <v>0</v>
      </c>
      <c r="AJ30" s="141">
        <f>AJ$45*関係係数シート!BN28</f>
        <v>0</v>
      </c>
      <c r="AK30" s="141">
        <f>AK$45*関係係数シート!BO28</f>
        <v>0</v>
      </c>
      <c r="AL30" s="141">
        <f>AL$45*関係係数シート!BP28</f>
        <v>0</v>
      </c>
      <c r="AM30" s="141">
        <f>AM$45*関係係数シート!BQ28</f>
        <v>0</v>
      </c>
      <c r="AN30" s="141">
        <f>AN$45*関係係数シート!BR28</f>
        <v>0</v>
      </c>
      <c r="AO30" s="141">
        <f>AO$45*関係係数シート!BS28</f>
        <v>0</v>
      </c>
      <c r="AP30" s="141">
        <f>AP$45*関係係数シート!BT28</f>
        <v>0</v>
      </c>
      <c r="AQ30" s="141">
        <f>AQ$45*関係係数シート!BU28</f>
        <v>0</v>
      </c>
      <c r="AR30" s="141">
        <f>AR$45*関係係数シート!BV28</f>
        <v>0</v>
      </c>
      <c r="AS30" s="141">
        <f>AS$45*関係係数シート!BW28</f>
        <v>0</v>
      </c>
      <c r="AT30" s="141">
        <f>AT$45*関係係数シート!BX28</f>
        <v>0</v>
      </c>
      <c r="AU30" s="141">
        <f>AU$45*関係係数シート!BY28</f>
        <v>0</v>
      </c>
      <c r="AV30" s="141">
        <f>AV$45*関係係数シート!BZ28</f>
        <v>0</v>
      </c>
      <c r="AW30" s="141">
        <f>AW$45*関係係数シート!CA28</f>
        <v>0</v>
      </c>
      <c r="AX30" s="141">
        <f>AX$45*関係係数シート!CB28</f>
        <v>0</v>
      </c>
      <c r="AY30" s="141">
        <f>AY$45*関係係数シート!CC28</f>
        <v>0</v>
      </c>
      <c r="AZ30" s="141">
        <f>AZ$45*関係係数シート!CD28</f>
        <v>0</v>
      </c>
      <c r="BA30" s="141">
        <f>BA$45*関係係数シート!CE28</f>
        <v>0</v>
      </c>
      <c r="BB30" s="141">
        <f>BB$45*関係係数シート!CF28</f>
        <v>0</v>
      </c>
      <c r="BC30" s="141">
        <f>BC$45*関係係数シート!CG28</f>
        <v>0</v>
      </c>
      <c r="BD30" s="141">
        <f>BD$45*関係係数シート!CH28</f>
        <v>0</v>
      </c>
      <c r="BE30" s="141">
        <f>BE$45*関係係数シート!CI28</f>
        <v>0</v>
      </c>
      <c r="BF30" s="141">
        <f>BF$45*関係係数シート!CJ28</f>
        <v>0</v>
      </c>
      <c r="BG30" s="141">
        <f>BG$45*関係係数シート!CK28</f>
        <v>0</v>
      </c>
      <c r="BH30" s="141">
        <f>BH$45*関係係数シート!CL28</f>
        <v>0</v>
      </c>
      <c r="BI30" s="141">
        <f>BI$45*関係係数シート!CM28</f>
        <v>0</v>
      </c>
      <c r="BJ30" s="141">
        <f>BJ$45*関係係数シート!CN28</f>
        <v>0</v>
      </c>
      <c r="BK30" s="141">
        <f>BK$45*関係係数シート!CO28</f>
        <v>0</v>
      </c>
      <c r="BL30" s="141">
        <f>BL$45*関係係数シート!CP28</f>
        <v>0</v>
      </c>
      <c r="BM30" s="141">
        <f>BM$45*関係係数シート!CQ28</f>
        <v>0</v>
      </c>
      <c r="BN30" s="141">
        <f>BN$45*関係係数シート!CR28</f>
        <v>0</v>
      </c>
      <c r="BO30" s="141">
        <f>BO$45*関係係数シート!CS28</f>
        <v>0</v>
      </c>
      <c r="BP30" s="141">
        <f>BP$45*関係係数シート!CT28</f>
        <v>0</v>
      </c>
      <c r="BQ30" s="141">
        <f>BQ$45*関係係数シート!CU28</f>
        <v>0</v>
      </c>
      <c r="BR30" s="143">
        <f t="shared" si="1"/>
        <v>0</v>
      </c>
    </row>
    <row r="31" spans="2:70" ht="20.100000000000001" customHeight="1">
      <c r="B31" s="42" t="s">
        <v>25</v>
      </c>
      <c r="C31" s="43" t="s">
        <v>44</v>
      </c>
      <c r="D31" s="209">
        <f>生産増加の入力シート!D31</f>
        <v>0</v>
      </c>
      <c r="E31" s="214"/>
      <c r="F31" s="144">
        <f>生産増加の入力シート!D31</f>
        <v>0</v>
      </c>
      <c r="G31" s="144">
        <f>F31*関係係数シート!F29</f>
        <v>0</v>
      </c>
      <c r="H31" s="144">
        <f>F31*関係係数シート!E29</f>
        <v>0</v>
      </c>
      <c r="I31" s="211"/>
      <c r="J31" s="144">
        <v>0</v>
      </c>
      <c r="K31" s="211"/>
      <c r="L31" s="144">
        <f t="shared" si="0"/>
        <v>0</v>
      </c>
      <c r="M31" s="144">
        <f>L31*関係係数シート!F29</f>
        <v>0</v>
      </c>
      <c r="N31" s="145">
        <f>L31*関係係数シート!E29</f>
        <v>0</v>
      </c>
      <c r="O31" s="138"/>
      <c r="P31" s="146"/>
      <c r="Q31" s="147"/>
      <c r="R31" s="144">
        <f>$Q$43*関係係数シート!G29</f>
        <v>0</v>
      </c>
      <c r="S31" s="144">
        <f>R31*関係係数シート!D29</f>
        <v>0</v>
      </c>
      <c r="T31" s="144">
        <v>0</v>
      </c>
      <c r="U31" s="144">
        <f>T31*関係係数シート!F29</f>
        <v>0</v>
      </c>
      <c r="V31" s="145">
        <f>T31*関係係数シート!E29</f>
        <v>0</v>
      </c>
      <c r="W31" s="138"/>
      <c r="X31" s="151">
        <f>ROUND(F31*関係係数シート!$H29,0)</f>
        <v>0</v>
      </c>
      <c r="Y31" s="151">
        <f>ROUND(L31*関係係数シート!$H29,0)</f>
        <v>0</v>
      </c>
      <c r="Z31" s="152">
        <f>ROUND(T31*関係係数シート!$H29,0)</f>
        <v>0</v>
      </c>
      <c r="AA31" s="152">
        <f>ROUND(F31*関係係数シート!$I29,0)</f>
        <v>0</v>
      </c>
      <c r="AB31" s="212">
        <f>ROUND(L31*関係係数シート!$I29,0)</f>
        <v>0</v>
      </c>
      <c r="AC31" s="213">
        <f>ROUND(T31*関係係数シート!$I29,0)</f>
        <v>0</v>
      </c>
      <c r="AE31" s="42" t="s">
        <v>25</v>
      </c>
      <c r="AF31" s="43" t="s">
        <v>44</v>
      </c>
      <c r="AG31" s="139">
        <f>AG$45*関係係数シート!BK29</f>
        <v>0</v>
      </c>
      <c r="AH31" s="141">
        <f>AH$45*関係係数シート!BL29</f>
        <v>0</v>
      </c>
      <c r="AI31" s="141">
        <f>AI$45*関係係数シート!BM29</f>
        <v>0</v>
      </c>
      <c r="AJ31" s="141">
        <f>AJ$45*関係係数シート!BN29</f>
        <v>0</v>
      </c>
      <c r="AK31" s="141">
        <f>AK$45*関係係数シート!BO29</f>
        <v>0</v>
      </c>
      <c r="AL31" s="141">
        <f>AL$45*関係係数シート!BP29</f>
        <v>0</v>
      </c>
      <c r="AM31" s="141">
        <f>AM$45*関係係数シート!BQ29</f>
        <v>0</v>
      </c>
      <c r="AN31" s="141">
        <f>AN$45*関係係数シート!BR29</f>
        <v>0</v>
      </c>
      <c r="AO31" s="141">
        <f>AO$45*関係係数シート!BS29</f>
        <v>0</v>
      </c>
      <c r="AP31" s="141">
        <f>AP$45*関係係数シート!BT29</f>
        <v>0</v>
      </c>
      <c r="AQ31" s="141">
        <f>AQ$45*関係係数シート!BU29</f>
        <v>0</v>
      </c>
      <c r="AR31" s="141">
        <f>AR$45*関係係数シート!BV29</f>
        <v>0</v>
      </c>
      <c r="AS31" s="141">
        <f>AS$45*関係係数シート!BW29</f>
        <v>0</v>
      </c>
      <c r="AT31" s="141">
        <f>AT$45*関係係数シート!BX29</f>
        <v>0</v>
      </c>
      <c r="AU31" s="141">
        <f>AU$45*関係係数シート!BY29</f>
        <v>0</v>
      </c>
      <c r="AV31" s="141">
        <f>AV$45*関係係数シート!BZ29</f>
        <v>0</v>
      </c>
      <c r="AW31" s="141">
        <f>AW$45*関係係数シート!CA29</f>
        <v>0</v>
      </c>
      <c r="AX31" s="141">
        <f>AX$45*関係係数シート!CB29</f>
        <v>0</v>
      </c>
      <c r="AY31" s="141">
        <f>AY$45*関係係数シート!CC29</f>
        <v>0</v>
      </c>
      <c r="AZ31" s="141">
        <f>AZ$45*関係係数シート!CD29</f>
        <v>0</v>
      </c>
      <c r="BA31" s="141">
        <f>BA$45*関係係数シート!CE29</f>
        <v>0</v>
      </c>
      <c r="BB31" s="141">
        <f>BB$45*関係係数シート!CF29</f>
        <v>0</v>
      </c>
      <c r="BC31" s="141">
        <f>BC$45*関係係数シート!CG29</f>
        <v>0</v>
      </c>
      <c r="BD31" s="141">
        <f>BD$45*関係係数シート!CH29</f>
        <v>0</v>
      </c>
      <c r="BE31" s="141">
        <f>BE$45*関係係数シート!CI29</f>
        <v>0</v>
      </c>
      <c r="BF31" s="141">
        <f>BF$45*関係係数シート!CJ29</f>
        <v>0</v>
      </c>
      <c r="BG31" s="141">
        <f>BG$45*関係係数シート!CK29</f>
        <v>0</v>
      </c>
      <c r="BH31" s="141">
        <f>BH$45*関係係数シート!CL29</f>
        <v>0</v>
      </c>
      <c r="BI31" s="141">
        <f>BI$45*関係係数シート!CM29</f>
        <v>0</v>
      </c>
      <c r="BJ31" s="141">
        <f>BJ$45*関係係数シート!CN29</f>
        <v>0</v>
      </c>
      <c r="BK31" s="141">
        <f>BK$45*関係係数シート!CO29</f>
        <v>0</v>
      </c>
      <c r="BL31" s="141">
        <f>BL$45*関係係数シート!CP29</f>
        <v>0</v>
      </c>
      <c r="BM31" s="141">
        <f>BM$45*関係係数シート!CQ29</f>
        <v>0</v>
      </c>
      <c r="BN31" s="141">
        <f>BN$45*関係係数シート!CR29</f>
        <v>0</v>
      </c>
      <c r="BO31" s="141">
        <f>BO$45*関係係数シート!CS29</f>
        <v>0</v>
      </c>
      <c r="BP31" s="141">
        <f>BP$45*関係係数シート!CT29</f>
        <v>0</v>
      </c>
      <c r="BQ31" s="141">
        <f>BQ$45*関係係数シート!CU29</f>
        <v>0</v>
      </c>
      <c r="BR31" s="143">
        <f t="shared" si="1"/>
        <v>0</v>
      </c>
    </row>
    <row r="32" spans="2:70" ht="20.100000000000001" customHeight="1">
      <c r="B32" s="42" t="s">
        <v>26</v>
      </c>
      <c r="C32" s="43" t="s">
        <v>45</v>
      </c>
      <c r="D32" s="209">
        <f>生産増加の入力シート!D32</f>
        <v>0</v>
      </c>
      <c r="E32" s="214"/>
      <c r="F32" s="144">
        <f>生産増加の入力シート!D32</f>
        <v>0</v>
      </c>
      <c r="G32" s="144">
        <f>F32*関係係数シート!F30</f>
        <v>0</v>
      </c>
      <c r="H32" s="144">
        <f>F32*関係係数シート!E30</f>
        <v>0</v>
      </c>
      <c r="I32" s="211"/>
      <c r="J32" s="144">
        <v>0</v>
      </c>
      <c r="K32" s="211"/>
      <c r="L32" s="144">
        <f t="shared" si="0"/>
        <v>0</v>
      </c>
      <c r="M32" s="144">
        <f>L32*関係係数シート!F30</f>
        <v>0</v>
      </c>
      <c r="N32" s="145">
        <f>L32*関係係数シート!E30</f>
        <v>0</v>
      </c>
      <c r="O32" s="138"/>
      <c r="P32" s="146"/>
      <c r="Q32" s="147"/>
      <c r="R32" s="144">
        <f>$Q$43*関係係数シート!G30</f>
        <v>0</v>
      </c>
      <c r="S32" s="144">
        <f>R32*関係係数シート!D30</f>
        <v>0</v>
      </c>
      <c r="T32" s="144">
        <v>0</v>
      </c>
      <c r="U32" s="144">
        <f>T32*関係係数シート!F30</f>
        <v>0</v>
      </c>
      <c r="V32" s="145">
        <f>T32*関係係数シート!E30</f>
        <v>0</v>
      </c>
      <c r="W32" s="138"/>
      <c r="X32" s="151">
        <f>ROUND(F32*関係係数シート!$H30,0)</f>
        <v>0</v>
      </c>
      <c r="Y32" s="151">
        <f>ROUND(L32*関係係数シート!$H30,0)</f>
        <v>0</v>
      </c>
      <c r="Z32" s="152">
        <f>ROUND(T32*関係係数シート!$H30,0)</f>
        <v>0</v>
      </c>
      <c r="AA32" s="152">
        <f>ROUND(F32*関係係数シート!$I30,0)</f>
        <v>0</v>
      </c>
      <c r="AB32" s="212">
        <f>ROUND(L32*関係係数シート!$I30,0)</f>
        <v>0</v>
      </c>
      <c r="AC32" s="213">
        <f>ROUND(T32*関係係数シート!$I30,0)</f>
        <v>0</v>
      </c>
      <c r="AE32" s="42" t="s">
        <v>26</v>
      </c>
      <c r="AF32" s="43" t="s">
        <v>45</v>
      </c>
      <c r="AG32" s="139">
        <f>AG$45*関係係数シート!BK30</f>
        <v>0</v>
      </c>
      <c r="AH32" s="141">
        <f>AH$45*関係係数シート!BL30</f>
        <v>0</v>
      </c>
      <c r="AI32" s="141">
        <f>AI$45*関係係数シート!BM30</f>
        <v>0</v>
      </c>
      <c r="AJ32" s="141">
        <f>AJ$45*関係係数シート!BN30</f>
        <v>0</v>
      </c>
      <c r="AK32" s="141">
        <f>AK$45*関係係数シート!BO30</f>
        <v>0</v>
      </c>
      <c r="AL32" s="141">
        <f>AL$45*関係係数シート!BP30</f>
        <v>0</v>
      </c>
      <c r="AM32" s="141">
        <f>AM$45*関係係数シート!BQ30</f>
        <v>0</v>
      </c>
      <c r="AN32" s="141">
        <f>AN$45*関係係数シート!BR30</f>
        <v>0</v>
      </c>
      <c r="AO32" s="141">
        <f>AO$45*関係係数シート!BS30</f>
        <v>0</v>
      </c>
      <c r="AP32" s="141">
        <f>AP$45*関係係数シート!BT30</f>
        <v>0</v>
      </c>
      <c r="AQ32" s="141">
        <f>AQ$45*関係係数シート!BU30</f>
        <v>0</v>
      </c>
      <c r="AR32" s="141">
        <f>AR$45*関係係数シート!BV30</f>
        <v>0</v>
      </c>
      <c r="AS32" s="141">
        <f>AS$45*関係係数シート!BW30</f>
        <v>0</v>
      </c>
      <c r="AT32" s="141">
        <f>AT$45*関係係数シート!BX30</f>
        <v>0</v>
      </c>
      <c r="AU32" s="141">
        <f>AU$45*関係係数シート!BY30</f>
        <v>0</v>
      </c>
      <c r="AV32" s="141">
        <f>AV$45*関係係数シート!BZ30</f>
        <v>0</v>
      </c>
      <c r="AW32" s="141">
        <f>AW$45*関係係数シート!CA30</f>
        <v>0</v>
      </c>
      <c r="AX32" s="141">
        <f>AX$45*関係係数シート!CB30</f>
        <v>0</v>
      </c>
      <c r="AY32" s="141">
        <f>AY$45*関係係数シート!CC30</f>
        <v>0</v>
      </c>
      <c r="AZ32" s="141">
        <f>AZ$45*関係係数シート!CD30</f>
        <v>0</v>
      </c>
      <c r="BA32" s="141">
        <f>BA$45*関係係数シート!CE30</f>
        <v>0</v>
      </c>
      <c r="BB32" s="141">
        <f>BB$45*関係係数シート!CF30</f>
        <v>0</v>
      </c>
      <c r="BC32" s="141">
        <f>BC$45*関係係数シート!CG30</f>
        <v>0</v>
      </c>
      <c r="BD32" s="141">
        <f>BD$45*関係係数シート!CH30</f>
        <v>0</v>
      </c>
      <c r="BE32" s="141">
        <f>BE$45*関係係数シート!CI30</f>
        <v>0</v>
      </c>
      <c r="BF32" s="141">
        <f>BF$45*関係係数シート!CJ30</f>
        <v>0</v>
      </c>
      <c r="BG32" s="141">
        <f>BG$45*関係係数シート!CK30</f>
        <v>0</v>
      </c>
      <c r="BH32" s="141">
        <f>BH$45*関係係数シート!CL30</f>
        <v>0</v>
      </c>
      <c r="BI32" s="141">
        <f>BI$45*関係係数シート!CM30</f>
        <v>0</v>
      </c>
      <c r="BJ32" s="141">
        <f>BJ$45*関係係数シート!CN30</f>
        <v>0</v>
      </c>
      <c r="BK32" s="141">
        <f>BK$45*関係係数シート!CO30</f>
        <v>0</v>
      </c>
      <c r="BL32" s="141">
        <f>BL$45*関係係数シート!CP30</f>
        <v>0</v>
      </c>
      <c r="BM32" s="141">
        <f>BM$45*関係係数シート!CQ30</f>
        <v>0</v>
      </c>
      <c r="BN32" s="141">
        <f>BN$45*関係係数シート!CR30</f>
        <v>0</v>
      </c>
      <c r="BO32" s="141">
        <f>BO$45*関係係数シート!CS30</f>
        <v>0</v>
      </c>
      <c r="BP32" s="141">
        <f>BP$45*関係係数シート!CT30</f>
        <v>0</v>
      </c>
      <c r="BQ32" s="141">
        <f>BQ$45*関係係数シート!CU30</f>
        <v>0</v>
      </c>
      <c r="BR32" s="143">
        <f t="shared" si="1"/>
        <v>0</v>
      </c>
    </row>
    <row r="33" spans="2:70" ht="20.100000000000001" customHeight="1">
      <c r="B33" s="42" t="s">
        <v>27</v>
      </c>
      <c r="C33" s="43" t="s">
        <v>115</v>
      </c>
      <c r="D33" s="209">
        <f>生産増加の入力シート!D33</f>
        <v>0</v>
      </c>
      <c r="E33" s="214"/>
      <c r="F33" s="144">
        <f>生産増加の入力シート!D33</f>
        <v>0</v>
      </c>
      <c r="G33" s="144">
        <f>F33*関係係数シート!F31</f>
        <v>0</v>
      </c>
      <c r="H33" s="144">
        <f>F33*関係係数シート!E31</f>
        <v>0</v>
      </c>
      <c r="I33" s="211"/>
      <c r="J33" s="144">
        <v>0</v>
      </c>
      <c r="K33" s="211"/>
      <c r="L33" s="144">
        <f t="shared" si="0"/>
        <v>0</v>
      </c>
      <c r="M33" s="144">
        <f>L33*関係係数シート!F31</f>
        <v>0</v>
      </c>
      <c r="N33" s="145">
        <f>L33*関係係数シート!E31</f>
        <v>0</v>
      </c>
      <c r="O33" s="138"/>
      <c r="P33" s="146"/>
      <c r="Q33" s="147"/>
      <c r="R33" s="144">
        <f>$Q$43*関係係数シート!G31</f>
        <v>0</v>
      </c>
      <c r="S33" s="144">
        <f>R33*関係係数シート!D31</f>
        <v>0</v>
      </c>
      <c r="T33" s="144">
        <v>0</v>
      </c>
      <c r="U33" s="144">
        <f>T33*関係係数シート!F31</f>
        <v>0</v>
      </c>
      <c r="V33" s="145">
        <f>T33*関係係数シート!E31</f>
        <v>0</v>
      </c>
      <c r="W33" s="138"/>
      <c r="X33" s="151">
        <f>ROUND(F33*関係係数シート!$H31,0)</f>
        <v>0</v>
      </c>
      <c r="Y33" s="151">
        <f>ROUND(L33*関係係数シート!$H31,0)</f>
        <v>0</v>
      </c>
      <c r="Z33" s="152">
        <f>ROUND(T33*関係係数シート!$H31,0)</f>
        <v>0</v>
      </c>
      <c r="AA33" s="152">
        <f>ROUND(F33*関係係数シート!$I31,0)</f>
        <v>0</v>
      </c>
      <c r="AB33" s="212">
        <f>ROUND(L33*関係係数シート!$I31,0)</f>
        <v>0</v>
      </c>
      <c r="AC33" s="213">
        <f>ROUND(T33*関係係数シート!$I31,0)</f>
        <v>0</v>
      </c>
      <c r="AE33" s="42" t="s">
        <v>27</v>
      </c>
      <c r="AF33" s="43" t="s">
        <v>115</v>
      </c>
      <c r="AG33" s="139">
        <f>AG$45*関係係数シート!BK31</f>
        <v>0</v>
      </c>
      <c r="AH33" s="141">
        <f>AH$45*関係係数シート!BL31</f>
        <v>0</v>
      </c>
      <c r="AI33" s="141">
        <f>AI$45*関係係数シート!BM31</f>
        <v>0</v>
      </c>
      <c r="AJ33" s="141">
        <f>AJ$45*関係係数シート!BN31</f>
        <v>0</v>
      </c>
      <c r="AK33" s="141">
        <f>AK$45*関係係数シート!BO31</f>
        <v>0</v>
      </c>
      <c r="AL33" s="141">
        <f>AL$45*関係係数シート!BP31</f>
        <v>0</v>
      </c>
      <c r="AM33" s="141">
        <f>AM$45*関係係数シート!BQ31</f>
        <v>0</v>
      </c>
      <c r="AN33" s="141">
        <f>AN$45*関係係数シート!BR31</f>
        <v>0</v>
      </c>
      <c r="AO33" s="141">
        <f>AO$45*関係係数シート!BS31</f>
        <v>0</v>
      </c>
      <c r="AP33" s="141">
        <f>AP$45*関係係数シート!BT31</f>
        <v>0</v>
      </c>
      <c r="AQ33" s="141">
        <f>AQ$45*関係係数シート!BU31</f>
        <v>0</v>
      </c>
      <c r="AR33" s="141">
        <f>AR$45*関係係数シート!BV31</f>
        <v>0</v>
      </c>
      <c r="AS33" s="141">
        <f>AS$45*関係係数シート!BW31</f>
        <v>0</v>
      </c>
      <c r="AT33" s="141">
        <f>AT$45*関係係数シート!BX31</f>
        <v>0</v>
      </c>
      <c r="AU33" s="141">
        <f>AU$45*関係係数シート!BY31</f>
        <v>0</v>
      </c>
      <c r="AV33" s="141">
        <f>AV$45*関係係数シート!BZ31</f>
        <v>0</v>
      </c>
      <c r="AW33" s="141">
        <f>AW$45*関係係数シート!CA31</f>
        <v>0</v>
      </c>
      <c r="AX33" s="141">
        <f>AX$45*関係係数シート!CB31</f>
        <v>0</v>
      </c>
      <c r="AY33" s="141">
        <f>AY$45*関係係数シート!CC31</f>
        <v>0</v>
      </c>
      <c r="AZ33" s="141">
        <f>AZ$45*関係係数シート!CD31</f>
        <v>0</v>
      </c>
      <c r="BA33" s="141">
        <f>BA$45*関係係数シート!CE31</f>
        <v>0</v>
      </c>
      <c r="BB33" s="141">
        <f>BB$45*関係係数シート!CF31</f>
        <v>0</v>
      </c>
      <c r="BC33" s="141">
        <f>BC$45*関係係数シート!CG31</f>
        <v>0</v>
      </c>
      <c r="BD33" s="141">
        <f>BD$45*関係係数シート!CH31</f>
        <v>0</v>
      </c>
      <c r="BE33" s="141">
        <f>BE$45*関係係数シート!CI31</f>
        <v>0</v>
      </c>
      <c r="BF33" s="141">
        <f>BF$45*関係係数シート!CJ31</f>
        <v>0</v>
      </c>
      <c r="BG33" s="141">
        <f>BG$45*関係係数シート!CK31</f>
        <v>0</v>
      </c>
      <c r="BH33" s="141">
        <f>BH$45*関係係数シート!CL31</f>
        <v>0</v>
      </c>
      <c r="BI33" s="141">
        <f>BI$45*関係係数シート!CM31</f>
        <v>0</v>
      </c>
      <c r="BJ33" s="141">
        <f>BJ$45*関係係数シート!CN31</f>
        <v>0</v>
      </c>
      <c r="BK33" s="141">
        <f>BK$45*関係係数シート!CO31</f>
        <v>0</v>
      </c>
      <c r="BL33" s="141">
        <f>BL$45*関係係数シート!CP31</f>
        <v>0</v>
      </c>
      <c r="BM33" s="141">
        <f>BM$45*関係係数シート!CQ31</f>
        <v>0</v>
      </c>
      <c r="BN33" s="141">
        <f>BN$45*関係係数シート!CR31</f>
        <v>0</v>
      </c>
      <c r="BO33" s="141">
        <f>BO$45*関係係数シート!CS31</f>
        <v>0</v>
      </c>
      <c r="BP33" s="141">
        <f>BP$45*関係係数シート!CT31</f>
        <v>0</v>
      </c>
      <c r="BQ33" s="141">
        <f>BQ$45*関係係数シート!CU31</f>
        <v>0</v>
      </c>
      <c r="BR33" s="143">
        <f t="shared" si="1"/>
        <v>0</v>
      </c>
    </row>
    <row r="34" spans="2:70" ht="20.100000000000001" customHeight="1">
      <c r="B34" s="42" t="s">
        <v>28</v>
      </c>
      <c r="C34" s="43" t="s">
        <v>93</v>
      </c>
      <c r="D34" s="209">
        <f>生産増加の入力シート!D34</f>
        <v>0</v>
      </c>
      <c r="E34" s="214"/>
      <c r="F34" s="144">
        <f>生産増加の入力シート!D34</f>
        <v>0</v>
      </c>
      <c r="G34" s="144">
        <f>F34*関係係数シート!F32</f>
        <v>0</v>
      </c>
      <c r="H34" s="144">
        <f>F34*関係係数シート!E32</f>
        <v>0</v>
      </c>
      <c r="I34" s="211"/>
      <c r="J34" s="144">
        <v>0</v>
      </c>
      <c r="K34" s="211"/>
      <c r="L34" s="144">
        <f t="shared" si="0"/>
        <v>0</v>
      </c>
      <c r="M34" s="144">
        <f>L34*関係係数シート!F32</f>
        <v>0</v>
      </c>
      <c r="N34" s="145">
        <f>L34*関係係数シート!E32</f>
        <v>0</v>
      </c>
      <c r="O34" s="138"/>
      <c r="P34" s="146"/>
      <c r="Q34" s="147"/>
      <c r="R34" s="144">
        <f>$Q$43*関係係数シート!G32</f>
        <v>0</v>
      </c>
      <c r="S34" s="144">
        <f>R34*関係係数シート!D32</f>
        <v>0</v>
      </c>
      <c r="T34" s="144">
        <v>0</v>
      </c>
      <c r="U34" s="144">
        <f>T34*関係係数シート!F32</f>
        <v>0</v>
      </c>
      <c r="V34" s="145">
        <f>T34*関係係数シート!E32</f>
        <v>0</v>
      </c>
      <c r="W34" s="138"/>
      <c r="X34" s="151">
        <f>ROUND(F34*関係係数シート!$H32,0)</f>
        <v>0</v>
      </c>
      <c r="Y34" s="151">
        <f>ROUND(L34*関係係数シート!$H32,0)</f>
        <v>0</v>
      </c>
      <c r="Z34" s="152">
        <f>ROUND(T34*関係係数シート!$H32,0)</f>
        <v>0</v>
      </c>
      <c r="AA34" s="152">
        <f>ROUND(F34*関係係数シート!$I32,0)</f>
        <v>0</v>
      </c>
      <c r="AB34" s="212">
        <f>ROUND(L34*関係係数シート!$I32,0)</f>
        <v>0</v>
      </c>
      <c r="AC34" s="213">
        <f>ROUND(T34*関係係数シート!$I32,0)</f>
        <v>0</v>
      </c>
      <c r="AE34" s="42" t="s">
        <v>28</v>
      </c>
      <c r="AF34" s="43" t="s">
        <v>93</v>
      </c>
      <c r="AG34" s="139">
        <f>AG$45*関係係数シート!BK32</f>
        <v>0</v>
      </c>
      <c r="AH34" s="141">
        <f>AH$45*関係係数シート!BL32</f>
        <v>0</v>
      </c>
      <c r="AI34" s="141">
        <f>AI$45*関係係数シート!BM32</f>
        <v>0</v>
      </c>
      <c r="AJ34" s="141">
        <f>AJ$45*関係係数シート!BN32</f>
        <v>0</v>
      </c>
      <c r="AK34" s="141">
        <f>AK$45*関係係数シート!BO32</f>
        <v>0</v>
      </c>
      <c r="AL34" s="141">
        <f>AL$45*関係係数シート!BP32</f>
        <v>0</v>
      </c>
      <c r="AM34" s="141">
        <f>AM$45*関係係数シート!BQ32</f>
        <v>0</v>
      </c>
      <c r="AN34" s="141">
        <f>AN$45*関係係数シート!BR32</f>
        <v>0</v>
      </c>
      <c r="AO34" s="141">
        <f>AO$45*関係係数シート!BS32</f>
        <v>0</v>
      </c>
      <c r="AP34" s="141">
        <f>AP$45*関係係数シート!BT32</f>
        <v>0</v>
      </c>
      <c r="AQ34" s="141">
        <f>AQ$45*関係係数シート!BU32</f>
        <v>0</v>
      </c>
      <c r="AR34" s="141">
        <f>AR$45*関係係数シート!BV32</f>
        <v>0</v>
      </c>
      <c r="AS34" s="141">
        <f>AS$45*関係係数シート!BW32</f>
        <v>0</v>
      </c>
      <c r="AT34" s="141">
        <f>AT$45*関係係数シート!BX32</f>
        <v>0</v>
      </c>
      <c r="AU34" s="141">
        <f>AU$45*関係係数シート!BY32</f>
        <v>0</v>
      </c>
      <c r="AV34" s="141">
        <f>AV$45*関係係数シート!BZ32</f>
        <v>0</v>
      </c>
      <c r="AW34" s="141">
        <f>AW$45*関係係数シート!CA32</f>
        <v>0</v>
      </c>
      <c r="AX34" s="141">
        <f>AX$45*関係係数シート!CB32</f>
        <v>0</v>
      </c>
      <c r="AY34" s="141">
        <f>AY$45*関係係数シート!CC32</f>
        <v>0</v>
      </c>
      <c r="AZ34" s="141">
        <f>AZ$45*関係係数シート!CD32</f>
        <v>0</v>
      </c>
      <c r="BA34" s="141">
        <f>BA$45*関係係数シート!CE32</f>
        <v>0</v>
      </c>
      <c r="BB34" s="141">
        <f>BB$45*関係係数シート!CF32</f>
        <v>0</v>
      </c>
      <c r="BC34" s="141">
        <f>BC$45*関係係数シート!CG32</f>
        <v>0</v>
      </c>
      <c r="BD34" s="141">
        <f>BD$45*関係係数シート!CH32</f>
        <v>0</v>
      </c>
      <c r="BE34" s="141">
        <f>BE$45*関係係数シート!CI32</f>
        <v>0</v>
      </c>
      <c r="BF34" s="141">
        <f>BF$45*関係係数シート!CJ32</f>
        <v>0</v>
      </c>
      <c r="BG34" s="141">
        <f>BG$45*関係係数シート!CK32</f>
        <v>0</v>
      </c>
      <c r="BH34" s="141">
        <f>BH$45*関係係数シート!CL32</f>
        <v>0</v>
      </c>
      <c r="BI34" s="141">
        <f>BI$45*関係係数シート!CM32</f>
        <v>0</v>
      </c>
      <c r="BJ34" s="141">
        <f>BJ$45*関係係数シート!CN32</f>
        <v>0</v>
      </c>
      <c r="BK34" s="141">
        <f>BK$45*関係係数シート!CO32</f>
        <v>0</v>
      </c>
      <c r="BL34" s="141">
        <f>BL$45*関係係数シート!CP32</f>
        <v>0</v>
      </c>
      <c r="BM34" s="141">
        <f>BM$45*関係係数シート!CQ32</f>
        <v>0</v>
      </c>
      <c r="BN34" s="141">
        <f>BN$45*関係係数シート!CR32</f>
        <v>0</v>
      </c>
      <c r="BO34" s="141">
        <f>BO$45*関係係数シート!CS32</f>
        <v>0</v>
      </c>
      <c r="BP34" s="141">
        <f>BP$45*関係係数シート!CT32</f>
        <v>0</v>
      </c>
      <c r="BQ34" s="141">
        <f>BQ$45*関係係数シート!CU32</f>
        <v>0</v>
      </c>
      <c r="BR34" s="143">
        <f t="shared" si="1"/>
        <v>0</v>
      </c>
    </row>
    <row r="35" spans="2:70" ht="20.100000000000001" customHeight="1">
      <c r="B35" s="42" t="s">
        <v>29</v>
      </c>
      <c r="C35" s="43" t="s">
        <v>46</v>
      </c>
      <c r="D35" s="209">
        <f>生産増加の入力シート!D35</f>
        <v>0</v>
      </c>
      <c r="E35" s="214"/>
      <c r="F35" s="144">
        <f>生産増加の入力シート!D35</f>
        <v>0</v>
      </c>
      <c r="G35" s="144">
        <f>F35*関係係数シート!F33</f>
        <v>0</v>
      </c>
      <c r="H35" s="144">
        <f>F35*関係係数シート!E33</f>
        <v>0</v>
      </c>
      <c r="I35" s="211"/>
      <c r="J35" s="144">
        <v>0</v>
      </c>
      <c r="K35" s="211"/>
      <c r="L35" s="144">
        <f t="shared" si="0"/>
        <v>0</v>
      </c>
      <c r="M35" s="144">
        <f>L35*関係係数シート!F33</f>
        <v>0</v>
      </c>
      <c r="N35" s="145">
        <f>L35*関係係数シート!E33</f>
        <v>0</v>
      </c>
      <c r="O35" s="138"/>
      <c r="P35" s="146"/>
      <c r="Q35" s="147"/>
      <c r="R35" s="144">
        <f>$Q$43*関係係数シート!G33</f>
        <v>0</v>
      </c>
      <c r="S35" s="144">
        <f>R35*関係係数シート!D33</f>
        <v>0</v>
      </c>
      <c r="T35" s="144">
        <v>0</v>
      </c>
      <c r="U35" s="144">
        <f>T35*関係係数シート!F33</f>
        <v>0</v>
      </c>
      <c r="V35" s="145">
        <f>T35*関係係数シート!E33</f>
        <v>0</v>
      </c>
      <c r="W35" s="138"/>
      <c r="X35" s="151">
        <f>ROUND(F35*関係係数シート!$H33,0)</f>
        <v>0</v>
      </c>
      <c r="Y35" s="151">
        <f>ROUND(L35*関係係数シート!$H33,0)</f>
        <v>0</v>
      </c>
      <c r="Z35" s="152">
        <f>ROUND(T35*関係係数シート!$H33,0)</f>
        <v>0</v>
      </c>
      <c r="AA35" s="152">
        <f>ROUND(F35*関係係数シート!$I33,0)</f>
        <v>0</v>
      </c>
      <c r="AB35" s="212">
        <f>ROUND(L35*関係係数シート!$I33,0)</f>
        <v>0</v>
      </c>
      <c r="AC35" s="213">
        <f>ROUND(T35*関係係数シート!$I33,0)</f>
        <v>0</v>
      </c>
      <c r="AE35" s="42" t="s">
        <v>29</v>
      </c>
      <c r="AF35" s="43" t="s">
        <v>46</v>
      </c>
      <c r="AG35" s="139">
        <f>AG$45*関係係数シート!BK33</f>
        <v>0</v>
      </c>
      <c r="AH35" s="141">
        <f>AH$45*関係係数シート!BL33</f>
        <v>0</v>
      </c>
      <c r="AI35" s="141">
        <f>AI$45*関係係数シート!BM33</f>
        <v>0</v>
      </c>
      <c r="AJ35" s="141">
        <f>AJ$45*関係係数シート!BN33</f>
        <v>0</v>
      </c>
      <c r="AK35" s="141">
        <f>AK$45*関係係数シート!BO33</f>
        <v>0</v>
      </c>
      <c r="AL35" s="141">
        <f>AL$45*関係係数シート!BP33</f>
        <v>0</v>
      </c>
      <c r="AM35" s="141">
        <f>AM$45*関係係数シート!BQ33</f>
        <v>0</v>
      </c>
      <c r="AN35" s="141">
        <f>AN$45*関係係数シート!BR33</f>
        <v>0</v>
      </c>
      <c r="AO35" s="141">
        <f>AO$45*関係係数シート!BS33</f>
        <v>0</v>
      </c>
      <c r="AP35" s="141">
        <f>AP$45*関係係数シート!BT33</f>
        <v>0</v>
      </c>
      <c r="AQ35" s="141">
        <f>AQ$45*関係係数シート!BU33</f>
        <v>0</v>
      </c>
      <c r="AR35" s="141">
        <f>AR$45*関係係数シート!BV33</f>
        <v>0</v>
      </c>
      <c r="AS35" s="141">
        <f>AS$45*関係係数シート!BW33</f>
        <v>0</v>
      </c>
      <c r="AT35" s="141">
        <f>AT$45*関係係数シート!BX33</f>
        <v>0</v>
      </c>
      <c r="AU35" s="141">
        <f>AU$45*関係係数シート!BY33</f>
        <v>0</v>
      </c>
      <c r="AV35" s="141">
        <f>AV$45*関係係数シート!BZ33</f>
        <v>0</v>
      </c>
      <c r="AW35" s="141">
        <f>AW$45*関係係数シート!CA33</f>
        <v>0</v>
      </c>
      <c r="AX35" s="141">
        <f>AX$45*関係係数シート!CB33</f>
        <v>0</v>
      </c>
      <c r="AY35" s="141">
        <f>AY$45*関係係数シート!CC33</f>
        <v>0</v>
      </c>
      <c r="AZ35" s="141">
        <f>AZ$45*関係係数シート!CD33</f>
        <v>0</v>
      </c>
      <c r="BA35" s="141">
        <f>BA$45*関係係数シート!CE33</f>
        <v>0</v>
      </c>
      <c r="BB35" s="141">
        <f>BB$45*関係係数シート!CF33</f>
        <v>0</v>
      </c>
      <c r="BC35" s="141">
        <f>BC$45*関係係数シート!CG33</f>
        <v>0</v>
      </c>
      <c r="BD35" s="141">
        <f>BD$45*関係係数シート!CH33</f>
        <v>0</v>
      </c>
      <c r="BE35" s="141">
        <f>BE$45*関係係数シート!CI33</f>
        <v>0</v>
      </c>
      <c r="BF35" s="141">
        <f>BF$45*関係係数シート!CJ33</f>
        <v>0</v>
      </c>
      <c r="BG35" s="141">
        <f>BG$45*関係係数シート!CK33</f>
        <v>0</v>
      </c>
      <c r="BH35" s="141">
        <f>BH$45*関係係数シート!CL33</f>
        <v>0</v>
      </c>
      <c r="BI35" s="141">
        <f>BI$45*関係係数シート!CM33</f>
        <v>0</v>
      </c>
      <c r="BJ35" s="141">
        <f>BJ$45*関係係数シート!CN33</f>
        <v>0</v>
      </c>
      <c r="BK35" s="141">
        <f>BK$45*関係係数シート!CO33</f>
        <v>0</v>
      </c>
      <c r="BL35" s="141">
        <f>BL$45*関係係数シート!CP33</f>
        <v>0</v>
      </c>
      <c r="BM35" s="141">
        <f>BM$45*関係係数シート!CQ33</f>
        <v>0</v>
      </c>
      <c r="BN35" s="141">
        <f>BN$45*関係係数シート!CR33</f>
        <v>0</v>
      </c>
      <c r="BO35" s="141">
        <f>BO$45*関係係数シート!CS33</f>
        <v>0</v>
      </c>
      <c r="BP35" s="141">
        <f>BP$45*関係係数シート!CT33</f>
        <v>0</v>
      </c>
      <c r="BQ35" s="141">
        <f>BQ$45*関係係数シート!CU33</f>
        <v>0</v>
      </c>
      <c r="BR35" s="143">
        <f t="shared" si="1"/>
        <v>0</v>
      </c>
    </row>
    <row r="36" spans="2:70" ht="20.100000000000001" customHeight="1">
      <c r="B36" s="42" t="s">
        <v>30</v>
      </c>
      <c r="C36" s="43" t="s">
        <v>47</v>
      </c>
      <c r="D36" s="209">
        <f>生産増加の入力シート!D36</f>
        <v>0</v>
      </c>
      <c r="E36" s="214"/>
      <c r="F36" s="144">
        <f>生産増加の入力シート!D36</f>
        <v>0</v>
      </c>
      <c r="G36" s="144">
        <f>F36*関係係数シート!F34</f>
        <v>0</v>
      </c>
      <c r="H36" s="144">
        <f>F36*関係係数シート!E34</f>
        <v>0</v>
      </c>
      <c r="I36" s="211"/>
      <c r="J36" s="144">
        <v>0</v>
      </c>
      <c r="K36" s="211"/>
      <c r="L36" s="144">
        <f t="shared" si="0"/>
        <v>0</v>
      </c>
      <c r="M36" s="144">
        <f>L36*関係係数シート!F34</f>
        <v>0</v>
      </c>
      <c r="N36" s="145">
        <f>L36*関係係数シート!E34</f>
        <v>0</v>
      </c>
      <c r="O36" s="138"/>
      <c r="P36" s="146"/>
      <c r="Q36" s="147"/>
      <c r="R36" s="144">
        <f>$Q$43*関係係数シート!G34</f>
        <v>0</v>
      </c>
      <c r="S36" s="144">
        <f>R36*関係係数シート!D34</f>
        <v>0</v>
      </c>
      <c r="T36" s="144">
        <v>0</v>
      </c>
      <c r="U36" s="144">
        <f>T36*関係係数シート!F34</f>
        <v>0</v>
      </c>
      <c r="V36" s="145">
        <f>T36*関係係数シート!E34</f>
        <v>0</v>
      </c>
      <c r="W36" s="138"/>
      <c r="X36" s="151">
        <f>ROUND(F36*関係係数シート!$H34,0)</f>
        <v>0</v>
      </c>
      <c r="Y36" s="151">
        <f>ROUND(L36*関係係数シート!$H34,0)</f>
        <v>0</v>
      </c>
      <c r="Z36" s="152">
        <f>ROUND(T36*関係係数シート!$H34,0)</f>
        <v>0</v>
      </c>
      <c r="AA36" s="152">
        <f>ROUND(F36*関係係数シート!$I34,0)</f>
        <v>0</v>
      </c>
      <c r="AB36" s="212">
        <f>ROUND(L36*関係係数シート!$I34,0)</f>
        <v>0</v>
      </c>
      <c r="AC36" s="213">
        <f>ROUND(T36*関係係数シート!$I34,0)</f>
        <v>0</v>
      </c>
      <c r="AE36" s="42" t="s">
        <v>30</v>
      </c>
      <c r="AF36" s="43" t="s">
        <v>47</v>
      </c>
      <c r="AG36" s="139">
        <f>AG$45*関係係数シート!BK34</f>
        <v>0</v>
      </c>
      <c r="AH36" s="141">
        <f>AH$45*関係係数シート!BL34</f>
        <v>0</v>
      </c>
      <c r="AI36" s="141">
        <f>AI$45*関係係数シート!BM34</f>
        <v>0</v>
      </c>
      <c r="AJ36" s="141">
        <f>AJ$45*関係係数シート!BN34</f>
        <v>0</v>
      </c>
      <c r="AK36" s="141">
        <f>AK$45*関係係数シート!BO34</f>
        <v>0</v>
      </c>
      <c r="AL36" s="141">
        <f>AL$45*関係係数シート!BP34</f>
        <v>0</v>
      </c>
      <c r="AM36" s="141">
        <f>AM$45*関係係数シート!BQ34</f>
        <v>0</v>
      </c>
      <c r="AN36" s="141">
        <f>AN$45*関係係数シート!BR34</f>
        <v>0</v>
      </c>
      <c r="AO36" s="141">
        <f>AO$45*関係係数シート!BS34</f>
        <v>0</v>
      </c>
      <c r="AP36" s="141">
        <f>AP$45*関係係数シート!BT34</f>
        <v>0</v>
      </c>
      <c r="AQ36" s="141">
        <f>AQ$45*関係係数シート!BU34</f>
        <v>0</v>
      </c>
      <c r="AR36" s="141">
        <f>AR$45*関係係数シート!BV34</f>
        <v>0</v>
      </c>
      <c r="AS36" s="141">
        <f>AS$45*関係係数シート!BW34</f>
        <v>0</v>
      </c>
      <c r="AT36" s="141">
        <f>AT$45*関係係数シート!BX34</f>
        <v>0</v>
      </c>
      <c r="AU36" s="141">
        <f>AU$45*関係係数シート!BY34</f>
        <v>0</v>
      </c>
      <c r="AV36" s="141">
        <f>AV$45*関係係数シート!BZ34</f>
        <v>0</v>
      </c>
      <c r="AW36" s="141">
        <f>AW$45*関係係数シート!CA34</f>
        <v>0</v>
      </c>
      <c r="AX36" s="141">
        <f>AX$45*関係係数シート!CB34</f>
        <v>0</v>
      </c>
      <c r="AY36" s="141">
        <f>AY$45*関係係数シート!CC34</f>
        <v>0</v>
      </c>
      <c r="AZ36" s="141">
        <f>AZ$45*関係係数シート!CD34</f>
        <v>0</v>
      </c>
      <c r="BA36" s="141">
        <f>BA$45*関係係数シート!CE34</f>
        <v>0</v>
      </c>
      <c r="BB36" s="141">
        <f>BB$45*関係係数シート!CF34</f>
        <v>0</v>
      </c>
      <c r="BC36" s="141">
        <f>BC$45*関係係数シート!CG34</f>
        <v>0</v>
      </c>
      <c r="BD36" s="141">
        <f>BD$45*関係係数シート!CH34</f>
        <v>0</v>
      </c>
      <c r="BE36" s="141">
        <f>BE$45*関係係数シート!CI34</f>
        <v>0</v>
      </c>
      <c r="BF36" s="141">
        <f>BF$45*関係係数シート!CJ34</f>
        <v>0</v>
      </c>
      <c r="BG36" s="141">
        <f>BG$45*関係係数シート!CK34</f>
        <v>0</v>
      </c>
      <c r="BH36" s="141">
        <f>BH$45*関係係数シート!CL34</f>
        <v>0</v>
      </c>
      <c r="BI36" s="141">
        <f>BI$45*関係係数シート!CM34</f>
        <v>0</v>
      </c>
      <c r="BJ36" s="141">
        <f>BJ$45*関係係数シート!CN34</f>
        <v>0</v>
      </c>
      <c r="BK36" s="141">
        <f>BK$45*関係係数シート!CO34</f>
        <v>0</v>
      </c>
      <c r="BL36" s="141">
        <f>BL$45*関係係数シート!CP34</f>
        <v>0</v>
      </c>
      <c r="BM36" s="141">
        <f>BM$45*関係係数シート!CQ34</f>
        <v>0</v>
      </c>
      <c r="BN36" s="141">
        <f>BN$45*関係係数シート!CR34</f>
        <v>0</v>
      </c>
      <c r="BO36" s="141">
        <f>BO$45*関係係数シート!CS34</f>
        <v>0</v>
      </c>
      <c r="BP36" s="141">
        <f>BP$45*関係係数シート!CT34</f>
        <v>0</v>
      </c>
      <c r="BQ36" s="141">
        <f>BQ$45*関係係数シート!CU34</f>
        <v>0</v>
      </c>
      <c r="BR36" s="143">
        <f t="shared" si="1"/>
        <v>0</v>
      </c>
    </row>
    <row r="37" spans="2:70" ht="20.100000000000001" customHeight="1">
      <c r="B37" s="42" t="s">
        <v>31</v>
      </c>
      <c r="C37" s="43" t="s">
        <v>116</v>
      </c>
      <c r="D37" s="209">
        <f>生産増加の入力シート!D37</f>
        <v>0</v>
      </c>
      <c r="E37" s="214"/>
      <c r="F37" s="144">
        <f>生産増加の入力シート!D37</f>
        <v>0</v>
      </c>
      <c r="G37" s="144">
        <f>F37*関係係数シート!F35</f>
        <v>0</v>
      </c>
      <c r="H37" s="144">
        <f>F37*関係係数シート!E35</f>
        <v>0</v>
      </c>
      <c r="I37" s="211"/>
      <c r="J37" s="144">
        <v>0</v>
      </c>
      <c r="K37" s="211"/>
      <c r="L37" s="144">
        <f t="shared" si="0"/>
        <v>0</v>
      </c>
      <c r="M37" s="144">
        <f>L37*関係係数シート!F35</f>
        <v>0</v>
      </c>
      <c r="N37" s="145">
        <f>L37*関係係数シート!E35</f>
        <v>0</v>
      </c>
      <c r="O37" s="138"/>
      <c r="P37" s="146"/>
      <c r="Q37" s="147"/>
      <c r="R37" s="144">
        <f>$Q$43*関係係数シート!G35</f>
        <v>0</v>
      </c>
      <c r="S37" s="144">
        <f>R37*関係係数シート!D35</f>
        <v>0</v>
      </c>
      <c r="T37" s="144">
        <v>0</v>
      </c>
      <c r="U37" s="144">
        <f>T37*関係係数シート!F35</f>
        <v>0</v>
      </c>
      <c r="V37" s="145">
        <f>T37*関係係数シート!E35</f>
        <v>0</v>
      </c>
      <c r="W37" s="138"/>
      <c r="X37" s="151">
        <f>ROUND(F37*関係係数シート!$H35,0)</f>
        <v>0</v>
      </c>
      <c r="Y37" s="151">
        <f>ROUND(L37*関係係数シート!$H35,0)</f>
        <v>0</v>
      </c>
      <c r="Z37" s="152">
        <f>ROUND(T37*関係係数シート!$H35,0)</f>
        <v>0</v>
      </c>
      <c r="AA37" s="152">
        <f>ROUND(F37*関係係数シート!$I35,0)</f>
        <v>0</v>
      </c>
      <c r="AB37" s="212">
        <f>ROUND(L37*関係係数シート!$I35,0)</f>
        <v>0</v>
      </c>
      <c r="AC37" s="213">
        <f>ROUND(T37*関係係数シート!$I35,0)</f>
        <v>0</v>
      </c>
      <c r="AE37" s="42" t="s">
        <v>31</v>
      </c>
      <c r="AF37" s="43" t="s">
        <v>116</v>
      </c>
      <c r="AG37" s="139">
        <f>AG$45*関係係数シート!BK35</f>
        <v>0</v>
      </c>
      <c r="AH37" s="141">
        <f>AH$45*関係係数シート!BL35</f>
        <v>0</v>
      </c>
      <c r="AI37" s="141">
        <f>AI$45*関係係数シート!BM35</f>
        <v>0</v>
      </c>
      <c r="AJ37" s="141">
        <f>AJ$45*関係係数シート!BN35</f>
        <v>0</v>
      </c>
      <c r="AK37" s="141">
        <f>AK$45*関係係数シート!BO35</f>
        <v>0</v>
      </c>
      <c r="AL37" s="141">
        <f>AL$45*関係係数シート!BP35</f>
        <v>0</v>
      </c>
      <c r="AM37" s="141">
        <f>AM$45*関係係数シート!BQ35</f>
        <v>0</v>
      </c>
      <c r="AN37" s="141">
        <f>AN$45*関係係数シート!BR35</f>
        <v>0</v>
      </c>
      <c r="AO37" s="141">
        <f>AO$45*関係係数シート!BS35</f>
        <v>0</v>
      </c>
      <c r="AP37" s="141">
        <f>AP$45*関係係数シート!BT35</f>
        <v>0</v>
      </c>
      <c r="AQ37" s="141">
        <f>AQ$45*関係係数シート!BU35</f>
        <v>0</v>
      </c>
      <c r="AR37" s="141">
        <f>AR$45*関係係数シート!BV35</f>
        <v>0</v>
      </c>
      <c r="AS37" s="141">
        <f>AS$45*関係係数シート!BW35</f>
        <v>0</v>
      </c>
      <c r="AT37" s="141">
        <f>AT$45*関係係数シート!BX35</f>
        <v>0</v>
      </c>
      <c r="AU37" s="141">
        <f>AU$45*関係係数シート!BY35</f>
        <v>0</v>
      </c>
      <c r="AV37" s="141">
        <f>AV$45*関係係数シート!BZ35</f>
        <v>0</v>
      </c>
      <c r="AW37" s="141">
        <f>AW$45*関係係数シート!CA35</f>
        <v>0</v>
      </c>
      <c r="AX37" s="141">
        <f>AX$45*関係係数シート!CB35</f>
        <v>0</v>
      </c>
      <c r="AY37" s="141">
        <f>AY$45*関係係数シート!CC35</f>
        <v>0</v>
      </c>
      <c r="AZ37" s="141">
        <f>AZ$45*関係係数シート!CD35</f>
        <v>0</v>
      </c>
      <c r="BA37" s="141">
        <f>BA$45*関係係数シート!CE35</f>
        <v>0</v>
      </c>
      <c r="BB37" s="141">
        <f>BB$45*関係係数シート!CF35</f>
        <v>0</v>
      </c>
      <c r="BC37" s="141">
        <f>BC$45*関係係数シート!CG35</f>
        <v>0</v>
      </c>
      <c r="BD37" s="141">
        <f>BD$45*関係係数シート!CH35</f>
        <v>0</v>
      </c>
      <c r="BE37" s="141">
        <f>BE$45*関係係数シート!CI35</f>
        <v>0</v>
      </c>
      <c r="BF37" s="141">
        <f>BF$45*関係係数シート!CJ35</f>
        <v>0</v>
      </c>
      <c r="BG37" s="141">
        <f>BG$45*関係係数シート!CK35</f>
        <v>0</v>
      </c>
      <c r="BH37" s="141">
        <f>BH$45*関係係数シート!CL35</f>
        <v>0</v>
      </c>
      <c r="BI37" s="141">
        <f>BI$45*関係係数シート!CM35</f>
        <v>0</v>
      </c>
      <c r="BJ37" s="141">
        <f>BJ$45*関係係数シート!CN35</f>
        <v>0</v>
      </c>
      <c r="BK37" s="141">
        <f>BK$45*関係係数シート!CO35</f>
        <v>0</v>
      </c>
      <c r="BL37" s="141">
        <f>BL$45*関係係数シート!CP35</f>
        <v>0</v>
      </c>
      <c r="BM37" s="141">
        <f>BM$45*関係係数シート!CQ35</f>
        <v>0</v>
      </c>
      <c r="BN37" s="141">
        <f>BN$45*関係係数シート!CR35</f>
        <v>0</v>
      </c>
      <c r="BO37" s="141">
        <f>BO$45*関係係数シート!CS35</f>
        <v>0</v>
      </c>
      <c r="BP37" s="141">
        <f>BP$45*関係係数シート!CT35</f>
        <v>0</v>
      </c>
      <c r="BQ37" s="141">
        <f>BQ$45*関係係数シート!CU35</f>
        <v>0</v>
      </c>
      <c r="BR37" s="143">
        <f t="shared" si="1"/>
        <v>0</v>
      </c>
    </row>
    <row r="38" spans="2:70" ht="20.100000000000001" customHeight="1">
      <c r="B38" s="42" t="s">
        <v>87</v>
      </c>
      <c r="C38" s="43" t="s">
        <v>182</v>
      </c>
      <c r="D38" s="209">
        <f>生産増加の入力シート!D38</f>
        <v>0</v>
      </c>
      <c r="E38" s="214"/>
      <c r="F38" s="144">
        <f>生産増加の入力シート!D38</f>
        <v>0</v>
      </c>
      <c r="G38" s="144">
        <f>F38*関係係数シート!F36</f>
        <v>0</v>
      </c>
      <c r="H38" s="144">
        <f>F38*関係係数シート!E36</f>
        <v>0</v>
      </c>
      <c r="I38" s="211"/>
      <c r="J38" s="144">
        <v>0</v>
      </c>
      <c r="K38" s="211"/>
      <c r="L38" s="144">
        <f t="shared" si="0"/>
        <v>0</v>
      </c>
      <c r="M38" s="144">
        <f>L38*関係係数シート!F36</f>
        <v>0</v>
      </c>
      <c r="N38" s="145">
        <f>L38*関係係数シート!E36</f>
        <v>0</v>
      </c>
      <c r="O38" s="138"/>
      <c r="P38" s="146"/>
      <c r="Q38" s="147"/>
      <c r="R38" s="144">
        <f>$Q$43*関係係数シート!G36</f>
        <v>0</v>
      </c>
      <c r="S38" s="144">
        <f>R38*関係係数シート!D36</f>
        <v>0</v>
      </c>
      <c r="T38" s="144">
        <v>0</v>
      </c>
      <c r="U38" s="144">
        <f>T38*関係係数シート!F36</f>
        <v>0</v>
      </c>
      <c r="V38" s="145">
        <f>T38*関係係数シート!E36</f>
        <v>0</v>
      </c>
      <c r="W38" s="138"/>
      <c r="X38" s="151">
        <f>ROUND(F38*関係係数シート!$H36,0)</f>
        <v>0</v>
      </c>
      <c r="Y38" s="151">
        <f>ROUND(L38*関係係数シート!$H36,0)</f>
        <v>0</v>
      </c>
      <c r="Z38" s="152">
        <f>ROUND(T38*関係係数シート!$H36,0)</f>
        <v>0</v>
      </c>
      <c r="AA38" s="152">
        <f>ROUND(F38*関係係数シート!$I36,0)</f>
        <v>0</v>
      </c>
      <c r="AB38" s="212">
        <f>ROUND(L38*関係係数シート!$I36,0)</f>
        <v>0</v>
      </c>
      <c r="AC38" s="213">
        <f>ROUND(T38*関係係数シート!$I36,0)</f>
        <v>0</v>
      </c>
      <c r="AE38" s="42" t="s">
        <v>87</v>
      </c>
      <c r="AF38" s="43" t="s">
        <v>182</v>
      </c>
      <c r="AG38" s="139">
        <f>AG$45*関係係数シート!BK36</f>
        <v>0</v>
      </c>
      <c r="AH38" s="141">
        <f>AH$45*関係係数シート!BL36</f>
        <v>0</v>
      </c>
      <c r="AI38" s="141">
        <f>AI$45*関係係数シート!BM36</f>
        <v>0</v>
      </c>
      <c r="AJ38" s="141">
        <f>AJ$45*関係係数シート!BN36</f>
        <v>0</v>
      </c>
      <c r="AK38" s="141">
        <f>AK$45*関係係数シート!BO36</f>
        <v>0</v>
      </c>
      <c r="AL38" s="141">
        <f>AL$45*関係係数シート!BP36</f>
        <v>0</v>
      </c>
      <c r="AM38" s="141">
        <f>AM$45*関係係数シート!BQ36</f>
        <v>0</v>
      </c>
      <c r="AN38" s="141">
        <f>AN$45*関係係数シート!BR36</f>
        <v>0</v>
      </c>
      <c r="AO38" s="141">
        <f>AO$45*関係係数シート!BS36</f>
        <v>0</v>
      </c>
      <c r="AP38" s="141">
        <f>AP$45*関係係数シート!BT36</f>
        <v>0</v>
      </c>
      <c r="AQ38" s="141">
        <f>AQ$45*関係係数シート!BU36</f>
        <v>0</v>
      </c>
      <c r="AR38" s="141">
        <f>AR$45*関係係数シート!BV36</f>
        <v>0</v>
      </c>
      <c r="AS38" s="141">
        <f>AS$45*関係係数シート!BW36</f>
        <v>0</v>
      </c>
      <c r="AT38" s="141">
        <f>AT$45*関係係数シート!BX36</f>
        <v>0</v>
      </c>
      <c r="AU38" s="141">
        <f>AU$45*関係係数シート!BY36</f>
        <v>0</v>
      </c>
      <c r="AV38" s="141">
        <f>AV$45*関係係数シート!BZ36</f>
        <v>0</v>
      </c>
      <c r="AW38" s="141">
        <f>AW$45*関係係数シート!CA36</f>
        <v>0</v>
      </c>
      <c r="AX38" s="141">
        <f>AX$45*関係係数シート!CB36</f>
        <v>0</v>
      </c>
      <c r="AY38" s="141">
        <f>AY$45*関係係数シート!CC36</f>
        <v>0</v>
      </c>
      <c r="AZ38" s="141">
        <f>AZ$45*関係係数シート!CD36</f>
        <v>0</v>
      </c>
      <c r="BA38" s="141">
        <f>BA$45*関係係数シート!CE36</f>
        <v>0</v>
      </c>
      <c r="BB38" s="141">
        <f>BB$45*関係係数シート!CF36</f>
        <v>0</v>
      </c>
      <c r="BC38" s="141">
        <f>BC$45*関係係数シート!CG36</f>
        <v>0</v>
      </c>
      <c r="BD38" s="141">
        <f>BD$45*関係係数シート!CH36</f>
        <v>0</v>
      </c>
      <c r="BE38" s="141">
        <f>BE$45*関係係数シート!CI36</f>
        <v>0</v>
      </c>
      <c r="BF38" s="141">
        <f>BF$45*関係係数シート!CJ36</f>
        <v>0</v>
      </c>
      <c r="BG38" s="141">
        <f>BG$45*関係係数シート!CK36</f>
        <v>0</v>
      </c>
      <c r="BH38" s="141">
        <f>BH$45*関係係数シート!CL36</f>
        <v>0</v>
      </c>
      <c r="BI38" s="141">
        <f>BI$45*関係係数シート!CM36</f>
        <v>0</v>
      </c>
      <c r="BJ38" s="141">
        <f>BJ$45*関係係数シート!CN36</f>
        <v>0</v>
      </c>
      <c r="BK38" s="141">
        <f>BK$45*関係係数シート!CO36</f>
        <v>0</v>
      </c>
      <c r="BL38" s="141">
        <f>BL$45*関係係数シート!CP36</f>
        <v>0</v>
      </c>
      <c r="BM38" s="141">
        <f>BM$45*関係係数シート!CQ36</f>
        <v>0</v>
      </c>
      <c r="BN38" s="141">
        <f>BN$45*関係係数シート!CR36</f>
        <v>0</v>
      </c>
      <c r="BO38" s="141">
        <f>BO$45*関係係数シート!CS36</f>
        <v>0</v>
      </c>
      <c r="BP38" s="141">
        <f>BP$45*関係係数シート!CT36</f>
        <v>0</v>
      </c>
      <c r="BQ38" s="141">
        <f>BQ$45*関係係数シート!CU36</f>
        <v>0</v>
      </c>
      <c r="BR38" s="143">
        <f t="shared" si="1"/>
        <v>0</v>
      </c>
    </row>
    <row r="39" spans="2:70" ht="20.100000000000001" customHeight="1">
      <c r="B39" s="42" t="s">
        <v>88</v>
      </c>
      <c r="C39" s="43" t="s">
        <v>48</v>
      </c>
      <c r="D39" s="209">
        <f>生産増加の入力シート!D39</f>
        <v>0</v>
      </c>
      <c r="E39" s="214"/>
      <c r="F39" s="144">
        <f>生産増加の入力シート!D39</f>
        <v>0</v>
      </c>
      <c r="G39" s="144">
        <f>F39*関係係数シート!F37</f>
        <v>0</v>
      </c>
      <c r="H39" s="144">
        <f>F39*関係係数シート!E37</f>
        <v>0</v>
      </c>
      <c r="I39" s="211"/>
      <c r="J39" s="144">
        <v>0</v>
      </c>
      <c r="K39" s="211"/>
      <c r="L39" s="144">
        <f t="shared" si="0"/>
        <v>0</v>
      </c>
      <c r="M39" s="144">
        <f>L39*関係係数シート!F37</f>
        <v>0</v>
      </c>
      <c r="N39" s="145">
        <f>L39*関係係数シート!E37</f>
        <v>0</v>
      </c>
      <c r="O39" s="138"/>
      <c r="P39" s="146"/>
      <c r="Q39" s="147"/>
      <c r="R39" s="144">
        <f>$Q$43*関係係数シート!G37</f>
        <v>0</v>
      </c>
      <c r="S39" s="144">
        <f>R39*関係係数シート!D37</f>
        <v>0</v>
      </c>
      <c r="T39" s="144">
        <v>0</v>
      </c>
      <c r="U39" s="144">
        <f>T39*関係係数シート!F37</f>
        <v>0</v>
      </c>
      <c r="V39" s="145">
        <f>T39*関係係数シート!E37</f>
        <v>0</v>
      </c>
      <c r="W39" s="138"/>
      <c r="X39" s="151">
        <f>ROUND(F39*関係係数シート!$H37,0)</f>
        <v>0</v>
      </c>
      <c r="Y39" s="151">
        <f>ROUND(L39*関係係数シート!$H37,0)</f>
        <v>0</v>
      </c>
      <c r="Z39" s="152">
        <f>ROUND(T39*関係係数シート!$H37,0)</f>
        <v>0</v>
      </c>
      <c r="AA39" s="152">
        <f>ROUND(F39*関係係数シート!$I37,0)</f>
        <v>0</v>
      </c>
      <c r="AB39" s="212">
        <f>ROUND(L39*関係係数シート!$I37,0)</f>
        <v>0</v>
      </c>
      <c r="AC39" s="213">
        <f>ROUND(T39*関係係数シート!$I37,0)</f>
        <v>0</v>
      </c>
      <c r="AE39" s="42" t="s">
        <v>88</v>
      </c>
      <c r="AF39" s="43" t="s">
        <v>48</v>
      </c>
      <c r="AG39" s="139">
        <f>AG$45*関係係数シート!BK37</f>
        <v>0</v>
      </c>
      <c r="AH39" s="141">
        <f>AH$45*関係係数シート!BL37</f>
        <v>0</v>
      </c>
      <c r="AI39" s="141">
        <f>AI$45*関係係数シート!BM37</f>
        <v>0</v>
      </c>
      <c r="AJ39" s="141">
        <f>AJ$45*関係係数シート!BN37</f>
        <v>0</v>
      </c>
      <c r="AK39" s="141">
        <f>AK$45*関係係数シート!BO37</f>
        <v>0</v>
      </c>
      <c r="AL39" s="141">
        <f>AL$45*関係係数シート!BP37</f>
        <v>0</v>
      </c>
      <c r="AM39" s="141">
        <f>AM$45*関係係数シート!BQ37</f>
        <v>0</v>
      </c>
      <c r="AN39" s="141">
        <f>AN$45*関係係数シート!BR37</f>
        <v>0</v>
      </c>
      <c r="AO39" s="141">
        <f>AO$45*関係係数シート!BS37</f>
        <v>0</v>
      </c>
      <c r="AP39" s="141">
        <f>AP$45*関係係数シート!BT37</f>
        <v>0</v>
      </c>
      <c r="AQ39" s="141">
        <f>AQ$45*関係係数シート!BU37</f>
        <v>0</v>
      </c>
      <c r="AR39" s="141">
        <f>AR$45*関係係数シート!BV37</f>
        <v>0</v>
      </c>
      <c r="AS39" s="141">
        <f>AS$45*関係係数シート!BW37</f>
        <v>0</v>
      </c>
      <c r="AT39" s="141">
        <f>AT$45*関係係数シート!BX37</f>
        <v>0</v>
      </c>
      <c r="AU39" s="141">
        <f>AU$45*関係係数シート!BY37</f>
        <v>0</v>
      </c>
      <c r="AV39" s="141">
        <f>AV$45*関係係数シート!BZ37</f>
        <v>0</v>
      </c>
      <c r="AW39" s="141">
        <f>AW$45*関係係数シート!CA37</f>
        <v>0</v>
      </c>
      <c r="AX39" s="141">
        <f>AX$45*関係係数シート!CB37</f>
        <v>0</v>
      </c>
      <c r="AY39" s="141">
        <f>AY$45*関係係数シート!CC37</f>
        <v>0</v>
      </c>
      <c r="AZ39" s="141">
        <f>AZ$45*関係係数シート!CD37</f>
        <v>0</v>
      </c>
      <c r="BA39" s="141">
        <f>BA$45*関係係数シート!CE37</f>
        <v>0</v>
      </c>
      <c r="BB39" s="141">
        <f>BB$45*関係係数シート!CF37</f>
        <v>0</v>
      </c>
      <c r="BC39" s="141">
        <f>BC$45*関係係数シート!CG37</f>
        <v>0</v>
      </c>
      <c r="BD39" s="141">
        <f>BD$45*関係係数シート!CH37</f>
        <v>0</v>
      </c>
      <c r="BE39" s="141">
        <f>BE$45*関係係数シート!CI37</f>
        <v>0</v>
      </c>
      <c r="BF39" s="141">
        <f>BF$45*関係係数シート!CJ37</f>
        <v>0</v>
      </c>
      <c r="BG39" s="141">
        <f>BG$45*関係係数シート!CK37</f>
        <v>0</v>
      </c>
      <c r="BH39" s="141">
        <f>BH$45*関係係数シート!CL37</f>
        <v>0</v>
      </c>
      <c r="BI39" s="141">
        <f>BI$45*関係係数シート!CM37</f>
        <v>0</v>
      </c>
      <c r="BJ39" s="141">
        <f>BJ$45*関係係数シート!CN37</f>
        <v>0</v>
      </c>
      <c r="BK39" s="141">
        <f>BK$45*関係係数シート!CO37</f>
        <v>0</v>
      </c>
      <c r="BL39" s="141">
        <f>BL$45*関係係数シート!CP37</f>
        <v>0</v>
      </c>
      <c r="BM39" s="141">
        <f>BM$45*関係係数シート!CQ37</f>
        <v>0</v>
      </c>
      <c r="BN39" s="141">
        <f>BN$45*関係係数シート!CR37</f>
        <v>0</v>
      </c>
      <c r="BO39" s="141">
        <f>BO$45*関係係数シート!CS37</f>
        <v>0</v>
      </c>
      <c r="BP39" s="141">
        <f>BP$45*関係係数シート!CT37</f>
        <v>0</v>
      </c>
      <c r="BQ39" s="141">
        <f>BQ$45*関係係数シート!CU37</f>
        <v>0</v>
      </c>
      <c r="BR39" s="143">
        <f t="shared" si="1"/>
        <v>0</v>
      </c>
    </row>
    <row r="40" spans="2:70" ht="19.5" customHeight="1">
      <c r="B40" s="42" t="s">
        <v>94</v>
      </c>
      <c r="C40" s="43" t="s">
        <v>49</v>
      </c>
      <c r="D40" s="209">
        <f>生産増加の入力シート!D40</f>
        <v>0</v>
      </c>
      <c r="E40" s="214"/>
      <c r="F40" s="144">
        <f>生産増加の入力シート!D40</f>
        <v>0</v>
      </c>
      <c r="G40" s="144">
        <f>F40*関係係数シート!F38</f>
        <v>0</v>
      </c>
      <c r="H40" s="144">
        <f>F40*関係係数シート!E38</f>
        <v>0</v>
      </c>
      <c r="I40" s="211"/>
      <c r="J40" s="144">
        <v>0</v>
      </c>
      <c r="K40" s="211"/>
      <c r="L40" s="144">
        <f t="shared" si="0"/>
        <v>0</v>
      </c>
      <c r="M40" s="144">
        <f>L40*関係係数シート!F38</f>
        <v>0</v>
      </c>
      <c r="N40" s="145">
        <f>L40*関係係数シート!E38</f>
        <v>0</v>
      </c>
      <c r="O40" s="138"/>
      <c r="P40" s="146"/>
      <c r="Q40" s="147"/>
      <c r="R40" s="144">
        <f>$Q$43*関係係数シート!G38</f>
        <v>0</v>
      </c>
      <c r="S40" s="144">
        <f>R40*関係係数シート!D38</f>
        <v>0</v>
      </c>
      <c r="T40" s="144">
        <v>0</v>
      </c>
      <c r="U40" s="144">
        <f>T40*関係係数シート!F38</f>
        <v>0</v>
      </c>
      <c r="V40" s="145">
        <f>T40*関係係数シート!E38</f>
        <v>0</v>
      </c>
      <c r="W40" s="138"/>
      <c r="X40" s="151">
        <f>ROUND(F40*関係係数シート!$H38,0)</f>
        <v>0</v>
      </c>
      <c r="Y40" s="151">
        <f>ROUND(L40*関係係数シート!$H38,0)</f>
        <v>0</v>
      </c>
      <c r="Z40" s="152">
        <f>ROUND(T40*関係係数シート!$H38,0)</f>
        <v>0</v>
      </c>
      <c r="AA40" s="152">
        <f>ROUND(F40*関係係数シート!$I38,0)</f>
        <v>0</v>
      </c>
      <c r="AB40" s="212">
        <f>ROUND(L40*関係係数シート!$I38,0)</f>
        <v>0</v>
      </c>
      <c r="AC40" s="213">
        <f>ROUND(T40*関係係数シート!$I38,0)</f>
        <v>0</v>
      </c>
      <c r="AE40" s="42" t="s">
        <v>94</v>
      </c>
      <c r="AF40" s="43" t="s">
        <v>49</v>
      </c>
      <c r="AG40" s="139">
        <f>AG$45*関係係数シート!BK38</f>
        <v>0</v>
      </c>
      <c r="AH40" s="141">
        <f>AH$45*関係係数シート!BL38</f>
        <v>0</v>
      </c>
      <c r="AI40" s="141">
        <f>AI$45*関係係数シート!BM38</f>
        <v>0</v>
      </c>
      <c r="AJ40" s="141">
        <f>AJ$45*関係係数シート!BN38</f>
        <v>0</v>
      </c>
      <c r="AK40" s="141">
        <f>AK$45*関係係数シート!BO38</f>
        <v>0</v>
      </c>
      <c r="AL40" s="141">
        <f>AL$45*関係係数シート!BP38</f>
        <v>0</v>
      </c>
      <c r="AM40" s="141">
        <f>AM$45*関係係数シート!BQ38</f>
        <v>0</v>
      </c>
      <c r="AN40" s="141">
        <f>AN$45*関係係数シート!BR38</f>
        <v>0</v>
      </c>
      <c r="AO40" s="141">
        <f>AO$45*関係係数シート!BS38</f>
        <v>0</v>
      </c>
      <c r="AP40" s="141">
        <f>AP$45*関係係数シート!BT38</f>
        <v>0</v>
      </c>
      <c r="AQ40" s="141">
        <f>AQ$45*関係係数シート!BU38</f>
        <v>0</v>
      </c>
      <c r="AR40" s="141">
        <f>AR$45*関係係数シート!BV38</f>
        <v>0</v>
      </c>
      <c r="AS40" s="141">
        <f>AS$45*関係係数シート!BW38</f>
        <v>0</v>
      </c>
      <c r="AT40" s="141">
        <f>AT$45*関係係数シート!BX38</f>
        <v>0</v>
      </c>
      <c r="AU40" s="141">
        <f>AU$45*関係係数シート!BY38</f>
        <v>0</v>
      </c>
      <c r="AV40" s="141">
        <f>AV$45*関係係数シート!BZ38</f>
        <v>0</v>
      </c>
      <c r="AW40" s="141">
        <f>AW$45*関係係数シート!CA38</f>
        <v>0</v>
      </c>
      <c r="AX40" s="141">
        <f>AX$45*関係係数シート!CB38</f>
        <v>0</v>
      </c>
      <c r="AY40" s="141">
        <f>AY$45*関係係数シート!CC38</f>
        <v>0</v>
      </c>
      <c r="AZ40" s="141">
        <f>AZ$45*関係係数シート!CD38</f>
        <v>0</v>
      </c>
      <c r="BA40" s="141">
        <f>BA$45*関係係数シート!CE38</f>
        <v>0</v>
      </c>
      <c r="BB40" s="141">
        <f>BB$45*関係係数シート!CF38</f>
        <v>0</v>
      </c>
      <c r="BC40" s="141">
        <f>BC$45*関係係数シート!CG38</f>
        <v>0</v>
      </c>
      <c r="BD40" s="141">
        <f>BD$45*関係係数シート!CH38</f>
        <v>0</v>
      </c>
      <c r="BE40" s="141">
        <f>BE$45*関係係数シート!CI38</f>
        <v>0</v>
      </c>
      <c r="BF40" s="141">
        <f>BF$45*関係係数シート!CJ38</f>
        <v>0</v>
      </c>
      <c r="BG40" s="141">
        <f>BG$45*関係係数シート!CK38</f>
        <v>0</v>
      </c>
      <c r="BH40" s="141">
        <f>BH$45*関係係数シート!CL38</f>
        <v>0</v>
      </c>
      <c r="BI40" s="141">
        <f>BI$45*関係係数シート!CM38</f>
        <v>0</v>
      </c>
      <c r="BJ40" s="141">
        <f>BJ$45*関係係数シート!CN38</f>
        <v>0</v>
      </c>
      <c r="BK40" s="141">
        <f>BK$45*関係係数シート!CO38</f>
        <v>0</v>
      </c>
      <c r="BL40" s="141">
        <f>BL$45*関係係数シート!CP38</f>
        <v>0</v>
      </c>
      <c r="BM40" s="141">
        <f>BM$45*関係係数シート!CQ38</f>
        <v>0</v>
      </c>
      <c r="BN40" s="141">
        <f>BN$45*関係係数シート!CR38</f>
        <v>0</v>
      </c>
      <c r="BO40" s="141">
        <f>BO$45*関係係数シート!CS38</f>
        <v>0</v>
      </c>
      <c r="BP40" s="141">
        <f>BP$45*関係係数シート!CT38</f>
        <v>0</v>
      </c>
      <c r="BQ40" s="141">
        <f>BQ$45*関係係数シート!CU38</f>
        <v>0</v>
      </c>
      <c r="BR40" s="143">
        <f t="shared" si="1"/>
        <v>0</v>
      </c>
    </row>
    <row r="41" spans="2:70" ht="19.5" customHeight="1">
      <c r="B41" s="44" t="s">
        <v>95</v>
      </c>
      <c r="C41" s="43" t="s">
        <v>50</v>
      </c>
      <c r="D41" s="209">
        <f>生産増加の入力シート!D41</f>
        <v>0</v>
      </c>
      <c r="E41" s="214"/>
      <c r="F41" s="144">
        <f>生産増加の入力シート!D41</f>
        <v>0</v>
      </c>
      <c r="G41" s="144">
        <f>F41*関係係数シート!F39</f>
        <v>0</v>
      </c>
      <c r="H41" s="144">
        <f>F41*関係係数シート!E39</f>
        <v>0</v>
      </c>
      <c r="I41" s="211"/>
      <c r="J41" s="144">
        <v>0</v>
      </c>
      <c r="K41" s="211"/>
      <c r="L41" s="144">
        <f t="shared" si="0"/>
        <v>0</v>
      </c>
      <c r="M41" s="144">
        <f>L41*関係係数シート!F39</f>
        <v>0</v>
      </c>
      <c r="N41" s="145">
        <f>L41*関係係数シート!E39</f>
        <v>0</v>
      </c>
      <c r="O41" s="138"/>
      <c r="P41" s="146"/>
      <c r="Q41" s="147"/>
      <c r="R41" s="144">
        <f>$Q$43*関係係数シート!G39</f>
        <v>0</v>
      </c>
      <c r="S41" s="144">
        <f>R41*関係係数シート!D39</f>
        <v>0</v>
      </c>
      <c r="T41" s="144">
        <v>0</v>
      </c>
      <c r="U41" s="144">
        <f>T41*関係係数シート!F39</f>
        <v>0</v>
      </c>
      <c r="V41" s="145">
        <f>T41*関係係数シート!E39</f>
        <v>0</v>
      </c>
      <c r="W41" s="138"/>
      <c r="X41" s="151">
        <f>ROUND(F41*関係係数シート!$H39,0)</f>
        <v>0</v>
      </c>
      <c r="Y41" s="151">
        <f>ROUND(L41*関係係数シート!$H39,0)</f>
        <v>0</v>
      </c>
      <c r="Z41" s="152">
        <f>ROUND(T41*関係係数シート!$H39,0)</f>
        <v>0</v>
      </c>
      <c r="AA41" s="152">
        <f>ROUND(F41*関係係数シート!$I39,0)</f>
        <v>0</v>
      </c>
      <c r="AB41" s="212">
        <f>ROUND(L41*関係係数シート!$I39,0)</f>
        <v>0</v>
      </c>
      <c r="AC41" s="213">
        <f>ROUND(T41*関係係数シート!$I39,0)</f>
        <v>0</v>
      </c>
      <c r="AE41" s="44" t="s">
        <v>95</v>
      </c>
      <c r="AF41" s="43" t="s">
        <v>50</v>
      </c>
      <c r="AG41" s="139">
        <f>AG$45*関係係数シート!BK39</f>
        <v>0</v>
      </c>
      <c r="AH41" s="141">
        <f>AH$45*関係係数シート!BL39</f>
        <v>0</v>
      </c>
      <c r="AI41" s="141">
        <f>AI$45*関係係数シート!BM39</f>
        <v>0</v>
      </c>
      <c r="AJ41" s="141">
        <f>AJ$45*関係係数シート!BN39</f>
        <v>0</v>
      </c>
      <c r="AK41" s="141">
        <f>AK$45*関係係数シート!BO39</f>
        <v>0</v>
      </c>
      <c r="AL41" s="141">
        <f>AL$45*関係係数シート!BP39</f>
        <v>0</v>
      </c>
      <c r="AM41" s="141">
        <f>AM$45*関係係数シート!BQ39</f>
        <v>0</v>
      </c>
      <c r="AN41" s="141">
        <f>AN$45*関係係数シート!BR39</f>
        <v>0</v>
      </c>
      <c r="AO41" s="141">
        <f>AO$45*関係係数シート!BS39</f>
        <v>0</v>
      </c>
      <c r="AP41" s="141">
        <f>AP$45*関係係数シート!BT39</f>
        <v>0</v>
      </c>
      <c r="AQ41" s="141">
        <f>AQ$45*関係係数シート!BU39</f>
        <v>0</v>
      </c>
      <c r="AR41" s="141">
        <f>AR$45*関係係数シート!BV39</f>
        <v>0</v>
      </c>
      <c r="AS41" s="141">
        <f>AS$45*関係係数シート!BW39</f>
        <v>0</v>
      </c>
      <c r="AT41" s="141">
        <f>AT$45*関係係数シート!BX39</f>
        <v>0</v>
      </c>
      <c r="AU41" s="141">
        <f>AU$45*関係係数シート!BY39</f>
        <v>0</v>
      </c>
      <c r="AV41" s="141">
        <f>AV$45*関係係数シート!BZ39</f>
        <v>0</v>
      </c>
      <c r="AW41" s="141">
        <f>AW$45*関係係数シート!CA39</f>
        <v>0</v>
      </c>
      <c r="AX41" s="141">
        <f>AX$45*関係係数シート!CB39</f>
        <v>0</v>
      </c>
      <c r="AY41" s="141">
        <f>AY$45*関係係数シート!CC39</f>
        <v>0</v>
      </c>
      <c r="AZ41" s="141">
        <f>AZ$45*関係係数シート!CD39</f>
        <v>0</v>
      </c>
      <c r="BA41" s="141">
        <f>BA$45*関係係数シート!CE39</f>
        <v>0</v>
      </c>
      <c r="BB41" s="141">
        <f>BB$45*関係係数シート!CF39</f>
        <v>0</v>
      </c>
      <c r="BC41" s="141">
        <f>BC$45*関係係数シート!CG39</f>
        <v>0</v>
      </c>
      <c r="BD41" s="141">
        <f>BD$45*関係係数シート!CH39</f>
        <v>0</v>
      </c>
      <c r="BE41" s="141">
        <f>BE$45*関係係数シート!CI39</f>
        <v>0</v>
      </c>
      <c r="BF41" s="141">
        <f>BF$45*関係係数シート!CJ39</f>
        <v>0</v>
      </c>
      <c r="BG41" s="141">
        <f>BG$45*関係係数シート!CK39</f>
        <v>0</v>
      </c>
      <c r="BH41" s="141">
        <f>BH$45*関係係数シート!CL39</f>
        <v>0</v>
      </c>
      <c r="BI41" s="141">
        <f>BI$45*関係係数シート!CM39</f>
        <v>0</v>
      </c>
      <c r="BJ41" s="141">
        <f>BJ$45*関係係数シート!CN39</f>
        <v>0</v>
      </c>
      <c r="BK41" s="141">
        <f>BK$45*関係係数シート!CO39</f>
        <v>0</v>
      </c>
      <c r="BL41" s="141">
        <f>BL$45*関係係数シート!CP39</f>
        <v>0</v>
      </c>
      <c r="BM41" s="141">
        <f>BM$45*関係係数シート!CQ39</f>
        <v>0</v>
      </c>
      <c r="BN41" s="141">
        <f>BN$45*関係係数シート!CR39</f>
        <v>0</v>
      </c>
      <c r="BO41" s="141">
        <f>BO$45*関係係数シート!CS39</f>
        <v>0</v>
      </c>
      <c r="BP41" s="141">
        <f>BP$45*関係係数シート!CT39</f>
        <v>0</v>
      </c>
      <c r="BQ41" s="141">
        <f>BQ$45*関係係数シート!CU39</f>
        <v>0</v>
      </c>
      <c r="BR41" s="143">
        <f t="shared" si="1"/>
        <v>0</v>
      </c>
    </row>
    <row r="42" spans="2:70" ht="19.5" customHeight="1" thickBot="1">
      <c r="B42" s="44" t="s">
        <v>96</v>
      </c>
      <c r="C42" s="43" t="s">
        <v>51</v>
      </c>
      <c r="D42" s="209">
        <f>生産増加の入力シート!D42</f>
        <v>0</v>
      </c>
      <c r="E42" s="214"/>
      <c r="F42" s="144">
        <f>生産増加の入力シート!D42</f>
        <v>0</v>
      </c>
      <c r="G42" s="144">
        <f>F42*関係係数シート!F40</f>
        <v>0</v>
      </c>
      <c r="H42" s="144">
        <f>F42*関係係数シート!E40</f>
        <v>0</v>
      </c>
      <c r="I42" s="211"/>
      <c r="J42" s="144">
        <v>0</v>
      </c>
      <c r="K42" s="211"/>
      <c r="L42" s="144">
        <f t="shared" si="0"/>
        <v>0</v>
      </c>
      <c r="M42" s="144">
        <f>L42*関係係数シート!F40</f>
        <v>0</v>
      </c>
      <c r="N42" s="145">
        <f>L42*関係係数シート!E40</f>
        <v>0</v>
      </c>
      <c r="O42" s="138"/>
      <c r="P42" s="146"/>
      <c r="Q42" s="147"/>
      <c r="R42" s="144">
        <f>$Q$43*関係係数シート!G40</f>
        <v>0</v>
      </c>
      <c r="S42" s="144">
        <f>R42*関係係数シート!D40</f>
        <v>0</v>
      </c>
      <c r="T42" s="144">
        <v>0</v>
      </c>
      <c r="U42" s="144">
        <f>T42*関係係数シート!F40</f>
        <v>0</v>
      </c>
      <c r="V42" s="145">
        <f>T42*関係係数シート!E40</f>
        <v>0</v>
      </c>
      <c r="W42" s="138"/>
      <c r="X42" s="215">
        <f>ROUND(F42*関係係数シート!$H40,0)</f>
        <v>0</v>
      </c>
      <c r="Y42" s="151">
        <f>ROUND(L42*関係係数シート!$H40,0)</f>
        <v>0</v>
      </c>
      <c r="Z42" s="152">
        <f>ROUND(T42*関係係数シート!$H40,0)</f>
        <v>0</v>
      </c>
      <c r="AA42" s="216">
        <f>ROUND(F42*関係係数シート!$I40,0)</f>
        <v>0</v>
      </c>
      <c r="AB42" s="217">
        <f>ROUND(L42*関係係数シート!$I40,0)</f>
        <v>0</v>
      </c>
      <c r="AC42" s="218">
        <f>ROUND(T42*関係係数シート!$I40,0)</f>
        <v>0</v>
      </c>
      <c r="AE42" s="44" t="s">
        <v>96</v>
      </c>
      <c r="AF42" s="43" t="s">
        <v>51</v>
      </c>
      <c r="AG42" s="139">
        <f>AG$45*関係係数シート!BK40</f>
        <v>0</v>
      </c>
      <c r="AH42" s="141">
        <f>AH$45*関係係数シート!BL40</f>
        <v>0</v>
      </c>
      <c r="AI42" s="141">
        <f>AI$45*関係係数シート!BM40</f>
        <v>0</v>
      </c>
      <c r="AJ42" s="141">
        <f>AJ$45*関係係数シート!BN40</f>
        <v>0</v>
      </c>
      <c r="AK42" s="141">
        <f>AK$45*関係係数シート!BO40</f>
        <v>0</v>
      </c>
      <c r="AL42" s="141">
        <f>AL$45*関係係数シート!BP40</f>
        <v>0</v>
      </c>
      <c r="AM42" s="141">
        <f>AM$45*関係係数シート!BQ40</f>
        <v>0</v>
      </c>
      <c r="AN42" s="141">
        <f>AN$45*関係係数シート!BR40</f>
        <v>0</v>
      </c>
      <c r="AO42" s="141">
        <f>AO$45*関係係数シート!BS40</f>
        <v>0</v>
      </c>
      <c r="AP42" s="141">
        <f>AP$45*関係係数シート!BT40</f>
        <v>0</v>
      </c>
      <c r="AQ42" s="141">
        <f>AQ$45*関係係数シート!BU40</f>
        <v>0</v>
      </c>
      <c r="AR42" s="141">
        <f>AR$45*関係係数シート!BV40</f>
        <v>0</v>
      </c>
      <c r="AS42" s="141">
        <f>AS$45*関係係数シート!BW40</f>
        <v>0</v>
      </c>
      <c r="AT42" s="141">
        <f>AT$45*関係係数シート!BX40</f>
        <v>0</v>
      </c>
      <c r="AU42" s="141">
        <f>AU$45*関係係数シート!BY40</f>
        <v>0</v>
      </c>
      <c r="AV42" s="141">
        <f>AV$45*関係係数シート!BZ40</f>
        <v>0</v>
      </c>
      <c r="AW42" s="141">
        <f>AW$45*関係係数シート!CA40</f>
        <v>0</v>
      </c>
      <c r="AX42" s="141">
        <f>AX$45*関係係数シート!CB40</f>
        <v>0</v>
      </c>
      <c r="AY42" s="141">
        <f>AY$45*関係係数シート!CC40</f>
        <v>0</v>
      </c>
      <c r="AZ42" s="141">
        <f>AZ$45*関係係数シート!CD40</f>
        <v>0</v>
      </c>
      <c r="BA42" s="141">
        <f>BA$45*関係係数シート!CE40</f>
        <v>0</v>
      </c>
      <c r="BB42" s="141">
        <f>BB$45*関係係数シート!CF40</f>
        <v>0</v>
      </c>
      <c r="BC42" s="141">
        <f>BC$45*関係係数シート!CG40</f>
        <v>0</v>
      </c>
      <c r="BD42" s="141">
        <f>BD$45*関係係数シート!CH40</f>
        <v>0</v>
      </c>
      <c r="BE42" s="141">
        <f>BE$45*関係係数シート!CI40</f>
        <v>0</v>
      </c>
      <c r="BF42" s="141">
        <f>BF$45*関係係数シート!CJ40</f>
        <v>0</v>
      </c>
      <c r="BG42" s="141">
        <f>BG$45*関係係数シート!CK40</f>
        <v>0</v>
      </c>
      <c r="BH42" s="141">
        <f>BH$45*関係係数シート!CL40</f>
        <v>0</v>
      </c>
      <c r="BI42" s="141">
        <f>BI$45*関係係数シート!CM40</f>
        <v>0</v>
      </c>
      <c r="BJ42" s="141">
        <f>BJ$45*関係係数シート!CN40</f>
        <v>0</v>
      </c>
      <c r="BK42" s="141">
        <f>BK$45*関係係数シート!CO40</f>
        <v>0</v>
      </c>
      <c r="BL42" s="141">
        <f>BL$45*関係係数シート!CP40</f>
        <v>0</v>
      </c>
      <c r="BM42" s="141">
        <f>BM$45*関係係数シート!CQ40</f>
        <v>0</v>
      </c>
      <c r="BN42" s="141">
        <f>BN$45*関係係数シート!CR40</f>
        <v>0</v>
      </c>
      <c r="BO42" s="141">
        <f>BO$45*関係係数シート!CS40</f>
        <v>0</v>
      </c>
      <c r="BP42" s="141">
        <f>BP$45*関係係数シート!CT40</f>
        <v>0</v>
      </c>
      <c r="BQ42" s="141">
        <f>BQ$45*関係係数シート!CU40</f>
        <v>0</v>
      </c>
      <c r="BR42" s="143">
        <f t="shared" si="1"/>
        <v>0</v>
      </c>
    </row>
    <row r="43" spans="2:70" ht="19.5" customHeight="1" thickBot="1">
      <c r="B43" s="45"/>
      <c r="C43" s="46" t="s">
        <v>53</v>
      </c>
      <c r="D43" s="219">
        <f>SUM(D6:D42)</f>
        <v>0</v>
      </c>
      <c r="E43" s="220"/>
      <c r="F43" s="149">
        <f>SUM(F6:F42)</f>
        <v>0</v>
      </c>
      <c r="G43" s="149">
        <f t="shared" ref="G43:H43" si="2">SUM(G6:G42)</f>
        <v>0</v>
      </c>
      <c r="H43" s="149">
        <f t="shared" si="2"/>
        <v>0</v>
      </c>
      <c r="I43" s="211"/>
      <c r="J43" s="149">
        <f t="shared" ref="J43" si="3">SUM(J6:J42)</f>
        <v>0</v>
      </c>
      <c r="K43" s="211"/>
      <c r="L43" s="149">
        <f>SUM(L6:L42)</f>
        <v>0</v>
      </c>
      <c r="M43" s="149">
        <f>SUM(M6:M42)</f>
        <v>0</v>
      </c>
      <c r="N43" s="150">
        <f>SUM(N6:N42)</f>
        <v>0</v>
      </c>
      <c r="O43" s="138"/>
      <c r="P43" s="221">
        <f>関係係数シート!M5</f>
        <v>0.61430064307162602</v>
      </c>
      <c r="Q43" s="148">
        <f>N43*P43</f>
        <v>0</v>
      </c>
      <c r="R43" s="149">
        <f>SUM(R6:R42)</f>
        <v>0</v>
      </c>
      <c r="S43" s="149">
        <f>SUM(S6:S42)</f>
        <v>0</v>
      </c>
      <c r="T43" s="149">
        <f>SUM(T6:T42)</f>
        <v>0</v>
      </c>
      <c r="U43" s="149">
        <f>SUM(U6:U42)</f>
        <v>0</v>
      </c>
      <c r="V43" s="150">
        <f>SUM(V6:V42)</f>
        <v>0</v>
      </c>
      <c r="W43" s="138"/>
      <c r="X43" s="222">
        <f>SUM(X6:X42)</f>
        <v>0</v>
      </c>
      <c r="Y43" s="222">
        <f>SUM(Y6:Y42)</f>
        <v>0</v>
      </c>
      <c r="Z43" s="223">
        <f t="shared" ref="Z43:AC43" si="4">SUM(Z6:Z42)</f>
        <v>0</v>
      </c>
      <c r="AA43" s="223">
        <f t="shared" si="4"/>
        <v>0</v>
      </c>
      <c r="AB43" s="223">
        <f t="shared" si="4"/>
        <v>0</v>
      </c>
      <c r="AC43" s="224">
        <f t="shared" si="4"/>
        <v>0</v>
      </c>
      <c r="AE43" s="45"/>
      <c r="AF43" s="46" t="s">
        <v>53</v>
      </c>
      <c r="AG43" s="60">
        <f>SUM(AG6:AG42)</f>
        <v>0</v>
      </c>
      <c r="AH43" s="61">
        <f>SUM(AH6:AH42)</f>
        <v>0</v>
      </c>
      <c r="AI43" s="61">
        <f t="shared" ref="AI43:BQ43" si="5">SUM(AI6:AI42)</f>
        <v>0</v>
      </c>
      <c r="AJ43" s="61">
        <f t="shared" si="5"/>
        <v>0</v>
      </c>
      <c r="AK43" s="61">
        <f t="shared" si="5"/>
        <v>0</v>
      </c>
      <c r="AL43" s="61">
        <f t="shared" si="5"/>
        <v>0</v>
      </c>
      <c r="AM43" s="61">
        <f t="shared" si="5"/>
        <v>0</v>
      </c>
      <c r="AN43" s="61">
        <f t="shared" si="5"/>
        <v>0</v>
      </c>
      <c r="AO43" s="61">
        <f t="shared" si="5"/>
        <v>0</v>
      </c>
      <c r="AP43" s="61">
        <f t="shared" si="5"/>
        <v>0</v>
      </c>
      <c r="AQ43" s="61">
        <f t="shared" si="5"/>
        <v>0</v>
      </c>
      <c r="AR43" s="61">
        <f t="shared" si="5"/>
        <v>0</v>
      </c>
      <c r="AS43" s="61">
        <f t="shared" si="5"/>
        <v>0</v>
      </c>
      <c r="AT43" s="61">
        <f t="shared" si="5"/>
        <v>0</v>
      </c>
      <c r="AU43" s="61">
        <f t="shared" si="5"/>
        <v>0</v>
      </c>
      <c r="AV43" s="61">
        <f t="shared" si="5"/>
        <v>0</v>
      </c>
      <c r="AW43" s="61">
        <f t="shared" si="5"/>
        <v>0</v>
      </c>
      <c r="AX43" s="61">
        <f t="shared" si="5"/>
        <v>0</v>
      </c>
      <c r="AY43" s="61">
        <f t="shared" si="5"/>
        <v>0</v>
      </c>
      <c r="AZ43" s="61">
        <f t="shared" si="5"/>
        <v>0</v>
      </c>
      <c r="BA43" s="61">
        <f t="shared" si="5"/>
        <v>0</v>
      </c>
      <c r="BB43" s="61">
        <f t="shared" si="5"/>
        <v>0</v>
      </c>
      <c r="BC43" s="61">
        <f t="shared" si="5"/>
        <v>0</v>
      </c>
      <c r="BD43" s="61">
        <f t="shared" si="5"/>
        <v>0</v>
      </c>
      <c r="BE43" s="61">
        <f t="shared" si="5"/>
        <v>0</v>
      </c>
      <c r="BF43" s="61">
        <f t="shared" si="5"/>
        <v>0</v>
      </c>
      <c r="BG43" s="61">
        <f t="shared" si="5"/>
        <v>0</v>
      </c>
      <c r="BH43" s="61">
        <f t="shared" si="5"/>
        <v>0</v>
      </c>
      <c r="BI43" s="61">
        <f t="shared" si="5"/>
        <v>0</v>
      </c>
      <c r="BJ43" s="61">
        <f t="shared" si="5"/>
        <v>0</v>
      </c>
      <c r="BK43" s="61">
        <f t="shared" si="5"/>
        <v>0</v>
      </c>
      <c r="BL43" s="61">
        <f t="shared" si="5"/>
        <v>0</v>
      </c>
      <c r="BM43" s="61">
        <f t="shared" si="5"/>
        <v>0</v>
      </c>
      <c r="BN43" s="61">
        <f t="shared" si="5"/>
        <v>0</v>
      </c>
      <c r="BO43" s="61">
        <f t="shared" si="5"/>
        <v>0</v>
      </c>
      <c r="BP43" s="61">
        <f t="shared" si="5"/>
        <v>0</v>
      </c>
      <c r="BQ43" s="61">
        <f t="shared" si="5"/>
        <v>0</v>
      </c>
      <c r="BR43" s="142">
        <f>SUM(BR6:BR42)</f>
        <v>0</v>
      </c>
    </row>
    <row r="44" spans="2:70" ht="19.5" customHeight="1" thickBot="1">
      <c r="K44" s="4"/>
    </row>
    <row r="45" spans="2:70" ht="19.5" customHeight="1" thickTop="1" thickBot="1">
      <c r="C45" s="48"/>
      <c r="D45" s="7"/>
      <c r="E45" s="7"/>
      <c r="R45" s="225"/>
      <c r="S45" s="226" t="s">
        <v>62</v>
      </c>
      <c r="T45" s="227">
        <f>IFERROR(SUM(F43,L43,T43)/D43,0)</f>
        <v>0</v>
      </c>
      <c r="AE45" s="57"/>
      <c r="AF45" s="59" t="s">
        <v>130</v>
      </c>
      <c r="AG45" s="60">
        <f t="array" ref="AG45:BQ45">TRANSPOSE(生産増加の入力シート!D6:D42)</f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2">
        <v>0</v>
      </c>
      <c r="BR45" s="142">
        <f>SUM(AG45:BQ45)</f>
        <v>0</v>
      </c>
    </row>
    <row r="46" spans="2:70" ht="19.5" customHeight="1" thickTop="1"/>
    <row r="47" spans="2:70" ht="19.5" customHeight="1">
      <c r="C47" s="48" t="s">
        <v>110</v>
      </c>
    </row>
    <row r="48" spans="2:70" ht="19.5" customHeight="1"/>
    <row r="49" spans="3:3" ht="19.5" customHeight="1">
      <c r="C49" s="7"/>
    </row>
    <row r="50" spans="3:3" ht="19.5" customHeight="1"/>
    <row r="51" spans="3:3" ht="19.5" customHeight="1"/>
    <row r="52" spans="3:3" ht="19.5" customHeight="1"/>
    <row r="53" spans="3:3" ht="20.100000000000001" customHeight="1"/>
    <row r="54" spans="3:3" ht="20.100000000000001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4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</sheetData>
  <mergeCells count="28">
    <mergeCell ref="AB4:AB5"/>
    <mergeCell ref="AC4:AC5"/>
    <mergeCell ref="V4:V5"/>
    <mergeCell ref="X4:X5"/>
    <mergeCell ref="Y4:Y5"/>
    <mergeCell ref="Z4:Z5"/>
    <mergeCell ref="AA4:AA5"/>
    <mergeCell ref="Q4:Q5"/>
    <mergeCell ref="R4:R5"/>
    <mergeCell ref="S4:S5"/>
    <mergeCell ref="T4:T5"/>
    <mergeCell ref="U4:U5"/>
    <mergeCell ref="X3:Z3"/>
    <mergeCell ref="AA3:AC3"/>
    <mergeCell ref="L3:N3"/>
    <mergeCell ref="B4:C5"/>
    <mergeCell ref="AE4:AF5"/>
    <mergeCell ref="G4:G5"/>
    <mergeCell ref="F3:H3"/>
    <mergeCell ref="H4:H5"/>
    <mergeCell ref="D4:D5"/>
    <mergeCell ref="F4:F5"/>
    <mergeCell ref="J4:J5"/>
    <mergeCell ref="L4:L5"/>
    <mergeCell ref="P3:V3"/>
    <mergeCell ref="M4:M5"/>
    <mergeCell ref="N4:N5"/>
    <mergeCell ref="P4:P5"/>
  </mergeCells>
  <phoneticPr fontId="2"/>
  <pageMargins left="0.36" right="0.33" top="0.52" bottom="0.28999999999999998" header="0.22" footer="0.25"/>
  <pageSetup paperSize="9" scale="71" orientation="landscape" verticalDpi="0" r:id="rId1"/>
  <headerFooter alignWithMargins="0"/>
  <ignoredErrors>
    <ignoredError sqref="B6:B42 AE43:AF43 AG4:BQ4 AE6:AE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N33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46" sqref="R46"/>
    </sheetView>
  </sheetViews>
  <sheetFormatPr defaultColWidth="11.875" defaultRowHeight="13.5"/>
  <cols>
    <col min="1" max="1" width="2.625" customWidth="1"/>
    <col min="2" max="2" width="4.625" customWidth="1"/>
    <col min="3" max="3" width="25.625" customWidth="1"/>
    <col min="4" max="4" width="11.875" customWidth="1"/>
    <col min="5" max="5" width="2.375" style="108" customWidth="1"/>
    <col min="6" max="8" width="11.875" customWidth="1"/>
    <col min="9" max="9" width="5.125" style="108" customWidth="1"/>
    <col min="10" max="12" width="11.875" customWidth="1"/>
    <col min="13" max="13" width="4.625" style="4" customWidth="1"/>
    <col min="14" max="20" width="11.875" customWidth="1"/>
    <col min="21" max="21" width="4.625" style="4" customWidth="1"/>
    <col min="22" max="27" width="11.875" customWidth="1"/>
    <col min="28" max="28" width="8.125" customWidth="1"/>
    <col min="29" max="29" width="4.625" customWidth="1"/>
    <col min="30" max="30" width="25.625" customWidth="1"/>
  </cols>
  <sheetData>
    <row r="1" spans="2:66" ht="21.75" customHeight="1"/>
    <row r="2" spans="2:66" s="2" customFormat="1" ht="19.5" customHeight="1">
      <c r="D2" s="263" t="s">
        <v>89</v>
      </c>
      <c r="E2" s="4"/>
      <c r="F2"/>
      <c r="G2"/>
      <c r="H2" s="205" t="s">
        <v>89</v>
      </c>
      <c r="I2" s="4"/>
      <c r="J2"/>
      <c r="K2"/>
      <c r="L2" s="205" t="s">
        <v>89</v>
      </c>
      <c r="M2" s="4"/>
      <c r="N2"/>
      <c r="O2"/>
      <c r="P2"/>
      <c r="Q2"/>
      <c r="R2"/>
      <c r="S2"/>
      <c r="T2" s="205" t="s">
        <v>89</v>
      </c>
      <c r="U2" s="4"/>
      <c r="V2"/>
      <c r="W2"/>
      <c r="X2" s="205" t="s">
        <v>133</v>
      </c>
      <c r="Y2"/>
      <c r="Z2"/>
      <c r="AA2" s="205" t="s">
        <v>133</v>
      </c>
    </row>
    <row r="3" spans="2:66" ht="19.5" customHeight="1" thickBot="1">
      <c r="B3" s="47"/>
      <c r="C3" s="40"/>
      <c r="D3" s="206"/>
      <c r="E3" s="207"/>
      <c r="F3" s="434" t="s">
        <v>186</v>
      </c>
      <c r="G3" s="435"/>
      <c r="H3" s="436"/>
      <c r="I3" s="233"/>
      <c r="J3" s="384" t="s">
        <v>59</v>
      </c>
      <c r="K3" s="385"/>
      <c r="L3" s="386"/>
      <c r="M3" s="41"/>
      <c r="N3" s="410" t="s">
        <v>60</v>
      </c>
      <c r="O3" s="411"/>
      <c r="P3" s="411"/>
      <c r="Q3" s="411"/>
      <c r="R3" s="411"/>
      <c r="S3" s="411"/>
      <c r="T3" s="412"/>
      <c r="U3" s="41"/>
      <c r="V3" s="381" t="s">
        <v>76</v>
      </c>
      <c r="W3" s="382"/>
      <c r="X3" s="383"/>
      <c r="Y3" s="381" t="s">
        <v>77</v>
      </c>
      <c r="Z3" s="382"/>
      <c r="AA3" s="38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2:66" ht="19.5" customHeight="1">
      <c r="B4" s="387" t="s">
        <v>141</v>
      </c>
      <c r="C4" s="388"/>
      <c r="D4" s="402" t="s">
        <v>131</v>
      </c>
      <c r="E4" s="234"/>
      <c r="F4" s="437" t="s">
        <v>205</v>
      </c>
      <c r="G4" s="437" t="s">
        <v>206</v>
      </c>
      <c r="H4" s="437" t="s">
        <v>207</v>
      </c>
      <c r="I4" s="235"/>
      <c r="J4" s="413" t="s">
        <v>80</v>
      </c>
      <c r="K4" s="413" t="s">
        <v>108</v>
      </c>
      <c r="L4" s="415" t="s">
        <v>109</v>
      </c>
      <c r="M4" s="208"/>
      <c r="N4" s="417" t="s">
        <v>121</v>
      </c>
      <c r="O4" s="419" t="s">
        <v>61</v>
      </c>
      <c r="P4" s="421" t="s">
        <v>127</v>
      </c>
      <c r="Q4" s="421" t="s">
        <v>187</v>
      </c>
      <c r="R4" s="421" t="s">
        <v>81</v>
      </c>
      <c r="S4" s="421" t="s">
        <v>128</v>
      </c>
      <c r="T4" s="426" t="s">
        <v>129</v>
      </c>
      <c r="U4" s="208"/>
      <c r="V4" s="427" t="s">
        <v>188</v>
      </c>
      <c r="W4" s="429" t="s">
        <v>82</v>
      </c>
      <c r="X4" s="431" t="s">
        <v>83</v>
      </c>
      <c r="Y4" s="432" t="s">
        <v>189</v>
      </c>
      <c r="Z4" s="423" t="s">
        <v>84</v>
      </c>
      <c r="AA4" s="424" t="s">
        <v>85</v>
      </c>
      <c r="AC4" s="391" t="s">
        <v>208</v>
      </c>
      <c r="AD4" s="392"/>
      <c r="AE4" s="49" t="s">
        <v>0</v>
      </c>
      <c r="AF4" s="49" t="s">
        <v>1</v>
      </c>
      <c r="AG4" s="49" t="s">
        <v>2</v>
      </c>
      <c r="AH4" s="49" t="s">
        <v>3</v>
      </c>
      <c r="AI4" s="49" t="s">
        <v>4</v>
      </c>
      <c r="AJ4" s="49" t="s">
        <v>5</v>
      </c>
      <c r="AK4" s="49" t="s">
        <v>6</v>
      </c>
      <c r="AL4" s="49" t="s">
        <v>7</v>
      </c>
      <c r="AM4" s="49" t="s">
        <v>8</v>
      </c>
      <c r="AN4" s="49" t="s">
        <v>9</v>
      </c>
      <c r="AO4" s="49" t="s">
        <v>10</v>
      </c>
      <c r="AP4" s="49" t="s">
        <v>11</v>
      </c>
      <c r="AQ4" s="49" t="s">
        <v>12</v>
      </c>
      <c r="AR4" s="49" t="s">
        <v>13</v>
      </c>
      <c r="AS4" s="49" t="s">
        <v>14</v>
      </c>
      <c r="AT4" s="49" t="s">
        <v>15</v>
      </c>
      <c r="AU4" s="49" t="s">
        <v>16</v>
      </c>
      <c r="AV4" s="49" t="s">
        <v>17</v>
      </c>
      <c r="AW4" s="49" t="s">
        <v>18</v>
      </c>
      <c r="AX4" s="49" t="s">
        <v>19</v>
      </c>
      <c r="AY4" s="49" t="s">
        <v>20</v>
      </c>
      <c r="AZ4" s="49" t="s">
        <v>21</v>
      </c>
      <c r="BA4" s="49" t="s">
        <v>22</v>
      </c>
      <c r="BB4" s="49" t="s">
        <v>23</v>
      </c>
      <c r="BC4" s="49" t="s">
        <v>24</v>
      </c>
      <c r="BD4" s="49" t="s">
        <v>25</v>
      </c>
      <c r="BE4" s="49" t="s">
        <v>26</v>
      </c>
      <c r="BF4" s="49" t="s">
        <v>27</v>
      </c>
      <c r="BG4" s="49" t="s">
        <v>28</v>
      </c>
      <c r="BH4" s="49" t="s">
        <v>30</v>
      </c>
      <c r="BI4" s="49" t="s">
        <v>31</v>
      </c>
      <c r="BJ4" s="49" t="s">
        <v>87</v>
      </c>
      <c r="BK4" s="49" t="s">
        <v>88</v>
      </c>
      <c r="BL4" s="49" t="s">
        <v>94</v>
      </c>
      <c r="BM4" s="49" t="s">
        <v>96</v>
      </c>
      <c r="BN4" s="55"/>
    </row>
    <row r="5" spans="2:66" s="3" customFormat="1" ht="34.5" customHeight="1" thickBot="1">
      <c r="B5" s="389"/>
      <c r="C5" s="390"/>
      <c r="D5" s="403"/>
      <c r="E5" s="236"/>
      <c r="F5" s="433"/>
      <c r="G5" s="433"/>
      <c r="H5" s="433"/>
      <c r="I5" s="235"/>
      <c r="J5" s="414"/>
      <c r="K5" s="414"/>
      <c r="L5" s="416"/>
      <c r="M5" s="208"/>
      <c r="N5" s="418"/>
      <c r="O5" s="420"/>
      <c r="P5" s="422"/>
      <c r="Q5" s="422"/>
      <c r="R5" s="422"/>
      <c r="S5" s="422"/>
      <c r="T5" s="425"/>
      <c r="U5" s="208"/>
      <c r="V5" s="428"/>
      <c r="W5" s="430"/>
      <c r="X5" s="422"/>
      <c r="Y5" s="433"/>
      <c r="Z5" s="414"/>
      <c r="AA5" s="425"/>
      <c r="AC5" s="393"/>
      <c r="AD5" s="394"/>
      <c r="AE5" s="51" t="s">
        <v>144</v>
      </c>
      <c r="AF5" s="51" t="s">
        <v>32</v>
      </c>
      <c r="AG5" s="51" t="s">
        <v>90</v>
      </c>
      <c r="AH5" s="51" t="s">
        <v>33</v>
      </c>
      <c r="AI5" s="51" t="s">
        <v>34</v>
      </c>
      <c r="AJ5" s="51" t="s">
        <v>35</v>
      </c>
      <c r="AK5" s="51" t="s">
        <v>36</v>
      </c>
      <c r="AL5" s="51" t="s">
        <v>152</v>
      </c>
      <c r="AM5" s="51" t="s">
        <v>37</v>
      </c>
      <c r="AN5" s="51" t="s">
        <v>155</v>
      </c>
      <c r="AO5" s="51" t="s">
        <v>38</v>
      </c>
      <c r="AP5" s="51" t="s">
        <v>111</v>
      </c>
      <c r="AQ5" s="51" t="s">
        <v>112</v>
      </c>
      <c r="AR5" s="51" t="s">
        <v>113</v>
      </c>
      <c r="AS5" s="51" t="s">
        <v>91</v>
      </c>
      <c r="AT5" s="51" t="s">
        <v>39</v>
      </c>
      <c r="AU5" s="51" t="s">
        <v>163</v>
      </c>
      <c r="AV5" s="51" t="s">
        <v>40</v>
      </c>
      <c r="AW5" s="51" t="s">
        <v>41</v>
      </c>
      <c r="AX5" s="51" t="s">
        <v>42</v>
      </c>
      <c r="AY5" s="51" t="s">
        <v>43</v>
      </c>
      <c r="AZ5" s="51" t="s">
        <v>114</v>
      </c>
      <c r="BA5" s="51" t="s">
        <v>92</v>
      </c>
      <c r="BB5" s="51" t="s">
        <v>171</v>
      </c>
      <c r="BC5" s="51" t="s">
        <v>173</v>
      </c>
      <c r="BD5" s="51" t="s">
        <v>44</v>
      </c>
      <c r="BE5" s="51" t="s">
        <v>45</v>
      </c>
      <c r="BF5" s="51" t="s">
        <v>115</v>
      </c>
      <c r="BG5" s="51" t="s">
        <v>93</v>
      </c>
      <c r="BH5" s="51" t="s">
        <v>47</v>
      </c>
      <c r="BI5" s="51" t="s">
        <v>116</v>
      </c>
      <c r="BJ5" s="51" t="s">
        <v>182</v>
      </c>
      <c r="BK5" s="51" t="s">
        <v>48</v>
      </c>
      <c r="BL5" s="52" t="s">
        <v>49</v>
      </c>
      <c r="BM5" s="52" t="s">
        <v>51</v>
      </c>
      <c r="BN5" s="58" t="s">
        <v>204</v>
      </c>
    </row>
    <row r="6" spans="2:66" ht="20.100000000000001" customHeight="1">
      <c r="B6" s="42" t="s">
        <v>0</v>
      </c>
      <c r="C6" s="43" t="s">
        <v>144</v>
      </c>
      <c r="D6" s="209">
        <f>設備投資の入力シート!D9</f>
        <v>0</v>
      </c>
      <c r="E6" s="210"/>
      <c r="F6" s="144">
        <f>D6*関係係数シート!D4</f>
        <v>0</v>
      </c>
      <c r="G6" s="144">
        <f>F6*関係係数シート!F4</f>
        <v>0</v>
      </c>
      <c r="H6" s="144">
        <f>F6*関係係数シート!E4</f>
        <v>0</v>
      </c>
      <c r="I6" s="211"/>
      <c r="J6" s="144">
        <f t="array" ref="J6:J42">MMULT(関係係数シート!W4:BG40,F6:F42)</f>
        <v>0</v>
      </c>
      <c r="K6" s="144">
        <f>J6*関係係数シート!F4</f>
        <v>0</v>
      </c>
      <c r="L6" s="145">
        <f>J6*関係係数シート!E4</f>
        <v>0</v>
      </c>
      <c r="M6" s="138"/>
      <c r="N6" s="146"/>
      <c r="O6" s="147"/>
      <c r="P6" s="144">
        <f>$O$43*関係係数シート!G4</f>
        <v>0</v>
      </c>
      <c r="Q6" s="144">
        <f>P6*関係係数シート!D4</f>
        <v>0</v>
      </c>
      <c r="R6" s="144">
        <f t="array" ref="R6:R42">MMULT(関係係数シート!W4:BG40,Q6:Q42)</f>
        <v>0</v>
      </c>
      <c r="S6" s="144">
        <f>R6*関係係数シート!F4</f>
        <v>0</v>
      </c>
      <c r="T6" s="145">
        <f>R6*関係係数シート!E4</f>
        <v>0</v>
      </c>
      <c r="U6" s="138"/>
      <c r="V6" s="151">
        <f>ROUND(F6*関係係数シート!$H4,0)</f>
        <v>0</v>
      </c>
      <c r="W6" s="151">
        <f>ROUND(J6*関係係数シート!$H4,0)</f>
        <v>0</v>
      </c>
      <c r="X6" s="152">
        <f>ROUND(R6*関係係数シート!$H4,0)</f>
        <v>0</v>
      </c>
      <c r="Y6" s="212">
        <f>ROUND(F6*関係係数シート!$I4,0)</f>
        <v>0</v>
      </c>
      <c r="Z6" s="212">
        <f>ROUND(J6*関係係数シート!$I4,0)</f>
        <v>0</v>
      </c>
      <c r="AA6" s="213">
        <f>ROUND(R6*関係係数シート!$I4,0)</f>
        <v>0</v>
      </c>
      <c r="AC6" s="42" t="s">
        <v>0</v>
      </c>
      <c r="AD6" s="43" t="s">
        <v>144</v>
      </c>
      <c r="AE6" s="153">
        <f>AE$45*関係係数シート!CY4</f>
        <v>0</v>
      </c>
      <c r="AF6" s="140">
        <f>AF$45*関係係数シート!CZ4</f>
        <v>0</v>
      </c>
      <c r="AG6" s="140">
        <f>AG$45*関係係数シート!DA4</f>
        <v>0</v>
      </c>
      <c r="AH6" s="140">
        <f>AH$45*関係係数シート!DB4</f>
        <v>0</v>
      </c>
      <c r="AI6" s="140">
        <f>AI$45*関係係数シート!DC4</f>
        <v>0</v>
      </c>
      <c r="AJ6" s="140">
        <f>AJ$45*関係係数シート!DD4</f>
        <v>0</v>
      </c>
      <c r="AK6" s="140">
        <f>AK$45*関係係数シート!DE4</f>
        <v>0</v>
      </c>
      <c r="AL6" s="140">
        <f>AL$45*関係係数シート!DF4</f>
        <v>0</v>
      </c>
      <c r="AM6" s="140">
        <f>AM$45*関係係数シート!DG4</f>
        <v>0</v>
      </c>
      <c r="AN6" s="140">
        <f>AN$45*関係係数シート!DH4</f>
        <v>0</v>
      </c>
      <c r="AO6" s="140">
        <f>AO$45*関係係数シート!DI4</f>
        <v>0</v>
      </c>
      <c r="AP6" s="140">
        <f>AP$45*関係係数シート!DJ4</f>
        <v>0</v>
      </c>
      <c r="AQ6" s="140">
        <f>AQ$45*関係係数シート!DK4</f>
        <v>0</v>
      </c>
      <c r="AR6" s="140">
        <f>AR$45*関係係数シート!DL4</f>
        <v>0</v>
      </c>
      <c r="AS6" s="140">
        <f>AS$45*関係係数シート!DM4</f>
        <v>0</v>
      </c>
      <c r="AT6" s="140">
        <f>AT$45*関係係数シート!DN4</f>
        <v>0</v>
      </c>
      <c r="AU6" s="140">
        <f>AU$45*関係係数シート!DO4</f>
        <v>0</v>
      </c>
      <c r="AV6" s="140">
        <f>AV$45*関係係数シート!DP4</f>
        <v>0</v>
      </c>
      <c r="AW6" s="140">
        <f>AW$45*関係係数シート!DQ4</f>
        <v>0</v>
      </c>
      <c r="AX6" s="140">
        <f>AX$45*関係係数シート!DR4</f>
        <v>0</v>
      </c>
      <c r="AY6" s="140">
        <f>AY$45*関係係数シート!DS4</f>
        <v>0</v>
      </c>
      <c r="AZ6" s="140">
        <f>AZ$45*関係係数シート!DT4</f>
        <v>0</v>
      </c>
      <c r="BA6" s="140">
        <f>BA$45*関係係数シート!DU4</f>
        <v>0</v>
      </c>
      <c r="BB6" s="140">
        <f>BB$45*関係係数シート!DV4</f>
        <v>0</v>
      </c>
      <c r="BC6" s="140">
        <f>BC$45*関係係数シート!DW4</f>
        <v>0</v>
      </c>
      <c r="BD6" s="140">
        <f>BD$45*関係係数シート!DX4</f>
        <v>0</v>
      </c>
      <c r="BE6" s="140">
        <f>BE$45*関係係数シート!DY4</f>
        <v>0</v>
      </c>
      <c r="BF6" s="140">
        <f>BF$45*関係係数シート!DZ4</f>
        <v>0</v>
      </c>
      <c r="BG6" s="140">
        <f>BG$45*関係係数シート!EA4</f>
        <v>0</v>
      </c>
      <c r="BH6" s="140">
        <f>BH$45*関係係数シート!EC4</f>
        <v>0</v>
      </c>
      <c r="BI6" s="140">
        <f>BI$45*関係係数シート!ED4</f>
        <v>0</v>
      </c>
      <c r="BJ6" s="140">
        <f>BJ$45*関係係数シート!EE4</f>
        <v>0</v>
      </c>
      <c r="BK6" s="140">
        <f>BK$45*関係係数シート!EF4</f>
        <v>0</v>
      </c>
      <c r="BL6" s="140">
        <f>BL$45*関係係数シート!EG4</f>
        <v>0</v>
      </c>
      <c r="BM6" s="140">
        <f>BM$45*関係係数シート!EI4</f>
        <v>0</v>
      </c>
      <c r="BN6" s="143">
        <f t="shared" ref="BN6:BN42" si="0">SUM(AE6:BM6)</f>
        <v>0</v>
      </c>
    </row>
    <row r="7" spans="2:66" ht="20.100000000000001" customHeight="1">
      <c r="B7" s="42" t="s">
        <v>1</v>
      </c>
      <c r="C7" s="43" t="s">
        <v>32</v>
      </c>
      <c r="D7" s="209">
        <f>設備投資の入力シート!D10</f>
        <v>0</v>
      </c>
      <c r="E7" s="214"/>
      <c r="F7" s="144">
        <f>D7*関係係数シート!D5</f>
        <v>0</v>
      </c>
      <c r="G7" s="144">
        <f>F7*関係係数シート!F5</f>
        <v>0</v>
      </c>
      <c r="H7" s="144">
        <f>F7*関係係数シート!E5</f>
        <v>0</v>
      </c>
      <c r="I7" s="211"/>
      <c r="J7" s="144">
        <v>0</v>
      </c>
      <c r="K7" s="144">
        <f>J7*関係係数シート!F5</f>
        <v>0</v>
      </c>
      <c r="L7" s="145">
        <f>J7*関係係数シート!E5</f>
        <v>0</v>
      </c>
      <c r="M7" s="138"/>
      <c r="N7" s="146"/>
      <c r="O7" s="147"/>
      <c r="P7" s="144">
        <f>$O$43*関係係数シート!G5</f>
        <v>0</v>
      </c>
      <c r="Q7" s="144">
        <f>P7*関係係数シート!D5</f>
        <v>0</v>
      </c>
      <c r="R7" s="144">
        <v>0</v>
      </c>
      <c r="S7" s="144">
        <f>R7*関係係数シート!F5</f>
        <v>0</v>
      </c>
      <c r="T7" s="145">
        <f>R7*関係係数シート!E5</f>
        <v>0</v>
      </c>
      <c r="U7" s="138"/>
      <c r="V7" s="151">
        <f>ROUND(F7*関係係数シート!$H5,0)</f>
        <v>0</v>
      </c>
      <c r="W7" s="151">
        <f>ROUND(J7*関係係数シート!$H5,0)</f>
        <v>0</v>
      </c>
      <c r="X7" s="152">
        <f>ROUND(R7*関係係数シート!$H5,0)</f>
        <v>0</v>
      </c>
      <c r="Y7" s="152">
        <f>ROUND(F7*関係係数シート!$I5,0)</f>
        <v>0</v>
      </c>
      <c r="Z7" s="212">
        <f>ROUND(J7*関係係数シート!$I5,0)</f>
        <v>0</v>
      </c>
      <c r="AA7" s="213">
        <f>ROUND(R7*関係係数シート!$I5,0)</f>
        <v>0</v>
      </c>
      <c r="AC7" s="42" t="s">
        <v>1</v>
      </c>
      <c r="AD7" s="43" t="s">
        <v>32</v>
      </c>
      <c r="AE7" s="139">
        <f>AE$45*関係係数シート!CY5</f>
        <v>0</v>
      </c>
      <c r="AF7" s="141">
        <f>AF$45*関係係数シート!CZ5</f>
        <v>0</v>
      </c>
      <c r="AG7" s="141">
        <f>AG$45*関係係数シート!DA5</f>
        <v>0</v>
      </c>
      <c r="AH7" s="141">
        <f>AH$45*関係係数シート!DB5</f>
        <v>0</v>
      </c>
      <c r="AI7" s="141">
        <f>AI$45*関係係数シート!DC5</f>
        <v>0</v>
      </c>
      <c r="AJ7" s="141">
        <f>AJ$45*関係係数シート!DD5</f>
        <v>0</v>
      </c>
      <c r="AK7" s="141">
        <f>AK$45*関係係数シート!DE5</f>
        <v>0</v>
      </c>
      <c r="AL7" s="141">
        <f>AL$45*関係係数シート!DF5</f>
        <v>0</v>
      </c>
      <c r="AM7" s="141">
        <f>AM$45*関係係数シート!DG5</f>
        <v>0</v>
      </c>
      <c r="AN7" s="141">
        <f>AN$45*関係係数シート!DH5</f>
        <v>0</v>
      </c>
      <c r="AO7" s="141">
        <f>AO$45*関係係数シート!DI5</f>
        <v>0</v>
      </c>
      <c r="AP7" s="141">
        <f>AP$45*関係係数シート!DJ5</f>
        <v>0</v>
      </c>
      <c r="AQ7" s="141">
        <f>AQ$45*関係係数シート!DK5</f>
        <v>0</v>
      </c>
      <c r="AR7" s="141">
        <f>AR$45*関係係数シート!DL5</f>
        <v>0</v>
      </c>
      <c r="AS7" s="141">
        <f>AS$45*関係係数シート!DM5</f>
        <v>0</v>
      </c>
      <c r="AT7" s="141">
        <f>AT$45*関係係数シート!DN5</f>
        <v>0</v>
      </c>
      <c r="AU7" s="141">
        <f>AU$45*関係係数シート!DO5</f>
        <v>0</v>
      </c>
      <c r="AV7" s="141">
        <f>AV$45*関係係数シート!DP5</f>
        <v>0</v>
      </c>
      <c r="AW7" s="141">
        <f>AW$45*関係係数シート!DQ5</f>
        <v>0</v>
      </c>
      <c r="AX7" s="141">
        <f>AX$45*関係係数シート!DR5</f>
        <v>0</v>
      </c>
      <c r="AY7" s="141">
        <f>AY$45*関係係数シート!DS5</f>
        <v>0</v>
      </c>
      <c r="AZ7" s="141">
        <f>AZ$45*関係係数シート!DT5</f>
        <v>0</v>
      </c>
      <c r="BA7" s="141">
        <f>BA$45*関係係数シート!DU5</f>
        <v>0</v>
      </c>
      <c r="BB7" s="141">
        <f>BB$45*関係係数シート!DV5</f>
        <v>0</v>
      </c>
      <c r="BC7" s="141">
        <f>BC$45*関係係数シート!DW5</f>
        <v>0</v>
      </c>
      <c r="BD7" s="141">
        <f>BD$45*関係係数シート!DX5</f>
        <v>0</v>
      </c>
      <c r="BE7" s="141">
        <f>BE$45*関係係数シート!DY5</f>
        <v>0</v>
      </c>
      <c r="BF7" s="141">
        <f>BF$45*関係係数シート!DZ5</f>
        <v>0</v>
      </c>
      <c r="BG7" s="141">
        <f>BG$45*関係係数シート!EA5</f>
        <v>0</v>
      </c>
      <c r="BH7" s="141">
        <f>BH$45*関係係数シート!EC5</f>
        <v>0</v>
      </c>
      <c r="BI7" s="141">
        <f>BI$45*関係係数シート!ED5</f>
        <v>0</v>
      </c>
      <c r="BJ7" s="141">
        <f>BJ$45*関係係数シート!EE5</f>
        <v>0</v>
      </c>
      <c r="BK7" s="141">
        <f>BK$45*関係係数シート!EF5</f>
        <v>0</v>
      </c>
      <c r="BL7" s="141">
        <f>BL$45*関係係数シート!EG5</f>
        <v>0</v>
      </c>
      <c r="BM7" s="141">
        <f>BM$45*関係係数シート!EI5</f>
        <v>0</v>
      </c>
      <c r="BN7" s="143">
        <f t="shared" si="0"/>
        <v>0</v>
      </c>
    </row>
    <row r="8" spans="2:66" ht="20.100000000000001" customHeight="1">
      <c r="B8" s="42" t="s">
        <v>2</v>
      </c>
      <c r="C8" s="43" t="s">
        <v>90</v>
      </c>
      <c r="D8" s="209">
        <f>設備投資の入力シート!D11</f>
        <v>0</v>
      </c>
      <c r="E8" s="214"/>
      <c r="F8" s="144">
        <f>D8*関係係数シート!D6</f>
        <v>0</v>
      </c>
      <c r="G8" s="144">
        <f>F8*関係係数シート!F6</f>
        <v>0</v>
      </c>
      <c r="H8" s="144">
        <f>F8*関係係数シート!E6</f>
        <v>0</v>
      </c>
      <c r="I8" s="211"/>
      <c r="J8" s="144">
        <v>0</v>
      </c>
      <c r="K8" s="144">
        <f>J8*関係係数シート!F6</f>
        <v>0</v>
      </c>
      <c r="L8" s="145">
        <f>J8*関係係数シート!E6</f>
        <v>0</v>
      </c>
      <c r="M8" s="138"/>
      <c r="N8" s="146"/>
      <c r="O8" s="147"/>
      <c r="P8" s="144">
        <f>$O$43*関係係数シート!G6</f>
        <v>0</v>
      </c>
      <c r="Q8" s="144">
        <f>P8*関係係数シート!D6</f>
        <v>0</v>
      </c>
      <c r="R8" s="144">
        <v>0</v>
      </c>
      <c r="S8" s="144">
        <f>R8*関係係数シート!F6</f>
        <v>0</v>
      </c>
      <c r="T8" s="145">
        <f>R8*関係係数シート!E6</f>
        <v>0</v>
      </c>
      <c r="U8" s="138"/>
      <c r="V8" s="151">
        <f>ROUND(F8*関係係数シート!$H6,0)</f>
        <v>0</v>
      </c>
      <c r="W8" s="151">
        <f>ROUND(J8*関係係数シート!$H6,0)</f>
        <v>0</v>
      </c>
      <c r="X8" s="152">
        <f>ROUND(R8*関係係数シート!$H6,0)</f>
        <v>0</v>
      </c>
      <c r="Y8" s="152">
        <f>ROUND(F8*関係係数シート!$I6,0)</f>
        <v>0</v>
      </c>
      <c r="Z8" s="212">
        <f>ROUND(J8*関係係数シート!$I6,0)</f>
        <v>0</v>
      </c>
      <c r="AA8" s="213">
        <f>ROUND(R8*関係係数シート!$I6,0)</f>
        <v>0</v>
      </c>
      <c r="AC8" s="42" t="s">
        <v>2</v>
      </c>
      <c r="AD8" s="43" t="s">
        <v>90</v>
      </c>
      <c r="AE8" s="139">
        <f>AE$45*関係係数シート!CY6</f>
        <v>0</v>
      </c>
      <c r="AF8" s="141">
        <f>AF$45*関係係数シート!CZ6</f>
        <v>0</v>
      </c>
      <c r="AG8" s="141">
        <f>AG$45*関係係数シート!DA6</f>
        <v>0</v>
      </c>
      <c r="AH8" s="141">
        <f>AH$45*関係係数シート!DB6</f>
        <v>0</v>
      </c>
      <c r="AI8" s="141">
        <f>AI$45*関係係数シート!DC6</f>
        <v>0</v>
      </c>
      <c r="AJ8" s="141">
        <f>AJ$45*関係係数シート!DD6</f>
        <v>0</v>
      </c>
      <c r="AK8" s="141">
        <f>AK$45*関係係数シート!DE6</f>
        <v>0</v>
      </c>
      <c r="AL8" s="141">
        <f>AL$45*関係係数シート!DF6</f>
        <v>0</v>
      </c>
      <c r="AM8" s="141">
        <f>AM$45*関係係数シート!DG6</f>
        <v>0</v>
      </c>
      <c r="AN8" s="141">
        <f>AN$45*関係係数シート!DH6</f>
        <v>0</v>
      </c>
      <c r="AO8" s="141">
        <f>AO$45*関係係数シート!DI6</f>
        <v>0</v>
      </c>
      <c r="AP8" s="141">
        <f>AP$45*関係係数シート!DJ6</f>
        <v>0</v>
      </c>
      <c r="AQ8" s="141">
        <f>AQ$45*関係係数シート!DK6</f>
        <v>0</v>
      </c>
      <c r="AR8" s="141">
        <f>AR$45*関係係数シート!DL6</f>
        <v>0</v>
      </c>
      <c r="AS8" s="141">
        <f>AS$45*関係係数シート!DM6</f>
        <v>0</v>
      </c>
      <c r="AT8" s="141">
        <f>AT$45*関係係数シート!DN6</f>
        <v>0</v>
      </c>
      <c r="AU8" s="141">
        <f>AU$45*関係係数シート!DO6</f>
        <v>0</v>
      </c>
      <c r="AV8" s="141">
        <f>AV$45*関係係数シート!DP6</f>
        <v>0</v>
      </c>
      <c r="AW8" s="141">
        <f>AW$45*関係係数シート!DQ6</f>
        <v>0</v>
      </c>
      <c r="AX8" s="141">
        <f>AX$45*関係係数シート!DR6</f>
        <v>0</v>
      </c>
      <c r="AY8" s="141">
        <f>AY$45*関係係数シート!DS6</f>
        <v>0</v>
      </c>
      <c r="AZ8" s="141">
        <f>AZ$45*関係係数シート!DT6</f>
        <v>0</v>
      </c>
      <c r="BA8" s="141">
        <f>BA$45*関係係数シート!DU6</f>
        <v>0</v>
      </c>
      <c r="BB8" s="141">
        <f>BB$45*関係係数シート!DV6</f>
        <v>0</v>
      </c>
      <c r="BC8" s="141">
        <f>BC$45*関係係数シート!DW6</f>
        <v>0</v>
      </c>
      <c r="BD8" s="141">
        <f>BD$45*関係係数シート!DX6</f>
        <v>0</v>
      </c>
      <c r="BE8" s="141">
        <f>BE$45*関係係数シート!DY6</f>
        <v>0</v>
      </c>
      <c r="BF8" s="141">
        <f>BF$45*関係係数シート!DZ6</f>
        <v>0</v>
      </c>
      <c r="BG8" s="141">
        <f>BG$45*関係係数シート!EA6</f>
        <v>0</v>
      </c>
      <c r="BH8" s="141">
        <f>BH$45*関係係数シート!EC6</f>
        <v>0</v>
      </c>
      <c r="BI8" s="141">
        <f>BI$45*関係係数シート!ED6</f>
        <v>0</v>
      </c>
      <c r="BJ8" s="141">
        <f>BJ$45*関係係数シート!EE6</f>
        <v>0</v>
      </c>
      <c r="BK8" s="141">
        <f>BK$45*関係係数シート!EF6</f>
        <v>0</v>
      </c>
      <c r="BL8" s="141">
        <f>BL$45*関係係数シート!EG6</f>
        <v>0</v>
      </c>
      <c r="BM8" s="141">
        <f>BM$45*関係係数シート!EI6</f>
        <v>0</v>
      </c>
      <c r="BN8" s="143">
        <f t="shared" si="0"/>
        <v>0</v>
      </c>
    </row>
    <row r="9" spans="2:66" ht="20.100000000000001" customHeight="1">
      <c r="B9" s="42" t="s">
        <v>3</v>
      </c>
      <c r="C9" s="43" t="s">
        <v>33</v>
      </c>
      <c r="D9" s="209">
        <f>設備投資の入力シート!D12</f>
        <v>0</v>
      </c>
      <c r="E9" s="214"/>
      <c r="F9" s="144">
        <f>D9*関係係数シート!D7</f>
        <v>0</v>
      </c>
      <c r="G9" s="144">
        <f>F9*関係係数シート!F7</f>
        <v>0</v>
      </c>
      <c r="H9" s="144">
        <f>F9*関係係数シート!E7</f>
        <v>0</v>
      </c>
      <c r="I9" s="211"/>
      <c r="J9" s="144">
        <v>0</v>
      </c>
      <c r="K9" s="144">
        <f>J9*関係係数シート!F7</f>
        <v>0</v>
      </c>
      <c r="L9" s="145">
        <f>J9*関係係数シート!E7</f>
        <v>0</v>
      </c>
      <c r="M9" s="138"/>
      <c r="N9" s="146"/>
      <c r="O9" s="147"/>
      <c r="P9" s="144">
        <f>$O$43*関係係数シート!G7</f>
        <v>0</v>
      </c>
      <c r="Q9" s="144">
        <f>P9*関係係数シート!D7</f>
        <v>0</v>
      </c>
      <c r="R9" s="144">
        <v>0</v>
      </c>
      <c r="S9" s="144">
        <f>R9*関係係数シート!F7</f>
        <v>0</v>
      </c>
      <c r="T9" s="145">
        <f>R9*関係係数シート!E7</f>
        <v>0</v>
      </c>
      <c r="U9" s="138"/>
      <c r="V9" s="151">
        <f>ROUND(F9*関係係数シート!$H7,0)</f>
        <v>0</v>
      </c>
      <c r="W9" s="151">
        <f>ROUND(J9*関係係数シート!$H7,0)</f>
        <v>0</v>
      </c>
      <c r="X9" s="152">
        <f>ROUND(R9*関係係数シート!$H7,0)</f>
        <v>0</v>
      </c>
      <c r="Y9" s="152">
        <f>ROUND(F9*関係係数シート!$I7,0)</f>
        <v>0</v>
      </c>
      <c r="Z9" s="212">
        <f>ROUND(J9*関係係数シート!$I7,0)</f>
        <v>0</v>
      </c>
      <c r="AA9" s="213">
        <f>ROUND(R9*関係係数シート!$I7,0)</f>
        <v>0</v>
      </c>
      <c r="AC9" s="42" t="s">
        <v>3</v>
      </c>
      <c r="AD9" s="43" t="s">
        <v>33</v>
      </c>
      <c r="AE9" s="139">
        <f>AE$45*関係係数シート!CY7</f>
        <v>0</v>
      </c>
      <c r="AF9" s="141">
        <f>AF$45*関係係数シート!CZ7</f>
        <v>0</v>
      </c>
      <c r="AG9" s="141">
        <f>AG$45*関係係数シート!DA7</f>
        <v>0</v>
      </c>
      <c r="AH9" s="141">
        <f>AH$45*関係係数シート!DB7</f>
        <v>0</v>
      </c>
      <c r="AI9" s="141">
        <f>AI$45*関係係数シート!DC7</f>
        <v>0</v>
      </c>
      <c r="AJ9" s="141">
        <f>AJ$45*関係係数シート!DD7</f>
        <v>0</v>
      </c>
      <c r="AK9" s="141">
        <f>AK$45*関係係数シート!DE7</f>
        <v>0</v>
      </c>
      <c r="AL9" s="141">
        <f>AL$45*関係係数シート!DF7</f>
        <v>0</v>
      </c>
      <c r="AM9" s="141">
        <f>AM$45*関係係数シート!DG7</f>
        <v>0</v>
      </c>
      <c r="AN9" s="141">
        <f>AN$45*関係係数シート!DH7</f>
        <v>0</v>
      </c>
      <c r="AO9" s="141">
        <f>AO$45*関係係数シート!DI7</f>
        <v>0</v>
      </c>
      <c r="AP9" s="141">
        <f>AP$45*関係係数シート!DJ7</f>
        <v>0</v>
      </c>
      <c r="AQ9" s="141">
        <f>AQ$45*関係係数シート!DK7</f>
        <v>0</v>
      </c>
      <c r="AR9" s="141">
        <f>AR$45*関係係数シート!DL7</f>
        <v>0</v>
      </c>
      <c r="AS9" s="141">
        <f>AS$45*関係係数シート!DM7</f>
        <v>0</v>
      </c>
      <c r="AT9" s="141">
        <f>AT$45*関係係数シート!DN7</f>
        <v>0</v>
      </c>
      <c r="AU9" s="141">
        <f>AU$45*関係係数シート!DO7</f>
        <v>0</v>
      </c>
      <c r="AV9" s="141">
        <f>AV$45*関係係数シート!DP7</f>
        <v>0</v>
      </c>
      <c r="AW9" s="141">
        <f>AW$45*関係係数シート!DQ7</f>
        <v>0</v>
      </c>
      <c r="AX9" s="141">
        <f>AX$45*関係係数シート!DR7</f>
        <v>0</v>
      </c>
      <c r="AY9" s="141">
        <f>AY$45*関係係数シート!DS7</f>
        <v>0</v>
      </c>
      <c r="AZ9" s="141">
        <f>AZ$45*関係係数シート!DT7</f>
        <v>0</v>
      </c>
      <c r="BA9" s="141">
        <f>BA$45*関係係数シート!DU7</f>
        <v>0</v>
      </c>
      <c r="BB9" s="141">
        <f>BB$45*関係係数シート!DV7</f>
        <v>0</v>
      </c>
      <c r="BC9" s="141">
        <f>BC$45*関係係数シート!DW7</f>
        <v>0</v>
      </c>
      <c r="BD9" s="141">
        <f>BD$45*関係係数シート!DX7</f>
        <v>0</v>
      </c>
      <c r="BE9" s="141">
        <f>BE$45*関係係数シート!DY7</f>
        <v>0</v>
      </c>
      <c r="BF9" s="141">
        <f>BF$45*関係係数シート!DZ7</f>
        <v>0</v>
      </c>
      <c r="BG9" s="141">
        <f>BG$45*関係係数シート!EA7</f>
        <v>0</v>
      </c>
      <c r="BH9" s="141">
        <f>BH$45*関係係数シート!EC7</f>
        <v>0</v>
      </c>
      <c r="BI9" s="141">
        <f>BI$45*関係係数シート!ED7</f>
        <v>0</v>
      </c>
      <c r="BJ9" s="141">
        <f>BJ$45*関係係数シート!EE7</f>
        <v>0</v>
      </c>
      <c r="BK9" s="141">
        <f>BK$45*関係係数シート!EF7</f>
        <v>0</v>
      </c>
      <c r="BL9" s="141">
        <f>BL$45*関係係数シート!EG7</f>
        <v>0</v>
      </c>
      <c r="BM9" s="141">
        <f>BM$45*関係係数シート!EI7</f>
        <v>0</v>
      </c>
      <c r="BN9" s="143">
        <f t="shared" si="0"/>
        <v>0</v>
      </c>
    </row>
    <row r="10" spans="2:66" ht="20.100000000000001" customHeight="1">
      <c r="B10" s="42" t="s">
        <v>4</v>
      </c>
      <c r="C10" s="43" t="s">
        <v>34</v>
      </c>
      <c r="D10" s="209">
        <f>設備投資の入力シート!D13</f>
        <v>0</v>
      </c>
      <c r="E10" s="214"/>
      <c r="F10" s="144">
        <f>D10*関係係数シート!D8</f>
        <v>0</v>
      </c>
      <c r="G10" s="144">
        <f>F10*関係係数シート!F8</f>
        <v>0</v>
      </c>
      <c r="H10" s="144">
        <f>F10*関係係数シート!E8</f>
        <v>0</v>
      </c>
      <c r="I10" s="211"/>
      <c r="J10" s="144">
        <v>0</v>
      </c>
      <c r="K10" s="144">
        <f>J10*関係係数シート!F8</f>
        <v>0</v>
      </c>
      <c r="L10" s="145">
        <f>J10*関係係数シート!E8</f>
        <v>0</v>
      </c>
      <c r="M10" s="138"/>
      <c r="N10" s="146"/>
      <c r="O10" s="147"/>
      <c r="P10" s="144">
        <f>$O$43*関係係数シート!G8</f>
        <v>0</v>
      </c>
      <c r="Q10" s="144">
        <f>P10*関係係数シート!D8</f>
        <v>0</v>
      </c>
      <c r="R10" s="144">
        <v>0</v>
      </c>
      <c r="S10" s="144">
        <f>R10*関係係数シート!F8</f>
        <v>0</v>
      </c>
      <c r="T10" s="145">
        <f>R10*関係係数シート!E8</f>
        <v>0</v>
      </c>
      <c r="U10" s="138"/>
      <c r="V10" s="151">
        <f>ROUND(F10*関係係数シート!$H8,0)</f>
        <v>0</v>
      </c>
      <c r="W10" s="151">
        <f>ROUND(J10*関係係数シート!$H8,0)</f>
        <v>0</v>
      </c>
      <c r="X10" s="152">
        <f>ROUND(R10*関係係数シート!$H8,0)</f>
        <v>0</v>
      </c>
      <c r="Y10" s="152">
        <f>ROUND(F10*関係係数シート!$I8,0)</f>
        <v>0</v>
      </c>
      <c r="Z10" s="212">
        <f>ROUND(J10*関係係数シート!$I8,0)</f>
        <v>0</v>
      </c>
      <c r="AA10" s="213">
        <f>ROUND(R10*関係係数シート!$I8,0)</f>
        <v>0</v>
      </c>
      <c r="AC10" s="42" t="s">
        <v>4</v>
      </c>
      <c r="AD10" s="43" t="s">
        <v>34</v>
      </c>
      <c r="AE10" s="139">
        <f>AE$45*関係係数シート!CY8</f>
        <v>0</v>
      </c>
      <c r="AF10" s="141">
        <f>AF$45*関係係数シート!CZ8</f>
        <v>0</v>
      </c>
      <c r="AG10" s="141">
        <f>AG$45*関係係数シート!DA8</f>
        <v>0</v>
      </c>
      <c r="AH10" s="141">
        <f>AH$45*関係係数シート!DB8</f>
        <v>0</v>
      </c>
      <c r="AI10" s="141">
        <f>AI$45*関係係数シート!DC8</f>
        <v>0</v>
      </c>
      <c r="AJ10" s="141">
        <f>AJ$45*関係係数シート!DD8</f>
        <v>0</v>
      </c>
      <c r="AK10" s="141">
        <f>AK$45*関係係数シート!DE8</f>
        <v>0</v>
      </c>
      <c r="AL10" s="141">
        <f>AL$45*関係係数シート!DF8</f>
        <v>0</v>
      </c>
      <c r="AM10" s="141">
        <f>AM$45*関係係数シート!DG8</f>
        <v>0</v>
      </c>
      <c r="AN10" s="141">
        <f>AN$45*関係係数シート!DH8</f>
        <v>0</v>
      </c>
      <c r="AO10" s="141">
        <f>AO$45*関係係数シート!DI8</f>
        <v>0</v>
      </c>
      <c r="AP10" s="141">
        <f>AP$45*関係係数シート!DJ8</f>
        <v>0</v>
      </c>
      <c r="AQ10" s="141">
        <f>AQ$45*関係係数シート!DK8</f>
        <v>0</v>
      </c>
      <c r="AR10" s="141">
        <f>AR$45*関係係数シート!DL8</f>
        <v>0</v>
      </c>
      <c r="AS10" s="141">
        <f>AS$45*関係係数シート!DM8</f>
        <v>0</v>
      </c>
      <c r="AT10" s="141">
        <f>AT$45*関係係数シート!DN8</f>
        <v>0</v>
      </c>
      <c r="AU10" s="141">
        <f>AU$45*関係係数シート!DO8</f>
        <v>0</v>
      </c>
      <c r="AV10" s="141">
        <f>AV$45*関係係数シート!DP8</f>
        <v>0</v>
      </c>
      <c r="AW10" s="141">
        <f>AW$45*関係係数シート!DQ8</f>
        <v>0</v>
      </c>
      <c r="AX10" s="141">
        <f>AX$45*関係係数シート!DR8</f>
        <v>0</v>
      </c>
      <c r="AY10" s="141">
        <f>AY$45*関係係数シート!DS8</f>
        <v>0</v>
      </c>
      <c r="AZ10" s="141">
        <f>AZ$45*関係係数シート!DT8</f>
        <v>0</v>
      </c>
      <c r="BA10" s="141">
        <f>BA$45*関係係数シート!DU8</f>
        <v>0</v>
      </c>
      <c r="BB10" s="141">
        <f>BB$45*関係係数シート!DV8</f>
        <v>0</v>
      </c>
      <c r="BC10" s="141">
        <f>BC$45*関係係数シート!DW8</f>
        <v>0</v>
      </c>
      <c r="BD10" s="141">
        <f>BD$45*関係係数シート!DX8</f>
        <v>0</v>
      </c>
      <c r="BE10" s="141">
        <f>BE$45*関係係数シート!DY8</f>
        <v>0</v>
      </c>
      <c r="BF10" s="141">
        <f>BF$45*関係係数シート!DZ8</f>
        <v>0</v>
      </c>
      <c r="BG10" s="141">
        <f>BG$45*関係係数シート!EA8</f>
        <v>0</v>
      </c>
      <c r="BH10" s="141">
        <f>BH$45*関係係数シート!EC8</f>
        <v>0</v>
      </c>
      <c r="BI10" s="141">
        <f>BI$45*関係係数シート!ED8</f>
        <v>0</v>
      </c>
      <c r="BJ10" s="141">
        <f>BJ$45*関係係数シート!EE8</f>
        <v>0</v>
      </c>
      <c r="BK10" s="141">
        <f>BK$45*関係係数シート!EF8</f>
        <v>0</v>
      </c>
      <c r="BL10" s="141">
        <f>BL$45*関係係数シート!EG8</f>
        <v>0</v>
      </c>
      <c r="BM10" s="141">
        <f>BM$45*関係係数シート!EI8</f>
        <v>0</v>
      </c>
      <c r="BN10" s="143">
        <f t="shared" si="0"/>
        <v>0</v>
      </c>
    </row>
    <row r="11" spans="2:66" ht="20.100000000000001" customHeight="1">
      <c r="B11" s="42" t="s">
        <v>5</v>
      </c>
      <c r="C11" s="43" t="s">
        <v>35</v>
      </c>
      <c r="D11" s="209">
        <f>設備投資の入力シート!D14</f>
        <v>0</v>
      </c>
      <c r="E11" s="214"/>
      <c r="F11" s="144">
        <f>D11*関係係数シート!D9</f>
        <v>0</v>
      </c>
      <c r="G11" s="144">
        <f>F11*関係係数シート!F9</f>
        <v>0</v>
      </c>
      <c r="H11" s="144">
        <f>F11*関係係数シート!E9</f>
        <v>0</v>
      </c>
      <c r="I11" s="211"/>
      <c r="J11" s="144">
        <v>0</v>
      </c>
      <c r="K11" s="144">
        <f>J11*関係係数シート!F9</f>
        <v>0</v>
      </c>
      <c r="L11" s="145">
        <f>J11*関係係数シート!E9</f>
        <v>0</v>
      </c>
      <c r="M11" s="138"/>
      <c r="N11" s="146"/>
      <c r="O11" s="147"/>
      <c r="P11" s="144">
        <f>$O$43*関係係数シート!G9</f>
        <v>0</v>
      </c>
      <c r="Q11" s="144">
        <f>P11*関係係数シート!D9</f>
        <v>0</v>
      </c>
      <c r="R11" s="144">
        <v>0</v>
      </c>
      <c r="S11" s="144">
        <f>R11*関係係数シート!F9</f>
        <v>0</v>
      </c>
      <c r="T11" s="145">
        <f>R11*関係係数シート!E9</f>
        <v>0</v>
      </c>
      <c r="U11" s="138"/>
      <c r="V11" s="151">
        <f>ROUND(F11*関係係数シート!$H9,0)</f>
        <v>0</v>
      </c>
      <c r="W11" s="151">
        <f>ROUND(J11*関係係数シート!$H9,0)</f>
        <v>0</v>
      </c>
      <c r="X11" s="152">
        <f>ROUND(R11*関係係数シート!$H9,0)</f>
        <v>0</v>
      </c>
      <c r="Y11" s="152">
        <f>ROUND(F11*関係係数シート!$I9,0)</f>
        <v>0</v>
      </c>
      <c r="Z11" s="212">
        <f>ROUND(J11*関係係数シート!$I9,0)</f>
        <v>0</v>
      </c>
      <c r="AA11" s="213">
        <f>ROUND(R11*関係係数シート!$I9,0)</f>
        <v>0</v>
      </c>
      <c r="AC11" s="42" t="s">
        <v>5</v>
      </c>
      <c r="AD11" s="43" t="s">
        <v>35</v>
      </c>
      <c r="AE11" s="139">
        <f>AE$45*関係係数シート!CY9</f>
        <v>0</v>
      </c>
      <c r="AF11" s="141">
        <f>AF$45*関係係数シート!CZ9</f>
        <v>0</v>
      </c>
      <c r="AG11" s="141">
        <f>AG$45*関係係数シート!DA9</f>
        <v>0</v>
      </c>
      <c r="AH11" s="141">
        <f>AH$45*関係係数シート!DB9</f>
        <v>0</v>
      </c>
      <c r="AI11" s="141">
        <f>AI$45*関係係数シート!DC9</f>
        <v>0</v>
      </c>
      <c r="AJ11" s="141">
        <f>AJ$45*関係係数シート!DD9</f>
        <v>0</v>
      </c>
      <c r="AK11" s="141">
        <f>AK$45*関係係数シート!DE9</f>
        <v>0</v>
      </c>
      <c r="AL11" s="141">
        <f>AL$45*関係係数シート!DF9</f>
        <v>0</v>
      </c>
      <c r="AM11" s="141">
        <f>AM$45*関係係数シート!DG9</f>
        <v>0</v>
      </c>
      <c r="AN11" s="141">
        <f>AN$45*関係係数シート!DH9</f>
        <v>0</v>
      </c>
      <c r="AO11" s="141">
        <f>AO$45*関係係数シート!DI9</f>
        <v>0</v>
      </c>
      <c r="AP11" s="141">
        <f>AP$45*関係係数シート!DJ9</f>
        <v>0</v>
      </c>
      <c r="AQ11" s="141">
        <f>AQ$45*関係係数シート!DK9</f>
        <v>0</v>
      </c>
      <c r="AR11" s="141">
        <f>AR$45*関係係数シート!DL9</f>
        <v>0</v>
      </c>
      <c r="AS11" s="141">
        <f>AS$45*関係係数シート!DM9</f>
        <v>0</v>
      </c>
      <c r="AT11" s="141">
        <f>AT$45*関係係数シート!DN9</f>
        <v>0</v>
      </c>
      <c r="AU11" s="141">
        <f>AU$45*関係係数シート!DO9</f>
        <v>0</v>
      </c>
      <c r="AV11" s="141">
        <f>AV$45*関係係数シート!DP9</f>
        <v>0</v>
      </c>
      <c r="AW11" s="141">
        <f>AW$45*関係係数シート!DQ9</f>
        <v>0</v>
      </c>
      <c r="AX11" s="141">
        <f>AX$45*関係係数シート!DR9</f>
        <v>0</v>
      </c>
      <c r="AY11" s="141">
        <f>AY$45*関係係数シート!DS9</f>
        <v>0</v>
      </c>
      <c r="AZ11" s="141">
        <f>AZ$45*関係係数シート!DT9</f>
        <v>0</v>
      </c>
      <c r="BA11" s="141">
        <f>BA$45*関係係数シート!DU9</f>
        <v>0</v>
      </c>
      <c r="BB11" s="141">
        <f>BB$45*関係係数シート!DV9</f>
        <v>0</v>
      </c>
      <c r="BC11" s="141">
        <f>BC$45*関係係数シート!DW9</f>
        <v>0</v>
      </c>
      <c r="BD11" s="141">
        <f>BD$45*関係係数シート!DX9</f>
        <v>0</v>
      </c>
      <c r="BE11" s="141">
        <f>BE$45*関係係数シート!DY9</f>
        <v>0</v>
      </c>
      <c r="BF11" s="141">
        <f>BF$45*関係係数シート!DZ9</f>
        <v>0</v>
      </c>
      <c r="BG11" s="141">
        <f>BG$45*関係係数シート!EA9</f>
        <v>0</v>
      </c>
      <c r="BH11" s="141">
        <f>BH$45*関係係数シート!EC9</f>
        <v>0</v>
      </c>
      <c r="BI11" s="141">
        <f>BI$45*関係係数シート!ED9</f>
        <v>0</v>
      </c>
      <c r="BJ11" s="141">
        <f>BJ$45*関係係数シート!EE9</f>
        <v>0</v>
      </c>
      <c r="BK11" s="141">
        <f>BK$45*関係係数シート!EF9</f>
        <v>0</v>
      </c>
      <c r="BL11" s="141">
        <f>BL$45*関係係数シート!EG9</f>
        <v>0</v>
      </c>
      <c r="BM11" s="141">
        <f>BM$45*関係係数シート!EI9</f>
        <v>0</v>
      </c>
      <c r="BN11" s="143">
        <f t="shared" si="0"/>
        <v>0</v>
      </c>
    </row>
    <row r="12" spans="2:66" ht="20.100000000000001" customHeight="1">
      <c r="B12" s="42" t="s">
        <v>6</v>
      </c>
      <c r="C12" s="43" t="s">
        <v>36</v>
      </c>
      <c r="D12" s="209">
        <f>設備投資の入力シート!D15</f>
        <v>0</v>
      </c>
      <c r="E12" s="214"/>
      <c r="F12" s="144">
        <f>D12*関係係数シート!D10</f>
        <v>0</v>
      </c>
      <c r="G12" s="144">
        <f>F12*関係係数シート!F10</f>
        <v>0</v>
      </c>
      <c r="H12" s="144">
        <f>F12*関係係数シート!E10</f>
        <v>0</v>
      </c>
      <c r="I12" s="211"/>
      <c r="J12" s="144">
        <v>0</v>
      </c>
      <c r="K12" s="144">
        <f>J12*関係係数シート!F10</f>
        <v>0</v>
      </c>
      <c r="L12" s="145">
        <f>J12*関係係数シート!E10</f>
        <v>0</v>
      </c>
      <c r="M12" s="138"/>
      <c r="N12" s="146"/>
      <c r="O12" s="147"/>
      <c r="P12" s="144">
        <f>$O$43*関係係数シート!G10</f>
        <v>0</v>
      </c>
      <c r="Q12" s="144">
        <f>P12*関係係数シート!D10</f>
        <v>0</v>
      </c>
      <c r="R12" s="144">
        <v>0</v>
      </c>
      <c r="S12" s="144">
        <f>R12*関係係数シート!F10</f>
        <v>0</v>
      </c>
      <c r="T12" s="145">
        <f>R12*関係係数シート!E10</f>
        <v>0</v>
      </c>
      <c r="U12" s="138"/>
      <c r="V12" s="151">
        <f>ROUND(F12*関係係数シート!$H10,0)</f>
        <v>0</v>
      </c>
      <c r="W12" s="151">
        <f>ROUND(J12*関係係数シート!$H10,0)</f>
        <v>0</v>
      </c>
      <c r="X12" s="152">
        <f>ROUND(R12*関係係数シート!$H10,0)</f>
        <v>0</v>
      </c>
      <c r="Y12" s="152">
        <f>ROUND(F12*関係係数シート!$I10,0)</f>
        <v>0</v>
      </c>
      <c r="Z12" s="212">
        <f>ROUND(J12*関係係数シート!$I10,0)</f>
        <v>0</v>
      </c>
      <c r="AA12" s="213">
        <f>ROUND(R12*関係係数シート!$I10,0)</f>
        <v>0</v>
      </c>
      <c r="AC12" s="42" t="s">
        <v>6</v>
      </c>
      <c r="AD12" s="43" t="s">
        <v>36</v>
      </c>
      <c r="AE12" s="139">
        <f>AE$45*関係係数シート!CY10</f>
        <v>0</v>
      </c>
      <c r="AF12" s="141">
        <f>AF$45*関係係数シート!CZ10</f>
        <v>0</v>
      </c>
      <c r="AG12" s="141">
        <f>AG$45*関係係数シート!DA10</f>
        <v>0</v>
      </c>
      <c r="AH12" s="141">
        <f>AH$45*関係係数シート!DB10</f>
        <v>0</v>
      </c>
      <c r="AI12" s="141">
        <f>AI$45*関係係数シート!DC10</f>
        <v>0</v>
      </c>
      <c r="AJ12" s="141">
        <f>AJ$45*関係係数シート!DD10</f>
        <v>0</v>
      </c>
      <c r="AK12" s="141">
        <f>AK$45*関係係数シート!DE10</f>
        <v>0</v>
      </c>
      <c r="AL12" s="141">
        <f>AL$45*関係係数シート!DF10</f>
        <v>0</v>
      </c>
      <c r="AM12" s="141">
        <f>AM$45*関係係数シート!DG10</f>
        <v>0</v>
      </c>
      <c r="AN12" s="141">
        <f>AN$45*関係係数シート!DH10</f>
        <v>0</v>
      </c>
      <c r="AO12" s="141">
        <f>AO$45*関係係数シート!DI10</f>
        <v>0</v>
      </c>
      <c r="AP12" s="141">
        <f>AP$45*関係係数シート!DJ10</f>
        <v>0</v>
      </c>
      <c r="AQ12" s="141">
        <f>AQ$45*関係係数シート!DK10</f>
        <v>0</v>
      </c>
      <c r="AR12" s="141">
        <f>AR$45*関係係数シート!DL10</f>
        <v>0</v>
      </c>
      <c r="AS12" s="141">
        <f>AS$45*関係係数シート!DM10</f>
        <v>0</v>
      </c>
      <c r="AT12" s="141">
        <f>AT$45*関係係数シート!DN10</f>
        <v>0</v>
      </c>
      <c r="AU12" s="141">
        <f>AU$45*関係係数シート!DO10</f>
        <v>0</v>
      </c>
      <c r="AV12" s="141">
        <f>AV$45*関係係数シート!DP10</f>
        <v>0</v>
      </c>
      <c r="AW12" s="141">
        <f>AW$45*関係係数シート!DQ10</f>
        <v>0</v>
      </c>
      <c r="AX12" s="141">
        <f>AX$45*関係係数シート!DR10</f>
        <v>0</v>
      </c>
      <c r="AY12" s="141">
        <f>AY$45*関係係数シート!DS10</f>
        <v>0</v>
      </c>
      <c r="AZ12" s="141">
        <f>AZ$45*関係係数シート!DT10</f>
        <v>0</v>
      </c>
      <c r="BA12" s="141">
        <f>BA$45*関係係数シート!DU10</f>
        <v>0</v>
      </c>
      <c r="BB12" s="141">
        <f>BB$45*関係係数シート!DV10</f>
        <v>0</v>
      </c>
      <c r="BC12" s="141">
        <f>BC$45*関係係数シート!DW10</f>
        <v>0</v>
      </c>
      <c r="BD12" s="141">
        <f>BD$45*関係係数シート!DX10</f>
        <v>0</v>
      </c>
      <c r="BE12" s="141">
        <f>BE$45*関係係数シート!DY10</f>
        <v>0</v>
      </c>
      <c r="BF12" s="141">
        <f>BF$45*関係係数シート!DZ10</f>
        <v>0</v>
      </c>
      <c r="BG12" s="141">
        <f>BG$45*関係係数シート!EA10</f>
        <v>0</v>
      </c>
      <c r="BH12" s="141">
        <f>BH$45*関係係数シート!EC10</f>
        <v>0</v>
      </c>
      <c r="BI12" s="141">
        <f>BI$45*関係係数シート!ED10</f>
        <v>0</v>
      </c>
      <c r="BJ12" s="141">
        <f>BJ$45*関係係数シート!EE10</f>
        <v>0</v>
      </c>
      <c r="BK12" s="141">
        <f>BK$45*関係係数シート!EF10</f>
        <v>0</v>
      </c>
      <c r="BL12" s="141">
        <f>BL$45*関係係数シート!EG10</f>
        <v>0</v>
      </c>
      <c r="BM12" s="141">
        <f>BM$45*関係係数シート!EI10</f>
        <v>0</v>
      </c>
      <c r="BN12" s="143">
        <f t="shared" si="0"/>
        <v>0</v>
      </c>
    </row>
    <row r="13" spans="2:66" ht="20.100000000000001" customHeight="1">
      <c r="B13" s="42" t="s">
        <v>7</v>
      </c>
      <c r="C13" s="43" t="s">
        <v>152</v>
      </c>
      <c r="D13" s="209">
        <f>設備投資の入力シート!D16</f>
        <v>0</v>
      </c>
      <c r="E13" s="214"/>
      <c r="F13" s="144">
        <f>D13*関係係数シート!D11</f>
        <v>0</v>
      </c>
      <c r="G13" s="144">
        <f>F13*関係係数シート!F11</f>
        <v>0</v>
      </c>
      <c r="H13" s="144">
        <f>F13*関係係数シート!E11</f>
        <v>0</v>
      </c>
      <c r="I13" s="211"/>
      <c r="J13" s="144">
        <v>0</v>
      </c>
      <c r="K13" s="144">
        <f>J13*関係係数シート!F11</f>
        <v>0</v>
      </c>
      <c r="L13" s="145">
        <f>J13*関係係数シート!E11</f>
        <v>0</v>
      </c>
      <c r="M13" s="138"/>
      <c r="N13" s="146"/>
      <c r="O13" s="147"/>
      <c r="P13" s="144">
        <f>$O$43*関係係数シート!G11</f>
        <v>0</v>
      </c>
      <c r="Q13" s="144">
        <f>P13*関係係数シート!D11</f>
        <v>0</v>
      </c>
      <c r="R13" s="144">
        <v>0</v>
      </c>
      <c r="S13" s="144">
        <f>R13*関係係数シート!F11</f>
        <v>0</v>
      </c>
      <c r="T13" s="145">
        <f>R13*関係係数シート!E11</f>
        <v>0</v>
      </c>
      <c r="U13" s="138"/>
      <c r="V13" s="151">
        <f>ROUND(F13*関係係数シート!$H11,0)</f>
        <v>0</v>
      </c>
      <c r="W13" s="151">
        <f>ROUND(J13*関係係数シート!$H11,0)</f>
        <v>0</v>
      </c>
      <c r="X13" s="152">
        <f>ROUND(R13*関係係数シート!$H11,0)</f>
        <v>0</v>
      </c>
      <c r="Y13" s="152">
        <f>ROUND(F13*関係係数シート!$I11,0)</f>
        <v>0</v>
      </c>
      <c r="Z13" s="212">
        <f>ROUND(J13*関係係数シート!$I11,0)</f>
        <v>0</v>
      </c>
      <c r="AA13" s="213">
        <f>ROUND(R13*関係係数シート!$I11,0)</f>
        <v>0</v>
      </c>
      <c r="AC13" s="42" t="s">
        <v>7</v>
      </c>
      <c r="AD13" s="43" t="s">
        <v>152</v>
      </c>
      <c r="AE13" s="139">
        <f>AE$45*関係係数シート!CY11</f>
        <v>0</v>
      </c>
      <c r="AF13" s="141">
        <f>AF$45*関係係数シート!CZ11</f>
        <v>0</v>
      </c>
      <c r="AG13" s="141">
        <f>AG$45*関係係数シート!DA11</f>
        <v>0</v>
      </c>
      <c r="AH13" s="141">
        <f>AH$45*関係係数シート!DB11</f>
        <v>0</v>
      </c>
      <c r="AI13" s="141">
        <f>AI$45*関係係数シート!DC11</f>
        <v>0</v>
      </c>
      <c r="AJ13" s="141">
        <f>AJ$45*関係係数シート!DD11</f>
        <v>0</v>
      </c>
      <c r="AK13" s="141">
        <f>AK$45*関係係数シート!DE11</f>
        <v>0</v>
      </c>
      <c r="AL13" s="141">
        <f>AL$45*関係係数シート!DF11</f>
        <v>0</v>
      </c>
      <c r="AM13" s="141">
        <f>AM$45*関係係数シート!DG11</f>
        <v>0</v>
      </c>
      <c r="AN13" s="141">
        <f>AN$45*関係係数シート!DH11</f>
        <v>0</v>
      </c>
      <c r="AO13" s="141">
        <f>AO$45*関係係数シート!DI11</f>
        <v>0</v>
      </c>
      <c r="AP13" s="141">
        <f>AP$45*関係係数シート!DJ11</f>
        <v>0</v>
      </c>
      <c r="AQ13" s="141">
        <f>AQ$45*関係係数シート!DK11</f>
        <v>0</v>
      </c>
      <c r="AR13" s="141">
        <f>AR$45*関係係数シート!DL11</f>
        <v>0</v>
      </c>
      <c r="AS13" s="141">
        <f>AS$45*関係係数シート!DM11</f>
        <v>0</v>
      </c>
      <c r="AT13" s="141">
        <f>AT$45*関係係数シート!DN11</f>
        <v>0</v>
      </c>
      <c r="AU13" s="141">
        <f>AU$45*関係係数シート!DO11</f>
        <v>0</v>
      </c>
      <c r="AV13" s="141">
        <f>AV$45*関係係数シート!DP11</f>
        <v>0</v>
      </c>
      <c r="AW13" s="141">
        <f>AW$45*関係係数シート!DQ11</f>
        <v>0</v>
      </c>
      <c r="AX13" s="141">
        <f>AX$45*関係係数シート!DR11</f>
        <v>0</v>
      </c>
      <c r="AY13" s="141">
        <f>AY$45*関係係数シート!DS11</f>
        <v>0</v>
      </c>
      <c r="AZ13" s="141">
        <f>AZ$45*関係係数シート!DT11</f>
        <v>0</v>
      </c>
      <c r="BA13" s="141">
        <f>BA$45*関係係数シート!DU11</f>
        <v>0</v>
      </c>
      <c r="BB13" s="141">
        <f>BB$45*関係係数シート!DV11</f>
        <v>0</v>
      </c>
      <c r="BC13" s="141">
        <f>BC$45*関係係数シート!DW11</f>
        <v>0</v>
      </c>
      <c r="BD13" s="141">
        <f>BD$45*関係係数シート!DX11</f>
        <v>0</v>
      </c>
      <c r="BE13" s="141">
        <f>BE$45*関係係数シート!DY11</f>
        <v>0</v>
      </c>
      <c r="BF13" s="141">
        <f>BF$45*関係係数シート!DZ11</f>
        <v>0</v>
      </c>
      <c r="BG13" s="141">
        <f>BG$45*関係係数シート!EA11</f>
        <v>0</v>
      </c>
      <c r="BH13" s="141">
        <f>BH$45*関係係数シート!EC11</f>
        <v>0</v>
      </c>
      <c r="BI13" s="141">
        <f>BI$45*関係係数シート!ED11</f>
        <v>0</v>
      </c>
      <c r="BJ13" s="141">
        <f>BJ$45*関係係数シート!EE11</f>
        <v>0</v>
      </c>
      <c r="BK13" s="141">
        <f>BK$45*関係係数シート!EF11</f>
        <v>0</v>
      </c>
      <c r="BL13" s="141">
        <f>BL$45*関係係数シート!EG11</f>
        <v>0</v>
      </c>
      <c r="BM13" s="141">
        <f>BM$45*関係係数シート!EI11</f>
        <v>0</v>
      </c>
      <c r="BN13" s="143">
        <f t="shared" si="0"/>
        <v>0</v>
      </c>
    </row>
    <row r="14" spans="2:66" ht="20.100000000000001" customHeight="1">
      <c r="B14" s="42" t="s">
        <v>8</v>
      </c>
      <c r="C14" s="43" t="s">
        <v>37</v>
      </c>
      <c r="D14" s="209">
        <f>設備投資の入力シート!D17</f>
        <v>0</v>
      </c>
      <c r="E14" s="214"/>
      <c r="F14" s="144">
        <f>D14*関係係数シート!D12</f>
        <v>0</v>
      </c>
      <c r="G14" s="144">
        <f>F14*関係係数シート!F12</f>
        <v>0</v>
      </c>
      <c r="H14" s="144">
        <f>F14*関係係数シート!E12</f>
        <v>0</v>
      </c>
      <c r="I14" s="211"/>
      <c r="J14" s="144">
        <v>0</v>
      </c>
      <c r="K14" s="144">
        <f>J14*関係係数シート!F12</f>
        <v>0</v>
      </c>
      <c r="L14" s="145">
        <f>J14*関係係数シート!E12</f>
        <v>0</v>
      </c>
      <c r="M14" s="138"/>
      <c r="N14" s="146"/>
      <c r="O14" s="147"/>
      <c r="P14" s="144">
        <f>$O$43*関係係数シート!G12</f>
        <v>0</v>
      </c>
      <c r="Q14" s="144">
        <f>P14*関係係数シート!D12</f>
        <v>0</v>
      </c>
      <c r="R14" s="144">
        <v>0</v>
      </c>
      <c r="S14" s="144">
        <f>R14*関係係数シート!F12</f>
        <v>0</v>
      </c>
      <c r="T14" s="145">
        <f>R14*関係係数シート!E12</f>
        <v>0</v>
      </c>
      <c r="U14" s="138"/>
      <c r="V14" s="151">
        <f>ROUND(F14*関係係数シート!$H12,0)</f>
        <v>0</v>
      </c>
      <c r="W14" s="151">
        <f>ROUND(J14*関係係数シート!$H12,0)</f>
        <v>0</v>
      </c>
      <c r="X14" s="152">
        <f>ROUND(R14*関係係数シート!$H12,0)</f>
        <v>0</v>
      </c>
      <c r="Y14" s="152">
        <f>ROUND(F14*関係係数シート!$I12,0)</f>
        <v>0</v>
      </c>
      <c r="Z14" s="212">
        <f>ROUND(J14*関係係数シート!$I12,0)</f>
        <v>0</v>
      </c>
      <c r="AA14" s="213">
        <f>ROUND(R14*関係係数シート!$I12,0)</f>
        <v>0</v>
      </c>
      <c r="AC14" s="42" t="s">
        <v>8</v>
      </c>
      <c r="AD14" s="43" t="s">
        <v>37</v>
      </c>
      <c r="AE14" s="139">
        <f>AE$45*関係係数シート!CY12</f>
        <v>0</v>
      </c>
      <c r="AF14" s="141">
        <f>AF$45*関係係数シート!CZ12</f>
        <v>0</v>
      </c>
      <c r="AG14" s="141">
        <f>AG$45*関係係数シート!DA12</f>
        <v>0</v>
      </c>
      <c r="AH14" s="141">
        <f>AH$45*関係係数シート!DB12</f>
        <v>0</v>
      </c>
      <c r="AI14" s="141">
        <f>AI$45*関係係数シート!DC12</f>
        <v>0</v>
      </c>
      <c r="AJ14" s="141">
        <f>AJ$45*関係係数シート!DD12</f>
        <v>0</v>
      </c>
      <c r="AK14" s="141">
        <f>AK$45*関係係数シート!DE12</f>
        <v>0</v>
      </c>
      <c r="AL14" s="141">
        <f>AL$45*関係係数シート!DF12</f>
        <v>0</v>
      </c>
      <c r="AM14" s="141">
        <f>AM$45*関係係数シート!DG12</f>
        <v>0</v>
      </c>
      <c r="AN14" s="141">
        <f>AN$45*関係係数シート!DH12</f>
        <v>0</v>
      </c>
      <c r="AO14" s="141">
        <f>AO$45*関係係数シート!DI12</f>
        <v>0</v>
      </c>
      <c r="AP14" s="141">
        <f>AP$45*関係係数シート!DJ12</f>
        <v>0</v>
      </c>
      <c r="AQ14" s="141">
        <f>AQ$45*関係係数シート!DK12</f>
        <v>0</v>
      </c>
      <c r="AR14" s="141">
        <f>AR$45*関係係数シート!DL12</f>
        <v>0</v>
      </c>
      <c r="AS14" s="141">
        <f>AS$45*関係係数シート!DM12</f>
        <v>0</v>
      </c>
      <c r="AT14" s="141">
        <f>AT$45*関係係数シート!DN12</f>
        <v>0</v>
      </c>
      <c r="AU14" s="141">
        <f>AU$45*関係係数シート!DO12</f>
        <v>0</v>
      </c>
      <c r="AV14" s="141">
        <f>AV$45*関係係数シート!DP12</f>
        <v>0</v>
      </c>
      <c r="AW14" s="141">
        <f>AW$45*関係係数シート!DQ12</f>
        <v>0</v>
      </c>
      <c r="AX14" s="141">
        <f>AX$45*関係係数シート!DR12</f>
        <v>0</v>
      </c>
      <c r="AY14" s="141">
        <f>AY$45*関係係数シート!DS12</f>
        <v>0</v>
      </c>
      <c r="AZ14" s="141">
        <f>AZ$45*関係係数シート!DT12</f>
        <v>0</v>
      </c>
      <c r="BA14" s="141">
        <f>BA$45*関係係数シート!DU12</f>
        <v>0</v>
      </c>
      <c r="BB14" s="141">
        <f>BB$45*関係係数シート!DV12</f>
        <v>0</v>
      </c>
      <c r="BC14" s="141">
        <f>BC$45*関係係数シート!DW12</f>
        <v>0</v>
      </c>
      <c r="BD14" s="141">
        <f>BD$45*関係係数シート!DX12</f>
        <v>0</v>
      </c>
      <c r="BE14" s="141">
        <f>BE$45*関係係数シート!DY12</f>
        <v>0</v>
      </c>
      <c r="BF14" s="141">
        <f>BF$45*関係係数シート!DZ12</f>
        <v>0</v>
      </c>
      <c r="BG14" s="141">
        <f>BG$45*関係係数シート!EA12</f>
        <v>0</v>
      </c>
      <c r="BH14" s="141">
        <f>BH$45*関係係数シート!EC12</f>
        <v>0</v>
      </c>
      <c r="BI14" s="141">
        <f>BI$45*関係係数シート!ED12</f>
        <v>0</v>
      </c>
      <c r="BJ14" s="141">
        <f>BJ$45*関係係数シート!EE12</f>
        <v>0</v>
      </c>
      <c r="BK14" s="141">
        <f>BK$45*関係係数シート!EF12</f>
        <v>0</v>
      </c>
      <c r="BL14" s="141">
        <f>BL$45*関係係数シート!EG12</f>
        <v>0</v>
      </c>
      <c r="BM14" s="141">
        <f>BM$45*関係係数シート!EI12</f>
        <v>0</v>
      </c>
      <c r="BN14" s="143">
        <f t="shared" si="0"/>
        <v>0</v>
      </c>
    </row>
    <row r="15" spans="2:66" ht="20.100000000000001" customHeight="1">
      <c r="B15" s="42" t="s">
        <v>9</v>
      </c>
      <c r="C15" s="43" t="s">
        <v>155</v>
      </c>
      <c r="D15" s="209">
        <f>設備投資の入力シート!D18</f>
        <v>0</v>
      </c>
      <c r="E15" s="214"/>
      <c r="F15" s="144">
        <f>D15*関係係数シート!D13</f>
        <v>0</v>
      </c>
      <c r="G15" s="144">
        <f>F15*関係係数シート!F13</f>
        <v>0</v>
      </c>
      <c r="H15" s="144">
        <f>F15*関係係数シート!E13</f>
        <v>0</v>
      </c>
      <c r="I15" s="211"/>
      <c r="J15" s="144">
        <v>0</v>
      </c>
      <c r="K15" s="144">
        <f>J15*関係係数シート!F13</f>
        <v>0</v>
      </c>
      <c r="L15" s="145">
        <f>J15*関係係数シート!E13</f>
        <v>0</v>
      </c>
      <c r="M15" s="138"/>
      <c r="N15" s="146"/>
      <c r="O15" s="147"/>
      <c r="P15" s="144">
        <f>$O$43*関係係数シート!G13</f>
        <v>0</v>
      </c>
      <c r="Q15" s="144">
        <f>P15*関係係数シート!D13</f>
        <v>0</v>
      </c>
      <c r="R15" s="144">
        <v>0</v>
      </c>
      <c r="S15" s="144">
        <f>R15*関係係数シート!F13</f>
        <v>0</v>
      </c>
      <c r="T15" s="145">
        <f>R15*関係係数シート!E13</f>
        <v>0</v>
      </c>
      <c r="U15" s="138"/>
      <c r="V15" s="151">
        <f>ROUND(F15*関係係数シート!$H13,0)</f>
        <v>0</v>
      </c>
      <c r="W15" s="151">
        <f>ROUND(J15*関係係数シート!$H13,0)</f>
        <v>0</v>
      </c>
      <c r="X15" s="152">
        <f>ROUND(R15*関係係数シート!$H13,0)</f>
        <v>0</v>
      </c>
      <c r="Y15" s="152">
        <f>ROUND(F15*関係係数シート!$I13,0)</f>
        <v>0</v>
      </c>
      <c r="Z15" s="212">
        <f>ROUND(J15*関係係数シート!$I13,0)</f>
        <v>0</v>
      </c>
      <c r="AA15" s="213">
        <f>ROUND(R15*関係係数シート!$I13,0)</f>
        <v>0</v>
      </c>
      <c r="AC15" s="42" t="s">
        <v>9</v>
      </c>
      <c r="AD15" s="43" t="s">
        <v>155</v>
      </c>
      <c r="AE15" s="139">
        <f>AE$45*関係係数シート!CY13</f>
        <v>0</v>
      </c>
      <c r="AF15" s="141">
        <f>AF$45*関係係数シート!CZ13</f>
        <v>0</v>
      </c>
      <c r="AG15" s="141">
        <f>AG$45*関係係数シート!DA13</f>
        <v>0</v>
      </c>
      <c r="AH15" s="141">
        <f>AH$45*関係係数シート!DB13</f>
        <v>0</v>
      </c>
      <c r="AI15" s="141">
        <f>AI$45*関係係数シート!DC13</f>
        <v>0</v>
      </c>
      <c r="AJ15" s="141">
        <f>AJ$45*関係係数シート!DD13</f>
        <v>0</v>
      </c>
      <c r="AK15" s="141">
        <f>AK$45*関係係数シート!DE13</f>
        <v>0</v>
      </c>
      <c r="AL15" s="141">
        <f>AL$45*関係係数シート!DF13</f>
        <v>0</v>
      </c>
      <c r="AM15" s="141">
        <f>AM$45*関係係数シート!DG13</f>
        <v>0</v>
      </c>
      <c r="AN15" s="141">
        <f>AN$45*関係係数シート!DH13</f>
        <v>0</v>
      </c>
      <c r="AO15" s="141">
        <f>AO$45*関係係数シート!DI13</f>
        <v>0</v>
      </c>
      <c r="AP15" s="141">
        <f>AP$45*関係係数シート!DJ13</f>
        <v>0</v>
      </c>
      <c r="AQ15" s="141">
        <f>AQ$45*関係係数シート!DK13</f>
        <v>0</v>
      </c>
      <c r="AR15" s="141">
        <f>AR$45*関係係数シート!DL13</f>
        <v>0</v>
      </c>
      <c r="AS15" s="141">
        <f>AS$45*関係係数シート!DM13</f>
        <v>0</v>
      </c>
      <c r="AT15" s="141">
        <f>AT$45*関係係数シート!DN13</f>
        <v>0</v>
      </c>
      <c r="AU15" s="141">
        <f>AU$45*関係係数シート!DO13</f>
        <v>0</v>
      </c>
      <c r="AV15" s="141">
        <f>AV$45*関係係数シート!DP13</f>
        <v>0</v>
      </c>
      <c r="AW15" s="141">
        <f>AW$45*関係係数シート!DQ13</f>
        <v>0</v>
      </c>
      <c r="AX15" s="141">
        <f>AX$45*関係係数シート!DR13</f>
        <v>0</v>
      </c>
      <c r="AY15" s="141">
        <f>AY$45*関係係数シート!DS13</f>
        <v>0</v>
      </c>
      <c r="AZ15" s="141">
        <f>AZ$45*関係係数シート!DT13</f>
        <v>0</v>
      </c>
      <c r="BA15" s="141">
        <f>BA$45*関係係数シート!DU13</f>
        <v>0</v>
      </c>
      <c r="BB15" s="141">
        <f>BB$45*関係係数シート!DV13</f>
        <v>0</v>
      </c>
      <c r="BC15" s="141">
        <f>BC$45*関係係数シート!DW13</f>
        <v>0</v>
      </c>
      <c r="BD15" s="141">
        <f>BD$45*関係係数シート!DX13</f>
        <v>0</v>
      </c>
      <c r="BE15" s="141">
        <f>BE$45*関係係数シート!DY13</f>
        <v>0</v>
      </c>
      <c r="BF15" s="141">
        <f>BF$45*関係係数シート!DZ13</f>
        <v>0</v>
      </c>
      <c r="BG15" s="141">
        <f>BG$45*関係係数シート!EA13</f>
        <v>0</v>
      </c>
      <c r="BH15" s="141">
        <f>BH$45*関係係数シート!EC13</f>
        <v>0</v>
      </c>
      <c r="BI15" s="141">
        <f>BI$45*関係係数シート!ED13</f>
        <v>0</v>
      </c>
      <c r="BJ15" s="141">
        <f>BJ$45*関係係数シート!EE13</f>
        <v>0</v>
      </c>
      <c r="BK15" s="141">
        <f>BK$45*関係係数シート!EF13</f>
        <v>0</v>
      </c>
      <c r="BL15" s="141">
        <f>BL$45*関係係数シート!EG13</f>
        <v>0</v>
      </c>
      <c r="BM15" s="141">
        <f>BM$45*関係係数シート!EI13</f>
        <v>0</v>
      </c>
      <c r="BN15" s="143">
        <f t="shared" si="0"/>
        <v>0</v>
      </c>
    </row>
    <row r="16" spans="2:66" ht="20.100000000000001" customHeight="1">
      <c r="B16" s="42" t="s">
        <v>10</v>
      </c>
      <c r="C16" s="43" t="s">
        <v>38</v>
      </c>
      <c r="D16" s="209">
        <f>設備投資の入力シート!D19</f>
        <v>0</v>
      </c>
      <c r="E16" s="214"/>
      <c r="F16" s="144">
        <f>D16*関係係数シート!D14</f>
        <v>0</v>
      </c>
      <c r="G16" s="144">
        <f>F16*関係係数シート!F14</f>
        <v>0</v>
      </c>
      <c r="H16" s="144">
        <f>F16*関係係数シート!E14</f>
        <v>0</v>
      </c>
      <c r="I16" s="211"/>
      <c r="J16" s="144">
        <v>0</v>
      </c>
      <c r="K16" s="144">
        <f>J16*関係係数シート!F14</f>
        <v>0</v>
      </c>
      <c r="L16" s="145">
        <f>J16*関係係数シート!E14</f>
        <v>0</v>
      </c>
      <c r="M16" s="138"/>
      <c r="N16" s="146"/>
      <c r="O16" s="147"/>
      <c r="P16" s="144">
        <f>$O$43*関係係数シート!G14</f>
        <v>0</v>
      </c>
      <c r="Q16" s="144">
        <f>P16*関係係数シート!D14</f>
        <v>0</v>
      </c>
      <c r="R16" s="144">
        <v>0</v>
      </c>
      <c r="S16" s="144">
        <f>R16*関係係数シート!F14</f>
        <v>0</v>
      </c>
      <c r="T16" s="145">
        <f>R16*関係係数シート!E14</f>
        <v>0</v>
      </c>
      <c r="U16" s="138"/>
      <c r="V16" s="151">
        <f>ROUND(F16*関係係数シート!$H14,0)</f>
        <v>0</v>
      </c>
      <c r="W16" s="151">
        <f>ROUND(J16*関係係数シート!$H14,0)</f>
        <v>0</v>
      </c>
      <c r="X16" s="152">
        <f>ROUND(R16*関係係数シート!$H14,0)</f>
        <v>0</v>
      </c>
      <c r="Y16" s="152">
        <f>ROUND(F16*関係係数シート!$I14,0)</f>
        <v>0</v>
      </c>
      <c r="Z16" s="212">
        <f>ROUND(J16*関係係数シート!$I14,0)</f>
        <v>0</v>
      </c>
      <c r="AA16" s="213">
        <f>ROUND(R16*関係係数シート!$I14,0)</f>
        <v>0</v>
      </c>
      <c r="AC16" s="42" t="s">
        <v>10</v>
      </c>
      <c r="AD16" s="43" t="s">
        <v>38</v>
      </c>
      <c r="AE16" s="139">
        <f>AE$45*関係係数シート!CY14</f>
        <v>0</v>
      </c>
      <c r="AF16" s="141">
        <f>AF$45*関係係数シート!CZ14</f>
        <v>0</v>
      </c>
      <c r="AG16" s="141">
        <f>AG$45*関係係数シート!DA14</f>
        <v>0</v>
      </c>
      <c r="AH16" s="141">
        <f>AH$45*関係係数シート!DB14</f>
        <v>0</v>
      </c>
      <c r="AI16" s="141">
        <f>AI$45*関係係数シート!DC14</f>
        <v>0</v>
      </c>
      <c r="AJ16" s="141">
        <f>AJ$45*関係係数シート!DD14</f>
        <v>0</v>
      </c>
      <c r="AK16" s="141">
        <f>AK$45*関係係数シート!DE14</f>
        <v>0</v>
      </c>
      <c r="AL16" s="141">
        <f>AL$45*関係係数シート!DF14</f>
        <v>0</v>
      </c>
      <c r="AM16" s="141">
        <f>AM$45*関係係数シート!DG14</f>
        <v>0</v>
      </c>
      <c r="AN16" s="141">
        <f>AN$45*関係係数シート!DH14</f>
        <v>0</v>
      </c>
      <c r="AO16" s="141">
        <f>AO$45*関係係数シート!DI14</f>
        <v>0</v>
      </c>
      <c r="AP16" s="141">
        <f>AP$45*関係係数シート!DJ14</f>
        <v>0</v>
      </c>
      <c r="AQ16" s="141">
        <f>AQ$45*関係係数シート!DK14</f>
        <v>0</v>
      </c>
      <c r="AR16" s="141">
        <f>AR$45*関係係数シート!DL14</f>
        <v>0</v>
      </c>
      <c r="AS16" s="141">
        <f>AS$45*関係係数シート!DM14</f>
        <v>0</v>
      </c>
      <c r="AT16" s="141">
        <f>AT$45*関係係数シート!DN14</f>
        <v>0</v>
      </c>
      <c r="AU16" s="141">
        <f>AU$45*関係係数シート!DO14</f>
        <v>0</v>
      </c>
      <c r="AV16" s="141">
        <f>AV$45*関係係数シート!DP14</f>
        <v>0</v>
      </c>
      <c r="AW16" s="141">
        <f>AW$45*関係係数シート!DQ14</f>
        <v>0</v>
      </c>
      <c r="AX16" s="141">
        <f>AX$45*関係係数シート!DR14</f>
        <v>0</v>
      </c>
      <c r="AY16" s="141">
        <f>AY$45*関係係数シート!DS14</f>
        <v>0</v>
      </c>
      <c r="AZ16" s="141">
        <f>AZ$45*関係係数シート!DT14</f>
        <v>0</v>
      </c>
      <c r="BA16" s="141">
        <f>BA$45*関係係数シート!DU14</f>
        <v>0</v>
      </c>
      <c r="BB16" s="141">
        <f>BB$45*関係係数シート!DV14</f>
        <v>0</v>
      </c>
      <c r="BC16" s="141">
        <f>BC$45*関係係数シート!DW14</f>
        <v>0</v>
      </c>
      <c r="BD16" s="141">
        <f>BD$45*関係係数シート!DX14</f>
        <v>0</v>
      </c>
      <c r="BE16" s="141">
        <f>BE$45*関係係数シート!DY14</f>
        <v>0</v>
      </c>
      <c r="BF16" s="141">
        <f>BF$45*関係係数シート!DZ14</f>
        <v>0</v>
      </c>
      <c r="BG16" s="141">
        <f>BG$45*関係係数シート!EA14</f>
        <v>0</v>
      </c>
      <c r="BH16" s="141">
        <f>BH$45*関係係数シート!EC14</f>
        <v>0</v>
      </c>
      <c r="BI16" s="141">
        <f>BI$45*関係係数シート!ED14</f>
        <v>0</v>
      </c>
      <c r="BJ16" s="141">
        <f>BJ$45*関係係数シート!EE14</f>
        <v>0</v>
      </c>
      <c r="BK16" s="141">
        <f>BK$45*関係係数シート!EF14</f>
        <v>0</v>
      </c>
      <c r="BL16" s="141">
        <f>BL$45*関係係数シート!EG14</f>
        <v>0</v>
      </c>
      <c r="BM16" s="141">
        <f>BM$45*関係係数シート!EI14</f>
        <v>0</v>
      </c>
      <c r="BN16" s="143">
        <f t="shared" si="0"/>
        <v>0</v>
      </c>
    </row>
    <row r="17" spans="2:66" ht="20.100000000000001" customHeight="1">
      <c r="B17" s="42" t="s">
        <v>11</v>
      </c>
      <c r="C17" s="43" t="s">
        <v>111</v>
      </c>
      <c r="D17" s="209">
        <f>設備投資の入力シート!D20</f>
        <v>0</v>
      </c>
      <c r="E17" s="214"/>
      <c r="F17" s="144">
        <f>D17*関係係数シート!D15</f>
        <v>0</v>
      </c>
      <c r="G17" s="144">
        <f>F17*関係係数シート!F15</f>
        <v>0</v>
      </c>
      <c r="H17" s="144">
        <f>F17*関係係数シート!E15</f>
        <v>0</v>
      </c>
      <c r="I17" s="211"/>
      <c r="J17" s="144">
        <v>0</v>
      </c>
      <c r="K17" s="144">
        <f>J17*関係係数シート!F15</f>
        <v>0</v>
      </c>
      <c r="L17" s="145">
        <f>J17*関係係数シート!E15</f>
        <v>0</v>
      </c>
      <c r="M17" s="138"/>
      <c r="N17" s="146"/>
      <c r="O17" s="147"/>
      <c r="P17" s="144">
        <f>$O$43*関係係数シート!G15</f>
        <v>0</v>
      </c>
      <c r="Q17" s="144">
        <f>P17*関係係数シート!D15</f>
        <v>0</v>
      </c>
      <c r="R17" s="144">
        <v>0</v>
      </c>
      <c r="S17" s="144">
        <f>R17*関係係数シート!F15</f>
        <v>0</v>
      </c>
      <c r="T17" s="145">
        <f>R17*関係係数シート!E15</f>
        <v>0</v>
      </c>
      <c r="U17" s="138"/>
      <c r="V17" s="151">
        <f>ROUND(F17*関係係数シート!$H15,0)</f>
        <v>0</v>
      </c>
      <c r="W17" s="151">
        <f>ROUND(J17*関係係数シート!$H15,0)</f>
        <v>0</v>
      </c>
      <c r="X17" s="152">
        <f>ROUND(R17*関係係数シート!$H15,0)</f>
        <v>0</v>
      </c>
      <c r="Y17" s="152">
        <f>ROUND(F17*関係係数シート!$I15,0)</f>
        <v>0</v>
      </c>
      <c r="Z17" s="212">
        <f>ROUND(J17*関係係数シート!$I15,0)</f>
        <v>0</v>
      </c>
      <c r="AA17" s="213">
        <f>ROUND(R17*関係係数シート!$I15,0)</f>
        <v>0</v>
      </c>
      <c r="AC17" s="42" t="s">
        <v>11</v>
      </c>
      <c r="AD17" s="43" t="s">
        <v>111</v>
      </c>
      <c r="AE17" s="139">
        <f>AE$45*関係係数シート!CY15</f>
        <v>0</v>
      </c>
      <c r="AF17" s="141">
        <f>AF$45*関係係数シート!CZ15</f>
        <v>0</v>
      </c>
      <c r="AG17" s="141">
        <f>AG$45*関係係数シート!DA15</f>
        <v>0</v>
      </c>
      <c r="AH17" s="141">
        <f>AH$45*関係係数シート!DB15</f>
        <v>0</v>
      </c>
      <c r="AI17" s="141">
        <f>AI$45*関係係数シート!DC15</f>
        <v>0</v>
      </c>
      <c r="AJ17" s="141">
        <f>AJ$45*関係係数シート!DD15</f>
        <v>0</v>
      </c>
      <c r="AK17" s="141">
        <f>AK$45*関係係数シート!DE15</f>
        <v>0</v>
      </c>
      <c r="AL17" s="141">
        <f>AL$45*関係係数シート!DF15</f>
        <v>0</v>
      </c>
      <c r="AM17" s="141">
        <f>AM$45*関係係数シート!DG15</f>
        <v>0</v>
      </c>
      <c r="AN17" s="141">
        <f>AN$45*関係係数シート!DH15</f>
        <v>0</v>
      </c>
      <c r="AO17" s="141">
        <f>AO$45*関係係数シート!DI15</f>
        <v>0</v>
      </c>
      <c r="AP17" s="141">
        <f>AP$45*関係係数シート!DJ15</f>
        <v>0</v>
      </c>
      <c r="AQ17" s="141">
        <f>AQ$45*関係係数シート!DK15</f>
        <v>0</v>
      </c>
      <c r="AR17" s="141">
        <f>AR$45*関係係数シート!DL15</f>
        <v>0</v>
      </c>
      <c r="AS17" s="141">
        <f>AS$45*関係係数シート!DM15</f>
        <v>0</v>
      </c>
      <c r="AT17" s="141">
        <f>AT$45*関係係数シート!DN15</f>
        <v>0</v>
      </c>
      <c r="AU17" s="141">
        <f>AU$45*関係係数シート!DO15</f>
        <v>0</v>
      </c>
      <c r="AV17" s="141">
        <f>AV$45*関係係数シート!DP15</f>
        <v>0</v>
      </c>
      <c r="AW17" s="141">
        <f>AW$45*関係係数シート!DQ15</f>
        <v>0</v>
      </c>
      <c r="AX17" s="141">
        <f>AX$45*関係係数シート!DR15</f>
        <v>0</v>
      </c>
      <c r="AY17" s="141">
        <f>AY$45*関係係数シート!DS15</f>
        <v>0</v>
      </c>
      <c r="AZ17" s="141">
        <f>AZ$45*関係係数シート!DT15</f>
        <v>0</v>
      </c>
      <c r="BA17" s="141">
        <f>BA$45*関係係数シート!DU15</f>
        <v>0</v>
      </c>
      <c r="BB17" s="141">
        <f>BB$45*関係係数シート!DV15</f>
        <v>0</v>
      </c>
      <c r="BC17" s="141">
        <f>BC$45*関係係数シート!DW15</f>
        <v>0</v>
      </c>
      <c r="BD17" s="141">
        <f>BD$45*関係係数シート!DX15</f>
        <v>0</v>
      </c>
      <c r="BE17" s="141">
        <f>BE$45*関係係数シート!DY15</f>
        <v>0</v>
      </c>
      <c r="BF17" s="141">
        <f>BF$45*関係係数シート!DZ15</f>
        <v>0</v>
      </c>
      <c r="BG17" s="141">
        <f>BG$45*関係係数シート!EA15</f>
        <v>0</v>
      </c>
      <c r="BH17" s="141">
        <f>BH$45*関係係数シート!EC15</f>
        <v>0</v>
      </c>
      <c r="BI17" s="141">
        <f>BI$45*関係係数シート!ED15</f>
        <v>0</v>
      </c>
      <c r="BJ17" s="141">
        <f>BJ$45*関係係数シート!EE15</f>
        <v>0</v>
      </c>
      <c r="BK17" s="141">
        <f>BK$45*関係係数シート!EF15</f>
        <v>0</v>
      </c>
      <c r="BL17" s="141">
        <f>BL$45*関係係数シート!EG15</f>
        <v>0</v>
      </c>
      <c r="BM17" s="141">
        <f>BM$45*関係係数シート!EI15</f>
        <v>0</v>
      </c>
      <c r="BN17" s="143">
        <f t="shared" si="0"/>
        <v>0</v>
      </c>
    </row>
    <row r="18" spans="2:66" ht="20.100000000000001" customHeight="1">
      <c r="B18" s="42" t="s">
        <v>12</v>
      </c>
      <c r="C18" s="43" t="s">
        <v>112</v>
      </c>
      <c r="D18" s="209">
        <f>設備投資の入力シート!D21</f>
        <v>0</v>
      </c>
      <c r="E18" s="214"/>
      <c r="F18" s="144">
        <f>D18*関係係数シート!D16</f>
        <v>0</v>
      </c>
      <c r="G18" s="144">
        <f>F18*関係係数シート!F16</f>
        <v>0</v>
      </c>
      <c r="H18" s="144">
        <f>F18*関係係数シート!E16</f>
        <v>0</v>
      </c>
      <c r="I18" s="211"/>
      <c r="J18" s="144">
        <v>0</v>
      </c>
      <c r="K18" s="144">
        <f>J18*関係係数シート!F16</f>
        <v>0</v>
      </c>
      <c r="L18" s="145">
        <f>J18*関係係数シート!E16</f>
        <v>0</v>
      </c>
      <c r="M18" s="138"/>
      <c r="N18" s="146"/>
      <c r="O18" s="147"/>
      <c r="P18" s="144">
        <f>$O$43*関係係数シート!G16</f>
        <v>0</v>
      </c>
      <c r="Q18" s="144">
        <f>P18*関係係数シート!D16</f>
        <v>0</v>
      </c>
      <c r="R18" s="144">
        <v>0</v>
      </c>
      <c r="S18" s="144">
        <f>R18*関係係数シート!F16</f>
        <v>0</v>
      </c>
      <c r="T18" s="145">
        <f>R18*関係係数シート!E16</f>
        <v>0</v>
      </c>
      <c r="U18" s="138"/>
      <c r="V18" s="151">
        <f>ROUND(F18*関係係数シート!$H16,0)</f>
        <v>0</v>
      </c>
      <c r="W18" s="151">
        <f>ROUND(J18*関係係数シート!$H16,0)</f>
        <v>0</v>
      </c>
      <c r="X18" s="152">
        <f>ROUND(R18*関係係数シート!$H16,0)</f>
        <v>0</v>
      </c>
      <c r="Y18" s="152">
        <f>ROUND(F18*関係係数シート!$I16,0)</f>
        <v>0</v>
      </c>
      <c r="Z18" s="212">
        <f>ROUND(J18*関係係数シート!$I16,0)</f>
        <v>0</v>
      </c>
      <c r="AA18" s="213">
        <f>ROUND(R18*関係係数シート!$I16,0)</f>
        <v>0</v>
      </c>
      <c r="AC18" s="42" t="s">
        <v>12</v>
      </c>
      <c r="AD18" s="43" t="s">
        <v>112</v>
      </c>
      <c r="AE18" s="139">
        <f>AE$45*関係係数シート!CY16</f>
        <v>0</v>
      </c>
      <c r="AF18" s="141">
        <f>AF$45*関係係数シート!CZ16</f>
        <v>0</v>
      </c>
      <c r="AG18" s="141">
        <f>AG$45*関係係数シート!DA16</f>
        <v>0</v>
      </c>
      <c r="AH18" s="141">
        <f>AH$45*関係係数シート!DB16</f>
        <v>0</v>
      </c>
      <c r="AI18" s="141">
        <f>AI$45*関係係数シート!DC16</f>
        <v>0</v>
      </c>
      <c r="AJ18" s="141">
        <f>AJ$45*関係係数シート!DD16</f>
        <v>0</v>
      </c>
      <c r="AK18" s="141">
        <f>AK$45*関係係数シート!DE16</f>
        <v>0</v>
      </c>
      <c r="AL18" s="141">
        <f>AL$45*関係係数シート!DF16</f>
        <v>0</v>
      </c>
      <c r="AM18" s="141">
        <f>AM$45*関係係数シート!DG16</f>
        <v>0</v>
      </c>
      <c r="AN18" s="141">
        <f>AN$45*関係係数シート!DH16</f>
        <v>0</v>
      </c>
      <c r="AO18" s="141">
        <f>AO$45*関係係数シート!DI16</f>
        <v>0</v>
      </c>
      <c r="AP18" s="141">
        <f>AP$45*関係係数シート!DJ16</f>
        <v>0</v>
      </c>
      <c r="AQ18" s="141">
        <f>AQ$45*関係係数シート!DK16</f>
        <v>0</v>
      </c>
      <c r="AR18" s="141">
        <f>AR$45*関係係数シート!DL16</f>
        <v>0</v>
      </c>
      <c r="AS18" s="141">
        <f>AS$45*関係係数シート!DM16</f>
        <v>0</v>
      </c>
      <c r="AT18" s="141">
        <f>AT$45*関係係数シート!DN16</f>
        <v>0</v>
      </c>
      <c r="AU18" s="141">
        <f>AU$45*関係係数シート!DO16</f>
        <v>0</v>
      </c>
      <c r="AV18" s="141">
        <f>AV$45*関係係数シート!DP16</f>
        <v>0</v>
      </c>
      <c r="AW18" s="141">
        <f>AW$45*関係係数シート!DQ16</f>
        <v>0</v>
      </c>
      <c r="AX18" s="141">
        <f>AX$45*関係係数シート!DR16</f>
        <v>0</v>
      </c>
      <c r="AY18" s="141">
        <f>AY$45*関係係数シート!DS16</f>
        <v>0</v>
      </c>
      <c r="AZ18" s="141">
        <f>AZ$45*関係係数シート!DT16</f>
        <v>0</v>
      </c>
      <c r="BA18" s="141">
        <f>BA$45*関係係数シート!DU16</f>
        <v>0</v>
      </c>
      <c r="BB18" s="141">
        <f>BB$45*関係係数シート!DV16</f>
        <v>0</v>
      </c>
      <c r="BC18" s="141">
        <f>BC$45*関係係数シート!DW16</f>
        <v>0</v>
      </c>
      <c r="BD18" s="141">
        <f>BD$45*関係係数シート!DX16</f>
        <v>0</v>
      </c>
      <c r="BE18" s="141">
        <f>BE$45*関係係数シート!DY16</f>
        <v>0</v>
      </c>
      <c r="BF18" s="141">
        <f>BF$45*関係係数シート!DZ16</f>
        <v>0</v>
      </c>
      <c r="BG18" s="141">
        <f>BG$45*関係係数シート!EA16</f>
        <v>0</v>
      </c>
      <c r="BH18" s="141">
        <f>BH$45*関係係数シート!EC16</f>
        <v>0</v>
      </c>
      <c r="BI18" s="141">
        <f>BI$45*関係係数シート!ED16</f>
        <v>0</v>
      </c>
      <c r="BJ18" s="141">
        <f>BJ$45*関係係数シート!EE16</f>
        <v>0</v>
      </c>
      <c r="BK18" s="141">
        <f>BK$45*関係係数シート!EF16</f>
        <v>0</v>
      </c>
      <c r="BL18" s="141">
        <f>BL$45*関係係数シート!EG16</f>
        <v>0</v>
      </c>
      <c r="BM18" s="141">
        <f>BM$45*関係係数シート!EI16</f>
        <v>0</v>
      </c>
      <c r="BN18" s="143">
        <f t="shared" si="0"/>
        <v>0</v>
      </c>
    </row>
    <row r="19" spans="2:66" ht="20.100000000000001" customHeight="1">
      <c r="B19" s="42" t="s">
        <v>13</v>
      </c>
      <c r="C19" s="43" t="s">
        <v>113</v>
      </c>
      <c r="D19" s="209">
        <f>設備投資の入力シート!D22</f>
        <v>0</v>
      </c>
      <c r="E19" s="214"/>
      <c r="F19" s="144">
        <f>D19*関係係数シート!D17</f>
        <v>0</v>
      </c>
      <c r="G19" s="144">
        <f>F19*関係係数シート!F17</f>
        <v>0</v>
      </c>
      <c r="H19" s="144">
        <f>F19*関係係数シート!E17</f>
        <v>0</v>
      </c>
      <c r="I19" s="211"/>
      <c r="J19" s="144">
        <v>0</v>
      </c>
      <c r="K19" s="144">
        <f>J19*関係係数シート!F17</f>
        <v>0</v>
      </c>
      <c r="L19" s="145">
        <f>J19*関係係数シート!E17</f>
        <v>0</v>
      </c>
      <c r="M19" s="138"/>
      <c r="N19" s="146"/>
      <c r="O19" s="147"/>
      <c r="P19" s="144">
        <f>$O$43*関係係数シート!G17</f>
        <v>0</v>
      </c>
      <c r="Q19" s="144">
        <f>P19*関係係数シート!D17</f>
        <v>0</v>
      </c>
      <c r="R19" s="144">
        <v>0</v>
      </c>
      <c r="S19" s="144">
        <f>R19*関係係数シート!F17</f>
        <v>0</v>
      </c>
      <c r="T19" s="145">
        <f>R19*関係係数シート!E17</f>
        <v>0</v>
      </c>
      <c r="U19" s="138"/>
      <c r="V19" s="151">
        <f>ROUND(F19*関係係数シート!$H17,0)</f>
        <v>0</v>
      </c>
      <c r="W19" s="151">
        <f>ROUND(J19*関係係数シート!$H17,0)</f>
        <v>0</v>
      </c>
      <c r="X19" s="152">
        <f>ROUND(R19*関係係数シート!$H17,0)</f>
        <v>0</v>
      </c>
      <c r="Y19" s="152">
        <f>ROUND(F19*関係係数シート!$I17,0)</f>
        <v>0</v>
      </c>
      <c r="Z19" s="212">
        <f>ROUND(J19*関係係数シート!$I17,0)</f>
        <v>0</v>
      </c>
      <c r="AA19" s="213">
        <f>ROUND(R19*関係係数シート!$I17,0)</f>
        <v>0</v>
      </c>
      <c r="AC19" s="42" t="s">
        <v>13</v>
      </c>
      <c r="AD19" s="43" t="s">
        <v>113</v>
      </c>
      <c r="AE19" s="139">
        <f>AE$45*関係係数シート!CY17</f>
        <v>0</v>
      </c>
      <c r="AF19" s="141">
        <f>AF$45*関係係数シート!CZ17</f>
        <v>0</v>
      </c>
      <c r="AG19" s="141">
        <f>AG$45*関係係数シート!DA17</f>
        <v>0</v>
      </c>
      <c r="AH19" s="141">
        <f>AH$45*関係係数シート!DB17</f>
        <v>0</v>
      </c>
      <c r="AI19" s="141">
        <f>AI$45*関係係数シート!DC17</f>
        <v>0</v>
      </c>
      <c r="AJ19" s="141">
        <f>AJ$45*関係係数シート!DD17</f>
        <v>0</v>
      </c>
      <c r="AK19" s="141">
        <f>AK$45*関係係数シート!DE17</f>
        <v>0</v>
      </c>
      <c r="AL19" s="141">
        <f>AL$45*関係係数シート!DF17</f>
        <v>0</v>
      </c>
      <c r="AM19" s="141">
        <f>AM$45*関係係数シート!DG17</f>
        <v>0</v>
      </c>
      <c r="AN19" s="141">
        <f>AN$45*関係係数シート!DH17</f>
        <v>0</v>
      </c>
      <c r="AO19" s="141">
        <f>AO$45*関係係数シート!DI17</f>
        <v>0</v>
      </c>
      <c r="AP19" s="141">
        <f>AP$45*関係係数シート!DJ17</f>
        <v>0</v>
      </c>
      <c r="AQ19" s="141">
        <f>AQ$45*関係係数シート!DK17</f>
        <v>0</v>
      </c>
      <c r="AR19" s="141">
        <f>AR$45*関係係数シート!DL17</f>
        <v>0</v>
      </c>
      <c r="AS19" s="141">
        <f>AS$45*関係係数シート!DM17</f>
        <v>0</v>
      </c>
      <c r="AT19" s="141">
        <f>AT$45*関係係数シート!DN17</f>
        <v>0</v>
      </c>
      <c r="AU19" s="141">
        <f>AU$45*関係係数シート!DO17</f>
        <v>0</v>
      </c>
      <c r="AV19" s="141">
        <f>AV$45*関係係数シート!DP17</f>
        <v>0</v>
      </c>
      <c r="AW19" s="141">
        <f>AW$45*関係係数シート!DQ17</f>
        <v>0</v>
      </c>
      <c r="AX19" s="141">
        <f>AX$45*関係係数シート!DR17</f>
        <v>0</v>
      </c>
      <c r="AY19" s="141">
        <f>AY$45*関係係数シート!DS17</f>
        <v>0</v>
      </c>
      <c r="AZ19" s="141">
        <f>AZ$45*関係係数シート!DT17</f>
        <v>0</v>
      </c>
      <c r="BA19" s="141">
        <f>BA$45*関係係数シート!DU17</f>
        <v>0</v>
      </c>
      <c r="BB19" s="141">
        <f>BB$45*関係係数シート!DV17</f>
        <v>0</v>
      </c>
      <c r="BC19" s="141">
        <f>BC$45*関係係数シート!DW17</f>
        <v>0</v>
      </c>
      <c r="BD19" s="141">
        <f>BD$45*関係係数シート!DX17</f>
        <v>0</v>
      </c>
      <c r="BE19" s="141">
        <f>BE$45*関係係数シート!DY17</f>
        <v>0</v>
      </c>
      <c r="BF19" s="141">
        <f>BF$45*関係係数シート!DZ17</f>
        <v>0</v>
      </c>
      <c r="BG19" s="141">
        <f>BG$45*関係係数シート!EA17</f>
        <v>0</v>
      </c>
      <c r="BH19" s="141">
        <f>BH$45*関係係数シート!EC17</f>
        <v>0</v>
      </c>
      <c r="BI19" s="141">
        <f>BI$45*関係係数シート!ED17</f>
        <v>0</v>
      </c>
      <c r="BJ19" s="141">
        <f>BJ$45*関係係数シート!EE17</f>
        <v>0</v>
      </c>
      <c r="BK19" s="141">
        <f>BK$45*関係係数シート!EF17</f>
        <v>0</v>
      </c>
      <c r="BL19" s="141">
        <f>BL$45*関係係数シート!EG17</f>
        <v>0</v>
      </c>
      <c r="BM19" s="141">
        <f>BM$45*関係係数シート!EI17</f>
        <v>0</v>
      </c>
      <c r="BN19" s="143">
        <f t="shared" si="0"/>
        <v>0</v>
      </c>
    </row>
    <row r="20" spans="2:66" ht="20.100000000000001" customHeight="1">
      <c r="B20" s="42" t="s">
        <v>14</v>
      </c>
      <c r="C20" s="43" t="s">
        <v>91</v>
      </c>
      <c r="D20" s="209">
        <f>設備投資の入力シート!D23</f>
        <v>0</v>
      </c>
      <c r="E20" s="214"/>
      <c r="F20" s="144">
        <f>D20*関係係数シート!D18</f>
        <v>0</v>
      </c>
      <c r="G20" s="144">
        <f>F20*関係係数シート!F18</f>
        <v>0</v>
      </c>
      <c r="H20" s="144">
        <f>F20*関係係数シート!E18</f>
        <v>0</v>
      </c>
      <c r="I20" s="211"/>
      <c r="J20" s="144">
        <v>0</v>
      </c>
      <c r="K20" s="144">
        <f>J20*関係係数シート!F18</f>
        <v>0</v>
      </c>
      <c r="L20" s="145">
        <f>J20*関係係数シート!E18</f>
        <v>0</v>
      </c>
      <c r="M20" s="138"/>
      <c r="N20" s="146"/>
      <c r="O20" s="147"/>
      <c r="P20" s="144">
        <f>$O$43*関係係数シート!G18</f>
        <v>0</v>
      </c>
      <c r="Q20" s="144">
        <f>P20*関係係数シート!D18</f>
        <v>0</v>
      </c>
      <c r="R20" s="144">
        <v>0</v>
      </c>
      <c r="S20" s="144">
        <f>R20*関係係数シート!F18</f>
        <v>0</v>
      </c>
      <c r="T20" s="145">
        <f>R20*関係係数シート!E18</f>
        <v>0</v>
      </c>
      <c r="U20" s="138"/>
      <c r="V20" s="151">
        <f>ROUND(F20*関係係数シート!$H18,0)</f>
        <v>0</v>
      </c>
      <c r="W20" s="151">
        <f>ROUND(J20*関係係数シート!$H18,0)</f>
        <v>0</v>
      </c>
      <c r="X20" s="152">
        <f>ROUND(R20*関係係数シート!$H18,0)</f>
        <v>0</v>
      </c>
      <c r="Y20" s="152">
        <f>ROUND(F20*関係係数シート!$I18,0)</f>
        <v>0</v>
      </c>
      <c r="Z20" s="212">
        <f>ROUND(J20*関係係数シート!$I18,0)</f>
        <v>0</v>
      </c>
      <c r="AA20" s="213">
        <f>ROUND(R20*関係係数シート!$I18,0)</f>
        <v>0</v>
      </c>
      <c r="AC20" s="42" t="s">
        <v>14</v>
      </c>
      <c r="AD20" s="43" t="s">
        <v>91</v>
      </c>
      <c r="AE20" s="139">
        <f>AE$45*関係係数シート!CY18</f>
        <v>0</v>
      </c>
      <c r="AF20" s="141">
        <f>AF$45*関係係数シート!CZ18</f>
        <v>0</v>
      </c>
      <c r="AG20" s="141">
        <f>AG$45*関係係数シート!DA18</f>
        <v>0</v>
      </c>
      <c r="AH20" s="141">
        <f>AH$45*関係係数シート!DB18</f>
        <v>0</v>
      </c>
      <c r="AI20" s="141">
        <f>AI$45*関係係数シート!DC18</f>
        <v>0</v>
      </c>
      <c r="AJ20" s="141">
        <f>AJ$45*関係係数シート!DD18</f>
        <v>0</v>
      </c>
      <c r="AK20" s="141">
        <f>AK$45*関係係数シート!DE18</f>
        <v>0</v>
      </c>
      <c r="AL20" s="141">
        <f>AL$45*関係係数シート!DF18</f>
        <v>0</v>
      </c>
      <c r="AM20" s="141">
        <f>AM$45*関係係数シート!DG18</f>
        <v>0</v>
      </c>
      <c r="AN20" s="141">
        <f>AN$45*関係係数シート!DH18</f>
        <v>0</v>
      </c>
      <c r="AO20" s="141">
        <f>AO$45*関係係数シート!DI18</f>
        <v>0</v>
      </c>
      <c r="AP20" s="141">
        <f>AP$45*関係係数シート!DJ18</f>
        <v>0</v>
      </c>
      <c r="AQ20" s="141">
        <f>AQ$45*関係係数シート!DK18</f>
        <v>0</v>
      </c>
      <c r="AR20" s="141">
        <f>AR$45*関係係数シート!DL18</f>
        <v>0</v>
      </c>
      <c r="AS20" s="141">
        <f>AS$45*関係係数シート!DM18</f>
        <v>0</v>
      </c>
      <c r="AT20" s="141">
        <f>AT$45*関係係数シート!DN18</f>
        <v>0</v>
      </c>
      <c r="AU20" s="141">
        <f>AU$45*関係係数シート!DO18</f>
        <v>0</v>
      </c>
      <c r="AV20" s="141">
        <f>AV$45*関係係数シート!DP18</f>
        <v>0</v>
      </c>
      <c r="AW20" s="141">
        <f>AW$45*関係係数シート!DQ18</f>
        <v>0</v>
      </c>
      <c r="AX20" s="141">
        <f>AX$45*関係係数シート!DR18</f>
        <v>0</v>
      </c>
      <c r="AY20" s="141">
        <f>AY$45*関係係数シート!DS18</f>
        <v>0</v>
      </c>
      <c r="AZ20" s="141">
        <f>AZ$45*関係係数シート!DT18</f>
        <v>0</v>
      </c>
      <c r="BA20" s="141">
        <f>BA$45*関係係数シート!DU18</f>
        <v>0</v>
      </c>
      <c r="BB20" s="141">
        <f>BB$45*関係係数シート!DV18</f>
        <v>0</v>
      </c>
      <c r="BC20" s="141">
        <f>BC$45*関係係数シート!DW18</f>
        <v>0</v>
      </c>
      <c r="BD20" s="141">
        <f>BD$45*関係係数シート!DX18</f>
        <v>0</v>
      </c>
      <c r="BE20" s="141">
        <f>BE$45*関係係数シート!DY18</f>
        <v>0</v>
      </c>
      <c r="BF20" s="141">
        <f>BF$45*関係係数シート!DZ18</f>
        <v>0</v>
      </c>
      <c r="BG20" s="141">
        <f>BG$45*関係係数シート!EA18</f>
        <v>0</v>
      </c>
      <c r="BH20" s="141">
        <f>BH$45*関係係数シート!EC18</f>
        <v>0</v>
      </c>
      <c r="BI20" s="141">
        <f>BI$45*関係係数シート!ED18</f>
        <v>0</v>
      </c>
      <c r="BJ20" s="141">
        <f>BJ$45*関係係数シート!EE18</f>
        <v>0</v>
      </c>
      <c r="BK20" s="141">
        <f>BK$45*関係係数シート!EF18</f>
        <v>0</v>
      </c>
      <c r="BL20" s="141">
        <f>BL$45*関係係数シート!EG18</f>
        <v>0</v>
      </c>
      <c r="BM20" s="141">
        <f>BM$45*関係係数シート!EI18</f>
        <v>0</v>
      </c>
      <c r="BN20" s="143">
        <f t="shared" si="0"/>
        <v>0</v>
      </c>
    </row>
    <row r="21" spans="2:66" ht="20.100000000000001" customHeight="1">
      <c r="B21" s="42" t="s">
        <v>15</v>
      </c>
      <c r="C21" s="43" t="s">
        <v>39</v>
      </c>
      <c r="D21" s="209">
        <f>設備投資の入力シート!D24</f>
        <v>0</v>
      </c>
      <c r="E21" s="214"/>
      <c r="F21" s="144">
        <f>D21*関係係数シート!D19</f>
        <v>0</v>
      </c>
      <c r="G21" s="144">
        <f>F21*関係係数シート!F19</f>
        <v>0</v>
      </c>
      <c r="H21" s="144">
        <f>F21*関係係数シート!E19</f>
        <v>0</v>
      </c>
      <c r="I21" s="211"/>
      <c r="J21" s="144">
        <v>0</v>
      </c>
      <c r="K21" s="144">
        <f>J21*関係係数シート!F19</f>
        <v>0</v>
      </c>
      <c r="L21" s="145">
        <f>J21*関係係数シート!E19</f>
        <v>0</v>
      </c>
      <c r="M21" s="138"/>
      <c r="N21" s="146"/>
      <c r="O21" s="147"/>
      <c r="P21" s="144">
        <f>$O$43*関係係数シート!G19</f>
        <v>0</v>
      </c>
      <c r="Q21" s="144">
        <f>P21*関係係数シート!D19</f>
        <v>0</v>
      </c>
      <c r="R21" s="144">
        <v>0</v>
      </c>
      <c r="S21" s="144">
        <f>R21*関係係数シート!F19</f>
        <v>0</v>
      </c>
      <c r="T21" s="145">
        <f>R21*関係係数シート!E19</f>
        <v>0</v>
      </c>
      <c r="U21" s="138"/>
      <c r="V21" s="151">
        <f>ROUND(F21*関係係数シート!$H19,0)</f>
        <v>0</v>
      </c>
      <c r="W21" s="151">
        <f>ROUND(J21*関係係数シート!$H19,0)</f>
        <v>0</v>
      </c>
      <c r="X21" s="152">
        <f>ROUND(R21*関係係数シート!$H19,0)</f>
        <v>0</v>
      </c>
      <c r="Y21" s="152">
        <f>ROUND(F21*関係係数シート!$I19,0)</f>
        <v>0</v>
      </c>
      <c r="Z21" s="212">
        <f>ROUND(J21*関係係数シート!$I19,0)</f>
        <v>0</v>
      </c>
      <c r="AA21" s="213">
        <f>ROUND(R21*関係係数シート!$I19,0)</f>
        <v>0</v>
      </c>
      <c r="AC21" s="42" t="s">
        <v>15</v>
      </c>
      <c r="AD21" s="43" t="s">
        <v>39</v>
      </c>
      <c r="AE21" s="139">
        <f>AE$45*関係係数シート!CY19</f>
        <v>0</v>
      </c>
      <c r="AF21" s="141">
        <f>AF$45*関係係数シート!CZ19</f>
        <v>0</v>
      </c>
      <c r="AG21" s="141">
        <f>AG$45*関係係数シート!DA19</f>
        <v>0</v>
      </c>
      <c r="AH21" s="141">
        <f>AH$45*関係係数シート!DB19</f>
        <v>0</v>
      </c>
      <c r="AI21" s="141">
        <f>AI$45*関係係数シート!DC19</f>
        <v>0</v>
      </c>
      <c r="AJ21" s="141">
        <f>AJ$45*関係係数シート!DD19</f>
        <v>0</v>
      </c>
      <c r="AK21" s="141">
        <f>AK$45*関係係数シート!DE19</f>
        <v>0</v>
      </c>
      <c r="AL21" s="141">
        <f>AL$45*関係係数シート!DF19</f>
        <v>0</v>
      </c>
      <c r="AM21" s="141">
        <f>AM$45*関係係数シート!DG19</f>
        <v>0</v>
      </c>
      <c r="AN21" s="141">
        <f>AN$45*関係係数シート!DH19</f>
        <v>0</v>
      </c>
      <c r="AO21" s="141">
        <f>AO$45*関係係数シート!DI19</f>
        <v>0</v>
      </c>
      <c r="AP21" s="141">
        <f>AP$45*関係係数シート!DJ19</f>
        <v>0</v>
      </c>
      <c r="AQ21" s="141">
        <f>AQ$45*関係係数シート!DK19</f>
        <v>0</v>
      </c>
      <c r="AR21" s="141">
        <f>AR$45*関係係数シート!DL19</f>
        <v>0</v>
      </c>
      <c r="AS21" s="141">
        <f>AS$45*関係係数シート!DM19</f>
        <v>0</v>
      </c>
      <c r="AT21" s="141">
        <f>AT$45*関係係数シート!DN19</f>
        <v>0</v>
      </c>
      <c r="AU21" s="141">
        <f>AU$45*関係係数シート!DO19</f>
        <v>0</v>
      </c>
      <c r="AV21" s="141">
        <f>AV$45*関係係数シート!DP19</f>
        <v>0</v>
      </c>
      <c r="AW21" s="141">
        <f>AW$45*関係係数シート!DQ19</f>
        <v>0</v>
      </c>
      <c r="AX21" s="141">
        <f>AX$45*関係係数シート!DR19</f>
        <v>0</v>
      </c>
      <c r="AY21" s="141">
        <f>AY$45*関係係数シート!DS19</f>
        <v>0</v>
      </c>
      <c r="AZ21" s="141">
        <f>AZ$45*関係係数シート!DT19</f>
        <v>0</v>
      </c>
      <c r="BA21" s="141">
        <f>BA$45*関係係数シート!DU19</f>
        <v>0</v>
      </c>
      <c r="BB21" s="141">
        <f>BB$45*関係係数シート!DV19</f>
        <v>0</v>
      </c>
      <c r="BC21" s="141">
        <f>BC$45*関係係数シート!DW19</f>
        <v>0</v>
      </c>
      <c r="BD21" s="141">
        <f>BD$45*関係係数シート!DX19</f>
        <v>0</v>
      </c>
      <c r="BE21" s="141">
        <f>BE$45*関係係数シート!DY19</f>
        <v>0</v>
      </c>
      <c r="BF21" s="141">
        <f>BF$45*関係係数シート!DZ19</f>
        <v>0</v>
      </c>
      <c r="BG21" s="141">
        <f>BG$45*関係係数シート!EA19</f>
        <v>0</v>
      </c>
      <c r="BH21" s="141">
        <f>BH$45*関係係数シート!EC19</f>
        <v>0</v>
      </c>
      <c r="BI21" s="141">
        <f>BI$45*関係係数シート!ED19</f>
        <v>0</v>
      </c>
      <c r="BJ21" s="141">
        <f>BJ$45*関係係数シート!EE19</f>
        <v>0</v>
      </c>
      <c r="BK21" s="141">
        <f>BK$45*関係係数シート!EF19</f>
        <v>0</v>
      </c>
      <c r="BL21" s="141">
        <f>BL$45*関係係数シート!EG19</f>
        <v>0</v>
      </c>
      <c r="BM21" s="141">
        <f>BM$45*関係係数シート!EI19</f>
        <v>0</v>
      </c>
      <c r="BN21" s="143">
        <f t="shared" si="0"/>
        <v>0</v>
      </c>
    </row>
    <row r="22" spans="2:66" ht="20.100000000000001" customHeight="1">
      <c r="B22" s="42" t="s">
        <v>16</v>
      </c>
      <c r="C22" s="43" t="s">
        <v>163</v>
      </c>
      <c r="D22" s="209">
        <f>設備投資の入力シート!D25</f>
        <v>0</v>
      </c>
      <c r="E22" s="214"/>
      <c r="F22" s="144">
        <f>D22*関係係数シート!D20</f>
        <v>0</v>
      </c>
      <c r="G22" s="144">
        <f>F22*関係係数シート!F20</f>
        <v>0</v>
      </c>
      <c r="H22" s="144">
        <f>F22*関係係数シート!E20</f>
        <v>0</v>
      </c>
      <c r="I22" s="211"/>
      <c r="J22" s="144">
        <v>0</v>
      </c>
      <c r="K22" s="144">
        <f>J22*関係係数シート!F20</f>
        <v>0</v>
      </c>
      <c r="L22" s="145">
        <f>J22*関係係数シート!E20</f>
        <v>0</v>
      </c>
      <c r="M22" s="138"/>
      <c r="N22" s="146"/>
      <c r="O22" s="147"/>
      <c r="P22" s="144">
        <f>$O$43*関係係数シート!G20</f>
        <v>0</v>
      </c>
      <c r="Q22" s="144">
        <f>P22*関係係数シート!D20</f>
        <v>0</v>
      </c>
      <c r="R22" s="144">
        <v>0</v>
      </c>
      <c r="S22" s="144">
        <f>R22*関係係数シート!F20</f>
        <v>0</v>
      </c>
      <c r="T22" s="145">
        <f>R22*関係係数シート!E20</f>
        <v>0</v>
      </c>
      <c r="U22" s="138"/>
      <c r="V22" s="151">
        <f>ROUND(F22*関係係数シート!$H20,0)</f>
        <v>0</v>
      </c>
      <c r="W22" s="151">
        <f>ROUND(J22*関係係数シート!$H20,0)</f>
        <v>0</v>
      </c>
      <c r="X22" s="152">
        <f>ROUND(R22*関係係数シート!$H20,0)</f>
        <v>0</v>
      </c>
      <c r="Y22" s="152">
        <f>ROUND(F22*関係係数シート!$I20,0)</f>
        <v>0</v>
      </c>
      <c r="Z22" s="212">
        <f>ROUND(J22*関係係数シート!$I20,0)</f>
        <v>0</v>
      </c>
      <c r="AA22" s="213">
        <f>ROUND(R22*関係係数シート!$I20,0)</f>
        <v>0</v>
      </c>
      <c r="AC22" s="42" t="s">
        <v>16</v>
      </c>
      <c r="AD22" s="43" t="s">
        <v>163</v>
      </c>
      <c r="AE22" s="139">
        <f>AE$45*関係係数シート!CY20</f>
        <v>0</v>
      </c>
      <c r="AF22" s="141">
        <f>AF$45*関係係数シート!CZ20</f>
        <v>0</v>
      </c>
      <c r="AG22" s="141">
        <f>AG$45*関係係数シート!DA20</f>
        <v>0</v>
      </c>
      <c r="AH22" s="141">
        <f>AH$45*関係係数シート!DB20</f>
        <v>0</v>
      </c>
      <c r="AI22" s="141">
        <f>AI$45*関係係数シート!DC20</f>
        <v>0</v>
      </c>
      <c r="AJ22" s="141">
        <f>AJ$45*関係係数シート!DD20</f>
        <v>0</v>
      </c>
      <c r="AK22" s="141">
        <f>AK$45*関係係数シート!DE20</f>
        <v>0</v>
      </c>
      <c r="AL22" s="141">
        <f>AL$45*関係係数シート!DF20</f>
        <v>0</v>
      </c>
      <c r="AM22" s="141">
        <f>AM$45*関係係数シート!DG20</f>
        <v>0</v>
      </c>
      <c r="AN22" s="141">
        <f>AN$45*関係係数シート!DH20</f>
        <v>0</v>
      </c>
      <c r="AO22" s="141">
        <f>AO$45*関係係数シート!DI20</f>
        <v>0</v>
      </c>
      <c r="AP22" s="141">
        <f>AP$45*関係係数シート!DJ20</f>
        <v>0</v>
      </c>
      <c r="AQ22" s="141">
        <f>AQ$45*関係係数シート!DK20</f>
        <v>0</v>
      </c>
      <c r="AR22" s="141">
        <f>AR$45*関係係数シート!DL20</f>
        <v>0</v>
      </c>
      <c r="AS22" s="141">
        <f>AS$45*関係係数シート!DM20</f>
        <v>0</v>
      </c>
      <c r="AT22" s="141">
        <f>AT$45*関係係数シート!DN20</f>
        <v>0</v>
      </c>
      <c r="AU22" s="141">
        <f>AU$45*関係係数シート!DO20</f>
        <v>0</v>
      </c>
      <c r="AV22" s="141">
        <f>AV$45*関係係数シート!DP20</f>
        <v>0</v>
      </c>
      <c r="AW22" s="141">
        <f>AW$45*関係係数シート!DQ20</f>
        <v>0</v>
      </c>
      <c r="AX22" s="141">
        <f>AX$45*関係係数シート!DR20</f>
        <v>0</v>
      </c>
      <c r="AY22" s="141">
        <f>AY$45*関係係数シート!DS20</f>
        <v>0</v>
      </c>
      <c r="AZ22" s="141">
        <f>AZ$45*関係係数シート!DT20</f>
        <v>0</v>
      </c>
      <c r="BA22" s="141">
        <f>BA$45*関係係数シート!DU20</f>
        <v>0</v>
      </c>
      <c r="BB22" s="141">
        <f>BB$45*関係係数シート!DV20</f>
        <v>0</v>
      </c>
      <c r="BC22" s="141">
        <f>BC$45*関係係数シート!DW20</f>
        <v>0</v>
      </c>
      <c r="BD22" s="141">
        <f>BD$45*関係係数シート!DX20</f>
        <v>0</v>
      </c>
      <c r="BE22" s="141">
        <f>BE$45*関係係数シート!DY20</f>
        <v>0</v>
      </c>
      <c r="BF22" s="141">
        <f>BF$45*関係係数シート!DZ20</f>
        <v>0</v>
      </c>
      <c r="BG22" s="141">
        <f>BG$45*関係係数シート!EA20</f>
        <v>0</v>
      </c>
      <c r="BH22" s="141">
        <f>BH$45*関係係数シート!EC20</f>
        <v>0</v>
      </c>
      <c r="BI22" s="141">
        <f>BI$45*関係係数シート!ED20</f>
        <v>0</v>
      </c>
      <c r="BJ22" s="141">
        <f>BJ$45*関係係数シート!EE20</f>
        <v>0</v>
      </c>
      <c r="BK22" s="141">
        <f>BK$45*関係係数シート!EF20</f>
        <v>0</v>
      </c>
      <c r="BL22" s="141">
        <f>BL$45*関係係数シート!EG20</f>
        <v>0</v>
      </c>
      <c r="BM22" s="141">
        <f>BM$45*関係係数シート!EI20</f>
        <v>0</v>
      </c>
      <c r="BN22" s="143">
        <f t="shared" si="0"/>
        <v>0</v>
      </c>
    </row>
    <row r="23" spans="2:66" ht="20.100000000000001" customHeight="1">
      <c r="B23" s="42" t="s">
        <v>17</v>
      </c>
      <c r="C23" s="43" t="s">
        <v>40</v>
      </c>
      <c r="D23" s="209">
        <f>設備投資の入力シート!D26</f>
        <v>0</v>
      </c>
      <c r="E23" s="214"/>
      <c r="F23" s="144">
        <f>D23*関係係数シート!D21</f>
        <v>0</v>
      </c>
      <c r="G23" s="144">
        <f>F23*関係係数シート!F21</f>
        <v>0</v>
      </c>
      <c r="H23" s="144">
        <f>F23*関係係数シート!E21</f>
        <v>0</v>
      </c>
      <c r="I23" s="211"/>
      <c r="J23" s="144">
        <v>0</v>
      </c>
      <c r="K23" s="144">
        <f>J23*関係係数シート!F21</f>
        <v>0</v>
      </c>
      <c r="L23" s="145">
        <f>J23*関係係数シート!E21</f>
        <v>0</v>
      </c>
      <c r="M23" s="138"/>
      <c r="N23" s="146"/>
      <c r="O23" s="147"/>
      <c r="P23" s="144">
        <f>$O$43*関係係数シート!G21</f>
        <v>0</v>
      </c>
      <c r="Q23" s="144">
        <f>P23*関係係数シート!D21</f>
        <v>0</v>
      </c>
      <c r="R23" s="144">
        <v>0</v>
      </c>
      <c r="S23" s="144">
        <f>R23*関係係数シート!F21</f>
        <v>0</v>
      </c>
      <c r="T23" s="145">
        <f>R23*関係係数シート!E21</f>
        <v>0</v>
      </c>
      <c r="U23" s="138"/>
      <c r="V23" s="151">
        <f>ROUND(F23*関係係数シート!$H21,0)</f>
        <v>0</v>
      </c>
      <c r="W23" s="151">
        <f>ROUND(J23*関係係数シート!$H21,0)</f>
        <v>0</v>
      </c>
      <c r="X23" s="152">
        <f>ROUND(R23*関係係数シート!$H21,0)</f>
        <v>0</v>
      </c>
      <c r="Y23" s="152">
        <f>ROUND(F23*関係係数シート!$I21,0)</f>
        <v>0</v>
      </c>
      <c r="Z23" s="212">
        <f>ROUND(J23*関係係数シート!$I21,0)</f>
        <v>0</v>
      </c>
      <c r="AA23" s="213">
        <f>ROUND(R23*関係係数シート!$I21,0)</f>
        <v>0</v>
      </c>
      <c r="AC23" s="42" t="s">
        <v>17</v>
      </c>
      <c r="AD23" s="43" t="s">
        <v>40</v>
      </c>
      <c r="AE23" s="139">
        <f>AE$45*関係係数シート!CY21</f>
        <v>0</v>
      </c>
      <c r="AF23" s="141">
        <f>AF$45*関係係数シート!CZ21</f>
        <v>0</v>
      </c>
      <c r="AG23" s="141">
        <f>AG$45*関係係数シート!DA21</f>
        <v>0</v>
      </c>
      <c r="AH23" s="141">
        <f>AH$45*関係係数シート!DB21</f>
        <v>0</v>
      </c>
      <c r="AI23" s="141">
        <f>AI$45*関係係数シート!DC21</f>
        <v>0</v>
      </c>
      <c r="AJ23" s="141">
        <f>AJ$45*関係係数シート!DD21</f>
        <v>0</v>
      </c>
      <c r="AK23" s="141">
        <f>AK$45*関係係数シート!DE21</f>
        <v>0</v>
      </c>
      <c r="AL23" s="141">
        <f>AL$45*関係係数シート!DF21</f>
        <v>0</v>
      </c>
      <c r="AM23" s="141">
        <f>AM$45*関係係数シート!DG21</f>
        <v>0</v>
      </c>
      <c r="AN23" s="141">
        <f>AN$45*関係係数シート!DH21</f>
        <v>0</v>
      </c>
      <c r="AO23" s="141">
        <f>AO$45*関係係数シート!DI21</f>
        <v>0</v>
      </c>
      <c r="AP23" s="141">
        <f>AP$45*関係係数シート!DJ21</f>
        <v>0</v>
      </c>
      <c r="AQ23" s="141">
        <f>AQ$45*関係係数シート!DK21</f>
        <v>0</v>
      </c>
      <c r="AR23" s="141">
        <f>AR$45*関係係数シート!DL21</f>
        <v>0</v>
      </c>
      <c r="AS23" s="141">
        <f>AS$45*関係係数シート!DM21</f>
        <v>0</v>
      </c>
      <c r="AT23" s="141">
        <f>AT$45*関係係数シート!DN21</f>
        <v>0</v>
      </c>
      <c r="AU23" s="141">
        <f>AU$45*関係係数シート!DO21</f>
        <v>0</v>
      </c>
      <c r="AV23" s="141">
        <f>AV$45*関係係数シート!DP21</f>
        <v>0</v>
      </c>
      <c r="AW23" s="141">
        <f>AW$45*関係係数シート!DQ21</f>
        <v>0</v>
      </c>
      <c r="AX23" s="141">
        <f>AX$45*関係係数シート!DR21</f>
        <v>0</v>
      </c>
      <c r="AY23" s="141">
        <f>AY$45*関係係数シート!DS21</f>
        <v>0</v>
      </c>
      <c r="AZ23" s="141">
        <f>AZ$45*関係係数シート!DT21</f>
        <v>0</v>
      </c>
      <c r="BA23" s="141">
        <f>BA$45*関係係数シート!DU21</f>
        <v>0</v>
      </c>
      <c r="BB23" s="141">
        <f>BB$45*関係係数シート!DV21</f>
        <v>0</v>
      </c>
      <c r="BC23" s="141">
        <f>BC$45*関係係数シート!DW21</f>
        <v>0</v>
      </c>
      <c r="BD23" s="141">
        <f>BD$45*関係係数シート!DX21</f>
        <v>0</v>
      </c>
      <c r="BE23" s="141">
        <f>BE$45*関係係数シート!DY21</f>
        <v>0</v>
      </c>
      <c r="BF23" s="141">
        <f>BF$45*関係係数シート!DZ21</f>
        <v>0</v>
      </c>
      <c r="BG23" s="141">
        <f>BG$45*関係係数シート!EA21</f>
        <v>0</v>
      </c>
      <c r="BH23" s="141">
        <f>BH$45*関係係数シート!EC21</f>
        <v>0</v>
      </c>
      <c r="BI23" s="141">
        <f>BI$45*関係係数シート!ED21</f>
        <v>0</v>
      </c>
      <c r="BJ23" s="141">
        <f>BJ$45*関係係数シート!EE21</f>
        <v>0</v>
      </c>
      <c r="BK23" s="141">
        <f>BK$45*関係係数シート!EF21</f>
        <v>0</v>
      </c>
      <c r="BL23" s="141">
        <f>BL$45*関係係数シート!EG21</f>
        <v>0</v>
      </c>
      <c r="BM23" s="141">
        <f>BM$45*関係係数シート!EI21</f>
        <v>0</v>
      </c>
      <c r="BN23" s="143">
        <f t="shared" si="0"/>
        <v>0</v>
      </c>
    </row>
    <row r="24" spans="2:66" ht="20.100000000000001" customHeight="1">
      <c r="B24" s="42" t="s">
        <v>18</v>
      </c>
      <c r="C24" s="43" t="s">
        <v>41</v>
      </c>
      <c r="D24" s="209">
        <f>設備投資の入力シート!D27</f>
        <v>0</v>
      </c>
      <c r="E24" s="214"/>
      <c r="F24" s="144">
        <f>D24*関係係数シート!D22</f>
        <v>0</v>
      </c>
      <c r="G24" s="144">
        <f>F24*関係係数シート!F22</f>
        <v>0</v>
      </c>
      <c r="H24" s="144">
        <f>F24*関係係数シート!E22</f>
        <v>0</v>
      </c>
      <c r="I24" s="211"/>
      <c r="J24" s="144">
        <v>0</v>
      </c>
      <c r="K24" s="144">
        <f>J24*関係係数シート!F22</f>
        <v>0</v>
      </c>
      <c r="L24" s="145">
        <f>J24*関係係数シート!E22</f>
        <v>0</v>
      </c>
      <c r="M24" s="138"/>
      <c r="N24" s="146"/>
      <c r="O24" s="147"/>
      <c r="P24" s="144">
        <f>$O$43*関係係数シート!G22</f>
        <v>0</v>
      </c>
      <c r="Q24" s="144">
        <f>P24*関係係数シート!D22</f>
        <v>0</v>
      </c>
      <c r="R24" s="144">
        <v>0</v>
      </c>
      <c r="S24" s="144">
        <f>R24*関係係数シート!F22</f>
        <v>0</v>
      </c>
      <c r="T24" s="145">
        <f>R24*関係係数シート!E22</f>
        <v>0</v>
      </c>
      <c r="U24" s="138"/>
      <c r="V24" s="151">
        <f>ROUND(F24*関係係数シート!$H22,0)</f>
        <v>0</v>
      </c>
      <c r="W24" s="151">
        <f>ROUND(J24*関係係数シート!$H22,0)</f>
        <v>0</v>
      </c>
      <c r="X24" s="152">
        <f>ROUND(R24*関係係数シート!$H22,0)</f>
        <v>0</v>
      </c>
      <c r="Y24" s="152">
        <f>ROUND(F24*関係係数シート!$I22,0)</f>
        <v>0</v>
      </c>
      <c r="Z24" s="212">
        <f>ROUND(J24*関係係数シート!$I22,0)</f>
        <v>0</v>
      </c>
      <c r="AA24" s="213">
        <f>ROUND(R24*関係係数シート!$I22,0)</f>
        <v>0</v>
      </c>
      <c r="AC24" s="42" t="s">
        <v>18</v>
      </c>
      <c r="AD24" s="43" t="s">
        <v>41</v>
      </c>
      <c r="AE24" s="139">
        <f>AE$45*関係係数シート!CY22</f>
        <v>0</v>
      </c>
      <c r="AF24" s="141">
        <f>AF$45*関係係数シート!CZ22</f>
        <v>0</v>
      </c>
      <c r="AG24" s="141">
        <f>AG$45*関係係数シート!DA22</f>
        <v>0</v>
      </c>
      <c r="AH24" s="141">
        <f>AH$45*関係係数シート!DB22</f>
        <v>0</v>
      </c>
      <c r="AI24" s="141">
        <f>AI$45*関係係数シート!DC22</f>
        <v>0</v>
      </c>
      <c r="AJ24" s="141">
        <f>AJ$45*関係係数シート!DD22</f>
        <v>0</v>
      </c>
      <c r="AK24" s="141">
        <f>AK$45*関係係数シート!DE22</f>
        <v>0</v>
      </c>
      <c r="AL24" s="141">
        <f>AL$45*関係係数シート!DF22</f>
        <v>0</v>
      </c>
      <c r="AM24" s="141">
        <f>AM$45*関係係数シート!DG22</f>
        <v>0</v>
      </c>
      <c r="AN24" s="141">
        <f>AN$45*関係係数シート!DH22</f>
        <v>0</v>
      </c>
      <c r="AO24" s="141">
        <f>AO$45*関係係数シート!DI22</f>
        <v>0</v>
      </c>
      <c r="AP24" s="141">
        <f>AP$45*関係係数シート!DJ22</f>
        <v>0</v>
      </c>
      <c r="AQ24" s="141">
        <f>AQ$45*関係係数シート!DK22</f>
        <v>0</v>
      </c>
      <c r="AR24" s="141">
        <f>AR$45*関係係数シート!DL22</f>
        <v>0</v>
      </c>
      <c r="AS24" s="141">
        <f>AS$45*関係係数シート!DM22</f>
        <v>0</v>
      </c>
      <c r="AT24" s="141">
        <f>AT$45*関係係数シート!DN22</f>
        <v>0</v>
      </c>
      <c r="AU24" s="141">
        <f>AU$45*関係係数シート!DO22</f>
        <v>0</v>
      </c>
      <c r="AV24" s="141">
        <f>AV$45*関係係数シート!DP22</f>
        <v>0</v>
      </c>
      <c r="AW24" s="141">
        <f>AW$45*関係係数シート!DQ22</f>
        <v>0</v>
      </c>
      <c r="AX24" s="141">
        <f>AX$45*関係係数シート!DR22</f>
        <v>0</v>
      </c>
      <c r="AY24" s="141">
        <f>AY$45*関係係数シート!DS22</f>
        <v>0</v>
      </c>
      <c r="AZ24" s="141">
        <f>AZ$45*関係係数シート!DT22</f>
        <v>0</v>
      </c>
      <c r="BA24" s="141">
        <f>BA$45*関係係数シート!DU22</f>
        <v>0</v>
      </c>
      <c r="BB24" s="141">
        <f>BB$45*関係係数シート!DV22</f>
        <v>0</v>
      </c>
      <c r="BC24" s="141">
        <f>BC$45*関係係数シート!DW22</f>
        <v>0</v>
      </c>
      <c r="BD24" s="141">
        <f>BD$45*関係係数シート!DX22</f>
        <v>0</v>
      </c>
      <c r="BE24" s="141">
        <f>BE$45*関係係数シート!DY22</f>
        <v>0</v>
      </c>
      <c r="BF24" s="141">
        <f>BF$45*関係係数シート!DZ22</f>
        <v>0</v>
      </c>
      <c r="BG24" s="141">
        <f>BG$45*関係係数シート!EA22</f>
        <v>0</v>
      </c>
      <c r="BH24" s="141">
        <f>BH$45*関係係数シート!EC22</f>
        <v>0</v>
      </c>
      <c r="BI24" s="141">
        <f>BI$45*関係係数シート!ED22</f>
        <v>0</v>
      </c>
      <c r="BJ24" s="141">
        <f>BJ$45*関係係数シート!EE22</f>
        <v>0</v>
      </c>
      <c r="BK24" s="141">
        <f>BK$45*関係係数シート!EF22</f>
        <v>0</v>
      </c>
      <c r="BL24" s="141">
        <f>BL$45*関係係数シート!EG22</f>
        <v>0</v>
      </c>
      <c r="BM24" s="141">
        <f>BM$45*関係係数シート!EI22</f>
        <v>0</v>
      </c>
      <c r="BN24" s="143">
        <f t="shared" si="0"/>
        <v>0</v>
      </c>
    </row>
    <row r="25" spans="2:66" ht="20.100000000000001" customHeight="1">
      <c r="B25" s="42" t="s">
        <v>19</v>
      </c>
      <c r="C25" s="43" t="s">
        <v>42</v>
      </c>
      <c r="D25" s="209">
        <f>設備投資の入力シート!D28</f>
        <v>0</v>
      </c>
      <c r="E25" s="214"/>
      <c r="F25" s="144">
        <f>D25*関係係数シート!D23</f>
        <v>0</v>
      </c>
      <c r="G25" s="144">
        <f>F25*関係係数シート!F23</f>
        <v>0</v>
      </c>
      <c r="H25" s="144">
        <f>F25*関係係数シート!E23</f>
        <v>0</v>
      </c>
      <c r="I25" s="211"/>
      <c r="J25" s="144">
        <v>0</v>
      </c>
      <c r="K25" s="144">
        <f>J25*関係係数シート!F23</f>
        <v>0</v>
      </c>
      <c r="L25" s="145">
        <f>J25*関係係数シート!E23</f>
        <v>0</v>
      </c>
      <c r="M25" s="138"/>
      <c r="N25" s="146"/>
      <c r="O25" s="147"/>
      <c r="P25" s="144">
        <f>$O$43*関係係数シート!G23</f>
        <v>0</v>
      </c>
      <c r="Q25" s="144">
        <f>P25*関係係数シート!D23</f>
        <v>0</v>
      </c>
      <c r="R25" s="144">
        <v>0</v>
      </c>
      <c r="S25" s="144">
        <f>R25*関係係数シート!F23</f>
        <v>0</v>
      </c>
      <c r="T25" s="145">
        <f>R25*関係係数シート!E23</f>
        <v>0</v>
      </c>
      <c r="U25" s="138"/>
      <c r="V25" s="151">
        <f>ROUND(F25*関係係数シート!$H23,0)</f>
        <v>0</v>
      </c>
      <c r="W25" s="151">
        <f>ROUND(J25*関係係数シート!$H23,0)</f>
        <v>0</v>
      </c>
      <c r="X25" s="152">
        <f>ROUND(R25*関係係数シート!$H23,0)</f>
        <v>0</v>
      </c>
      <c r="Y25" s="152">
        <f>ROUND(F25*関係係数シート!$I23,0)</f>
        <v>0</v>
      </c>
      <c r="Z25" s="212">
        <f>ROUND(J25*関係係数シート!$I23,0)</f>
        <v>0</v>
      </c>
      <c r="AA25" s="213">
        <f>ROUND(R25*関係係数シート!$I23,0)</f>
        <v>0</v>
      </c>
      <c r="AC25" s="42" t="s">
        <v>19</v>
      </c>
      <c r="AD25" s="43" t="s">
        <v>42</v>
      </c>
      <c r="AE25" s="139">
        <f>AE$45*関係係数シート!CY23</f>
        <v>0</v>
      </c>
      <c r="AF25" s="141">
        <f>AF$45*関係係数シート!CZ23</f>
        <v>0</v>
      </c>
      <c r="AG25" s="141">
        <f>AG$45*関係係数シート!DA23</f>
        <v>0</v>
      </c>
      <c r="AH25" s="141">
        <f>AH$45*関係係数シート!DB23</f>
        <v>0</v>
      </c>
      <c r="AI25" s="141">
        <f>AI$45*関係係数シート!DC23</f>
        <v>0</v>
      </c>
      <c r="AJ25" s="141">
        <f>AJ$45*関係係数シート!DD23</f>
        <v>0</v>
      </c>
      <c r="AK25" s="141">
        <f>AK$45*関係係数シート!DE23</f>
        <v>0</v>
      </c>
      <c r="AL25" s="141">
        <f>AL$45*関係係数シート!DF23</f>
        <v>0</v>
      </c>
      <c r="AM25" s="141">
        <f>AM$45*関係係数シート!DG23</f>
        <v>0</v>
      </c>
      <c r="AN25" s="141">
        <f>AN$45*関係係数シート!DH23</f>
        <v>0</v>
      </c>
      <c r="AO25" s="141">
        <f>AO$45*関係係数シート!DI23</f>
        <v>0</v>
      </c>
      <c r="AP25" s="141">
        <f>AP$45*関係係数シート!DJ23</f>
        <v>0</v>
      </c>
      <c r="AQ25" s="141">
        <f>AQ$45*関係係数シート!DK23</f>
        <v>0</v>
      </c>
      <c r="AR25" s="141">
        <f>AR$45*関係係数シート!DL23</f>
        <v>0</v>
      </c>
      <c r="AS25" s="141">
        <f>AS$45*関係係数シート!DM23</f>
        <v>0</v>
      </c>
      <c r="AT25" s="141">
        <f>AT$45*関係係数シート!DN23</f>
        <v>0</v>
      </c>
      <c r="AU25" s="141">
        <f>AU$45*関係係数シート!DO23</f>
        <v>0</v>
      </c>
      <c r="AV25" s="141">
        <f>AV$45*関係係数シート!DP23</f>
        <v>0</v>
      </c>
      <c r="AW25" s="141">
        <f>AW$45*関係係数シート!DQ23</f>
        <v>0</v>
      </c>
      <c r="AX25" s="141">
        <f>AX$45*関係係数シート!DR23</f>
        <v>0</v>
      </c>
      <c r="AY25" s="141">
        <f>AY$45*関係係数シート!DS23</f>
        <v>0</v>
      </c>
      <c r="AZ25" s="141">
        <f>AZ$45*関係係数シート!DT23</f>
        <v>0</v>
      </c>
      <c r="BA25" s="141">
        <f>BA$45*関係係数シート!DU23</f>
        <v>0</v>
      </c>
      <c r="BB25" s="141">
        <f>BB$45*関係係数シート!DV23</f>
        <v>0</v>
      </c>
      <c r="BC25" s="141">
        <f>BC$45*関係係数シート!DW23</f>
        <v>0</v>
      </c>
      <c r="BD25" s="141">
        <f>BD$45*関係係数シート!DX23</f>
        <v>0</v>
      </c>
      <c r="BE25" s="141">
        <f>BE$45*関係係数シート!DY23</f>
        <v>0</v>
      </c>
      <c r="BF25" s="141">
        <f>BF$45*関係係数シート!DZ23</f>
        <v>0</v>
      </c>
      <c r="BG25" s="141">
        <f>BG$45*関係係数シート!EA23</f>
        <v>0</v>
      </c>
      <c r="BH25" s="141">
        <f>BH$45*関係係数シート!EC23</f>
        <v>0</v>
      </c>
      <c r="BI25" s="141">
        <f>BI$45*関係係数シート!ED23</f>
        <v>0</v>
      </c>
      <c r="BJ25" s="141">
        <f>BJ$45*関係係数シート!EE23</f>
        <v>0</v>
      </c>
      <c r="BK25" s="141">
        <f>BK$45*関係係数シート!EF23</f>
        <v>0</v>
      </c>
      <c r="BL25" s="141">
        <f>BL$45*関係係数シート!EG23</f>
        <v>0</v>
      </c>
      <c r="BM25" s="141">
        <f>BM$45*関係係数シート!EI23</f>
        <v>0</v>
      </c>
      <c r="BN25" s="143">
        <f t="shared" si="0"/>
        <v>0</v>
      </c>
    </row>
    <row r="26" spans="2:66" ht="20.100000000000001" customHeight="1">
      <c r="B26" s="42" t="s">
        <v>20</v>
      </c>
      <c r="C26" s="43" t="s">
        <v>43</v>
      </c>
      <c r="D26" s="209">
        <f>設備投資の入力シート!D29</f>
        <v>0</v>
      </c>
      <c r="E26" s="214"/>
      <c r="F26" s="144">
        <f>D26*関係係数シート!D24</f>
        <v>0</v>
      </c>
      <c r="G26" s="144">
        <f>F26*関係係数シート!F24</f>
        <v>0</v>
      </c>
      <c r="H26" s="144">
        <f>F26*関係係数シート!E24</f>
        <v>0</v>
      </c>
      <c r="I26" s="211"/>
      <c r="J26" s="144">
        <v>0</v>
      </c>
      <c r="K26" s="144">
        <f>J26*関係係数シート!F24</f>
        <v>0</v>
      </c>
      <c r="L26" s="145">
        <f>J26*関係係数シート!E24</f>
        <v>0</v>
      </c>
      <c r="M26" s="138"/>
      <c r="N26" s="146"/>
      <c r="O26" s="147"/>
      <c r="P26" s="144">
        <f>$O$43*関係係数シート!G24</f>
        <v>0</v>
      </c>
      <c r="Q26" s="144">
        <f>P26*関係係数シート!D24</f>
        <v>0</v>
      </c>
      <c r="R26" s="144">
        <v>0</v>
      </c>
      <c r="S26" s="144">
        <f>R26*関係係数シート!F24</f>
        <v>0</v>
      </c>
      <c r="T26" s="145">
        <f>R26*関係係数シート!E24</f>
        <v>0</v>
      </c>
      <c r="U26" s="138"/>
      <c r="V26" s="151">
        <f>ROUND(F26*関係係数シート!$H24,0)</f>
        <v>0</v>
      </c>
      <c r="W26" s="151">
        <f>ROUND(J26*関係係数シート!$H24,0)</f>
        <v>0</v>
      </c>
      <c r="X26" s="152">
        <f>ROUND(R26*関係係数シート!$H24,0)</f>
        <v>0</v>
      </c>
      <c r="Y26" s="152">
        <f>ROUND(F26*関係係数シート!$I24,0)</f>
        <v>0</v>
      </c>
      <c r="Z26" s="212">
        <f>ROUND(J26*関係係数シート!$I24,0)</f>
        <v>0</v>
      </c>
      <c r="AA26" s="213">
        <f>ROUND(R26*関係係数シート!$I24,0)</f>
        <v>0</v>
      </c>
      <c r="AC26" s="42" t="s">
        <v>20</v>
      </c>
      <c r="AD26" s="43" t="s">
        <v>43</v>
      </c>
      <c r="AE26" s="139">
        <f>AE$45*関係係数シート!CY24</f>
        <v>0</v>
      </c>
      <c r="AF26" s="141">
        <f>AF$45*関係係数シート!CZ24</f>
        <v>0</v>
      </c>
      <c r="AG26" s="141">
        <f>AG$45*関係係数シート!DA24</f>
        <v>0</v>
      </c>
      <c r="AH26" s="141">
        <f>AH$45*関係係数シート!DB24</f>
        <v>0</v>
      </c>
      <c r="AI26" s="141">
        <f>AI$45*関係係数シート!DC24</f>
        <v>0</v>
      </c>
      <c r="AJ26" s="141">
        <f>AJ$45*関係係数シート!DD24</f>
        <v>0</v>
      </c>
      <c r="AK26" s="141">
        <f>AK$45*関係係数シート!DE24</f>
        <v>0</v>
      </c>
      <c r="AL26" s="141">
        <f>AL$45*関係係数シート!DF24</f>
        <v>0</v>
      </c>
      <c r="AM26" s="141">
        <f>AM$45*関係係数シート!DG24</f>
        <v>0</v>
      </c>
      <c r="AN26" s="141">
        <f>AN$45*関係係数シート!DH24</f>
        <v>0</v>
      </c>
      <c r="AO26" s="141">
        <f>AO$45*関係係数シート!DI24</f>
        <v>0</v>
      </c>
      <c r="AP26" s="141">
        <f>AP$45*関係係数シート!DJ24</f>
        <v>0</v>
      </c>
      <c r="AQ26" s="141">
        <f>AQ$45*関係係数シート!DK24</f>
        <v>0</v>
      </c>
      <c r="AR26" s="141">
        <f>AR$45*関係係数シート!DL24</f>
        <v>0</v>
      </c>
      <c r="AS26" s="141">
        <f>AS$45*関係係数シート!DM24</f>
        <v>0</v>
      </c>
      <c r="AT26" s="141">
        <f>AT$45*関係係数シート!DN24</f>
        <v>0</v>
      </c>
      <c r="AU26" s="141">
        <f>AU$45*関係係数シート!DO24</f>
        <v>0</v>
      </c>
      <c r="AV26" s="141">
        <f>AV$45*関係係数シート!DP24</f>
        <v>0</v>
      </c>
      <c r="AW26" s="141">
        <f>AW$45*関係係数シート!DQ24</f>
        <v>0</v>
      </c>
      <c r="AX26" s="141">
        <f>AX$45*関係係数シート!DR24</f>
        <v>0</v>
      </c>
      <c r="AY26" s="141">
        <f>AY$45*関係係数シート!DS24</f>
        <v>0</v>
      </c>
      <c r="AZ26" s="141">
        <f>AZ$45*関係係数シート!DT24</f>
        <v>0</v>
      </c>
      <c r="BA26" s="141">
        <f>BA$45*関係係数シート!DU24</f>
        <v>0</v>
      </c>
      <c r="BB26" s="141">
        <f>BB$45*関係係数シート!DV24</f>
        <v>0</v>
      </c>
      <c r="BC26" s="141">
        <f>BC$45*関係係数シート!DW24</f>
        <v>0</v>
      </c>
      <c r="BD26" s="141">
        <f>BD$45*関係係数シート!DX24</f>
        <v>0</v>
      </c>
      <c r="BE26" s="141">
        <f>BE$45*関係係数シート!DY24</f>
        <v>0</v>
      </c>
      <c r="BF26" s="141">
        <f>BF$45*関係係数シート!DZ24</f>
        <v>0</v>
      </c>
      <c r="BG26" s="141">
        <f>BG$45*関係係数シート!EA24</f>
        <v>0</v>
      </c>
      <c r="BH26" s="141">
        <f>BH$45*関係係数シート!EC24</f>
        <v>0</v>
      </c>
      <c r="BI26" s="141">
        <f>BI$45*関係係数シート!ED24</f>
        <v>0</v>
      </c>
      <c r="BJ26" s="141">
        <f>BJ$45*関係係数シート!EE24</f>
        <v>0</v>
      </c>
      <c r="BK26" s="141">
        <f>BK$45*関係係数シート!EF24</f>
        <v>0</v>
      </c>
      <c r="BL26" s="141">
        <f>BL$45*関係係数シート!EG24</f>
        <v>0</v>
      </c>
      <c r="BM26" s="141">
        <f>BM$45*関係係数シート!EI24</f>
        <v>0</v>
      </c>
      <c r="BN26" s="143">
        <f t="shared" si="0"/>
        <v>0</v>
      </c>
    </row>
    <row r="27" spans="2:66" ht="20.100000000000001" customHeight="1">
      <c r="B27" s="42" t="s">
        <v>21</v>
      </c>
      <c r="C27" s="43" t="s">
        <v>114</v>
      </c>
      <c r="D27" s="209">
        <f>設備投資の入力シート!D30</f>
        <v>0</v>
      </c>
      <c r="E27" s="214"/>
      <c r="F27" s="144">
        <f>D27*関係係数シート!D25</f>
        <v>0</v>
      </c>
      <c r="G27" s="144">
        <f>F27*関係係数シート!F25</f>
        <v>0</v>
      </c>
      <c r="H27" s="144">
        <f>F27*関係係数シート!E25</f>
        <v>0</v>
      </c>
      <c r="I27" s="211"/>
      <c r="J27" s="144">
        <v>0</v>
      </c>
      <c r="K27" s="144">
        <f>J27*関係係数シート!F25</f>
        <v>0</v>
      </c>
      <c r="L27" s="145">
        <f>J27*関係係数シート!E25</f>
        <v>0</v>
      </c>
      <c r="M27" s="138"/>
      <c r="N27" s="146"/>
      <c r="O27" s="147"/>
      <c r="P27" s="144">
        <f>$O$43*関係係数シート!G25</f>
        <v>0</v>
      </c>
      <c r="Q27" s="144">
        <f>P27*関係係数シート!D25</f>
        <v>0</v>
      </c>
      <c r="R27" s="144">
        <v>0</v>
      </c>
      <c r="S27" s="144">
        <f>R27*関係係数シート!F25</f>
        <v>0</v>
      </c>
      <c r="T27" s="145">
        <f>R27*関係係数シート!E25</f>
        <v>0</v>
      </c>
      <c r="U27" s="138"/>
      <c r="V27" s="151">
        <f>ROUND(F27*関係係数シート!$H25,0)</f>
        <v>0</v>
      </c>
      <c r="W27" s="151">
        <f>ROUND(J27*関係係数シート!$H25,0)</f>
        <v>0</v>
      </c>
      <c r="X27" s="152">
        <f>ROUND(R27*関係係数シート!$H25,0)</f>
        <v>0</v>
      </c>
      <c r="Y27" s="152">
        <f>ROUND(F27*関係係数シート!$I25,0)</f>
        <v>0</v>
      </c>
      <c r="Z27" s="212">
        <f>ROUND(J27*関係係数シート!$I25,0)</f>
        <v>0</v>
      </c>
      <c r="AA27" s="213">
        <f>ROUND(R27*関係係数シート!$I25,0)</f>
        <v>0</v>
      </c>
      <c r="AC27" s="42" t="s">
        <v>21</v>
      </c>
      <c r="AD27" s="43" t="s">
        <v>114</v>
      </c>
      <c r="AE27" s="139">
        <f>AE$45*関係係数シート!CY25</f>
        <v>0</v>
      </c>
      <c r="AF27" s="141">
        <f>AF$45*関係係数シート!CZ25</f>
        <v>0</v>
      </c>
      <c r="AG27" s="141">
        <f>AG$45*関係係数シート!DA25</f>
        <v>0</v>
      </c>
      <c r="AH27" s="141">
        <f>AH$45*関係係数シート!DB25</f>
        <v>0</v>
      </c>
      <c r="AI27" s="141">
        <f>AI$45*関係係数シート!DC25</f>
        <v>0</v>
      </c>
      <c r="AJ27" s="141">
        <f>AJ$45*関係係数シート!DD25</f>
        <v>0</v>
      </c>
      <c r="AK27" s="141">
        <f>AK$45*関係係数シート!DE25</f>
        <v>0</v>
      </c>
      <c r="AL27" s="141">
        <f>AL$45*関係係数シート!DF25</f>
        <v>0</v>
      </c>
      <c r="AM27" s="141">
        <f>AM$45*関係係数シート!DG25</f>
        <v>0</v>
      </c>
      <c r="AN27" s="141">
        <f>AN$45*関係係数シート!DH25</f>
        <v>0</v>
      </c>
      <c r="AO27" s="141">
        <f>AO$45*関係係数シート!DI25</f>
        <v>0</v>
      </c>
      <c r="AP27" s="141">
        <f>AP$45*関係係数シート!DJ25</f>
        <v>0</v>
      </c>
      <c r="AQ27" s="141">
        <f>AQ$45*関係係数シート!DK25</f>
        <v>0</v>
      </c>
      <c r="AR27" s="141">
        <f>AR$45*関係係数シート!DL25</f>
        <v>0</v>
      </c>
      <c r="AS27" s="141">
        <f>AS$45*関係係数シート!DM25</f>
        <v>0</v>
      </c>
      <c r="AT27" s="141">
        <f>AT$45*関係係数シート!DN25</f>
        <v>0</v>
      </c>
      <c r="AU27" s="141">
        <f>AU$45*関係係数シート!DO25</f>
        <v>0</v>
      </c>
      <c r="AV27" s="141">
        <f>AV$45*関係係数シート!DP25</f>
        <v>0</v>
      </c>
      <c r="AW27" s="141">
        <f>AW$45*関係係数シート!DQ25</f>
        <v>0</v>
      </c>
      <c r="AX27" s="141">
        <f>AX$45*関係係数シート!DR25</f>
        <v>0</v>
      </c>
      <c r="AY27" s="141">
        <f>AY$45*関係係数シート!DS25</f>
        <v>0</v>
      </c>
      <c r="AZ27" s="141">
        <f>AZ$45*関係係数シート!DT25</f>
        <v>0</v>
      </c>
      <c r="BA27" s="141">
        <f>BA$45*関係係数シート!DU25</f>
        <v>0</v>
      </c>
      <c r="BB27" s="141">
        <f>BB$45*関係係数シート!DV25</f>
        <v>0</v>
      </c>
      <c r="BC27" s="141">
        <f>BC$45*関係係数シート!DW25</f>
        <v>0</v>
      </c>
      <c r="BD27" s="141">
        <f>BD$45*関係係数シート!DX25</f>
        <v>0</v>
      </c>
      <c r="BE27" s="141">
        <f>BE$45*関係係数シート!DY25</f>
        <v>0</v>
      </c>
      <c r="BF27" s="141">
        <f>BF$45*関係係数シート!DZ25</f>
        <v>0</v>
      </c>
      <c r="BG27" s="141">
        <f>BG$45*関係係数シート!EA25</f>
        <v>0</v>
      </c>
      <c r="BH27" s="141">
        <f>BH$45*関係係数シート!EC25</f>
        <v>0</v>
      </c>
      <c r="BI27" s="141">
        <f>BI$45*関係係数シート!ED25</f>
        <v>0</v>
      </c>
      <c r="BJ27" s="141">
        <f>BJ$45*関係係数シート!EE25</f>
        <v>0</v>
      </c>
      <c r="BK27" s="141">
        <f>BK$45*関係係数シート!EF25</f>
        <v>0</v>
      </c>
      <c r="BL27" s="141">
        <f>BL$45*関係係数シート!EG25</f>
        <v>0</v>
      </c>
      <c r="BM27" s="141">
        <f>BM$45*関係係数シート!EI25</f>
        <v>0</v>
      </c>
      <c r="BN27" s="143">
        <f t="shared" si="0"/>
        <v>0</v>
      </c>
    </row>
    <row r="28" spans="2:66" ht="20.100000000000001" customHeight="1">
      <c r="B28" s="42" t="s">
        <v>22</v>
      </c>
      <c r="C28" s="43" t="s">
        <v>92</v>
      </c>
      <c r="D28" s="209">
        <f>設備投資の入力シート!D31</f>
        <v>0</v>
      </c>
      <c r="E28" s="214"/>
      <c r="F28" s="144">
        <f>D28*関係係数シート!D26</f>
        <v>0</v>
      </c>
      <c r="G28" s="144">
        <f>F28*関係係数シート!F26</f>
        <v>0</v>
      </c>
      <c r="H28" s="144">
        <f>F28*関係係数シート!E26</f>
        <v>0</v>
      </c>
      <c r="I28" s="211"/>
      <c r="J28" s="144">
        <v>0</v>
      </c>
      <c r="K28" s="144">
        <f>J28*関係係数シート!F26</f>
        <v>0</v>
      </c>
      <c r="L28" s="145">
        <f>J28*関係係数シート!E26</f>
        <v>0</v>
      </c>
      <c r="M28" s="138"/>
      <c r="N28" s="146"/>
      <c r="O28" s="147"/>
      <c r="P28" s="144">
        <f>$O$43*関係係数シート!G26</f>
        <v>0</v>
      </c>
      <c r="Q28" s="144">
        <f>P28*関係係数シート!D26</f>
        <v>0</v>
      </c>
      <c r="R28" s="144">
        <v>0</v>
      </c>
      <c r="S28" s="144">
        <f>R28*関係係数シート!F26</f>
        <v>0</v>
      </c>
      <c r="T28" s="145">
        <f>R28*関係係数シート!E26</f>
        <v>0</v>
      </c>
      <c r="U28" s="138"/>
      <c r="V28" s="151">
        <f>ROUND(F28*関係係数シート!$H26,0)</f>
        <v>0</v>
      </c>
      <c r="W28" s="151">
        <f>ROUND(J28*関係係数シート!$H26,0)</f>
        <v>0</v>
      </c>
      <c r="X28" s="152">
        <f>ROUND(R28*関係係数シート!$H26,0)</f>
        <v>0</v>
      </c>
      <c r="Y28" s="152">
        <f>ROUND(F28*関係係数シート!$I26,0)</f>
        <v>0</v>
      </c>
      <c r="Z28" s="212">
        <f>ROUND(J28*関係係数シート!$I26,0)</f>
        <v>0</v>
      </c>
      <c r="AA28" s="213">
        <f>ROUND(R28*関係係数シート!$I26,0)</f>
        <v>0</v>
      </c>
      <c r="AC28" s="42" t="s">
        <v>22</v>
      </c>
      <c r="AD28" s="43" t="s">
        <v>92</v>
      </c>
      <c r="AE28" s="139">
        <f>AE$45*関係係数シート!CY26</f>
        <v>0</v>
      </c>
      <c r="AF28" s="141">
        <f>AF$45*関係係数シート!CZ26</f>
        <v>0</v>
      </c>
      <c r="AG28" s="141">
        <f>AG$45*関係係数シート!DA26</f>
        <v>0</v>
      </c>
      <c r="AH28" s="141">
        <f>AH$45*関係係数シート!DB26</f>
        <v>0</v>
      </c>
      <c r="AI28" s="141">
        <f>AI$45*関係係数シート!DC26</f>
        <v>0</v>
      </c>
      <c r="AJ28" s="141">
        <f>AJ$45*関係係数シート!DD26</f>
        <v>0</v>
      </c>
      <c r="AK28" s="141">
        <f>AK$45*関係係数シート!DE26</f>
        <v>0</v>
      </c>
      <c r="AL28" s="141">
        <f>AL$45*関係係数シート!DF26</f>
        <v>0</v>
      </c>
      <c r="AM28" s="141">
        <f>AM$45*関係係数シート!DG26</f>
        <v>0</v>
      </c>
      <c r="AN28" s="141">
        <f>AN$45*関係係数シート!DH26</f>
        <v>0</v>
      </c>
      <c r="AO28" s="141">
        <f>AO$45*関係係数シート!DI26</f>
        <v>0</v>
      </c>
      <c r="AP28" s="141">
        <f>AP$45*関係係数シート!DJ26</f>
        <v>0</v>
      </c>
      <c r="AQ28" s="141">
        <f>AQ$45*関係係数シート!DK26</f>
        <v>0</v>
      </c>
      <c r="AR28" s="141">
        <f>AR$45*関係係数シート!DL26</f>
        <v>0</v>
      </c>
      <c r="AS28" s="141">
        <f>AS$45*関係係数シート!DM26</f>
        <v>0</v>
      </c>
      <c r="AT28" s="141">
        <f>AT$45*関係係数シート!DN26</f>
        <v>0</v>
      </c>
      <c r="AU28" s="141">
        <f>AU$45*関係係数シート!DO26</f>
        <v>0</v>
      </c>
      <c r="AV28" s="141">
        <f>AV$45*関係係数シート!DP26</f>
        <v>0</v>
      </c>
      <c r="AW28" s="141">
        <f>AW$45*関係係数シート!DQ26</f>
        <v>0</v>
      </c>
      <c r="AX28" s="141">
        <f>AX$45*関係係数シート!DR26</f>
        <v>0</v>
      </c>
      <c r="AY28" s="141">
        <f>AY$45*関係係数シート!DS26</f>
        <v>0</v>
      </c>
      <c r="AZ28" s="141">
        <f>AZ$45*関係係数シート!DT26</f>
        <v>0</v>
      </c>
      <c r="BA28" s="141">
        <f>BA$45*関係係数シート!DU26</f>
        <v>0</v>
      </c>
      <c r="BB28" s="141">
        <f>BB$45*関係係数シート!DV26</f>
        <v>0</v>
      </c>
      <c r="BC28" s="141">
        <f>BC$45*関係係数シート!DW26</f>
        <v>0</v>
      </c>
      <c r="BD28" s="141">
        <f>BD$45*関係係数シート!DX26</f>
        <v>0</v>
      </c>
      <c r="BE28" s="141">
        <f>BE$45*関係係数シート!DY26</f>
        <v>0</v>
      </c>
      <c r="BF28" s="141">
        <f>BF$45*関係係数シート!DZ26</f>
        <v>0</v>
      </c>
      <c r="BG28" s="141">
        <f>BG$45*関係係数シート!EA26</f>
        <v>0</v>
      </c>
      <c r="BH28" s="141">
        <f>BH$45*関係係数シート!EC26</f>
        <v>0</v>
      </c>
      <c r="BI28" s="141">
        <f>BI$45*関係係数シート!ED26</f>
        <v>0</v>
      </c>
      <c r="BJ28" s="141">
        <f>BJ$45*関係係数シート!EE26</f>
        <v>0</v>
      </c>
      <c r="BK28" s="141">
        <f>BK$45*関係係数シート!EF26</f>
        <v>0</v>
      </c>
      <c r="BL28" s="141">
        <f>BL$45*関係係数シート!EG26</f>
        <v>0</v>
      </c>
      <c r="BM28" s="141">
        <f>BM$45*関係係数シート!EI26</f>
        <v>0</v>
      </c>
      <c r="BN28" s="143">
        <f t="shared" si="0"/>
        <v>0</v>
      </c>
    </row>
    <row r="29" spans="2:66" ht="20.100000000000001" customHeight="1">
      <c r="B29" s="42" t="s">
        <v>23</v>
      </c>
      <c r="C29" s="43" t="s">
        <v>171</v>
      </c>
      <c r="D29" s="209">
        <f>設備投資の入力シート!D32</f>
        <v>0</v>
      </c>
      <c r="E29" s="214"/>
      <c r="F29" s="144">
        <f>D29*関係係数シート!D27</f>
        <v>0</v>
      </c>
      <c r="G29" s="144">
        <f>F29*関係係数シート!F27</f>
        <v>0</v>
      </c>
      <c r="H29" s="144">
        <f>F29*関係係数シート!E27</f>
        <v>0</v>
      </c>
      <c r="I29" s="211"/>
      <c r="J29" s="144">
        <v>0</v>
      </c>
      <c r="K29" s="144">
        <f>J29*関係係数シート!F27</f>
        <v>0</v>
      </c>
      <c r="L29" s="145">
        <f>J29*関係係数シート!E27</f>
        <v>0</v>
      </c>
      <c r="M29" s="138"/>
      <c r="N29" s="146"/>
      <c r="O29" s="147"/>
      <c r="P29" s="144">
        <f>$O$43*関係係数シート!G27</f>
        <v>0</v>
      </c>
      <c r="Q29" s="144">
        <f>P29*関係係数シート!D27</f>
        <v>0</v>
      </c>
      <c r="R29" s="144">
        <v>0</v>
      </c>
      <c r="S29" s="144">
        <f>R29*関係係数シート!F27</f>
        <v>0</v>
      </c>
      <c r="T29" s="145">
        <f>R29*関係係数シート!E27</f>
        <v>0</v>
      </c>
      <c r="U29" s="138"/>
      <c r="V29" s="151">
        <f>ROUND(F29*関係係数シート!$H27,0)</f>
        <v>0</v>
      </c>
      <c r="W29" s="151">
        <f>ROUND(J29*関係係数シート!$H27,0)</f>
        <v>0</v>
      </c>
      <c r="X29" s="152">
        <f>ROUND(R29*関係係数シート!$H27,0)</f>
        <v>0</v>
      </c>
      <c r="Y29" s="152">
        <f>ROUND(F29*関係係数シート!$I27,0)</f>
        <v>0</v>
      </c>
      <c r="Z29" s="212">
        <f>ROUND(J29*関係係数シート!$I27,0)</f>
        <v>0</v>
      </c>
      <c r="AA29" s="213">
        <f>ROUND(R29*関係係数シート!$I27,0)</f>
        <v>0</v>
      </c>
      <c r="AC29" s="42" t="s">
        <v>23</v>
      </c>
      <c r="AD29" s="43" t="s">
        <v>171</v>
      </c>
      <c r="AE29" s="139">
        <f>AE$45*関係係数シート!CY27</f>
        <v>0</v>
      </c>
      <c r="AF29" s="141">
        <f>AF$45*関係係数シート!CZ27</f>
        <v>0</v>
      </c>
      <c r="AG29" s="141">
        <f>AG$45*関係係数シート!DA27</f>
        <v>0</v>
      </c>
      <c r="AH29" s="141">
        <f>AH$45*関係係数シート!DB27</f>
        <v>0</v>
      </c>
      <c r="AI29" s="141">
        <f>AI$45*関係係数シート!DC27</f>
        <v>0</v>
      </c>
      <c r="AJ29" s="141">
        <f>AJ$45*関係係数シート!DD27</f>
        <v>0</v>
      </c>
      <c r="AK29" s="141">
        <f>AK$45*関係係数シート!DE27</f>
        <v>0</v>
      </c>
      <c r="AL29" s="141">
        <f>AL$45*関係係数シート!DF27</f>
        <v>0</v>
      </c>
      <c r="AM29" s="141">
        <f>AM$45*関係係数シート!DG27</f>
        <v>0</v>
      </c>
      <c r="AN29" s="141">
        <f>AN$45*関係係数シート!DH27</f>
        <v>0</v>
      </c>
      <c r="AO29" s="141">
        <f>AO$45*関係係数シート!DI27</f>
        <v>0</v>
      </c>
      <c r="AP29" s="141">
        <f>AP$45*関係係数シート!DJ27</f>
        <v>0</v>
      </c>
      <c r="AQ29" s="141">
        <f>AQ$45*関係係数シート!DK27</f>
        <v>0</v>
      </c>
      <c r="AR29" s="141">
        <f>AR$45*関係係数シート!DL27</f>
        <v>0</v>
      </c>
      <c r="AS29" s="141">
        <f>AS$45*関係係数シート!DM27</f>
        <v>0</v>
      </c>
      <c r="AT29" s="141">
        <f>AT$45*関係係数シート!DN27</f>
        <v>0</v>
      </c>
      <c r="AU29" s="141">
        <f>AU$45*関係係数シート!DO27</f>
        <v>0</v>
      </c>
      <c r="AV29" s="141">
        <f>AV$45*関係係数シート!DP27</f>
        <v>0</v>
      </c>
      <c r="AW29" s="141">
        <f>AW$45*関係係数シート!DQ27</f>
        <v>0</v>
      </c>
      <c r="AX29" s="141">
        <f>AX$45*関係係数シート!DR27</f>
        <v>0</v>
      </c>
      <c r="AY29" s="141">
        <f>AY$45*関係係数シート!DS27</f>
        <v>0</v>
      </c>
      <c r="AZ29" s="141">
        <f>AZ$45*関係係数シート!DT27</f>
        <v>0</v>
      </c>
      <c r="BA29" s="141">
        <f>BA$45*関係係数シート!DU27</f>
        <v>0</v>
      </c>
      <c r="BB29" s="141">
        <f>BB$45*関係係数シート!DV27</f>
        <v>0</v>
      </c>
      <c r="BC29" s="141">
        <f>BC$45*関係係数シート!DW27</f>
        <v>0</v>
      </c>
      <c r="BD29" s="141">
        <f>BD$45*関係係数シート!DX27</f>
        <v>0</v>
      </c>
      <c r="BE29" s="141">
        <f>BE$45*関係係数シート!DY27</f>
        <v>0</v>
      </c>
      <c r="BF29" s="141">
        <f>BF$45*関係係数シート!DZ27</f>
        <v>0</v>
      </c>
      <c r="BG29" s="141">
        <f>BG$45*関係係数シート!EA27</f>
        <v>0</v>
      </c>
      <c r="BH29" s="141">
        <f>BH$45*関係係数シート!EC27</f>
        <v>0</v>
      </c>
      <c r="BI29" s="141">
        <f>BI$45*関係係数シート!ED27</f>
        <v>0</v>
      </c>
      <c r="BJ29" s="141">
        <f>BJ$45*関係係数シート!EE27</f>
        <v>0</v>
      </c>
      <c r="BK29" s="141">
        <f>BK$45*関係係数シート!EF27</f>
        <v>0</v>
      </c>
      <c r="BL29" s="141">
        <f>BL$45*関係係数シート!EG27</f>
        <v>0</v>
      </c>
      <c r="BM29" s="141">
        <f>BM$45*関係係数シート!EI27</f>
        <v>0</v>
      </c>
      <c r="BN29" s="143">
        <f t="shared" si="0"/>
        <v>0</v>
      </c>
    </row>
    <row r="30" spans="2:66" ht="20.100000000000001" customHeight="1">
      <c r="B30" s="42" t="s">
        <v>24</v>
      </c>
      <c r="C30" s="43" t="s">
        <v>173</v>
      </c>
      <c r="D30" s="209">
        <f>設備投資の入力シート!D33</f>
        <v>0</v>
      </c>
      <c r="E30" s="214"/>
      <c r="F30" s="144">
        <f>D30*関係係数シート!D28</f>
        <v>0</v>
      </c>
      <c r="G30" s="144">
        <f>F30*関係係数シート!F28</f>
        <v>0</v>
      </c>
      <c r="H30" s="144">
        <f>F30*関係係数シート!E28</f>
        <v>0</v>
      </c>
      <c r="I30" s="211"/>
      <c r="J30" s="144">
        <v>0</v>
      </c>
      <c r="K30" s="144">
        <f>J30*関係係数シート!F28</f>
        <v>0</v>
      </c>
      <c r="L30" s="145">
        <f>J30*関係係数シート!E28</f>
        <v>0</v>
      </c>
      <c r="M30" s="138"/>
      <c r="N30" s="146"/>
      <c r="O30" s="147"/>
      <c r="P30" s="144">
        <f>$O$43*関係係数シート!G28</f>
        <v>0</v>
      </c>
      <c r="Q30" s="144">
        <f>P30*関係係数シート!D28</f>
        <v>0</v>
      </c>
      <c r="R30" s="144">
        <v>0</v>
      </c>
      <c r="S30" s="144">
        <f>R30*関係係数シート!F28</f>
        <v>0</v>
      </c>
      <c r="T30" s="145">
        <f>R30*関係係数シート!E28</f>
        <v>0</v>
      </c>
      <c r="U30" s="138"/>
      <c r="V30" s="151">
        <f>ROUND(F30*関係係数シート!$H28,0)</f>
        <v>0</v>
      </c>
      <c r="W30" s="151">
        <f>ROUND(J30*関係係数シート!$H28,0)</f>
        <v>0</v>
      </c>
      <c r="X30" s="152">
        <f>ROUND(R30*関係係数シート!$H28,0)</f>
        <v>0</v>
      </c>
      <c r="Y30" s="152">
        <f>ROUND(F30*関係係数シート!$I28,0)</f>
        <v>0</v>
      </c>
      <c r="Z30" s="212">
        <f>ROUND(J30*関係係数シート!$I28,0)</f>
        <v>0</v>
      </c>
      <c r="AA30" s="213">
        <f>ROUND(R30*関係係数シート!$I28,0)</f>
        <v>0</v>
      </c>
      <c r="AC30" s="42" t="s">
        <v>24</v>
      </c>
      <c r="AD30" s="43" t="s">
        <v>173</v>
      </c>
      <c r="AE30" s="139">
        <f>AE$45*関係係数シート!CY28</f>
        <v>0</v>
      </c>
      <c r="AF30" s="141">
        <f>AF$45*関係係数シート!CZ28</f>
        <v>0</v>
      </c>
      <c r="AG30" s="141">
        <f>AG$45*関係係数シート!DA28</f>
        <v>0</v>
      </c>
      <c r="AH30" s="141">
        <f>AH$45*関係係数シート!DB28</f>
        <v>0</v>
      </c>
      <c r="AI30" s="141">
        <f>AI$45*関係係数シート!DC28</f>
        <v>0</v>
      </c>
      <c r="AJ30" s="141">
        <f>AJ$45*関係係数シート!DD28</f>
        <v>0</v>
      </c>
      <c r="AK30" s="141">
        <f>AK$45*関係係数シート!DE28</f>
        <v>0</v>
      </c>
      <c r="AL30" s="141">
        <f>AL$45*関係係数シート!DF28</f>
        <v>0</v>
      </c>
      <c r="AM30" s="141">
        <f>AM$45*関係係数シート!DG28</f>
        <v>0</v>
      </c>
      <c r="AN30" s="141">
        <f>AN$45*関係係数シート!DH28</f>
        <v>0</v>
      </c>
      <c r="AO30" s="141">
        <f>AO$45*関係係数シート!DI28</f>
        <v>0</v>
      </c>
      <c r="AP30" s="141">
        <f>AP$45*関係係数シート!DJ28</f>
        <v>0</v>
      </c>
      <c r="AQ30" s="141">
        <f>AQ$45*関係係数シート!DK28</f>
        <v>0</v>
      </c>
      <c r="AR30" s="141">
        <f>AR$45*関係係数シート!DL28</f>
        <v>0</v>
      </c>
      <c r="AS30" s="141">
        <f>AS$45*関係係数シート!DM28</f>
        <v>0</v>
      </c>
      <c r="AT30" s="141">
        <f>AT$45*関係係数シート!DN28</f>
        <v>0</v>
      </c>
      <c r="AU30" s="141">
        <f>AU$45*関係係数シート!DO28</f>
        <v>0</v>
      </c>
      <c r="AV30" s="141">
        <f>AV$45*関係係数シート!DP28</f>
        <v>0</v>
      </c>
      <c r="AW30" s="141">
        <f>AW$45*関係係数シート!DQ28</f>
        <v>0</v>
      </c>
      <c r="AX30" s="141">
        <f>AX$45*関係係数シート!DR28</f>
        <v>0</v>
      </c>
      <c r="AY30" s="141">
        <f>AY$45*関係係数シート!DS28</f>
        <v>0</v>
      </c>
      <c r="AZ30" s="141">
        <f>AZ$45*関係係数シート!DT28</f>
        <v>0</v>
      </c>
      <c r="BA30" s="141">
        <f>BA$45*関係係数シート!DU28</f>
        <v>0</v>
      </c>
      <c r="BB30" s="141">
        <f>BB$45*関係係数シート!DV28</f>
        <v>0</v>
      </c>
      <c r="BC30" s="141">
        <f>BC$45*関係係数シート!DW28</f>
        <v>0</v>
      </c>
      <c r="BD30" s="141">
        <f>BD$45*関係係数シート!DX28</f>
        <v>0</v>
      </c>
      <c r="BE30" s="141">
        <f>BE$45*関係係数シート!DY28</f>
        <v>0</v>
      </c>
      <c r="BF30" s="141">
        <f>BF$45*関係係数シート!DZ28</f>
        <v>0</v>
      </c>
      <c r="BG30" s="141">
        <f>BG$45*関係係数シート!EA28</f>
        <v>0</v>
      </c>
      <c r="BH30" s="141">
        <f>BH$45*関係係数シート!EC28</f>
        <v>0</v>
      </c>
      <c r="BI30" s="141">
        <f>BI$45*関係係数シート!ED28</f>
        <v>0</v>
      </c>
      <c r="BJ30" s="141">
        <f>BJ$45*関係係数シート!EE28</f>
        <v>0</v>
      </c>
      <c r="BK30" s="141">
        <f>BK$45*関係係数シート!EF28</f>
        <v>0</v>
      </c>
      <c r="BL30" s="141">
        <f>BL$45*関係係数シート!EG28</f>
        <v>0</v>
      </c>
      <c r="BM30" s="141">
        <f>BM$45*関係係数シート!EI28</f>
        <v>0</v>
      </c>
      <c r="BN30" s="143">
        <f t="shared" si="0"/>
        <v>0</v>
      </c>
    </row>
    <row r="31" spans="2:66" ht="20.100000000000001" customHeight="1">
      <c r="B31" s="42" t="s">
        <v>25</v>
      </c>
      <c r="C31" s="43" t="s">
        <v>44</v>
      </c>
      <c r="D31" s="209">
        <f>設備投資の入力シート!D34</f>
        <v>0</v>
      </c>
      <c r="E31" s="214"/>
      <c r="F31" s="144">
        <f>D31*関係係数シート!D29</f>
        <v>0</v>
      </c>
      <c r="G31" s="144">
        <f>F31*関係係数シート!F29</f>
        <v>0</v>
      </c>
      <c r="H31" s="144">
        <f>F31*関係係数シート!E29</f>
        <v>0</v>
      </c>
      <c r="I31" s="211"/>
      <c r="J31" s="144">
        <v>0</v>
      </c>
      <c r="K31" s="144">
        <f>J31*関係係数シート!F29</f>
        <v>0</v>
      </c>
      <c r="L31" s="145">
        <f>J31*関係係数シート!E29</f>
        <v>0</v>
      </c>
      <c r="M31" s="138"/>
      <c r="N31" s="146"/>
      <c r="O31" s="147"/>
      <c r="P31" s="144">
        <f>$O$43*関係係数シート!G29</f>
        <v>0</v>
      </c>
      <c r="Q31" s="144">
        <f>P31*関係係数シート!D29</f>
        <v>0</v>
      </c>
      <c r="R31" s="144">
        <v>0</v>
      </c>
      <c r="S31" s="144">
        <f>R31*関係係数シート!F29</f>
        <v>0</v>
      </c>
      <c r="T31" s="145">
        <f>R31*関係係数シート!E29</f>
        <v>0</v>
      </c>
      <c r="U31" s="138"/>
      <c r="V31" s="151">
        <f>ROUND(F31*関係係数シート!$H29,0)</f>
        <v>0</v>
      </c>
      <c r="W31" s="151">
        <f>ROUND(J31*関係係数シート!$H29,0)</f>
        <v>0</v>
      </c>
      <c r="X31" s="152">
        <f>ROUND(R31*関係係数シート!$H29,0)</f>
        <v>0</v>
      </c>
      <c r="Y31" s="152">
        <f>ROUND(F31*関係係数シート!$I29,0)</f>
        <v>0</v>
      </c>
      <c r="Z31" s="212">
        <f>ROUND(J31*関係係数シート!$I29,0)</f>
        <v>0</v>
      </c>
      <c r="AA31" s="213">
        <f>ROUND(R31*関係係数シート!$I29,0)</f>
        <v>0</v>
      </c>
      <c r="AC31" s="42" t="s">
        <v>25</v>
      </c>
      <c r="AD31" s="43" t="s">
        <v>44</v>
      </c>
      <c r="AE31" s="139">
        <f>AE$45*関係係数シート!CY29</f>
        <v>0</v>
      </c>
      <c r="AF31" s="141">
        <f>AF$45*関係係数シート!CZ29</f>
        <v>0</v>
      </c>
      <c r="AG31" s="141">
        <f>AG$45*関係係数シート!DA29</f>
        <v>0</v>
      </c>
      <c r="AH31" s="141">
        <f>AH$45*関係係数シート!DB29</f>
        <v>0</v>
      </c>
      <c r="AI31" s="141">
        <f>AI$45*関係係数シート!DC29</f>
        <v>0</v>
      </c>
      <c r="AJ31" s="141">
        <f>AJ$45*関係係数シート!DD29</f>
        <v>0</v>
      </c>
      <c r="AK31" s="141">
        <f>AK$45*関係係数シート!DE29</f>
        <v>0</v>
      </c>
      <c r="AL31" s="141">
        <f>AL$45*関係係数シート!DF29</f>
        <v>0</v>
      </c>
      <c r="AM31" s="141">
        <f>AM$45*関係係数シート!DG29</f>
        <v>0</v>
      </c>
      <c r="AN31" s="141">
        <f>AN$45*関係係数シート!DH29</f>
        <v>0</v>
      </c>
      <c r="AO31" s="141">
        <f>AO$45*関係係数シート!DI29</f>
        <v>0</v>
      </c>
      <c r="AP31" s="141">
        <f>AP$45*関係係数シート!DJ29</f>
        <v>0</v>
      </c>
      <c r="AQ31" s="141">
        <f>AQ$45*関係係数シート!DK29</f>
        <v>0</v>
      </c>
      <c r="AR31" s="141">
        <f>AR$45*関係係数シート!DL29</f>
        <v>0</v>
      </c>
      <c r="AS31" s="141">
        <f>AS$45*関係係数シート!DM29</f>
        <v>0</v>
      </c>
      <c r="AT31" s="141">
        <f>AT$45*関係係数シート!DN29</f>
        <v>0</v>
      </c>
      <c r="AU31" s="141">
        <f>AU$45*関係係数シート!DO29</f>
        <v>0</v>
      </c>
      <c r="AV31" s="141">
        <f>AV$45*関係係数シート!DP29</f>
        <v>0</v>
      </c>
      <c r="AW31" s="141">
        <f>AW$45*関係係数シート!DQ29</f>
        <v>0</v>
      </c>
      <c r="AX31" s="141">
        <f>AX$45*関係係数シート!DR29</f>
        <v>0</v>
      </c>
      <c r="AY31" s="141">
        <f>AY$45*関係係数シート!DS29</f>
        <v>0</v>
      </c>
      <c r="AZ31" s="141">
        <f>AZ$45*関係係数シート!DT29</f>
        <v>0</v>
      </c>
      <c r="BA31" s="141">
        <f>BA$45*関係係数シート!DU29</f>
        <v>0</v>
      </c>
      <c r="BB31" s="141">
        <f>BB$45*関係係数シート!DV29</f>
        <v>0</v>
      </c>
      <c r="BC31" s="141">
        <f>BC$45*関係係数シート!DW29</f>
        <v>0</v>
      </c>
      <c r="BD31" s="141">
        <f>BD$45*関係係数シート!DX29</f>
        <v>0</v>
      </c>
      <c r="BE31" s="141">
        <f>BE$45*関係係数シート!DY29</f>
        <v>0</v>
      </c>
      <c r="BF31" s="141">
        <f>BF$45*関係係数シート!DZ29</f>
        <v>0</v>
      </c>
      <c r="BG31" s="141">
        <f>BG$45*関係係数シート!EA29</f>
        <v>0</v>
      </c>
      <c r="BH31" s="141">
        <f>BH$45*関係係数シート!EC29</f>
        <v>0</v>
      </c>
      <c r="BI31" s="141">
        <f>BI$45*関係係数シート!ED29</f>
        <v>0</v>
      </c>
      <c r="BJ31" s="141">
        <f>BJ$45*関係係数シート!EE29</f>
        <v>0</v>
      </c>
      <c r="BK31" s="141">
        <f>BK$45*関係係数シート!EF29</f>
        <v>0</v>
      </c>
      <c r="BL31" s="141">
        <f>BL$45*関係係数シート!EG29</f>
        <v>0</v>
      </c>
      <c r="BM31" s="141">
        <f>BM$45*関係係数シート!EI29</f>
        <v>0</v>
      </c>
      <c r="BN31" s="143">
        <f t="shared" si="0"/>
        <v>0</v>
      </c>
    </row>
    <row r="32" spans="2:66" ht="20.100000000000001" customHeight="1">
      <c r="B32" s="42" t="s">
        <v>26</v>
      </c>
      <c r="C32" s="43" t="s">
        <v>45</v>
      </c>
      <c r="D32" s="209">
        <f>設備投資の入力シート!D35</f>
        <v>0</v>
      </c>
      <c r="E32" s="214"/>
      <c r="F32" s="144">
        <f>D32*関係係数シート!D30</f>
        <v>0</v>
      </c>
      <c r="G32" s="144">
        <f>F32*関係係数シート!F30</f>
        <v>0</v>
      </c>
      <c r="H32" s="144">
        <f>F32*関係係数シート!E30</f>
        <v>0</v>
      </c>
      <c r="I32" s="211"/>
      <c r="J32" s="144">
        <v>0</v>
      </c>
      <c r="K32" s="144">
        <f>J32*関係係数シート!F30</f>
        <v>0</v>
      </c>
      <c r="L32" s="145">
        <f>J32*関係係数シート!E30</f>
        <v>0</v>
      </c>
      <c r="M32" s="138"/>
      <c r="N32" s="146"/>
      <c r="O32" s="147"/>
      <c r="P32" s="144">
        <f>$O$43*関係係数シート!G30</f>
        <v>0</v>
      </c>
      <c r="Q32" s="144">
        <f>P32*関係係数シート!D30</f>
        <v>0</v>
      </c>
      <c r="R32" s="144">
        <v>0</v>
      </c>
      <c r="S32" s="144">
        <f>R32*関係係数シート!F30</f>
        <v>0</v>
      </c>
      <c r="T32" s="145">
        <f>R32*関係係数シート!E30</f>
        <v>0</v>
      </c>
      <c r="U32" s="138"/>
      <c r="V32" s="151">
        <f>ROUND(F32*関係係数シート!$H30,0)</f>
        <v>0</v>
      </c>
      <c r="W32" s="151">
        <f>ROUND(J32*関係係数シート!$H30,0)</f>
        <v>0</v>
      </c>
      <c r="X32" s="152">
        <f>ROUND(R32*関係係数シート!$H30,0)</f>
        <v>0</v>
      </c>
      <c r="Y32" s="152">
        <f>ROUND(F32*関係係数シート!$I30,0)</f>
        <v>0</v>
      </c>
      <c r="Z32" s="212">
        <f>ROUND(J32*関係係数シート!$I30,0)</f>
        <v>0</v>
      </c>
      <c r="AA32" s="213">
        <f>ROUND(R32*関係係数シート!$I30,0)</f>
        <v>0</v>
      </c>
      <c r="AC32" s="42" t="s">
        <v>26</v>
      </c>
      <c r="AD32" s="43" t="s">
        <v>45</v>
      </c>
      <c r="AE32" s="139">
        <f>AE$45*関係係数シート!CY30</f>
        <v>0</v>
      </c>
      <c r="AF32" s="141">
        <f>AF$45*関係係数シート!CZ30</f>
        <v>0</v>
      </c>
      <c r="AG32" s="141">
        <f>AG$45*関係係数シート!DA30</f>
        <v>0</v>
      </c>
      <c r="AH32" s="141">
        <f>AH$45*関係係数シート!DB30</f>
        <v>0</v>
      </c>
      <c r="AI32" s="141">
        <f>AI$45*関係係数シート!DC30</f>
        <v>0</v>
      </c>
      <c r="AJ32" s="141">
        <f>AJ$45*関係係数シート!DD30</f>
        <v>0</v>
      </c>
      <c r="AK32" s="141">
        <f>AK$45*関係係数シート!DE30</f>
        <v>0</v>
      </c>
      <c r="AL32" s="141">
        <f>AL$45*関係係数シート!DF30</f>
        <v>0</v>
      </c>
      <c r="AM32" s="141">
        <f>AM$45*関係係数シート!DG30</f>
        <v>0</v>
      </c>
      <c r="AN32" s="141">
        <f>AN$45*関係係数シート!DH30</f>
        <v>0</v>
      </c>
      <c r="AO32" s="141">
        <f>AO$45*関係係数シート!DI30</f>
        <v>0</v>
      </c>
      <c r="AP32" s="141">
        <f>AP$45*関係係数シート!DJ30</f>
        <v>0</v>
      </c>
      <c r="AQ32" s="141">
        <f>AQ$45*関係係数シート!DK30</f>
        <v>0</v>
      </c>
      <c r="AR32" s="141">
        <f>AR$45*関係係数シート!DL30</f>
        <v>0</v>
      </c>
      <c r="AS32" s="141">
        <f>AS$45*関係係数シート!DM30</f>
        <v>0</v>
      </c>
      <c r="AT32" s="141">
        <f>AT$45*関係係数シート!DN30</f>
        <v>0</v>
      </c>
      <c r="AU32" s="141">
        <f>AU$45*関係係数シート!DO30</f>
        <v>0</v>
      </c>
      <c r="AV32" s="141">
        <f>AV$45*関係係数シート!DP30</f>
        <v>0</v>
      </c>
      <c r="AW32" s="141">
        <f>AW$45*関係係数シート!DQ30</f>
        <v>0</v>
      </c>
      <c r="AX32" s="141">
        <f>AX$45*関係係数シート!DR30</f>
        <v>0</v>
      </c>
      <c r="AY32" s="141">
        <f>AY$45*関係係数シート!DS30</f>
        <v>0</v>
      </c>
      <c r="AZ32" s="141">
        <f>AZ$45*関係係数シート!DT30</f>
        <v>0</v>
      </c>
      <c r="BA32" s="141">
        <f>BA$45*関係係数シート!DU30</f>
        <v>0</v>
      </c>
      <c r="BB32" s="141">
        <f>BB$45*関係係数シート!DV30</f>
        <v>0</v>
      </c>
      <c r="BC32" s="141">
        <f>BC$45*関係係数シート!DW30</f>
        <v>0</v>
      </c>
      <c r="BD32" s="141">
        <f>BD$45*関係係数シート!DX30</f>
        <v>0</v>
      </c>
      <c r="BE32" s="141">
        <f>BE$45*関係係数シート!DY30</f>
        <v>0</v>
      </c>
      <c r="BF32" s="141">
        <f>BF$45*関係係数シート!DZ30</f>
        <v>0</v>
      </c>
      <c r="BG32" s="141">
        <f>BG$45*関係係数シート!EA30</f>
        <v>0</v>
      </c>
      <c r="BH32" s="141">
        <f>BH$45*関係係数シート!EC30</f>
        <v>0</v>
      </c>
      <c r="BI32" s="141">
        <f>BI$45*関係係数シート!ED30</f>
        <v>0</v>
      </c>
      <c r="BJ32" s="141">
        <f>BJ$45*関係係数シート!EE30</f>
        <v>0</v>
      </c>
      <c r="BK32" s="141">
        <f>BK$45*関係係数シート!EF30</f>
        <v>0</v>
      </c>
      <c r="BL32" s="141">
        <f>BL$45*関係係数シート!EG30</f>
        <v>0</v>
      </c>
      <c r="BM32" s="141">
        <f>BM$45*関係係数シート!EI30</f>
        <v>0</v>
      </c>
      <c r="BN32" s="143">
        <f t="shared" si="0"/>
        <v>0</v>
      </c>
    </row>
    <row r="33" spans="2:66" ht="20.100000000000001" customHeight="1">
      <c r="B33" s="42" t="s">
        <v>27</v>
      </c>
      <c r="C33" s="43" t="s">
        <v>115</v>
      </c>
      <c r="D33" s="209">
        <f>設備投資の入力シート!D36</f>
        <v>0</v>
      </c>
      <c r="E33" s="214"/>
      <c r="F33" s="144">
        <f>D33*関係係数シート!D31</f>
        <v>0</v>
      </c>
      <c r="G33" s="144">
        <f>F33*関係係数シート!F31</f>
        <v>0</v>
      </c>
      <c r="H33" s="144">
        <f>F33*関係係数シート!E31</f>
        <v>0</v>
      </c>
      <c r="I33" s="211"/>
      <c r="J33" s="144">
        <v>0</v>
      </c>
      <c r="K33" s="144">
        <f>J33*関係係数シート!F31</f>
        <v>0</v>
      </c>
      <c r="L33" s="145">
        <f>J33*関係係数シート!E31</f>
        <v>0</v>
      </c>
      <c r="M33" s="138"/>
      <c r="N33" s="146"/>
      <c r="O33" s="147"/>
      <c r="P33" s="144">
        <f>$O$43*関係係数シート!G31</f>
        <v>0</v>
      </c>
      <c r="Q33" s="144">
        <f>P33*関係係数シート!D31</f>
        <v>0</v>
      </c>
      <c r="R33" s="144">
        <v>0</v>
      </c>
      <c r="S33" s="144">
        <f>R33*関係係数シート!F31</f>
        <v>0</v>
      </c>
      <c r="T33" s="145">
        <f>R33*関係係数シート!E31</f>
        <v>0</v>
      </c>
      <c r="U33" s="138"/>
      <c r="V33" s="151">
        <f>ROUND(F33*関係係数シート!$H31,0)</f>
        <v>0</v>
      </c>
      <c r="W33" s="151">
        <f>ROUND(J33*関係係数シート!$H31,0)</f>
        <v>0</v>
      </c>
      <c r="X33" s="152">
        <f>ROUND(R33*関係係数シート!$H31,0)</f>
        <v>0</v>
      </c>
      <c r="Y33" s="152">
        <f>ROUND(F33*関係係数シート!$I31,0)</f>
        <v>0</v>
      </c>
      <c r="Z33" s="212">
        <f>ROUND(J33*関係係数シート!$I31,0)</f>
        <v>0</v>
      </c>
      <c r="AA33" s="213">
        <f>ROUND(R33*関係係数シート!$I31,0)</f>
        <v>0</v>
      </c>
      <c r="AC33" s="42" t="s">
        <v>27</v>
      </c>
      <c r="AD33" s="43" t="s">
        <v>115</v>
      </c>
      <c r="AE33" s="139">
        <f>AE$45*関係係数シート!CY31</f>
        <v>0</v>
      </c>
      <c r="AF33" s="141">
        <f>AF$45*関係係数シート!CZ31</f>
        <v>0</v>
      </c>
      <c r="AG33" s="141">
        <f>AG$45*関係係数シート!DA31</f>
        <v>0</v>
      </c>
      <c r="AH33" s="141">
        <f>AH$45*関係係数シート!DB31</f>
        <v>0</v>
      </c>
      <c r="AI33" s="141">
        <f>AI$45*関係係数シート!DC31</f>
        <v>0</v>
      </c>
      <c r="AJ33" s="141">
        <f>AJ$45*関係係数シート!DD31</f>
        <v>0</v>
      </c>
      <c r="AK33" s="141">
        <f>AK$45*関係係数シート!DE31</f>
        <v>0</v>
      </c>
      <c r="AL33" s="141">
        <f>AL$45*関係係数シート!DF31</f>
        <v>0</v>
      </c>
      <c r="AM33" s="141">
        <f>AM$45*関係係数シート!DG31</f>
        <v>0</v>
      </c>
      <c r="AN33" s="141">
        <f>AN$45*関係係数シート!DH31</f>
        <v>0</v>
      </c>
      <c r="AO33" s="141">
        <f>AO$45*関係係数シート!DI31</f>
        <v>0</v>
      </c>
      <c r="AP33" s="141">
        <f>AP$45*関係係数シート!DJ31</f>
        <v>0</v>
      </c>
      <c r="AQ33" s="141">
        <f>AQ$45*関係係数シート!DK31</f>
        <v>0</v>
      </c>
      <c r="AR33" s="141">
        <f>AR$45*関係係数シート!DL31</f>
        <v>0</v>
      </c>
      <c r="AS33" s="141">
        <f>AS$45*関係係数シート!DM31</f>
        <v>0</v>
      </c>
      <c r="AT33" s="141">
        <f>AT$45*関係係数シート!DN31</f>
        <v>0</v>
      </c>
      <c r="AU33" s="141">
        <f>AU$45*関係係数シート!DO31</f>
        <v>0</v>
      </c>
      <c r="AV33" s="141">
        <f>AV$45*関係係数シート!DP31</f>
        <v>0</v>
      </c>
      <c r="AW33" s="141">
        <f>AW$45*関係係数シート!DQ31</f>
        <v>0</v>
      </c>
      <c r="AX33" s="141">
        <f>AX$45*関係係数シート!DR31</f>
        <v>0</v>
      </c>
      <c r="AY33" s="141">
        <f>AY$45*関係係数シート!DS31</f>
        <v>0</v>
      </c>
      <c r="AZ33" s="141">
        <f>AZ$45*関係係数シート!DT31</f>
        <v>0</v>
      </c>
      <c r="BA33" s="141">
        <f>BA$45*関係係数シート!DU31</f>
        <v>0</v>
      </c>
      <c r="BB33" s="141">
        <f>BB$45*関係係数シート!DV31</f>
        <v>0</v>
      </c>
      <c r="BC33" s="141">
        <f>BC$45*関係係数シート!DW31</f>
        <v>0</v>
      </c>
      <c r="BD33" s="141">
        <f>BD$45*関係係数シート!DX31</f>
        <v>0</v>
      </c>
      <c r="BE33" s="141">
        <f>BE$45*関係係数シート!DY31</f>
        <v>0</v>
      </c>
      <c r="BF33" s="141">
        <f>BF$45*関係係数シート!DZ31</f>
        <v>0</v>
      </c>
      <c r="BG33" s="141">
        <f>BG$45*関係係数シート!EA31</f>
        <v>0</v>
      </c>
      <c r="BH33" s="141">
        <f>BH$45*関係係数シート!EC31</f>
        <v>0</v>
      </c>
      <c r="BI33" s="141">
        <f>BI$45*関係係数シート!ED31</f>
        <v>0</v>
      </c>
      <c r="BJ33" s="141">
        <f>BJ$45*関係係数シート!EE31</f>
        <v>0</v>
      </c>
      <c r="BK33" s="141">
        <f>BK$45*関係係数シート!EF31</f>
        <v>0</v>
      </c>
      <c r="BL33" s="141">
        <f>BL$45*関係係数シート!EG31</f>
        <v>0</v>
      </c>
      <c r="BM33" s="141">
        <f>BM$45*関係係数シート!EI31</f>
        <v>0</v>
      </c>
      <c r="BN33" s="143">
        <f t="shared" si="0"/>
        <v>0</v>
      </c>
    </row>
    <row r="34" spans="2:66" ht="20.100000000000001" customHeight="1">
      <c r="B34" s="42" t="s">
        <v>28</v>
      </c>
      <c r="C34" s="43" t="s">
        <v>93</v>
      </c>
      <c r="D34" s="209">
        <f>設備投資の入力シート!D37</f>
        <v>0</v>
      </c>
      <c r="E34" s="214"/>
      <c r="F34" s="144">
        <f>D34*関係係数シート!D32</f>
        <v>0</v>
      </c>
      <c r="G34" s="144">
        <f>F34*関係係数シート!F32</f>
        <v>0</v>
      </c>
      <c r="H34" s="144">
        <f>F34*関係係数シート!E32</f>
        <v>0</v>
      </c>
      <c r="I34" s="211"/>
      <c r="J34" s="144">
        <v>0</v>
      </c>
      <c r="K34" s="144">
        <f>J34*関係係数シート!F32</f>
        <v>0</v>
      </c>
      <c r="L34" s="145">
        <f>J34*関係係数シート!E32</f>
        <v>0</v>
      </c>
      <c r="M34" s="138"/>
      <c r="N34" s="146"/>
      <c r="O34" s="147"/>
      <c r="P34" s="144">
        <f>$O$43*関係係数シート!G32</f>
        <v>0</v>
      </c>
      <c r="Q34" s="144">
        <f>P34*関係係数シート!D32</f>
        <v>0</v>
      </c>
      <c r="R34" s="144">
        <v>0</v>
      </c>
      <c r="S34" s="144">
        <f>R34*関係係数シート!F32</f>
        <v>0</v>
      </c>
      <c r="T34" s="145">
        <f>R34*関係係数シート!E32</f>
        <v>0</v>
      </c>
      <c r="U34" s="138"/>
      <c r="V34" s="151">
        <f>ROUND(F34*関係係数シート!$H32,0)</f>
        <v>0</v>
      </c>
      <c r="W34" s="151">
        <f>ROUND(J34*関係係数シート!$H32,0)</f>
        <v>0</v>
      </c>
      <c r="X34" s="152">
        <f>ROUND(R34*関係係数シート!$H32,0)</f>
        <v>0</v>
      </c>
      <c r="Y34" s="152">
        <f>ROUND(F34*関係係数シート!$I32,0)</f>
        <v>0</v>
      </c>
      <c r="Z34" s="212">
        <f>ROUND(J34*関係係数シート!$I32,0)</f>
        <v>0</v>
      </c>
      <c r="AA34" s="213">
        <f>ROUND(R34*関係係数シート!$I32,0)</f>
        <v>0</v>
      </c>
      <c r="AC34" s="42" t="s">
        <v>28</v>
      </c>
      <c r="AD34" s="43" t="s">
        <v>93</v>
      </c>
      <c r="AE34" s="139">
        <f>AE$45*関係係数シート!CY32</f>
        <v>0</v>
      </c>
      <c r="AF34" s="141">
        <f>AF$45*関係係数シート!CZ32</f>
        <v>0</v>
      </c>
      <c r="AG34" s="141">
        <f>AG$45*関係係数シート!DA32</f>
        <v>0</v>
      </c>
      <c r="AH34" s="141">
        <f>AH$45*関係係数シート!DB32</f>
        <v>0</v>
      </c>
      <c r="AI34" s="141">
        <f>AI$45*関係係数シート!DC32</f>
        <v>0</v>
      </c>
      <c r="AJ34" s="141">
        <f>AJ$45*関係係数シート!DD32</f>
        <v>0</v>
      </c>
      <c r="AK34" s="141">
        <f>AK$45*関係係数シート!DE32</f>
        <v>0</v>
      </c>
      <c r="AL34" s="141">
        <f>AL$45*関係係数シート!DF32</f>
        <v>0</v>
      </c>
      <c r="AM34" s="141">
        <f>AM$45*関係係数シート!DG32</f>
        <v>0</v>
      </c>
      <c r="AN34" s="141">
        <f>AN$45*関係係数シート!DH32</f>
        <v>0</v>
      </c>
      <c r="AO34" s="141">
        <f>AO$45*関係係数シート!DI32</f>
        <v>0</v>
      </c>
      <c r="AP34" s="141">
        <f>AP$45*関係係数シート!DJ32</f>
        <v>0</v>
      </c>
      <c r="AQ34" s="141">
        <f>AQ$45*関係係数シート!DK32</f>
        <v>0</v>
      </c>
      <c r="AR34" s="141">
        <f>AR$45*関係係数シート!DL32</f>
        <v>0</v>
      </c>
      <c r="AS34" s="141">
        <f>AS$45*関係係数シート!DM32</f>
        <v>0</v>
      </c>
      <c r="AT34" s="141">
        <f>AT$45*関係係数シート!DN32</f>
        <v>0</v>
      </c>
      <c r="AU34" s="141">
        <f>AU$45*関係係数シート!DO32</f>
        <v>0</v>
      </c>
      <c r="AV34" s="141">
        <f>AV$45*関係係数シート!DP32</f>
        <v>0</v>
      </c>
      <c r="AW34" s="141">
        <f>AW$45*関係係数シート!DQ32</f>
        <v>0</v>
      </c>
      <c r="AX34" s="141">
        <f>AX$45*関係係数シート!DR32</f>
        <v>0</v>
      </c>
      <c r="AY34" s="141">
        <f>AY$45*関係係数シート!DS32</f>
        <v>0</v>
      </c>
      <c r="AZ34" s="141">
        <f>AZ$45*関係係数シート!DT32</f>
        <v>0</v>
      </c>
      <c r="BA34" s="141">
        <f>BA$45*関係係数シート!DU32</f>
        <v>0</v>
      </c>
      <c r="BB34" s="141">
        <f>BB$45*関係係数シート!DV32</f>
        <v>0</v>
      </c>
      <c r="BC34" s="141">
        <f>BC$45*関係係数シート!DW32</f>
        <v>0</v>
      </c>
      <c r="BD34" s="141">
        <f>BD$45*関係係数シート!DX32</f>
        <v>0</v>
      </c>
      <c r="BE34" s="141">
        <f>BE$45*関係係数シート!DY32</f>
        <v>0</v>
      </c>
      <c r="BF34" s="141">
        <f>BF$45*関係係数シート!DZ32</f>
        <v>0</v>
      </c>
      <c r="BG34" s="141">
        <f>BG$45*関係係数シート!EA32</f>
        <v>0</v>
      </c>
      <c r="BH34" s="141">
        <f>BH$45*関係係数シート!EC32</f>
        <v>0</v>
      </c>
      <c r="BI34" s="141">
        <f>BI$45*関係係数シート!ED32</f>
        <v>0</v>
      </c>
      <c r="BJ34" s="141">
        <f>BJ$45*関係係数シート!EE32</f>
        <v>0</v>
      </c>
      <c r="BK34" s="141">
        <f>BK$45*関係係数シート!EF32</f>
        <v>0</v>
      </c>
      <c r="BL34" s="141">
        <f>BL$45*関係係数シート!EG32</f>
        <v>0</v>
      </c>
      <c r="BM34" s="141">
        <f>BM$45*関係係数シート!EI32</f>
        <v>0</v>
      </c>
      <c r="BN34" s="143">
        <f t="shared" si="0"/>
        <v>0</v>
      </c>
    </row>
    <row r="35" spans="2:66" ht="20.100000000000001" customHeight="1">
      <c r="B35" s="42" t="s">
        <v>29</v>
      </c>
      <c r="C35" s="43" t="s">
        <v>46</v>
      </c>
      <c r="D35" s="237"/>
      <c r="E35" s="214"/>
      <c r="F35" s="144">
        <f>D35*関係係数シート!D33</f>
        <v>0</v>
      </c>
      <c r="G35" s="144">
        <f>F35*関係係数シート!F33</f>
        <v>0</v>
      </c>
      <c r="H35" s="144">
        <f>F35*関係係数シート!E33</f>
        <v>0</v>
      </c>
      <c r="I35" s="211"/>
      <c r="J35" s="144">
        <v>0</v>
      </c>
      <c r="K35" s="144">
        <f>J35*関係係数シート!F33</f>
        <v>0</v>
      </c>
      <c r="L35" s="145">
        <f>J35*関係係数シート!E33</f>
        <v>0</v>
      </c>
      <c r="M35" s="138"/>
      <c r="N35" s="146"/>
      <c r="O35" s="147"/>
      <c r="P35" s="144">
        <f>$O$43*関係係数シート!G33</f>
        <v>0</v>
      </c>
      <c r="Q35" s="144">
        <f>P35*関係係数シート!D33</f>
        <v>0</v>
      </c>
      <c r="R35" s="144">
        <v>0</v>
      </c>
      <c r="S35" s="144">
        <f>R35*関係係数シート!F33</f>
        <v>0</v>
      </c>
      <c r="T35" s="145">
        <f>R35*関係係数シート!E33</f>
        <v>0</v>
      </c>
      <c r="U35" s="138"/>
      <c r="V35" s="151">
        <f>ROUND(F35*関係係数シート!$H33,0)</f>
        <v>0</v>
      </c>
      <c r="W35" s="151">
        <f>ROUND(J35*関係係数シート!$H33,0)</f>
        <v>0</v>
      </c>
      <c r="X35" s="152">
        <f>ROUND(R35*関係係数シート!$H33,0)</f>
        <v>0</v>
      </c>
      <c r="Y35" s="152">
        <f>ROUND(F35*関係係数シート!$I33,0)</f>
        <v>0</v>
      </c>
      <c r="Z35" s="212">
        <f>ROUND(J35*関係係数シート!$I33,0)</f>
        <v>0</v>
      </c>
      <c r="AA35" s="213">
        <f>ROUND(R35*関係係数シート!$I33,0)</f>
        <v>0</v>
      </c>
      <c r="AC35" s="42" t="s">
        <v>29</v>
      </c>
      <c r="AD35" s="43" t="s">
        <v>46</v>
      </c>
      <c r="AE35" s="139">
        <f>AE$45*関係係数シート!CY33</f>
        <v>0</v>
      </c>
      <c r="AF35" s="141">
        <f>AF$45*関係係数シート!CZ33</f>
        <v>0</v>
      </c>
      <c r="AG35" s="141">
        <f>AG$45*関係係数シート!DA33</f>
        <v>0</v>
      </c>
      <c r="AH35" s="141">
        <f>AH$45*関係係数シート!DB33</f>
        <v>0</v>
      </c>
      <c r="AI35" s="141">
        <f>AI$45*関係係数シート!DC33</f>
        <v>0</v>
      </c>
      <c r="AJ35" s="141">
        <f>AJ$45*関係係数シート!DD33</f>
        <v>0</v>
      </c>
      <c r="AK35" s="141">
        <f>AK$45*関係係数シート!DE33</f>
        <v>0</v>
      </c>
      <c r="AL35" s="141">
        <f>AL$45*関係係数シート!DF33</f>
        <v>0</v>
      </c>
      <c r="AM35" s="141">
        <f>AM$45*関係係数シート!DG33</f>
        <v>0</v>
      </c>
      <c r="AN35" s="141">
        <f>AN$45*関係係数シート!DH33</f>
        <v>0</v>
      </c>
      <c r="AO35" s="141">
        <f>AO$45*関係係数シート!DI33</f>
        <v>0</v>
      </c>
      <c r="AP35" s="141">
        <f>AP$45*関係係数シート!DJ33</f>
        <v>0</v>
      </c>
      <c r="AQ35" s="141">
        <f>AQ$45*関係係数シート!DK33</f>
        <v>0</v>
      </c>
      <c r="AR35" s="141">
        <f>AR$45*関係係数シート!DL33</f>
        <v>0</v>
      </c>
      <c r="AS35" s="141">
        <f>AS$45*関係係数シート!DM33</f>
        <v>0</v>
      </c>
      <c r="AT35" s="141">
        <f>AT$45*関係係数シート!DN33</f>
        <v>0</v>
      </c>
      <c r="AU35" s="141">
        <f>AU$45*関係係数シート!DO33</f>
        <v>0</v>
      </c>
      <c r="AV35" s="141">
        <f>AV$45*関係係数シート!DP33</f>
        <v>0</v>
      </c>
      <c r="AW35" s="141">
        <f>AW$45*関係係数シート!DQ33</f>
        <v>0</v>
      </c>
      <c r="AX35" s="141">
        <f>AX$45*関係係数シート!DR33</f>
        <v>0</v>
      </c>
      <c r="AY35" s="141">
        <f>AY$45*関係係数シート!DS33</f>
        <v>0</v>
      </c>
      <c r="AZ35" s="141">
        <f>AZ$45*関係係数シート!DT33</f>
        <v>0</v>
      </c>
      <c r="BA35" s="141">
        <f>BA$45*関係係数シート!DU33</f>
        <v>0</v>
      </c>
      <c r="BB35" s="141">
        <f>BB$45*関係係数シート!DV33</f>
        <v>0</v>
      </c>
      <c r="BC35" s="141">
        <f>BC$45*関係係数シート!DW33</f>
        <v>0</v>
      </c>
      <c r="BD35" s="141">
        <f>BD$45*関係係数シート!DX33</f>
        <v>0</v>
      </c>
      <c r="BE35" s="141">
        <f>BE$45*関係係数シート!DY33</f>
        <v>0</v>
      </c>
      <c r="BF35" s="141">
        <f>BF$45*関係係数シート!DZ33</f>
        <v>0</v>
      </c>
      <c r="BG35" s="141">
        <f>BG$45*関係係数シート!EA33</f>
        <v>0</v>
      </c>
      <c r="BH35" s="141">
        <f>BH$45*関係係数シート!EC33</f>
        <v>0</v>
      </c>
      <c r="BI35" s="141">
        <f>BI$45*関係係数シート!ED33</f>
        <v>0</v>
      </c>
      <c r="BJ35" s="141">
        <f>BJ$45*関係係数シート!EE33</f>
        <v>0</v>
      </c>
      <c r="BK35" s="141">
        <f>BK$45*関係係数シート!EF33</f>
        <v>0</v>
      </c>
      <c r="BL35" s="141">
        <f>BL$45*関係係数シート!EG33</f>
        <v>0</v>
      </c>
      <c r="BM35" s="141">
        <f>BM$45*関係係数シート!EI33</f>
        <v>0</v>
      </c>
      <c r="BN35" s="143">
        <f t="shared" si="0"/>
        <v>0</v>
      </c>
    </row>
    <row r="36" spans="2:66" ht="20.100000000000001" customHeight="1">
      <c r="B36" s="42" t="s">
        <v>30</v>
      </c>
      <c r="C36" s="43" t="s">
        <v>47</v>
      </c>
      <c r="D36" s="209">
        <f>設備投資の入力シート!D39</f>
        <v>0</v>
      </c>
      <c r="E36" s="214"/>
      <c r="F36" s="144">
        <f>D36*関係係数シート!D34</f>
        <v>0</v>
      </c>
      <c r="G36" s="144">
        <f>F36*関係係数シート!F34</f>
        <v>0</v>
      </c>
      <c r="H36" s="144">
        <f>F36*関係係数シート!E34</f>
        <v>0</v>
      </c>
      <c r="I36" s="211"/>
      <c r="J36" s="144">
        <v>0</v>
      </c>
      <c r="K36" s="144">
        <f>J36*関係係数シート!F34</f>
        <v>0</v>
      </c>
      <c r="L36" s="145">
        <f>J36*関係係数シート!E34</f>
        <v>0</v>
      </c>
      <c r="M36" s="138"/>
      <c r="N36" s="146"/>
      <c r="O36" s="147"/>
      <c r="P36" s="144">
        <f>$O$43*関係係数シート!G34</f>
        <v>0</v>
      </c>
      <c r="Q36" s="144">
        <f>P36*関係係数シート!D34</f>
        <v>0</v>
      </c>
      <c r="R36" s="144">
        <v>0</v>
      </c>
      <c r="S36" s="144">
        <f>R36*関係係数シート!F34</f>
        <v>0</v>
      </c>
      <c r="T36" s="145">
        <f>R36*関係係数シート!E34</f>
        <v>0</v>
      </c>
      <c r="U36" s="138"/>
      <c r="V36" s="151">
        <f>ROUND(F36*関係係数シート!$H34,0)</f>
        <v>0</v>
      </c>
      <c r="W36" s="151">
        <f>ROUND(J36*関係係数シート!$H34,0)</f>
        <v>0</v>
      </c>
      <c r="X36" s="152">
        <f>ROUND(R36*関係係数シート!$H34,0)</f>
        <v>0</v>
      </c>
      <c r="Y36" s="152">
        <f>ROUND(F36*関係係数シート!$I34,0)</f>
        <v>0</v>
      </c>
      <c r="Z36" s="212">
        <f>ROUND(J36*関係係数シート!$I34,0)</f>
        <v>0</v>
      </c>
      <c r="AA36" s="213">
        <f>ROUND(R36*関係係数シート!$I34,0)</f>
        <v>0</v>
      </c>
      <c r="AC36" s="42" t="s">
        <v>30</v>
      </c>
      <c r="AD36" s="43" t="s">
        <v>47</v>
      </c>
      <c r="AE36" s="139">
        <f>AE$45*関係係数シート!CY34</f>
        <v>0</v>
      </c>
      <c r="AF36" s="141">
        <f>AF$45*関係係数シート!CZ34</f>
        <v>0</v>
      </c>
      <c r="AG36" s="141">
        <f>AG$45*関係係数シート!DA34</f>
        <v>0</v>
      </c>
      <c r="AH36" s="141">
        <f>AH$45*関係係数シート!DB34</f>
        <v>0</v>
      </c>
      <c r="AI36" s="141">
        <f>AI$45*関係係数シート!DC34</f>
        <v>0</v>
      </c>
      <c r="AJ36" s="141">
        <f>AJ$45*関係係数シート!DD34</f>
        <v>0</v>
      </c>
      <c r="AK36" s="141">
        <f>AK$45*関係係数シート!DE34</f>
        <v>0</v>
      </c>
      <c r="AL36" s="141">
        <f>AL$45*関係係数シート!DF34</f>
        <v>0</v>
      </c>
      <c r="AM36" s="141">
        <f>AM$45*関係係数シート!DG34</f>
        <v>0</v>
      </c>
      <c r="AN36" s="141">
        <f>AN$45*関係係数シート!DH34</f>
        <v>0</v>
      </c>
      <c r="AO36" s="141">
        <f>AO$45*関係係数シート!DI34</f>
        <v>0</v>
      </c>
      <c r="AP36" s="141">
        <f>AP$45*関係係数シート!DJ34</f>
        <v>0</v>
      </c>
      <c r="AQ36" s="141">
        <f>AQ$45*関係係数シート!DK34</f>
        <v>0</v>
      </c>
      <c r="AR36" s="141">
        <f>AR$45*関係係数シート!DL34</f>
        <v>0</v>
      </c>
      <c r="AS36" s="141">
        <f>AS$45*関係係数シート!DM34</f>
        <v>0</v>
      </c>
      <c r="AT36" s="141">
        <f>AT$45*関係係数シート!DN34</f>
        <v>0</v>
      </c>
      <c r="AU36" s="141">
        <f>AU$45*関係係数シート!DO34</f>
        <v>0</v>
      </c>
      <c r="AV36" s="141">
        <f>AV$45*関係係数シート!DP34</f>
        <v>0</v>
      </c>
      <c r="AW36" s="141">
        <f>AW$45*関係係数シート!DQ34</f>
        <v>0</v>
      </c>
      <c r="AX36" s="141">
        <f>AX$45*関係係数シート!DR34</f>
        <v>0</v>
      </c>
      <c r="AY36" s="141">
        <f>AY$45*関係係数シート!DS34</f>
        <v>0</v>
      </c>
      <c r="AZ36" s="141">
        <f>AZ$45*関係係数シート!DT34</f>
        <v>0</v>
      </c>
      <c r="BA36" s="141">
        <f>BA$45*関係係数シート!DU34</f>
        <v>0</v>
      </c>
      <c r="BB36" s="141">
        <f>BB$45*関係係数シート!DV34</f>
        <v>0</v>
      </c>
      <c r="BC36" s="141">
        <f>BC$45*関係係数シート!DW34</f>
        <v>0</v>
      </c>
      <c r="BD36" s="141">
        <f>BD$45*関係係数シート!DX34</f>
        <v>0</v>
      </c>
      <c r="BE36" s="141">
        <f>BE$45*関係係数シート!DY34</f>
        <v>0</v>
      </c>
      <c r="BF36" s="141">
        <f>BF$45*関係係数シート!DZ34</f>
        <v>0</v>
      </c>
      <c r="BG36" s="141">
        <f>BG$45*関係係数シート!EA34</f>
        <v>0</v>
      </c>
      <c r="BH36" s="141">
        <f>BH$45*関係係数シート!EC34</f>
        <v>0</v>
      </c>
      <c r="BI36" s="141">
        <f>BI$45*関係係数シート!ED34</f>
        <v>0</v>
      </c>
      <c r="BJ36" s="141">
        <f>BJ$45*関係係数シート!EE34</f>
        <v>0</v>
      </c>
      <c r="BK36" s="141">
        <f>BK$45*関係係数シート!EF34</f>
        <v>0</v>
      </c>
      <c r="BL36" s="141">
        <f>BL$45*関係係数シート!EG34</f>
        <v>0</v>
      </c>
      <c r="BM36" s="141">
        <f>BM$45*関係係数シート!EI34</f>
        <v>0</v>
      </c>
      <c r="BN36" s="143">
        <f t="shared" si="0"/>
        <v>0</v>
      </c>
    </row>
    <row r="37" spans="2:66" ht="20.100000000000001" customHeight="1">
      <c r="B37" s="42" t="s">
        <v>31</v>
      </c>
      <c r="C37" s="43" t="s">
        <v>116</v>
      </c>
      <c r="D37" s="209">
        <f>設備投資の入力シート!D40</f>
        <v>0</v>
      </c>
      <c r="E37" s="214"/>
      <c r="F37" s="144">
        <f>D37*関係係数シート!D35</f>
        <v>0</v>
      </c>
      <c r="G37" s="144">
        <f>F37*関係係数シート!F35</f>
        <v>0</v>
      </c>
      <c r="H37" s="144">
        <f>F37*関係係数シート!E35</f>
        <v>0</v>
      </c>
      <c r="I37" s="211"/>
      <c r="J37" s="144">
        <v>0</v>
      </c>
      <c r="K37" s="144">
        <f>J37*関係係数シート!F35</f>
        <v>0</v>
      </c>
      <c r="L37" s="145">
        <f>J37*関係係数シート!E35</f>
        <v>0</v>
      </c>
      <c r="M37" s="138"/>
      <c r="N37" s="146"/>
      <c r="O37" s="147"/>
      <c r="P37" s="144">
        <f>$O$43*関係係数シート!G35</f>
        <v>0</v>
      </c>
      <c r="Q37" s="144">
        <f>P37*関係係数シート!D35</f>
        <v>0</v>
      </c>
      <c r="R37" s="144">
        <v>0</v>
      </c>
      <c r="S37" s="144">
        <f>R37*関係係数シート!F35</f>
        <v>0</v>
      </c>
      <c r="T37" s="145">
        <f>R37*関係係数シート!E35</f>
        <v>0</v>
      </c>
      <c r="U37" s="138"/>
      <c r="V37" s="151">
        <f>ROUND(F37*関係係数シート!$H35,0)</f>
        <v>0</v>
      </c>
      <c r="W37" s="151">
        <f>ROUND(J37*関係係数シート!$H35,0)</f>
        <v>0</v>
      </c>
      <c r="X37" s="152">
        <f>ROUND(R37*関係係数シート!$H35,0)</f>
        <v>0</v>
      </c>
      <c r="Y37" s="152">
        <f>ROUND(F37*関係係数シート!$I35,0)</f>
        <v>0</v>
      </c>
      <c r="Z37" s="212">
        <f>ROUND(J37*関係係数シート!$I35,0)</f>
        <v>0</v>
      </c>
      <c r="AA37" s="213">
        <f>ROUND(R37*関係係数シート!$I35,0)</f>
        <v>0</v>
      </c>
      <c r="AC37" s="42" t="s">
        <v>31</v>
      </c>
      <c r="AD37" s="43" t="s">
        <v>116</v>
      </c>
      <c r="AE37" s="139">
        <f>AE$45*関係係数シート!CY35</f>
        <v>0</v>
      </c>
      <c r="AF37" s="141">
        <f>AF$45*関係係数シート!CZ35</f>
        <v>0</v>
      </c>
      <c r="AG37" s="141">
        <f>AG$45*関係係数シート!DA35</f>
        <v>0</v>
      </c>
      <c r="AH37" s="141">
        <f>AH$45*関係係数シート!DB35</f>
        <v>0</v>
      </c>
      <c r="AI37" s="141">
        <f>AI$45*関係係数シート!DC35</f>
        <v>0</v>
      </c>
      <c r="AJ37" s="141">
        <f>AJ$45*関係係数シート!DD35</f>
        <v>0</v>
      </c>
      <c r="AK37" s="141">
        <f>AK$45*関係係数シート!DE35</f>
        <v>0</v>
      </c>
      <c r="AL37" s="141">
        <f>AL$45*関係係数シート!DF35</f>
        <v>0</v>
      </c>
      <c r="AM37" s="141">
        <f>AM$45*関係係数シート!DG35</f>
        <v>0</v>
      </c>
      <c r="AN37" s="141">
        <f>AN$45*関係係数シート!DH35</f>
        <v>0</v>
      </c>
      <c r="AO37" s="141">
        <f>AO$45*関係係数シート!DI35</f>
        <v>0</v>
      </c>
      <c r="AP37" s="141">
        <f>AP$45*関係係数シート!DJ35</f>
        <v>0</v>
      </c>
      <c r="AQ37" s="141">
        <f>AQ$45*関係係数シート!DK35</f>
        <v>0</v>
      </c>
      <c r="AR37" s="141">
        <f>AR$45*関係係数シート!DL35</f>
        <v>0</v>
      </c>
      <c r="AS37" s="141">
        <f>AS$45*関係係数シート!DM35</f>
        <v>0</v>
      </c>
      <c r="AT37" s="141">
        <f>AT$45*関係係数シート!DN35</f>
        <v>0</v>
      </c>
      <c r="AU37" s="141">
        <f>AU$45*関係係数シート!DO35</f>
        <v>0</v>
      </c>
      <c r="AV37" s="141">
        <f>AV$45*関係係数シート!DP35</f>
        <v>0</v>
      </c>
      <c r="AW37" s="141">
        <f>AW$45*関係係数シート!DQ35</f>
        <v>0</v>
      </c>
      <c r="AX37" s="141">
        <f>AX$45*関係係数シート!DR35</f>
        <v>0</v>
      </c>
      <c r="AY37" s="141">
        <f>AY$45*関係係数シート!DS35</f>
        <v>0</v>
      </c>
      <c r="AZ37" s="141">
        <f>AZ$45*関係係数シート!DT35</f>
        <v>0</v>
      </c>
      <c r="BA37" s="141">
        <f>BA$45*関係係数シート!DU35</f>
        <v>0</v>
      </c>
      <c r="BB37" s="141">
        <f>BB$45*関係係数シート!DV35</f>
        <v>0</v>
      </c>
      <c r="BC37" s="141">
        <f>BC$45*関係係数シート!DW35</f>
        <v>0</v>
      </c>
      <c r="BD37" s="141">
        <f>BD$45*関係係数シート!DX35</f>
        <v>0</v>
      </c>
      <c r="BE37" s="141">
        <f>BE$45*関係係数シート!DY35</f>
        <v>0</v>
      </c>
      <c r="BF37" s="141">
        <f>BF$45*関係係数シート!DZ35</f>
        <v>0</v>
      </c>
      <c r="BG37" s="141">
        <f>BG$45*関係係数シート!EA35</f>
        <v>0</v>
      </c>
      <c r="BH37" s="141">
        <f>BH$45*関係係数シート!EC35</f>
        <v>0</v>
      </c>
      <c r="BI37" s="141">
        <f>BI$45*関係係数シート!ED35</f>
        <v>0</v>
      </c>
      <c r="BJ37" s="141">
        <f>BJ$45*関係係数シート!EE35</f>
        <v>0</v>
      </c>
      <c r="BK37" s="141">
        <f>BK$45*関係係数シート!EF35</f>
        <v>0</v>
      </c>
      <c r="BL37" s="141">
        <f>BL$45*関係係数シート!EG35</f>
        <v>0</v>
      </c>
      <c r="BM37" s="141">
        <f>BM$45*関係係数シート!EI35</f>
        <v>0</v>
      </c>
      <c r="BN37" s="143">
        <f t="shared" si="0"/>
        <v>0</v>
      </c>
    </row>
    <row r="38" spans="2:66" ht="20.100000000000001" customHeight="1">
      <c r="B38" s="42" t="s">
        <v>87</v>
      </c>
      <c r="C38" s="43" t="s">
        <v>182</v>
      </c>
      <c r="D38" s="209">
        <f>設備投資の入力シート!D41</f>
        <v>0</v>
      </c>
      <c r="E38" s="214"/>
      <c r="F38" s="144">
        <f>D38*関係係数シート!D36</f>
        <v>0</v>
      </c>
      <c r="G38" s="144">
        <f>F38*関係係数シート!F36</f>
        <v>0</v>
      </c>
      <c r="H38" s="144">
        <f>F38*関係係数シート!E36</f>
        <v>0</v>
      </c>
      <c r="I38" s="211"/>
      <c r="J38" s="144">
        <v>0</v>
      </c>
      <c r="K38" s="144">
        <f>J38*関係係数シート!F36</f>
        <v>0</v>
      </c>
      <c r="L38" s="145">
        <f>J38*関係係数シート!E36</f>
        <v>0</v>
      </c>
      <c r="M38" s="138"/>
      <c r="N38" s="146"/>
      <c r="O38" s="147"/>
      <c r="P38" s="144">
        <f>$O$43*関係係数シート!G36</f>
        <v>0</v>
      </c>
      <c r="Q38" s="144">
        <f>P38*関係係数シート!D36</f>
        <v>0</v>
      </c>
      <c r="R38" s="144">
        <v>0</v>
      </c>
      <c r="S38" s="144">
        <f>R38*関係係数シート!F36</f>
        <v>0</v>
      </c>
      <c r="T38" s="145">
        <f>R38*関係係数シート!E36</f>
        <v>0</v>
      </c>
      <c r="U38" s="138"/>
      <c r="V38" s="151">
        <f>ROUND(F38*関係係数シート!$H36,0)</f>
        <v>0</v>
      </c>
      <c r="W38" s="151">
        <f>ROUND(J38*関係係数シート!$H36,0)</f>
        <v>0</v>
      </c>
      <c r="X38" s="152">
        <f>ROUND(R38*関係係数シート!$H36,0)</f>
        <v>0</v>
      </c>
      <c r="Y38" s="152">
        <f>ROUND(F38*関係係数シート!$I36,0)</f>
        <v>0</v>
      </c>
      <c r="Z38" s="212">
        <f>ROUND(J38*関係係数シート!$I36,0)</f>
        <v>0</v>
      </c>
      <c r="AA38" s="213">
        <f>ROUND(R38*関係係数シート!$I36,0)</f>
        <v>0</v>
      </c>
      <c r="AC38" s="42" t="s">
        <v>87</v>
      </c>
      <c r="AD38" s="43" t="s">
        <v>182</v>
      </c>
      <c r="AE38" s="139">
        <f>AE$45*関係係数シート!CY36</f>
        <v>0</v>
      </c>
      <c r="AF38" s="141">
        <f>AF$45*関係係数シート!CZ36</f>
        <v>0</v>
      </c>
      <c r="AG38" s="141">
        <f>AG$45*関係係数シート!DA36</f>
        <v>0</v>
      </c>
      <c r="AH38" s="141">
        <f>AH$45*関係係数シート!DB36</f>
        <v>0</v>
      </c>
      <c r="AI38" s="141">
        <f>AI$45*関係係数シート!DC36</f>
        <v>0</v>
      </c>
      <c r="AJ38" s="141">
        <f>AJ$45*関係係数シート!DD36</f>
        <v>0</v>
      </c>
      <c r="AK38" s="141">
        <f>AK$45*関係係数シート!DE36</f>
        <v>0</v>
      </c>
      <c r="AL38" s="141">
        <f>AL$45*関係係数シート!DF36</f>
        <v>0</v>
      </c>
      <c r="AM38" s="141">
        <f>AM$45*関係係数シート!DG36</f>
        <v>0</v>
      </c>
      <c r="AN38" s="141">
        <f>AN$45*関係係数シート!DH36</f>
        <v>0</v>
      </c>
      <c r="AO38" s="141">
        <f>AO$45*関係係数シート!DI36</f>
        <v>0</v>
      </c>
      <c r="AP38" s="141">
        <f>AP$45*関係係数シート!DJ36</f>
        <v>0</v>
      </c>
      <c r="AQ38" s="141">
        <f>AQ$45*関係係数シート!DK36</f>
        <v>0</v>
      </c>
      <c r="AR38" s="141">
        <f>AR$45*関係係数シート!DL36</f>
        <v>0</v>
      </c>
      <c r="AS38" s="141">
        <f>AS$45*関係係数シート!DM36</f>
        <v>0</v>
      </c>
      <c r="AT38" s="141">
        <f>AT$45*関係係数シート!DN36</f>
        <v>0</v>
      </c>
      <c r="AU38" s="141">
        <f>AU$45*関係係数シート!DO36</f>
        <v>0</v>
      </c>
      <c r="AV38" s="141">
        <f>AV$45*関係係数シート!DP36</f>
        <v>0</v>
      </c>
      <c r="AW38" s="141">
        <f>AW$45*関係係数シート!DQ36</f>
        <v>0</v>
      </c>
      <c r="AX38" s="141">
        <f>AX$45*関係係数シート!DR36</f>
        <v>0</v>
      </c>
      <c r="AY38" s="141">
        <f>AY$45*関係係数シート!DS36</f>
        <v>0</v>
      </c>
      <c r="AZ38" s="141">
        <f>AZ$45*関係係数シート!DT36</f>
        <v>0</v>
      </c>
      <c r="BA38" s="141">
        <f>BA$45*関係係数シート!DU36</f>
        <v>0</v>
      </c>
      <c r="BB38" s="141">
        <f>BB$45*関係係数シート!DV36</f>
        <v>0</v>
      </c>
      <c r="BC38" s="141">
        <f>BC$45*関係係数シート!DW36</f>
        <v>0</v>
      </c>
      <c r="BD38" s="141">
        <f>BD$45*関係係数シート!DX36</f>
        <v>0</v>
      </c>
      <c r="BE38" s="141">
        <f>BE$45*関係係数シート!DY36</f>
        <v>0</v>
      </c>
      <c r="BF38" s="141">
        <f>BF$45*関係係数シート!DZ36</f>
        <v>0</v>
      </c>
      <c r="BG38" s="141">
        <f>BG$45*関係係数シート!EA36</f>
        <v>0</v>
      </c>
      <c r="BH38" s="141">
        <f>BH$45*関係係数シート!EC36</f>
        <v>0</v>
      </c>
      <c r="BI38" s="141">
        <f>BI$45*関係係数シート!ED36</f>
        <v>0</v>
      </c>
      <c r="BJ38" s="141">
        <f>BJ$45*関係係数シート!EE36</f>
        <v>0</v>
      </c>
      <c r="BK38" s="141">
        <f>BK$45*関係係数シート!EF36</f>
        <v>0</v>
      </c>
      <c r="BL38" s="141">
        <f>BL$45*関係係数シート!EG36</f>
        <v>0</v>
      </c>
      <c r="BM38" s="141">
        <f>BM$45*関係係数シート!EI36</f>
        <v>0</v>
      </c>
      <c r="BN38" s="143">
        <f t="shared" si="0"/>
        <v>0</v>
      </c>
    </row>
    <row r="39" spans="2:66" ht="20.100000000000001" customHeight="1">
      <c r="B39" s="42" t="s">
        <v>88</v>
      </c>
      <c r="C39" s="43" t="s">
        <v>48</v>
      </c>
      <c r="D39" s="209">
        <f>設備投資の入力シート!D42</f>
        <v>0</v>
      </c>
      <c r="E39" s="214"/>
      <c r="F39" s="144">
        <f>D39*関係係数シート!D37</f>
        <v>0</v>
      </c>
      <c r="G39" s="144">
        <f>F39*関係係数シート!F37</f>
        <v>0</v>
      </c>
      <c r="H39" s="144">
        <f>F39*関係係数シート!E37</f>
        <v>0</v>
      </c>
      <c r="I39" s="211"/>
      <c r="J39" s="144">
        <v>0</v>
      </c>
      <c r="K39" s="144">
        <f>J39*関係係数シート!F37</f>
        <v>0</v>
      </c>
      <c r="L39" s="145">
        <f>J39*関係係数シート!E37</f>
        <v>0</v>
      </c>
      <c r="M39" s="138"/>
      <c r="N39" s="146"/>
      <c r="O39" s="147"/>
      <c r="P39" s="144">
        <f>$O$43*関係係数シート!G37</f>
        <v>0</v>
      </c>
      <c r="Q39" s="144">
        <f>P39*関係係数シート!D37</f>
        <v>0</v>
      </c>
      <c r="R39" s="144">
        <v>0</v>
      </c>
      <c r="S39" s="144">
        <f>R39*関係係数シート!F37</f>
        <v>0</v>
      </c>
      <c r="T39" s="145">
        <f>R39*関係係数シート!E37</f>
        <v>0</v>
      </c>
      <c r="U39" s="138"/>
      <c r="V39" s="151">
        <f>ROUND(F39*関係係数シート!$H37,0)</f>
        <v>0</v>
      </c>
      <c r="W39" s="151">
        <f>ROUND(J39*関係係数シート!$H37,0)</f>
        <v>0</v>
      </c>
      <c r="X39" s="152">
        <f>ROUND(R39*関係係数シート!$H37,0)</f>
        <v>0</v>
      </c>
      <c r="Y39" s="152">
        <f>ROUND(F39*関係係数シート!$I37,0)</f>
        <v>0</v>
      </c>
      <c r="Z39" s="212">
        <f>ROUND(J39*関係係数シート!$I37,0)</f>
        <v>0</v>
      </c>
      <c r="AA39" s="213">
        <f>ROUND(R39*関係係数シート!$I37,0)</f>
        <v>0</v>
      </c>
      <c r="AC39" s="42" t="s">
        <v>88</v>
      </c>
      <c r="AD39" s="43" t="s">
        <v>48</v>
      </c>
      <c r="AE39" s="139">
        <f>AE$45*関係係数シート!CY37</f>
        <v>0</v>
      </c>
      <c r="AF39" s="141">
        <f>AF$45*関係係数シート!CZ37</f>
        <v>0</v>
      </c>
      <c r="AG39" s="141">
        <f>AG$45*関係係数シート!DA37</f>
        <v>0</v>
      </c>
      <c r="AH39" s="141">
        <f>AH$45*関係係数シート!DB37</f>
        <v>0</v>
      </c>
      <c r="AI39" s="141">
        <f>AI$45*関係係数シート!DC37</f>
        <v>0</v>
      </c>
      <c r="AJ39" s="141">
        <f>AJ$45*関係係数シート!DD37</f>
        <v>0</v>
      </c>
      <c r="AK39" s="141">
        <f>AK$45*関係係数シート!DE37</f>
        <v>0</v>
      </c>
      <c r="AL39" s="141">
        <f>AL$45*関係係数シート!DF37</f>
        <v>0</v>
      </c>
      <c r="AM39" s="141">
        <f>AM$45*関係係数シート!DG37</f>
        <v>0</v>
      </c>
      <c r="AN39" s="141">
        <f>AN$45*関係係数シート!DH37</f>
        <v>0</v>
      </c>
      <c r="AO39" s="141">
        <f>AO$45*関係係数シート!DI37</f>
        <v>0</v>
      </c>
      <c r="AP39" s="141">
        <f>AP$45*関係係数シート!DJ37</f>
        <v>0</v>
      </c>
      <c r="AQ39" s="141">
        <f>AQ$45*関係係数シート!DK37</f>
        <v>0</v>
      </c>
      <c r="AR39" s="141">
        <f>AR$45*関係係数シート!DL37</f>
        <v>0</v>
      </c>
      <c r="AS39" s="141">
        <f>AS$45*関係係数シート!DM37</f>
        <v>0</v>
      </c>
      <c r="AT39" s="141">
        <f>AT$45*関係係数シート!DN37</f>
        <v>0</v>
      </c>
      <c r="AU39" s="141">
        <f>AU$45*関係係数シート!DO37</f>
        <v>0</v>
      </c>
      <c r="AV39" s="141">
        <f>AV$45*関係係数シート!DP37</f>
        <v>0</v>
      </c>
      <c r="AW39" s="141">
        <f>AW$45*関係係数シート!DQ37</f>
        <v>0</v>
      </c>
      <c r="AX39" s="141">
        <f>AX$45*関係係数シート!DR37</f>
        <v>0</v>
      </c>
      <c r="AY39" s="141">
        <f>AY$45*関係係数シート!DS37</f>
        <v>0</v>
      </c>
      <c r="AZ39" s="141">
        <f>AZ$45*関係係数シート!DT37</f>
        <v>0</v>
      </c>
      <c r="BA39" s="141">
        <f>BA$45*関係係数シート!DU37</f>
        <v>0</v>
      </c>
      <c r="BB39" s="141">
        <f>BB$45*関係係数シート!DV37</f>
        <v>0</v>
      </c>
      <c r="BC39" s="141">
        <f>BC$45*関係係数シート!DW37</f>
        <v>0</v>
      </c>
      <c r="BD39" s="141">
        <f>BD$45*関係係数シート!DX37</f>
        <v>0</v>
      </c>
      <c r="BE39" s="141">
        <f>BE$45*関係係数シート!DY37</f>
        <v>0</v>
      </c>
      <c r="BF39" s="141">
        <f>BF$45*関係係数シート!DZ37</f>
        <v>0</v>
      </c>
      <c r="BG39" s="141">
        <f>BG$45*関係係数シート!EA37</f>
        <v>0</v>
      </c>
      <c r="BH39" s="141">
        <f>BH$45*関係係数シート!EC37</f>
        <v>0</v>
      </c>
      <c r="BI39" s="141">
        <f>BI$45*関係係数シート!ED37</f>
        <v>0</v>
      </c>
      <c r="BJ39" s="141">
        <f>BJ$45*関係係数シート!EE37</f>
        <v>0</v>
      </c>
      <c r="BK39" s="141">
        <f>BK$45*関係係数シート!EF37</f>
        <v>0</v>
      </c>
      <c r="BL39" s="141">
        <f>BL$45*関係係数シート!EG37</f>
        <v>0</v>
      </c>
      <c r="BM39" s="141">
        <f>BM$45*関係係数シート!EI37</f>
        <v>0</v>
      </c>
      <c r="BN39" s="143">
        <f t="shared" si="0"/>
        <v>0</v>
      </c>
    </row>
    <row r="40" spans="2:66" ht="19.5" customHeight="1">
      <c r="B40" s="42" t="s">
        <v>94</v>
      </c>
      <c r="C40" s="43" t="s">
        <v>49</v>
      </c>
      <c r="D40" s="209">
        <f>設備投資の入力シート!D43</f>
        <v>0</v>
      </c>
      <c r="E40" s="214"/>
      <c r="F40" s="144">
        <f>D40*関係係数シート!D38</f>
        <v>0</v>
      </c>
      <c r="G40" s="144">
        <f>F40*関係係数シート!F38</f>
        <v>0</v>
      </c>
      <c r="H40" s="144">
        <f>F40*関係係数シート!E38</f>
        <v>0</v>
      </c>
      <c r="I40" s="211"/>
      <c r="J40" s="144">
        <v>0</v>
      </c>
      <c r="K40" s="144">
        <f>J40*関係係数シート!F38</f>
        <v>0</v>
      </c>
      <c r="L40" s="145">
        <f>J40*関係係数シート!E38</f>
        <v>0</v>
      </c>
      <c r="M40" s="138"/>
      <c r="N40" s="146"/>
      <c r="O40" s="147"/>
      <c r="P40" s="144">
        <f>$O$43*関係係数シート!G38</f>
        <v>0</v>
      </c>
      <c r="Q40" s="144">
        <f>P40*関係係数シート!D38</f>
        <v>0</v>
      </c>
      <c r="R40" s="144">
        <v>0</v>
      </c>
      <c r="S40" s="144">
        <f>R40*関係係数シート!F38</f>
        <v>0</v>
      </c>
      <c r="T40" s="145">
        <f>R40*関係係数シート!E38</f>
        <v>0</v>
      </c>
      <c r="U40" s="138"/>
      <c r="V40" s="151">
        <f>ROUND(F40*関係係数シート!$H38,0)</f>
        <v>0</v>
      </c>
      <c r="W40" s="151">
        <f>ROUND(J40*関係係数シート!$H38,0)</f>
        <v>0</v>
      </c>
      <c r="X40" s="152">
        <f>ROUND(R40*関係係数シート!$H38,0)</f>
        <v>0</v>
      </c>
      <c r="Y40" s="152">
        <f>ROUND(F40*関係係数シート!$I38,0)</f>
        <v>0</v>
      </c>
      <c r="Z40" s="212">
        <f>ROUND(J40*関係係数シート!$I38,0)</f>
        <v>0</v>
      </c>
      <c r="AA40" s="213">
        <f>ROUND(R40*関係係数シート!$I38,0)</f>
        <v>0</v>
      </c>
      <c r="AC40" s="42" t="s">
        <v>94</v>
      </c>
      <c r="AD40" s="43" t="s">
        <v>49</v>
      </c>
      <c r="AE40" s="139">
        <f>AE$45*関係係数シート!CY38</f>
        <v>0</v>
      </c>
      <c r="AF40" s="141">
        <f>AF$45*関係係数シート!CZ38</f>
        <v>0</v>
      </c>
      <c r="AG40" s="141">
        <f>AG$45*関係係数シート!DA38</f>
        <v>0</v>
      </c>
      <c r="AH40" s="141">
        <f>AH$45*関係係数シート!DB38</f>
        <v>0</v>
      </c>
      <c r="AI40" s="141">
        <f>AI$45*関係係数シート!DC38</f>
        <v>0</v>
      </c>
      <c r="AJ40" s="141">
        <f>AJ$45*関係係数シート!DD38</f>
        <v>0</v>
      </c>
      <c r="AK40" s="141">
        <f>AK$45*関係係数シート!DE38</f>
        <v>0</v>
      </c>
      <c r="AL40" s="141">
        <f>AL$45*関係係数シート!DF38</f>
        <v>0</v>
      </c>
      <c r="AM40" s="141">
        <f>AM$45*関係係数シート!DG38</f>
        <v>0</v>
      </c>
      <c r="AN40" s="141">
        <f>AN$45*関係係数シート!DH38</f>
        <v>0</v>
      </c>
      <c r="AO40" s="141">
        <f>AO$45*関係係数シート!DI38</f>
        <v>0</v>
      </c>
      <c r="AP40" s="141">
        <f>AP$45*関係係数シート!DJ38</f>
        <v>0</v>
      </c>
      <c r="AQ40" s="141">
        <f>AQ$45*関係係数シート!DK38</f>
        <v>0</v>
      </c>
      <c r="AR40" s="141">
        <f>AR$45*関係係数シート!DL38</f>
        <v>0</v>
      </c>
      <c r="AS40" s="141">
        <f>AS$45*関係係数シート!DM38</f>
        <v>0</v>
      </c>
      <c r="AT40" s="141">
        <f>AT$45*関係係数シート!DN38</f>
        <v>0</v>
      </c>
      <c r="AU40" s="141">
        <f>AU$45*関係係数シート!DO38</f>
        <v>0</v>
      </c>
      <c r="AV40" s="141">
        <f>AV$45*関係係数シート!DP38</f>
        <v>0</v>
      </c>
      <c r="AW40" s="141">
        <f>AW$45*関係係数シート!DQ38</f>
        <v>0</v>
      </c>
      <c r="AX40" s="141">
        <f>AX$45*関係係数シート!DR38</f>
        <v>0</v>
      </c>
      <c r="AY40" s="141">
        <f>AY$45*関係係数シート!DS38</f>
        <v>0</v>
      </c>
      <c r="AZ40" s="141">
        <f>AZ$45*関係係数シート!DT38</f>
        <v>0</v>
      </c>
      <c r="BA40" s="141">
        <f>BA$45*関係係数シート!DU38</f>
        <v>0</v>
      </c>
      <c r="BB40" s="141">
        <f>BB$45*関係係数シート!DV38</f>
        <v>0</v>
      </c>
      <c r="BC40" s="141">
        <f>BC$45*関係係数シート!DW38</f>
        <v>0</v>
      </c>
      <c r="BD40" s="141">
        <f>BD$45*関係係数シート!DX38</f>
        <v>0</v>
      </c>
      <c r="BE40" s="141">
        <f>BE$45*関係係数シート!DY38</f>
        <v>0</v>
      </c>
      <c r="BF40" s="141">
        <f>BF$45*関係係数シート!DZ38</f>
        <v>0</v>
      </c>
      <c r="BG40" s="141">
        <f>BG$45*関係係数シート!EA38</f>
        <v>0</v>
      </c>
      <c r="BH40" s="141">
        <f>BH$45*関係係数シート!EC38</f>
        <v>0</v>
      </c>
      <c r="BI40" s="141">
        <f>BI$45*関係係数シート!ED38</f>
        <v>0</v>
      </c>
      <c r="BJ40" s="141">
        <f>BJ$45*関係係数シート!EE38</f>
        <v>0</v>
      </c>
      <c r="BK40" s="141">
        <f>BK$45*関係係数シート!EF38</f>
        <v>0</v>
      </c>
      <c r="BL40" s="141">
        <f>BL$45*関係係数シート!EG38</f>
        <v>0</v>
      </c>
      <c r="BM40" s="141">
        <f>BM$45*関係係数シート!EI38</f>
        <v>0</v>
      </c>
      <c r="BN40" s="143">
        <f t="shared" si="0"/>
        <v>0</v>
      </c>
    </row>
    <row r="41" spans="2:66" ht="19.5" customHeight="1">
      <c r="B41" s="44" t="s">
        <v>95</v>
      </c>
      <c r="C41" s="43" t="s">
        <v>50</v>
      </c>
      <c r="D41" s="237"/>
      <c r="E41" s="214"/>
      <c r="F41" s="144">
        <f>D41*関係係数シート!D39</f>
        <v>0</v>
      </c>
      <c r="G41" s="144">
        <f>F41*関係係数シート!F39</f>
        <v>0</v>
      </c>
      <c r="H41" s="144">
        <f>F41*関係係数シート!E39</f>
        <v>0</v>
      </c>
      <c r="I41" s="211"/>
      <c r="J41" s="144">
        <v>0</v>
      </c>
      <c r="K41" s="144">
        <f>J41*関係係数シート!F39</f>
        <v>0</v>
      </c>
      <c r="L41" s="145">
        <f>J41*関係係数シート!E39</f>
        <v>0</v>
      </c>
      <c r="M41" s="138"/>
      <c r="N41" s="146"/>
      <c r="O41" s="147"/>
      <c r="P41" s="144">
        <f>$O$43*関係係数シート!G39</f>
        <v>0</v>
      </c>
      <c r="Q41" s="144">
        <f>P41*関係係数シート!D39</f>
        <v>0</v>
      </c>
      <c r="R41" s="144">
        <v>0</v>
      </c>
      <c r="S41" s="144">
        <f>R41*関係係数シート!F39</f>
        <v>0</v>
      </c>
      <c r="T41" s="145">
        <f>R41*関係係数シート!E39</f>
        <v>0</v>
      </c>
      <c r="U41" s="138"/>
      <c r="V41" s="151">
        <f>ROUND(F41*関係係数シート!$H39,0)</f>
        <v>0</v>
      </c>
      <c r="W41" s="151">
        <f>ROUND(J41*関係係数シート!$H39,0)</f>
        <v>0</v>
      </c>
      <c r="X41" s="152">
        <f>ROUND(R41*関係係数シート!$H39,0)</f>
        <v>0</v>
      </c>
      <c r="Y41" s="152">
        <f>ROUND(F41*関係係数シート!$I39,0)</f>
        <v>0</v>
      </c>
      <c r="Z41" s="212">
        <f>ROUND(J41*関係係数シート!$I39,0)</f>
        <v>0</v>
      </c>
      <c r="AA41" s="213">
        <f>ROUND(R41*関係係数シート!$I39,0)</f>
        <v>0</v>
      </c>
      <c r="AC41" s="44" t="s">
        <v>95</v>
      </c>
      <c r="AD41" s="43" t="s">
        <v>50</v>
      </c>
      <c r="AE41" s="139">
        <f>AE$45*関係係数シート!CY39</f>
        <v>0</v>
      </c>
      <c r="AF41" s="141">
        <f>AF$45*関係係数シート!CZ39</f>
        <v>0</v>
      </c>
      <c r="AG41" s="141">
        <f>AG$45*関係係数シート!DA39</f>
        <v>0</v>
      </c>
      <c r="AH41" s="141">
        <f>AH$45*関係係数シート!DB39</f>
        <v>0</v>
      </c>
      <c r="AI41" s="141">
        <f>AI$45*関係係数シート!DC39</f>
        <v>0</v>
      </c>
      <c r="AJ41" s="141">
        <f>AJ$45*関係係数シート!DD39</f>
        <v>0</v>
      </c>
      <c r="AK41" s="141">
        <f>AK$45*関係係数シート!DE39</f>
        <v>0</v>
      </c>
      <c r="AL41" s="141">
        <f>AL$45*関係係数シート!DF39</f>
        <v>0</v>
      </c>
      <c r="AM41" s="141">
        <f>AM$45*関係係数シート!DG39</f>
        <v>0</v>
      </c>
      <c r="AN41" s="141">
        <f>AN$45*関係係数シート!DH39</f>
        <v>0</v>
      </c>
      <c r="AO41" s="141">
        <f>AO$45*関係係数シート!DI39</f>
        <v>0</v>
      </c>
      <c r="AP41" s="141">
        <f>AP$45*関係係数シート!DJ39</f>
        <v>0</v>
      </c>
      <c r="AQ41" s="141">
        <f>AQ$45*関係係数シート!DK39</f>
        <v>0</v>
      </c>
      <c r="AR41" s="141">
        <f>AR$45*関係係数シート!DL39</f>
        <v>0</v>
      </c>
      <c r="AS41" s="141">
        <f>AS$45*関係係数シート!DM39</f>
        <v>0</v>
      </c>
      <c r="AT41" s="141">
        <f>AT$45*関係係数シート!DN39</f>
        <v>0</v>
      </c>
      <c r="AU41" s="141">
        <f>AU$45*関係係数シート!DO39</f>
        <v>0</v>
      </c>
      <c r="AV41" s="141">
        <f>AV$45*関係係数シート!DP39</f>
        <v>0</v>
      </c>
      <c r="AW41" s="141">
        <f>AW$45*関係係数シート!DQ39</f>
        <v>0</v>
      </c>
      <c r="AX41" s="141">
        <f>AX$45*関係係数シート!DR39</f>
        <v>0</v>
      </c>
      <c r="AY41" s="141">
        <f>AY$45*関係係数シート!DS39</f>
        <v>0</v>
      </c>
      <c r="AZ41" s="141">
        <f>AZ$45*関係係数シート!DT39</f>
        <v>0</v>
      </c>
      <c r="BA41" s="141">
        <f>BA$45*関係係数シート!DU39</f>
        <v>0</v>
      </c>
      <c r="BB41" s="141">
        <f>BB$45*関係係数シート!DV39</f>
        <v>0</v>
      </c>
      <c r="BC41" s="141">
        <f>BC$45*関係係数シート!DW39</f>
        <v>0</v>
      </c>
      <c r="BD41" s="141">
        <f>BD$45*関係係数シート!DX39</f>
        <v>0</v>
      </c>
      <c r="BE41" s="141">
        <f>BE$45*関係係数シート!DY39</f>
        <v>0</v>
      </c>
      <c r="BF41" s="141">
        <f>BF$45*関係係数シート!DZ39</f>
        <v>0</v>
      </c>
      <c r="BG41" s="141">
        <f>BG$45*関係係数シート!EA39</f>
        <v>0</v>
      </c>
      <c r="BH41" s="141">
        <f>BH$45*関係係数シート!EC39</f>
        <v>0</v>
      </c>
      <c r="BI41" s="141">
        <f>BI$45*関係係数シート!ED39</f>
        <v>0</v>
      </c>
      <c r="BJ41" s="141">
        <f>BJ$45*関係係数シート!EE39</f>
        <v>0</v>
      </c>
      <c r="BK41" s="141">
        <f>BK$45*関係係数シート!EF39</f>
        <v>0</v>
      </c>
      <c r="BL41" s="141">
        <f>BL$45*関係係数シート!EG39</f>
        <v>0</v>
      </c>
      <c r="BM41" s="141">
        <f>BM$45*関係係数シート!EI39</f>
        <v>0</v>
      </c>
      <c r="BN41" s="143">
        <f t="shared" si="0"/>
        <v>0</v>
      </c>
    </row>
    <row r="42" spans="2:66" ht="19.5" customHeight="1" thickBot="1">
      <c r="B42" s="44" t="s">
        <v>96</v>
      </c>
      <c r="C42" s="43" t="s">
        <v>51</v>
      </c>
      <c r="D42" s="209">
        <f>設備投資の入力シート!D45</f>
        <v>0</v>
      </c>
      <c r="E42" s="214"/>
      <c r="F42" s="144">
        <f>D42*関係係数シート!D40</f>
        <v>0</v>
      </c>
      <c r="G42" s="144">
        <f>F42*関係係数シート!F40</f>
        <v>0</v>
      </c>
      <c r="H42" s="144">
        <f>F42*関係係数シート!E40</f>
        <v>0</v>
      </c>
      <c r="I42" s="211"/>
      <c r="J42" s="144">
        <v>0</v>
      </c>
      <c r="K42" s="144">
        <f>J42*関係係数シート!F40</f>
        <v>0</v>
      </c>
      <c r="L42" s="145">
        <f>J42*関係係数シート!E40</f>
        <v>0</v>
      </c>
      <c r="M42" s="138"/>
      <c r="N42" s="146"/>
      <c r="O42" s="147"/>
      <c r="P42" s="144">
        <f>$O$43*関係係数シート!G40</f>
        <v>0</v>
      </c>
      <c r="Q42" s="144">
        <f>P42*関係係数シート!D40</f>
        <v>0</v>
      </c>
      <c r="R42" s="144">
        <v>0</v>
      </c>
      <c r="S42" s="144">
        <f>R42*関係係数シート!F40</f>
        <v>0</v>
      </c>
      <c r="T42" s="145">
        <f>R42*関係係数シート!E40</f>
        <v>0</v>
      </c>
      <c r="U42" s="138"/>
      <c r="V42" s="215">
        <f>ROUND(F42*関係係数シート!$H40,0)</f>
        <v>0</v>
      </c>
      <c r="W42" s="215">
        <f>ROUND(J42*関係係数シート!$H40,0)</f>
        <v>0</v>
      </c>
      <c r="X42" s="216">
        <f>ROUND(R42*関係係数シート!$H40,0)</f>
        <v>0</v>
      </c>
      <c r="Y42" s="216">
        <f>ROUND(F42*関係係数シート!$I40,0)</f>
        <v>0</v>
      </c>
      <c r="Z42" s="217">
        <f>ROUND(J42*関係係数シート!$I40,0)</f>
        <v>0</v>
      </c>
      <c r="AA42" s="218">
        <f>ROUND(R42*関係係数シート!$I40,0)</f>
        <v>0</v>
      </c>
      <c r="AC42" s="44" t="s">
        <v>96</v>
      </c>
      <c r="AD42" s="43" t="s">
        <v>51</v>
      </c>
      <c r="AE42" s="139">
        <f>AE$45*関係係数シート!CY40</f>
        <v>0</v>
      </c>
      <c r="AF42" s="141">
        <f>AF$45*関係係数シート!CZ40</f>
        <v>0</v>
      </c>
      <c r="AG42" s="141">
        <f>AG$45*関係係数シート!DA40</f>
        <v>0</v>
      </c>
      <c r="AH42" s="141">
        <f>AH$45*関係係数シート!DB40</f>
        <v>0</v>
      </c>
      <c r="AI42" s="141">
        <f>AI$45*関係係数シート!DC40</f>
        <v>0</v>
      </c>
      <c r="AJ42" s="141">
        <f>AJ$45*関係係数シート!DD40</f>
        <v>0</v>
      </c>
      <c r="AK42" s="141">
        <f>AK$45*関係係数シート!DE40</f>
        <v>0</v>
      </c>
      <c r="AL42" s="141">
        <f>AL$45*関係係数シート!DF40</f>
        <v>0</v>
      </c>
      <c r="AM42" s="141">
        <f>AM$45*関係係数シート!DG40</f>
        <v>0</v>
      </c>
      <c r="AN42" s="141">
        <f>AN$45*関係係数シート!DH40</f>
        <v>0</v>
      </c>
      <c r="AO42" s="141">
        <f>AO$45*関係係数シート!DI40</f>
        <v>0</v>
      </c>
      <c r="AP42" s="141">
        <f>AP$45*関係係数シート!DJ40</f>
        <v>0</v>
      </c>
      <c r="AQ42" s="141">
        <f>AQ$45*関係係数シート!DK40</f>
        <v>0</v>
      </c>
      <c r="AR42" s="141">
        <f>AR$45*関係係数シート!DL40</f>
        <v>0</v>
      </c>
      <c r="AS42" s="141">
        <f>AS$45*関係係数シート!DM40</f>
        <v>0</v>
      </c>
      <c r="AT42" s="141">
        <f>AT$45*関係係数シート!DN40</f>
        <v>0</v>
      </c>
      <c r="AU42" s="141">
        <f>AU$45*関係係数シート!DO40</f>
        <v>0</v>
      </c>
      <c r="AV42" s="141">
        <f>AV$45*関係係数シート!DP40</f>
        <v>0</v>
      </c>
      <c r="AW42" s="141">
        <f>AW$45*関係係数シート!DQ40</f>
        <v>0</v>
      </c>
      <c r="AX42" s="141">
        <f>AX$45*関係係数シート!DR40</f>
        <v>0</v>
      </c>
      <c r="AY42" s="141">
        <f>AY$45*関係係数シート!DS40</f>
        <v>0</v>
      </c>
      <c r="AZ42" s="141">
        <f>AZ$45*関係係数シート!DT40</f>
        <v>0</v>
      </c>
      <c r="BA42" s="141">
        <f>BA$45*関係係数シート!DU40</f>
        <v>0</v>
      </c>
      <c r="BB42" s="141">
        <f>BB$45*関係係数シート!DV40</f>
        <v>0</v>
      </c>
      <c r="BC42" s="141">
        <f>BC$45*関係係数シート!DW40</f>
        <v>0</v>
      </c>
      <c r="BD42" s="141">
        <f>BD$45*関係係数シート!DX40</f>
        <v>0</v>
      </c>
      <c r="BE42" s="141">
        <f>BE$45*関係係数シート!DY40</f>
        <v>0</v>
      </c>
      <c r="BF42" s="141">
        <f>BF$45*関係係数シート!DZ40</f>
        <v>0</v>
      </c>
      <c r="BG42" s="141">
        <f>BG$45*関係係数シート!EA40</f>
        <v>0</v>
      </c>
      <c r="BH42" s="141">
        <f>BH$45*関係係数シート!EC40</f>
        <v>0</v>
      </c>
      <c r="BI42" s="141">
        <f>BI$45*関係係数シート!ED40</f>
        <v>0</v>
      </c>
      <c r="BJ42" s="141">
        <f>BJ$45*関係係数シート!EE40</f>
        <v>0</v>
      </c>
      <c r="BK42" s="141">
        <f>BK$45*関係係数シート!EF40</f>
        <v>0</v>
      </c>
      <c r="BL42" s="141">
        <f>BL$45*関係係数シート!EG40</f>
        <v>0</v>
      </c>
      <c r="BM42" s="141">
        <f>BM$45*関係係数シート!EI40</f>
        <v>0</v>
      </c>
      <c r="BN42" s="143">
        <f t="shared" si="0"/>
        <v>0</v>
      </c>
    </row>
    <row r="43" spans="2:66" ht="19.5" customHeight="1" thickBot="1">
      <c r="B43" s="45"/>
      <c r="C43" s="46" t="s">
        <v>53</v>
      </c>
      <c r="D43" s="219">
        <f>SUM(D6:D42)</f>
        <v>0</v>
      </c>
      <c r="E43" s="220"/>
      <c r="F43" s="149">
        <f>SUM(F6:F42)</f>
        <v>0</v>
      </c>
      <c r="G43" s="149">
        <f t="shared" ref="G43:H43" si="1">SUM(G6:G42)</f>
        <v>0</v>
      </c>
      <c r="H43" s="149">
        <f t="shared" si="1"/>
        <v>0</v>
      </c>
      <c r="I43" s="211"/>
      <c r="J43" s="149">
        <f>SUM(J6:J42)</f>
        <v>0</v>
      </c>
      <c r="K43" s="149">
        <f>SUM(K6:K42)</f>
        <v>0</v>
      </c>
      <c r="L43" s="150">
        <f>SUM(L6:L42)</f>
        <v>0</v>
      </c>
      <c r="M43" s="138"/>
      <c r="N43" s="221">
        <f>関係係数シート!R5</f>
        <v>0.61430064307162602</v>
      </c>
      <c r="O43" s="148">
        <f>L43*N43</f>
        <v>0</v>
      </c>
      <c r="P43" s="149">
        <f>SUM(P6:P42)</f>
        <v>0</v>
      </c>
      <c r="Q43" s="149">
        <f>SUM(Q6:Q42)</f>
        <v>0</v>
      </c>
      <c r="R43" s="149">
        <f>SUM(R6:R42)</f>
        <v>0</v>
      </c>
      <c r="S43" s="149">
        <f>SUM(S6:S42)</f>
        <v>0</v>
      </c>
      <c r="T43" s="150">
        <f>SUM(T6:T42)</f>
        <v>0</v>
      </c>
      <c r="U43" s="138"/>
      <c r="V43" s="222">
        <f>SUM(V6:V42)</f>
        <v>0</v>
      </c>
      <c r="W43" s="222">
        <f>SUM(W6:W42)</f>
        <v>0</v>
      </c>
      <c r="X43" s="223">
        <f t="shared" ref="X43:AA43" si="2">SUM(X6:X42)</f>
        <v>0</v>
      </c>
      <c r="Y43" s="223">
        <f t="shared" si="2"/>
        <v>0</v>
      </c>
      <c r="Z43" s="223">
        <f t="shared" si="2"/>
        <v>0</v>
      </c>
      <c r="AA43" s="224">
        <f t="shared" si="2"/>
        <v>0</v>
      </c>
      <c r="AC43" s="45"/>
      <c r="AD43" s="46" t="s">
        <v>53</v>
      </c>
      <c r="AE43" s="60">
        <f>SUM(AE6:AE42)</f>
        <v>0</v>
      </c>
      <c r="AF43" s="61">
        <f>SUM(AF6:AF42)</f>
        <v>0</v>
      </c>
      <c r="AG43" s="61">
        <f t="shared" ref="AG43:BM43" si="3">SUM(AG6:AG42)</f>
        <v>0</v>
      </c>
      <c r="AH43" s="61">
        <f t="shared" si="3"/>
        <v>0</v>
      </c>
      <c r="AI43" s="61">
        <f t="shared" si="3"/>
        <v>0</v>
      </c>
      <c r="AJ43" s="61">
        <f t="shared" si="3"/>
        <v>0</v>
      </c>
      <c r="AK43" s="61">
        <f t="shared" si="3"/>
        <v>0</v>
      </c>
      <c r="AL43" s="61">
        <f t="shared" si="3"/>
        <v>0</v>
      </c>
      <c r="AM43" s="61">
        <f t="shared" si="3"/>
        <v>0</v>
      </c>
      <c r="AN43" s="61">
        <f t="shared" si="3"/>
        <v>0</v>
      </c>
      <c r="AO43" s="61">
        <f t="shared" si="3"/>
        <v>0</v>
      </c>
      <c r="AP43" s="61">
        <f t="shared" si="3"/>
        <v>0</v>
      </c>
      <c r="AQ43" s="61">
        <f t="shared" si="3"/>
        <v>0</v>
      </c>
      <c r="AR43" s="61">
        <f t="shared" si="3"/>
        <v>0</v>
      </c>
      <c r="AS43" s="61">
        <f t="shared" si="3"/>
        <v>0</v>
      </c>
      <c r="AT43" s="61">
        <f t="shared" si="3"/>
        <v>0</v>
      </c>
      <c r="AU43" s="61">
        <f t="shared" si="3"/>
        <v>0</v>
      </c>
      <c r="AV43" s="61">
        <f t="shared" si="3"/>
        <v>0</v>
      </c>
      <c r="AW43" s="61">
        <f t="shared" si="3"/>
        <v>0</v>
      </c>
      <c r="AX43" s="61">
        <f t="shared" si="3"/>
        <v>0</v>
      </c>
      <c r="AY43" s="61">
        <f t="shared" si="3"/>
        <v>0</v>
      </c>
      <c r="AZ43" s="61">
        <f t="shared" si="3"/>
        <v>0</v>
      </c>
      <c r="BA43" s="61">
        <f t="shared" si="3"/>
        <v>0</v>
      </c>
      <c r="BB43" s="61">
        <f t="shared" si="3"/>
        <v>0</v>
      </c>
      <c r="BC43" s="61">
        <f t="shared" si="3"/>
        <v>0</v>
      </c>
      <c r="BD43" s="61">
        <f t="shared" si="3"/>
        <v>0</v>
      </c>
      <c r="BE43" s="61">
        <f t="shared" si="3"/>
        <v>0</v>
      </c>
      <c r="BF43" s="61">
        <f t="shared" si="3"/>
        <v>0</v>
      </c>
      <c r="BG43" s="61">
        <f t="shared" si="3"/>
        <v>0</v>
      </c>
      <c r="BH43" s="61">
        <f t="shared" si="3"/>
        <v>0</v>
      </c>
      <c r="BI43" s="61">
        <f t="shared" si="3"/>
        <v>0</v>
      </c>
      <c r="BJ43" s="61">
        <f t="shared" si="3"/>
        <v>0</v>
      </c>
      <c r="BK43" s="61">
        <f t="shared" si="3"/>
        <v>0</v>
      </c>
      <c r="BL43" s="61">
        <f t="shared" si="3"/>
        <v>0</v>
      </c>
      <c r="BM43" s="61">
        <f t="shared" si="3"/>
        <v>0</v>
      </c>
      <c r="BN43" s="142">
        <f>SUM(BN6:BN42)</f>
        <v>0</v>
      </c>
    </row>
    <row r="44" spans="2:66" ht="19.5" customHeight="1" thickBot="1">
      <c r="I44" s="4"/>
    </row>
    <row r="45" spans="2:66" ht="19.5" customHeight="1" thickTop="1" thickBot="1">
      <c r="C45" s="48"/>
      <c r="D45" s="7"/>
      <c r="E45" s="7"/>
      <c r="P45" s="225"/>
      <c r="Q45" s="226" t="s">
        <v>62</v>
      </c>
      <c r="R45" s="227">
        <f>IFERROR(SUM(J43,R43)/D43,0)</f>
        <v>0</v>
      </c>
      <c r="AC45" s="57"/>
      <c r="AD45" s="59" t="s">
        <v>132</v>
      </c>
      <c r="AE45" s="60">
        <f t="array" ref="AE45:BM45">TRANSPOSE(設備投資の入力シート!D9:D45)</f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2">
        <v>0</v>
      </c>
      <c r="BN45" s="142">
        <f>SUM(AE45:BM45)</f>
        <v>0</v>
      </c>
    </row>
    <row r="46" spans="2:66" ht="19.5" customHeight="1" thickTop="1"/>
    <row r="47" spans="2:66" ht="19.5" customHeight="1">
      <c r="C47" s="48" t="s">
        <v>110</v>
      </c>
    </row>
    <row r="48" spans="2:66" ht="19.5" customHeight="1"/>
    <row r="49" spans="3:3" ht="19.5" customHeight="1">
      <c r="C49" s="7"/>
    </row>
    <row r="50" spans="3:3" ht="19.5" customHeight="1"/>
    <row r="51" spans="3:3" ht="19.5" customHeight="1"/>
    <row r="52" spans="3:3" ht="19.5" customHeight="1"/>
    <row r="53" spans="3:3" ht="20.100000000000001" customHeight="1"/>
    <row r="54" spans="3:3" ht="20.100000000000001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4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</sheetData>
  <mergeCells count="27">
    <mergeCell ref="AC4:AD5"/>
    <mergeCell ref="B4:C5"/>
    <mergeCell ref="D4:D5"/>
    <mergeCell ref="F4:F5"/>
    <mergeCell ref="G4:G5"/>
    <mergeCell ref="H4:H5"/>
    <mergeCell ref="J4:J5"/>
    <mergeCell ref="K4:K5"/>
    <mergeCell ref="L4:L5"/>
    <mergeCell ref="N4:N5"/>
    <mergeCell ref="O4:O5"/>
    <mergeCell ref="P4:P5"/>
    <mergeCell ref="Q4:Q5"/>
    <mergeCell ref="X4:X5"/>
    <mergeCell ref="Y4:Y5"/>
    <mergeCell ref="Z4:Z5"/>
    <mergeCell ref="F3:H3"/>
    <mergeCell ref="J3:L3"/>
    <mergeCell ref="N3:T3"/>
    <mergeCell ref="V3:X3"/>
    <mergeCell ref="Y3:AA3"/>
    <mergeCell ref="AA4:AA5"/>
    <mergeCell ref="R4:R5"/>
    <mergeCell ref="S4:S5"/>
    <mergeCell ref="T4:T5"/>
    <mergeCell ref="V4:V5"/>
    <mergeCell ref="W4:W5"/>
  </mergeCells>
  <phoneticPr fontId="2"/>
  <pageMargins left="0.36" right="0.33" top="0.52" bottom="0.28999999999999998" header="0.22" footer="0.25"/>
  <pageSetup paperSize="9" scale="71" orientation="landscape" r:id="rId1"/>
  <headerFooter alignWithMargins="0"/>
  <ignoredErrors>
    <ignoredError sqref="AC6:AC42 B6:B42 AE4:BM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EJ129"/>
  <sheetViews>
    <sheetView topLeftCell="DC19" zoomScaleNormal="100" workbookViewId="0">
      <selection activeCell="DQ42" sqref="DQ42"/>
    </sheetView>
  </sheetViews>
  <sheetFormatPr defaultRowHeight="19.5" customHeight="1"/>
  <cols>
    <col min="1" max="1" width="2.625" customWidth="1"/>
    <col min="2" max="2" width="4.625" customWidth="1"/>
    <col min="3" max="3" width="25.625" customWidth="1"/>
    <col min="4" max="9" width="11.125" customWidth="1"/>
    <col min="10" max="10" width="8.125" customWidth="1"/>
    <col min="11" max="13" width="11.125" customWidth="1"/>
    <col min="14" max="14" width="4.625" customWidth="1"/>
    <col min="15" max="15" width="8.125" customWidth="1"/>
    <col min="16" max="18" width="11.125" customWidth="1"/>
    <col min="19" max="19" width="4.625" customWidth="1"/>
    <col min="20" max="20" width="8.125" customWidth="1"/>
    <col min="21" max="21" width="4.625" customWidth="1"/>
    <col min="22" max="22" width="25.625" customWidth="1"/>
    <col min="23" max="60" width="12.125" customWidth="1"/>
    <col min="61" max="61" width="4.625" customWidth="1"/>
    <col min="62" max="62" width="25.625" customWidth="1"/>
    <col min="63" max="100" width="12.125" customWidth="1"/>
    <col min="101" max="101" width="4.625" customWidth="1"/>
    <col min="102" max="102" width="25.625" customWidth="1"/>
    <col min="103" max="139" width="12.125" customWidth="1"/>
  </cols>
  <sheetData>
    <row r="1" spans="2:139" ht="22.5" customHeight="1" thickBot="1"/>
    <row r="2" spans="2:139" ht="19.5" customHeight="1">
      <c r="B2" s="440"/>
      <c r="C2" s="438"/>
      <c r="D2" s="457" t="s">
        <v>55</v>
      </c>
      <c r="E2" s="459" t="s">
        <v>56</v>
      </c>
      <c r="F2" s="459" t="s">
        <v>57</v>
      </c>
      <c r="G2" s="461" t="s">
        <v>58</v>
      </c>
      <c r="H2" s="442" t="s">
        <v>63</v>
      </c>
      <c r="I2" s="444" t="s">
        <v>64</v>
      </c>
      <c r="L2" s="108"/>
      <c r="Q2" s="108"/>
      <c r="U2" s="449" t="s">
        <v>118</v>
      </c>
      <c r="V2" s="450"/>
      <c r="W2" s="49" t="s">
        <v>0</v>
      </c>
      <c r="X2" s="49" t="s">
        <v>1</v>
      </c>
      <c r="Y2" s="49" t="s">
        <v>2</v>
      </c>
      <c r="Z2" s="49" t="s">
        <v>3</v>
      </c>
      <c r="AA2" s="49" t="s">
        <v>4</v>
      </c>
      <c r="AB2" s="49" t="s">
        <v>5</v>
      </c>
      <c r="AC2" s="49" t="s">
        <v>6</v>
      </c>
      <c r="AD2" s="49" t="s">
        <v>7</v>
      </c>
      <c r="AE2" s="49" t="s">
        <v>8</v>
      </c>
      <c r="AF2" s="49" t="s">
        <v>9</v>
      </c>
      <c r="AG2" s="49" t="s">
        <v>10</v>
      </c>
      <c r="AH2" s="49" t="s">
        <v>11</v>
      </c>
      <c r="AI2" s="49" t="s">
        <v>12</v>
      </c>
      <c r="AJ2" s="49" t="s">
        <v>13</v>
      </c>
      <c r="AK2" s="49" t="s">
        <v>14</v>
      </c>
      <c r="AL2" s="49" t="s">
        <v>15</v>
      </c>
      <c r="AM2" s="49" t="s">
        <v>16</v>
      </c>
      <c r="AN2" s="49" t="s">
        <v>17</v>
      </c>
      <c r="AO2" s="49" t="s">
        <v>18</v>
      </c>
      <c r="AP2" s="49" t="s">
        <v>19</v>
      </c>
      <c r="AQ2" s="49" t="s">
        <v>20</v>
      </c>
      <c r="AR2" s="49" t="s">
        <v>21</v>
      </c>
      <c r="AS2" s="49" t="s">
        <v>22</v>
      </c>
      <c r="AT2" s="49" t="s">
        <v>23</v>
      </c>
      <c r="AU2" s="49" t="s">
        <v>24</v>
      </c>
      <c r="AV2" s="49" t="s">
        <v>25</v>
      </c>
      <c r="AW2" s="49" t="s">
        <v>26</v>
      </c>
      <c r="AX2" s="49" t="s">
        <v>27</v>
      </c>
      <c r="AY2" s="49" t="s">
        <v>28</v>
      </c>
      <c r="AZ2" s="49" t="s">
        <v>29</v>
      </c>
      <c r="BA2" s="49" t="s">
        <v>30</v>
      </c>
      <c r="BB2" s="49" t="s">
        <v>31</v>
      </c>
      <c r="BC2" s="49" t="s">
        <v>87</v>
      </c>
      <c r="BD2" s="49" t="s">
        <v>88</v>
      </c>
      <c r="BE2" s="49" t="s">
        <v>94</v>
      </c>
      <c r="BF2" s="49" t="s">
        <v>95</v>
      </c>
      <c r="BG2" s="50" t="s">
        <v>96</v>
      </c>
      <c r="BH2" s="2"/>
      <c r="BI2" s="453" t="s">
        <v>119</v>
      </c>
      <c r="BJ2" s="454"/>
      <c r="BK2" s="49" t="s">
        <v>0</v>
      </c>
      <c r="BL2" s="49" t="s">
        <v>1</v>
      </c>
      <c r="BM2" s="49" t="s">
        <v>2</v>
      </c>
      <c r="BN2" s="49" t="s">
        <v>3</v>
      </c>
      <c r="BO2" s="49" t="s">
        <v>4</v>
      </c>
      <c r="BP2" s="49" t="s">
        <v>5</v>
      </c>
      <c r="BQ2" s="49" t="s">
        <v>6</v>
      </c>
      <c r="BR2" s="49" t="s">
        <v>7</v>
      </c>
      <c r="BS2" s="49" t="s">
        <v>8</v>
      </c>
      <c r="BT2" s="49" t="s">
        <v>9</v>
      </c>
      <c r="BU2" s="49" t="s">
        <v>10</v>
      </c>
      <c r="BV2" s="49" t="s">
        <v>11</v>
      </c>
      <c r="BW2" s="49" t="s">
        <v>12</v>
      </c>
      <c r="BX2" s="49" t="s">
        <v>13</v>
      </c>
      <c r="BY2" s="49" t="s">
        <v>14</v>
      </c>
      <c r="BZ2" s="49" t="s">
        <v>15</v>
      </c>
      <c r="CA2" s="49" t="s">
        <v>16</v>
      </c>
      <c r="CB2" s="49" t="s">
        <v>17</v>
      </c>
      <c r="CC2" s="49" t="s">
        <v>18</v>
      </c>
      <c r="CD2" s="49" t="s">
        <v>19</v>
      </c>
      <c r="CE2" s="49" t="s">
        <v>20</v>
      </c>
      <c r="CF2" s="49" t="s">
        <v>21</v>
      </c>
      <c r="CG2" s="49" t="s">
        <v>22</v>
      </c>
      <c r="CH2" s="49" t="s">
        <v>23</v>
      </c>
      <c r="CI2" s="49" t="s">
        <v>24</v>
      </c>
      <c r="CJ2" s="49" t="s">
        <v>25</v>
      </c>
      <c r="CK2" s="49" t="s">
        <v>26</v>
      </c>
      <c r="CL2" s="49" t="s">
        <v>27</v>
      </c>
      <c r="CM2" s="49" t="s">
        <v>28</v>
      </c>
      <c r="CN2" s="49" t="s">
        <v>29</v>
      </c>
      <c r="CO2" s="49" t="s">
        <v>30</v>
      </c>
      <c r="CP2" s="49" t="s">
        <v>31</v>
      </c>
      <c r="CQ2" s="49" t="s">
        <v>87</v>
      </c>
      <c r="CR2" s="49" t="s">
        <v>88</v>
      </c>
      <c r="CS2" s="49" t="s">
        <v>94</v>
      </c>
      <c r="CT2" s="49" t="s">
        <v>95</v>
      </c>
      <c r="CU2" s="50" t="s">
        <v>96</v>
      </c>
      <c r="CV2" s="70"/>
      <c r="CW2" s="391" t="s">
        <v>120</v>
      </c>
      <c r="CX2" s="446"/>
      <c r="CY2" s="83" t="s">
        <v>0</v>
      </c>
      <c r="CZ2" s="81" t="s">
        <v>1</v>
      </c>
      <c r="DA2" s="81" t="s">
        <v>2</v>
      </c>
      <c r="DB2" s="81" t="s">
        <v>3</v>
      </c>
      <c r="DC2" s="81" t="s">
        <v>4</v>
      </c>
      <c r="DD2" s="81" t="s">
        <v>5</v>
      </c>
      <c r="DE2" s="81" t="s">
        <v>6</v>
      </c>
      <c r="DF2" s="81" t="s">
        <v>7</v>
      </c>
      <c r="DG2" s="81" t="s">
        <v>8</v>
      </c>
      <c r="DH2" s="81" t="s">
        <v>9</v>
      </c>
      <c r="DI2" s="81" t="s">
        <v>10</v>
      </c>
      <c r="DJ2" s="81" t="s">
        <v>11</v>
      </c>
      <c r="DK2" s="81" t="s">
        <v>12</v>
      </c>
      <c r="DL2" s="81" t="s">
        <v>13</v>
      </c>
      <c r="DM2" s="81" t="s">
        <v>14</v>
      </c>
      <c r="DN2" s="81" t="s">
        <v>15</v>
      </c>
      <c r="DO2" s="81" t="s">
        <v>16</v>
      </c>
      <c r="DP2" s="81" t="s">
        <v>17</v>
      </c>
      <c r="DQ2" s="81" t="s">
        <v>18</v>
      </c>
      <c r="DR2" s="81" t="s">
        <v>19</v>
      </c>
      <c r="DS2" s="81" t="s">
        <v>20</v>
      </c>
      <c r="DT2" s="81" t="s">
        <v>21</v>
      </c>
      <c r="DU2" s="81" t="s">
        <v>22</v>
      </c>
      <c r="DV2" s="81" t="s">
        <v>23</v>
      </c>
      <c r="DW2" s="81" t="s">
        <v>24</v>
      </c>
      <c r="DX2" s="81" t="s">
        <v>25</v>
      </c>
      <c r="DY2" s="81" t="s">
        <v>26</v>
      </c>
      <c r="DZ2" s="81" t="s">
        <v>27</v>
      </c>
      <c r="EA2" s="81" t="s">
        <v>28</v>
      </c>
      <c r="EB2" s="81" t="s">
        <v>29</v>
      </c>
      <c r="EC2" s="81" t="s">
        <v>30</v>
      </c>
      <c r="ED2" s="81" t="s">
        <v>31</v>
      </c>
      <c r="EE2" s="81" t="s">
        <v>87</v>
      </c>
      <c r="EF2" s="81" t="s">
        <v>88</v>
      </c>
      <c r="EG2" s="81" t="s">
        <v>94</v>
      </c>
      <c r="EH2" s="81" t="s">
        <v>95</v>
      </c>
      <c r="EI2" s="82" t="s">
        <v>96</v>
      </c>
    </row>
    <row r="3" spans="2:139" ht="45" customHeight="1" thickBot="1">
      <c r="B3" s="441"/>
      <c r="C3" s="439"/>
      <c r="D3" s="458"/>
      <c r="E3" s="460"/>
      <c r="F3" s="460"/>
      <c r="G3" s="462"/>
      <c r="H3" s="443"/>
      <c r="I3" s="445"/>
      <c r="J3" s="5"/>
      <c r="K3" s="109" t="s">
        <v>122</v>
      </c>
      <c r="P3" s="109" t="s">
        <v>126</v>
      </c>
      <c r="U3" s="451"/>
      <c r="V3" s="452"/>
      <c r="W3" s="51" t="s">
        <v>144</v>
      </c>
      <c r="X3" s="51" t="s">
        <v>32</v>
      </c>
      <c r="Y3" s="51" t="s">
        <v>90</v>
      </c>
      <c r="Z3" s="51" t="s">
        <v>33</v>
      </c>
      <c r="AA3" s="51" t="s">
        <v>34</v>
      </c>
      <c r="AB3" s="51" t="s">
        <v>35</v>
      </c>
      <c r="AC3" s="51" t="s">
        <v>36</v>
      </c>
      <c r="AD3" s="51" t="s">
        <v>152</v>
      </c>
      <c r="AE3" s="51" t="s">
        <v>37</v>
      </c>
      <c r="AF3" s="51" t="s">
        <v>155</v>
      </c>
      <c r="AG3" s="51" t="s">
        <v>38</v>
      </c>
      <c r="AH3" s="51" t="s">
        <v>111</v>
      </c>
      <c r="AI3" s="51" t="s">
        <v>112</v>
      </c>
      <c r="AJ3" s="51" t="s">
        <v>113</v>
      </c>
      <c r="AK3" s="51" t="s">
        <v>91</v>
      </c>
      <c r="AL3" s="51" t="s">
        <v>39</v>
      </c>
      <c r="AM3" s="51" t="s">
        <v>163</v>
      </c>
      <c r="AN3" s="51" t="s">
        <v>40</v>
      </c>
      <c r="AO3" s="51" t="s">
        <v>41</v>
      </c>
      <c r="AP3" s="51" t="s">
        <v>42</v>
      </c>
      <c r="AQ3" s="51" t="s">
        <v>43</v>
      </c>
      <c r="AR3" s="51" t="s">
        <v>114</v>
      </c>
      <c r="AS3" s="51" t="s">
        <v>92</v>
      </c>
      <c r="AT3" s="51" t="s">
        <v>171</v>
      </c>
      <c r="AU3" s="51" t="s">
        <v>173</v>
      </c>
      <c r="AV3" s="51" t="s">
        <v>44</v>
      </c>
      <c r="AW3" s="51" t="s">
        <v>45</v>
      </c>
      <c r="AX3" s="51" t="s">
        <v>115</v>
      </c>
      <c r="AY3" s="51" t="s">
        <v>93</v>
      </c>
      <c r="AZ3" s="51" t="s">
        <v>46</v>
      </c>
      <c r="BA3" s="51" t="s">
        <v>47</v>
      </c>
      <c r="BB3" s="51" t="s">
        <v>116</v>
      </c>
      <c r="BC3" s="51" t="s">
        <v>182</v>
      </c>
      <c r="BD3" s="51" t="s">
        <v>48</v>
      </c>
      <c r="BE3" s="52" t="s">
        <v>49</v>
      </c>
      <c r="BF3" s="52" t="s">
        <v>50</v>
      </c>
      <c r="BG3" s="53" t="s">
        <v>51</v>
      </c>
      <c r="BH3" s="5"/>
      <c r="BI3" s="455"/>
      <c r="BJ3" s="456"/>
      <c r="BK3" s="51" t="s">
        <v>144</v>
      </c>
      <c r="BL3" s="51" t="s">
        <v>32</v>
      </c>
      <c r="BM3" s="51" t="s">
        <v>90</v>
      </c>
      <c r="BN3" s="51" t="s">
        <v>33</v>
      </c>
      <c r="BO3" s="51" t="s">
        <v>34</v>
      </c>
      <c r="BP3" s="51" t="s">
        <v>35</v>
      </c>
      <c r="BQ3" s="51" t="s">
        <v>36</v>
      </c>
      <c r="BR3" s="51" t="s">
        <v>152</v>
      </c>
      <c r="BS3" s="51" t="s">
        <v>37</v>
      </c>
      <c r="BT3" s="51" t="s">
        <v>155</v>
      </c>
      <c r="BU3" s="51" t="s">
        <v>38</v>
      </c>
      <c r="BV3" s="51" t="s">
        <v>111</v>
      </c>
      <c r="BW3" s="51" t="s">
        <v>112</v>
      </c>
      <c r="BX3" s="51" t="s">
        <v>113</v>
      </c>
      <c r="BY3" s="51" t="s">
        <v>91</v>
      </c>
      <c r="BZ3" s="51" t="s">
        <v>39</v>
      </c>
      <c r="CA3" s="51" t="s">
        <v>163</v>
      </c>
      <c r="CB3" s="51" t="s">
        <v>40</v>
      </c>
      <c r="CC3" s="51" t="s">
        <v>41</v>
      </c>
      <c r="CD3" s="51" t="s">
        <v>42</v>
      </c>
      <c r="CE3" s="51" t="s">
        <v>43</v>
      </c>
      <c r="CF3" s="51" t="s">
        <v>114</v>
      </c>
      <c r="CG3" s="51" t="s">
        <v>92</v>
      </c>
      <c r="CH3" s="51" t="s">
        <v>171</v>
      </c>
      <c r="CI3" s="51" t="s">
        <v>173</v>
      </c>
      <c r="CJ3" s="51" t="s">
        <v>44</v>
      </c>
      <c r="CK3" s="51" t="s">
        <v>45</v>
      </c>
      <c r="CL3" s="51" t="s">
        <v>115</v>
      </c>
      <c r="CM3" s="51" t="s">
        <v>93</v>
      </c>
      <c r="CN3" s="51" t="s">
        <v>46</v>
      </c>
      <c r="CO3" s="51" t="s">
        <v>47</v>
      </c>
      <c r="CP3" s="51" t="s">
        <v>116</v>
      </c>
      <c r="CQ3" s="51" t="s">
        <v>182</v>
      </c>
      <c r="CR3" s="51" t="s">
        <v>48</v>
      </c>
      <c r="CS3" s="52" t="s">
        <v>49</v>
      </c>
      <c r="CT3" s="52" t="s">
        <v>50</v>
      </c>
      <c r="CU3" s="53" t="s">
        <v>51</v>
      </c>
      <c r="CV3" s="71"/>
      <c r="CW3" s="447"/>
      <c r="CX3" s="448"/>
      <c r="CY3" s="92" t="s">
        <v>144</v>
      </c>
      <c r="CZ3" s="80" t="s">
        <v>32</v>
      </c>
      <c r="DA3" s="80" t="s">
        <v>90</v>
      </c>
      <c r="DB3" s="80" t="s">
        <v>33</v>
      </c>
      <c r="DC3" s="80" t="s">
        <v>34</v>
      </c>
      <c r="DD3" s="80" t="s">
        <v>35</v>
      </c>
      <c r="DE3" s="80" t="s">
        <v>36</v>
      </c>
      <c r="DF3" s="80" t="s">
        <v>152</v>
      </c>
      <c r="DG3" s="80" t="s">
        <v>37</v>
      </c>
      <c r="DH3" s="80" t="s">
        <v>155</v>
      </c>
      <c r="DI3" s="80" t="s">
        <v>38</v>
      </c>
      <c r="DJ3" s="80" t="s">
        <v>111</v>
      </c>
      <c r="DK3" s="80" t="s">
        <v>112</v>
      </c>
      <c r="DL3" s="80" t="s">
        <v>113</v>
      </c>
      <c r="DM3" s="80" t="s">
        <v>91</v>
      </c>
      <c r="DN3" s="80" t="s">
        <v>39</v>
      </c>
      <c r="DO3" s="80" t="s">
        <v>163</v>
      </c>
      <c r="DP3" s="80" t="s">
        <v>40</v>
      </c>
      <c r="DQ3" s="80" t="s">
        <v>41</v>
      </c>
      <c r="DR3" s="80" t="s">
        <v>42</v>
      </c>
      <c r="DS3" s="80" t="s">
        <v>43</v>
      </c>
      <c r="DT3" s="80" t="s">
        <v>114</v>
      </c>
      <c r="DU3" s="80" t="s">
        <v>92</v>
      </c>
      <c r="DV3" s="80" t="s">
        <v>171</v>
      </c>
      <c r="DW3" s="80" t="s">
        <v>173</v>
      </c>
      <c r="DX3" s="80" t="s">
        <v>44</v>
      </c>
      <c r="DY3" s="80" t="s">
        <v>45</v>
      </c>
      <c r="DZ3" s="80" t="s">
        <v>115</v>
      </c>
      <c r="EA3" s="80" t="s">
        <v>93</v>
      </c>
      <c r="EB3" s="80" t="s">
        <v>46</v>
      </c>
      <c r="EC3" s="80" t="s">
        <v>47</v>
      </c>
      <c r="ED3" s="80" t="s">
        <v>116</v>
      </c>
      <c r="EE3" s="80" t="s">
        <v>182</v>
      </c>
      <c r="EF3" s="80" t="s">
        <v>48</v>
      </c>
      <c r="EG3" s="80" t="s">
        <v>49</v>
      </c>
      <c r="EH3" s="80" t="s">
        <v>50</v>
      </c>
      <c r="EI3" s="93" t="s">
        <v>51</v>
      </c>
    </row>
    <row r="4" spans="2:139" ht="19.5" customHeight="1" thickBot="1">
      <c r="B4" s="95" t="s">
        <v>0</v>
      </c>
      <c r="C4" s="96" t="s">
        <v>144</v>
      </c>
      <c r="D4" s="193">
        <v>0.48443593801958829</v>
      </c>
      <c r="E4" s="193">
        <v>0.12816884188724531</v>
      </c>
      <c r="F4" s="193">
        <v>0.51080120829418829</v>
      </c>
      <c r="G4" s="194">
        <v>1.6982125045901061E-2</v>
      </c>
      <c r="H4" s="193">
        <v>0.19972453464555273</v>
      </c>
      <c r="I4" s="195">
        <v>3.9705444590099351E-2</v>
      </c>
      <c r="J4" s="6"/>
      <c r="K4" s="105" t="s">
        <v>68</v>
      </c>
      <c r="M4" t="s">
        <v>121</v>
      </c>
      <c r="P4" s="105" t="s">
        <v>68</v>
      </c>
      <c r="R4" t="s">
        <v>121</v>
      </c>
      <c r="U4" s="64" t="s">
        <v>0</v>
      </c>
      <c r="V4" s="65" t="s">
        <v>144</v>
      </c>
      <c r="W4" s="200">
        <v>1.0550512678678956</v>
      </c>
      <c r="X4" s="200">
        <v>3.1528350535947823E-5</v>
      </c>
      <c r="Y4" s="200">
        <v>0.11111064826076282</v>
      </c>
      <c r="Z4" s="200">
        <v>2.0766958646670714E-3</v>
      </c>
      <c r="AA4" s="200">
        <v>3.833640599607138E-3</v>
      </c>
      <c r="AB4" s="200">
        <v>2.4627310940569073E-3</v>
      </c>
      <c r="AC4" s="200">
        <v>1.7270792425695102E-5</v>
      </c>
      <c r="AD4" s="200">
        <v>4.8158763680789039E-5</v>
      </c>
      <c r="AE4" s="200">
        <v>5.7206065883528926E-5</v>
      </c>
      <c r="AF4" s="200">
        <v>4.4209698596482186E-5</v>
      </c>
      <c r="AG4" s="200">
        <v>1.1735796527533244E-5</v>
      </c>
      <c r="AH4" s="200">
        <v>1.2872984957399221E-5</v>
      </c>
      <c r="AI4" s="200">
        <v>2.4742306336957176E-5</v>
      </c>
      <c r="AJ4" s="200">
        <v>1.4420619913677859E-5</v>
      </c>
      <c r="AK4" s="200">
        <v>2.0363792945766887E-5</v>
      </c>
      <c r="AL4" s="200">
        <v>1.3933177727639423E-5</v>
      </c>
      <c r="AM4" s="200">
        <v>2.0088077306247109E-5</v>
      </c>
      <c r="AN4" s="200">
        <v>8.4889865741760551E-6</v>
      </c>
      <c r="AO4" s="200">
        <v>2.0188024196942309E-3</v>
      </c>
      <c r="AP4" s="200">
        <v>4.0748387755467697E-4</v>
      </c>
      <c r="AQ4" s="200">
        <v>2.2300355784601623E-5</v>
      </c>
      <c r="AR4" s="200">
        <v>4.5752333132752935E-5</v>
      </c>
      <c r="AS4" s="200">
        <v>2.0522502317149811E-5</v>
      </c>
      <c r="AT4" s="200">
        <v>3.3063571812987563E-5</v>
      </c>
      <c r="AU4" s="200">
        <v>1.5669674726585456E-4</v>
      </c>
      <c r="AV4" s="200">
        <v>3.3363010235503579E-5</v>
      </c>
      <c r="AW4" s="200">
        <v>1.619144164451267E-5</v>
      </c>
      <c r="AX4" s="200">
        <v>5.5860190570723546E-5</v>
      </c>
      <c r="AY4" s="200">
        <v>1.9551688653818769E-4</v>
      </c>
      <c r="AZ4" s="200">
        <v>6.1710145986911108E-5</v>
      </c>
      <c r="BA4" s="200">
        <v>1.4920636164146202E-3</v>
      </c>
      <c r="BB4" s="200">
        <v>1.6531590659963533E-3</v>
      </c>
      <c r="BC4" s="200">
        <v>1.1823364625196038E-3</v>
      </c>
      <c r="BD4" s="200">
        <v>5.1630277471320706E-5</v>
      </c>
      <c r="BE4" s="200">
        <v>1.3032910864558831E-2</v>
      </c>
      <c r="BF4" s="200">
        <v>3.33409576629232E-4</v>
      </c>
      <c r="BG4" s="201">
        <v>1.4434902207967061E-4</v>
      </c>
      <c r="BH4" s="13"/>
      <c r="BI4" s="64" t="s">
        <v>0</v>
      </c>
      <c r="BJ4" s="65" t="s">
        <v>144</v>
      </c>
      <c r="BK4" s="77">
        <f>W4/$W$4</f>
        <v>1</v>
      </c>
      <c r="BL4" s="78">
        <f>X4/$X$5</f>
        <v>3.1525210635618682E-5</v>
      </c>
      <c r="BM4" s="78">
        <f t="shared" ref="BM4:BM5" si="0">Y4/$Y$6</f>
        <v>0.10387487090884459</v>
      </c>
      <c r="BN4" s="78">
        <f t="shared" ref="BN4:BN6" si="1">Z4/$Z$7</f>
        <v>2.0522483994436531E-3</v>
      </c>
      <c r="BO4" s="78">
        <f t="shared" ref="BO4:BO7" si="2">AA4/$AA$8</f>
        <v>3.6772857052535394E-3</v>
      </c>
      <c r="BP4" s="78">
        <f t="shared" ref="BP4:BP8" si="3">AB4/$AB$9</f>
        <v>2.4385929898471776E-3</v>
      </c>
      <c r="BQ4" s="78">
        <f t="shared" ref="BQ4:BQ9" si="4">AC4/$AC$10</f>
        <v>1.7194656076233273E-5</v>
      </c>
      <c r="BR4" s="78">
        <f t="shared" ref="BR4:BR10" si="5">AD4/$AD$11</f>
        <v>4.619208612898574E-5</v>
      </c>
      <c r="BS4" s="78">
        <f t="shared" ref="BS4:BS11" si="6">AE4/$AE$12</f>
        <v>5.544670460656134E-5</v>
      </c>
      <c r="BT4" s="78">
        <f t="shared" ref="BT4:BT12" si="7">AF4/$AF$13</f>
        <v>4.4154667402845931E-5</v>
      </c>
      <c r="BU4" s="78">
        <f t="shared" ref="BU4:BU13" si="8">AG4/$AG$14</f>
        <v>1.1551370270720946E-5</v>
      </c>
      <c r="BV4" s="78">
        <f t="shared" ref="BV4:BV14" si="9">AH4/$AH$15</f>
        <v>1.2722430544239122E-5</v>
      </c>
      <c r="BW4" s="78">
        <f t="shared" ref="BW4:BW15" si="10">AI4/$AI$16</f>
        <v>2.3537586055594541E-5</v>
      </c>
      <c r="BX4" s="78">
        <f t="shared" ref="BX4:BX16" si="11">AJ4/$AJ$17</f>
        <v>1.4418562921521096E-5</v>
      </c>
      <c r="BY4" s="78">
        <f t="shared" ref="BY4:BY17" si="12">AK4/$AK$18</f>
        <v>1.9842963914774443E-5</v>
      </c>
      <c r="BZ4" s="78">
        <f t="shared" ref="BZ4:BZ18" si="13">AL4/$AL$19</f>
        <v>1.3910622859313574E-5</v>
      </c>
      <c r="CA4" s="78">
        <f t="shared" ref="CA4:CA19" si="14">AM4/$AM$20</f>
        <v>2.0085049861151657E-5</v>
      </c>
      <c r="CB4" s="78">
        <f t="shared" ref="CB4:CB20" si="15">AN4/$AN$21</f>
        <v>8.2430318788736005E-6</v>
      </c>
      <c r="CC4" s="78">
        <f t="shared" ref="CC4:CC21" si="16">AO4/$AO$22</f>
        <v>1.9672895886867483E-3</v>
      </c>
      <c r="CD4" s="78">
        <f t="shared" ref="CD4:CD22" si="17">AP4/$AP$23</f>
        <v>3.4821444670235735E-4</v>
      </c>
      <c r="CE4" s="78">
        <f t="shared" ref="CE4:CE23" si="18">AQ4/$AQ$24</f>
        <v>2.2146759606063923E-5</v>
      </c>
      <c r="CF4" s="78">
        <f t="shared" ref="CF4:CF24" si="19">AR4/$AR$25</f>
        <v>4.1630904647308364E-5</v>
      </c>
      <c r="CG4" s="78">
        <f t="shared" ref="CG4:CG25" si="20">AS4/$AS$26</f>
        <v>2.0512018264854147E-5</v>
      </c>
      <c r="CH4" s="78">
        <f t="shared" ref="CH4:CH26" si="21">AT4/$AT$27</f>
        <v>3.2862133956509403E-5</v>
      </c>
      <c r="CI4" s="78">
        <f t="shared" ref="CI4:CI27" si="22">AU4/$AU$28</f>
        <v>1.5613042126994526E-4</v>
      </c>
      <c r="CJ4" s="78">
        <f t="shared" ref="CJ4:CJ28" si="23">AV4/$AV$29</f>
        <v>3.2274810665536371E-5</v>
      </c>
      <c r="CK4" s="78">
        <f t="shared" ref="CK4:CK29" si="24">AW4/$AW$30</f>
        <v>1.5724597276694998E-5</v>
      </c>
      <c r="CL4" s="78">
        <f t="shared" ref="CL4:CL30" si="25">AX4/$AX$31</f>
        <v>5.3332174273939467E-5</v>
      </c>
      <c r="CM4" s="78">
        <f t="shared" ref="CM4:CM31" si="26">AY4/$AY$32</f>
        <v>1.7218302572803506E-4</v>
      </c>
      <c r="CN4" s="78">
        <f t="shared" ref="CN4:CN32" si="27">AZ4/$AZ$33</f>
        <v>6.1695543756431156E-5</v>
      </c>
      <c r="CO4" s="78">
        <f t="shared" ref="CO4:CO33" si="28">BA4/$BA$34</f>
        <v>1.4919608158226094E-3</v>
      </c>
      <c r="CP4" s="78">
        <f t="shared" ref="CP4:CP34" si="29">BB4/$BB$35</f>
        <v>1.6285661606716504E-3</v>
      </c>
      <c r="CQ4" s="78">
        <f t="shared" ref="CQ4:CQ35" si="30">BC4/$BC$36</f>
        <v>1.1819500060561493E-3</v>
      </c>
      <c r="CR4" s="78">
        <f t="shared" ref="CR4:CR36" si="31">BD4/$BD$37</f>
        <v>4.7962530337871098E-5</v>
      </c>
      <c r="CS4" s="78">
        <f t="shared" ref="CS4:CS37" si="32">BE4/$BE$38</f>
        <v>1.2848198443050459E-2</v>
      </c>
      <c r="CT4" s="78">
        <f t="shared" ref="CT4:CT38" si="33">BF4/$BF$39</f>
        <v>3.3323101322777372E-4</v>
      </c>
      <c r="CU4" s="79">
        <f t="shared" ref="CU4:CU39" si="34">BG4/$BG$40</f>
        <v>1.4415497378767096E-4</v>
      </c>
      <c r="CV4" s="15"/>
      <c r="CW4" s="64" t="s">
        <v>0</v>
      </c>
      <c r="CX4" s="89" t="s">
        <v>144</v>
      </c>
      <c r="CY4" s="99">
        <v>8.9433785094995152E-2</v>
      </c>
      <c r="CZ4" s="100">
        <v>0</v>
      </c>
      <c r="DA4" s="100">
        <v>0</v>
      </c>
      <c r="DB4" s="100">
        <v>0</v>
      </c>
      <c r="DC4" s="100">
        <v>0</v>
      </c>
      <c r="DD4" s="100">
        <v>0</v>
      </c>
      <c r="DE4" s="100">
        <v>0</v>
      </c>
      <c r="DF4" s="100">
        <v>0</v>
      </c>
      <c r="DG4" s="100">
        <v>0</v>
      </c>
      <c r="DH4" s="100">
        <v>0</v>
      </c>
      <c r="DI4" s="100">
        <v>0</v>
      </c>
      <c r="DJ4" s="100">
        <v>0</v>
      </c>
      <c r="DK4" s="100">
        <v>0</v>
      </c>
      <c r="DL4" s="100">
        <v>0</v>
      </c>
      <c r="DM4" s="100">
        <v>0</v>
      </c>
      <c r="DN4" s="100">
        <v>0</v>
      </c>
      <c r="DO4" s="100">
        <v>0</v>
      </c>
      <c r="DP4" s="100">
        <v>0</v>
      </c>
      <c r="DQ4" s="100">
        <v>0</v>
      </c>
      <c r="DR4" s="100">
        <v>0</v>
      </c>
      <c r="DS4" s="100">
        <v>0</v>
      </c>
      <c r="DT4" s="100">
        <v>0</v>
      </c>
      <c r="DU4" s="100">
        <v>0</v>
      </c>
      <c r="DV4" s="100">
        <v>0</v>
      </c>
      <c r="DW4" s="100">
        <v>0</v>
      </c>
      <c r="DX4" s="100">
        <v>0</v>
      </c>
      <c r="DY4" s="100">
        <v>0</v>
      </c>
      <c r="DZ4" s="100">
        <v>0</v>
      </c>
      <c r="EA4" s="100">
        <v>0</v>
      </c>
      <c r="EB4" s="100">
        <v>0</v>
      </c>
      <c r="EC4" s="100">
        <v>0</v>
      </c>
      <c r="ED4" s="100">
        <v>0</v>
      </c>
      <c r="EE4" s="100">
        <v>0</v>
      </c>
      <c r="EF4" s="100">
        <v>0</v>
      </c>
      <c r="EG4" s="100">
        <v>1.021444516256379E-2</v>
      </c>
      <c r="EH4" s="100">
        <v>0</v>
      </c>
      <c r="EI4" s="101">
        <v>0</v>
      </c>
    </row>
    <row r="5" spans="2:139" ht="19.5" customHeight="1" thickBot="1">
      <c r="B5" s="95" t="s">
        <v>1</v>
      </c>
      <c r="C5" s="96" t="s">
        <v>32</v>
      </c>
      <c r="D5" s="193">
        <v>7.3040532642197342E-2</v>
      </c>
      <c r="E5" s="193">
        <v>0.24620446561763201</v>
      </c>
      <c r="F5" s="193">
        <v>0.47434956611006945</v>
      </c>
      <c r="G5" s="194">
        <v>8.39444160159544E-5</v>
      </c>
      <c r="H5" s="193">
        <v>2.596875544476052E-2</v>
      </c>
      <c r="I5" s="195">
        <v>1.6525571646665786E-2</v>
      </c>
      <c r="J5" s="6"/>
      <c r="K5" s="110" t="str">
        <f>生産増加の入力シート!G5</f>
        <v>令和元年</v>
      </c>
      <c r="L5" s="106" t="str">
        <f>生産増加の入力シート!H5</f>
        <v>熊本市</v>
      </c>
      <c r="M5" s="107">
        <f>INDEX($K$8:$M$18,VLOOKUP($K$5,$K$8:$N$18,4,FALSE),HLOOKUP($L$5,$L$8:$M$19,12,FALSE))</f>
        <v>0.61430064307162602</v>
      </c>
      <c r="P5" s="110" t="str">
        <f>設備投資の入力シート!K8</f>
        <v>令和元年</v>
      </c>
      <c r="Q5" s="106" t="str">
        <f>設備投資の入力シート!L8</f>
        <v>熊本市</v>
      </c>
      <c r="R5" s="107">
        <f>INDEX($P$8:$R$18,VLOOKUP($P$5,$P$8:$S$18,4,FALSE),HLOOKUP($Q$5,$Q$8:$R$19,12,FALSE))</f>
        <v>0.61430064307162602</v>
      </c>
      <c r="U5" s="64" t="s">
        <v>1</v>
      </c>
      <c r="V5" s="65" t="s">
        <v>32</v>
      </c>
      <c r="W5" s="200">
        <v>4.5021898864346583E-5</v>
      </c>
      <c r="X5" s="200">
        <v>1.0000995996621698</v>
      </c>
      <c r="Y5" s="200">
        <v>5.5278038226713436E-5</v>
      </c>
      <c r="Z5" s="200">
        <v>6.7297577336464351E-5</v>
      </c>
      <c r="AA5" s="200">
        <v>2.6026416079486236E-4</v>
      </c>
      <c r="AB5" s="200">
        <v>6.0990703837114537E-5</v>
      </c>
      <c r="AC5" s="200">
        <v>3.9593505118436095E-2</v>
      </c>
      <c r="AD5" s="200">
        <v>6.2506394369357172E-5</v>
      </c>
      <c r="AE5" s="200">
        <v>4.8718202105156039E-3</v>
      </c>
      <c r="AF5" s="200">
        <v>6.7380569499032759E-3</v>
      </c>
      <c r="AG5" s="200">
        <v>6.2015678404226697E-5</v>
      </c>
      <c r="AH5" s="200">
        <v>3.7687320332211494E-5</v>
      </c>
      <c r="AI5" s="200">
        <v>4.2006017722639813E-5</v>
      </c>
      <c r="AJ5" s="200">
        <v>3.7053883852931733E-5</v>
      </c>
      <c r="AK5" s="200">
        <v>8.5868206220866852E-5</v>
      </c>
      <c r="AL5" s="200">
        <v>5.2580527086397689E-5</v>
      </c>
      <c r="AM5" s="200">
        <v>2.1608670636501143E-5</v>
      </c>
      <c r="AN5" s="200">
        <v>4.4973312934800981E-5</v>
      </c>
      <c r="AO5" s="200">
        <v>7.6288948093367932E-5</v>
      </c>
      <c r="AP5" s="200">
        <v>3.9570280258370224E-4</v>
      </c>
      <c r="AQ5" s="200">
        <v>2.0640157138140929E-2</v>
      </c>
      <c r="AR5" s="200">
        <v>1.0476333866037359E-4</v>
      </c>
      <c r="AS5" s="200">
        <v>1.2790674937930482E-4</v>
      </c>
      <c r="AT5" s="200">
        <v>1.8377538238183319E-5</v>
      </c>
      <c r="AU5" s="200">
        <v>7.022134334772039E-5</v>
      </c>
      <c r="AV5" s="200">
        <v>1.5871929221902119E-5</v>
      </c>
      <c r="AW5" s="200">
        <v>1.1959780419182532E-5</v>
      </c>
      <c r="AX5" s="200">
        <v>1.6373059442191052E-4</v>
      </c>
      <c r="AY5" s="200">
        <v>2.244059452277664E-5</v>
      </c>
      <c r="AZ5" s="200">
        <v>4.2486396759237585E-5</v>
      </c>
      <c r="BA5" s="200">
        <v>4.7648298820260415E-5</v>
      </c>
      <c r="BB5" s="200">
        <v>2.7073858136971208E-5</v>
      </c>
      <c r="BC5" s="200">
        <v>2.5946268461486476E-5</v>
      </c>
      <c r="BD5" s="200">
        <v>1.6707942944340605E-5</v>
      </c>
      <c r="BE5" s="200">
        <v>7.1839216880034346E-5</v>
      </c>
      <c r="BF5" s="200">
        <v>3.6731209208506379E-5</v>
      </c>
      <c r="BG5" s="201">
        <v>6.982341019607219E-5</v>
      </c>
      <c r="BH5" s="13"/>
      <c r="BI5" s="64" t="s">
        <v>1</v>
      </c>
      <c r="BJ5" s="65" t="s">
        <v>32</v>
      </c>
      <c r="BK5" s="75">
        <f>W5/$W$4</f>
        <v>4.2672711967191183E-5</v>
      </c>
      <c r="BL5" s="63">
        <f>X5/$X$5</f>
        <v>1</v>
      </c>
      <c r="BM5" s="63">
        <f t="shared" si="0"/>
        <v>5.1678207037531449E-5</v>
      </c>
      <c r="BN5" s="63">
        <f t="shared" si="1"/>
        <v>6.650533076365323E-5</v>
      </c>
      <c r="BO5" s="63">
        <f t="shared" si="2"/>
        <v>2.4964929633175152E-4</v>
      </c>
      <c r="BP5" s="63">
        <f t="shared" si="3"/>
        <v>6.0392912235506962E-5</v>
      </c>
      <c r="BQ5" s="63">
        <f t="shared" si="4"/>
        <v>3.9418961596181086E-2</v>
      </c>
      <c r="BR5" s="63">
        <f t="shared" si="5"/>
        <v>5.9953797224937189E-5</v>
      </c>
      <c r="BS5" s="63">
        <f t="shared" si="6"/>
        <v>4.7219883405146094E-3</v>
      </c>
      <c r="BT5" s="63">
        <f t="shared" si="7"/>
        <v>6.7296695749942837E-3</v>
      </c>
      <c r="BU5" s="63">
        <f t="shared" si="8"/>
        <v>6.1041111453876646E-5</v>
      </c>
      <c r="BV5" s="63">
        <f t="shared" si="9"/>
        <v>3.724655290997261E-5</v>
      </c>
      <c r="BW5" s="63">
        <f t="shared" si="10"/>
        <v>3.996071520311867E-5</v>
      </c>
      <c r="BX5" s="63">
        <f t="shared" si="11"/>
        <v>3.7048598397180225E-5</v>
      </c>
      <c r="BY5" s="63">
        <f t="shared" si="12"/>
        <v>8.3672021317682097E-5</v>
      </c>
      <c r="BZ5" s="63">
        <f t="shared" si="13"/>
        <v>5.2495410332120961E-5</v>
      </c>
      <c r="CA5" s="63">
        <f t="shared" si="14"/>
        <v>2.1605414024982759E-5</v>
      </c>
      <c r="CB5" s="63">
        <f t="shared" si="15"/>
        <v>4.3670283723602765E-5</v>
      </c>
      <c r="CC5" s="63">
        <f t="shared" si="16"/>
        <v>7.4342318917310435E-5</v>
      </c>
      <c r="CD5" s="63">
        <f t="shared" si="17"/>
        <v>3.3814695513141417E-4</v>
      </c>
      <c r="CE5" s="63">
        <f t="shared" si="18"/>
        <v>2.0497995762266151E-2</v>
      </c>
      <c r="CF5" s="63">
        <f t="shared" si="19"/>
        <v>9.5326123580383626E-5</v>
      </c>
      <c r="CG5" s="63">
        <f t="shared" si="20"/>
        <v>1.2784140739377411E-4</v>
      </c>
      <c r="CH5" s="63">
        <f t="shared" si="21"/>
        <v>1.8265574172988433E-5</v>
      </c>
      <c r="CI5" s="63">
        <f t="shared" si="22"/>
        <v>6.9967552679443053E-5</v>
      </c>
      <c r="CJ5" s="63">
        <f t="shared" si="23"/>
        <v>1.5354235331815313E-5</v>
      </c>
      <c r="CK5" s="63">
        <f t="shared" si="24"/>
        <v>1.161494663281468E-5</v>
      </c>
      <c r="CL5" s="63">
        <f t="shared" si="25"/>
        <v>1.5632078062156757E-4</v>
      </c>
      <c r="CM5" s="63">
        <f t="shared" si="26"/>
        <v>1.9762433478158785E-5</v>
      </c>
      <c r="CN5" s="63">
        <f t="shared" si="27"/>
        <v>4.2476343369348137E-5</v>
      </c>
      <c r="CO5" s="63">
        <f t="shared" si="28"/>
        <v>4.7645015935219089E-5</v>
      </c>
      <c r="CP5" s="63">
        <f t="shared" si="29"/>
        <v>2.667109905369105E-5</v>
      </c>
      <c r="CQ5" s="63">
        <f t="shared" si="30"/>
        <v>2.593778770878424E-5</v>
      </c>
      <c r="CR5" s="63">
        <f t="shared" si="31"/>
        <v>1.5521032611077636E-5</v>
      </c>
      <c r="CS5" s="63">
        <f t="shared" si="32"/>
        <v>7.0821056328866842E-5</v>
      </c>
      <c r="CT5" s="63">
        <f t="shared" si="33"/>
        <v>3.6711537159124182E-5</v>
      </c>
      <c r="CU5" s="72">
        <f t="shared" si="34"/>
        <v>6.9729546633334229E-5</v>
      </c>
      <c r="CV5" s="15"/>
      <c r="CW5" s="64" t="s">
        <v>1</v>
      </c>
      <c r="CX5" s="89" t="s">
        <v>32</v>
      </c>
      <c r="CY5" s="102">
        <v>0</v>
      </c>
      <c r="CZ5" s="85">
        <v>0</v>
      </c>
      <c r="DA5" s="85">
        <v>0</v>
      </c>
      <c r="DB5" s="85">
        <v>0</v>
      </c>
      <c r="DC5" s="85">
        <v>0</v>
      </c>
      <c r="DD5" s="85">
        <v>0</v>
      </c>
      <c r="DE5" s="85">
        <v>0</v>
      </c>
      <c r="DF5" s="85">
        <v>0</v>
      </c>
      <c r="DG5" s="85">
        <v>0</v>
      </c>
      <c r="DH5" s="85">
        <v>0</v>
      </c>
      <c r="DI5" s="85">
        <v>0</v>
      </c>
      <c r="DJ5" s="85">
        <v>0</v>
      </c>
      <c r="DK5" s="85">
        <v>0</v>
      </c>
      <c r="DL5" s="85">
        <v>0</v>
      </c>
      <c r="DM5" s="85">
        <v>0</v>
      </c>
      <c r="DN5" s="85">
        <v>0</v>
      </c>
      <c r="DO5" s="85">
        <v>0</v>
      </c>
      <c r="DP5" s="85">
        <v>0</v>
      </c>
      <c r="DQ5" s="85">
        <v>0</v>
      </c>
      <c r="DR5" s="85">
        <v>0</v>
      </c>
      <c r="DS5" s="85">
        <v>0</v>
      </c>
      <c r="DT5" s="85">
        <v>0</v>
      </c>
      <c r="DU5" s="85">
        <v>0</v>
      </c>
      <c r="DV5" s="85">
        <v>0</v>
      </c>
      <c r="DW5" s="85">
        <v>0</v>
      </c>
      <c r="DX5" s="85">
        <v>0</v>
      </c>
      <c r="DY5" s="85">
        <v>0</v>
      </c>
      <c r="DZ5" s="85">
        <v>0</v>
      </c>
      <c r="EA5" s="85">
        <v>0</v>
      </c>
      <c r="EB5" s="85">
        <v>0</v>
      </c>
      <c r="EC5" s="85">
        <v>0</v>
      </c>
      <c r="ED5" s="85">
        <v>0</v>
      </c>
      <c r="EE5" s="85">
        <v>0</v>
      </c>
      <c r="EF5" s="85">
        <v>0</v>
      </c>
      <c r="EG5" s="85">
        <v>0</v>
      </c>
      <c r="EH5" s="85">
        <v>0</v>
      </c>
      <c r="EI5" s="86">
        <v>0</v>
      </c>
    </row>
    <row r="6" spans="2:139" ht="19.5" customHeight="1">
      <c r="B6" s="95" t="s">
        <v>2</v>
      </c>
      <c r="C6" s="96" t="s">
        <v>90</v>
      </c>
      <c r="D6" s="193">
        <v>0.27154861051273171</v>
      </c>
      <c r="E6" s="193">
        <v>0.17993127271160467</v>
      </c>
      <c r="F6" s="193">
        <v>0.32994639508697654</v>
      </c>
      <c r="G6" s="194">
        <v>7.6456483816323154E-2</v>
      </c>
      <c r="H6" s="193">
        <v>5.5634654092654674E-2</v>
      </c>
      <c r="I6" s="195">
        <v>5.1635818480703095E-2</v>
      </c>
      <c r="J6" s="6"/>
      <c r="U6" s="64" t="s">
        <v>2</v>
      </c>
      <c r="V6" s="65" t="s">
        <v>90</v>
      </c>
      <c r="W6" s="200">
        <v>2.2010151928839858E-2</v>
      </c>
      <c r="X6" s="200">
        <v>4.0660146383286142E-5</v>
      </c>
      <c r="Y6" s="200">
        <v>1.0696585929648759</v>
      </c>
      <c r="Z6" s="200">
        <v>1.1275045060809782E-3</v>
      </c>
      <c r="AA6" s="200">
        <v>1.3220133441503332E-4</v>
      </c>
      <c r="AB6" s="200">
        <v>3.0817349226049452E-3</v>
      </c>
      <c r="AC6" s="200">
        <v>1.3125176965220451E-5</v>
      </c>
      <c r="AD6" s="200">
        <v>5.4759244437001878E-5</v>
      </c>
      <c r="AE6" s="200">
        <v>8.1179765088361538E-5</v>
      </c>
      <c r="AF6" s="200">
        <v>2.3920692717293085E-5</v>
      </c>
      <c r="AG6" s="200">
        <v>1.4878566970273738E-5</v>
      </c>
      <c r="AH6" s="200">
        <v>2.0290348398823301E-5</v>
      </c>
      <c r="AI6" s="200">
        <v>1.6475113825405743E-5</v>
      </c>
      <c r="AJ6" s="200">
        <v>1.4030166645208093E-5</v>
      </c>
      <c r="AK6" s="200">
        <v>2.2117390800443254E-5</v>
      </c>
      <c r="AL6" s="200">
        <v>1.6855733522072425E-5</v>
      </c>
      <c r="AM6" s="200">
        <v>2.0205786461633401E-5</v>
      </c>
      <c r="AN6" s="200">
        <v>1.1781535769734348E-5</v>
      </c>
      <c r="AO6" s="200">
        <v>2.579634865311642E-4</v>
      </c>
      <c r="AP6" s="200">
        <v>4.6304794450212819E-5</v>
      </c>
      <c r="AQ6" s="200">
        <v>1.7714966000381628E-5</v>
      </c>
      <c r="AR6" s="200">
        <v>4.5140525951606816E-5</v>
      </c>
      <c r="AS6" s="200">
        <v>3.4195625602725779E-5</v>
      </c>
      <c r="AT6" s="200">
        <v>8.5009305489691634E-5</v>
      </c>
      <c r="AU6" s="200">
        <v>1.2782283179007658E-4</v>
      </c>
      <c r="AV6" s="200">
        <v>3.5266331444467206E-5</v>
      </c>
      <c r="AW6" s="200">
        <v>2.647953299187015E-5</v>
      </c>
      <c r="AX6" s="200">
        <v>9.7028190833325345E-5</v>
      </c>
      <c r="AY6" s="200">
        <v>4.1391730472647976E-4</v>
      </c>
      <c r="AZ6" s="200">
        <v>1.3457597299926092E-4</v>
      </c>
      <c r="BA6" s="200">
        <v>2.0506053795647395E-3</v>
      </c>
      <c r="BB6" s="200">
        <v>3.2836260168885643E-3</v>
      </c>
      <c r="BC6" s="200">
        <v>5.3413872893539162E-4</v>
      </c>
      <c r="BD6" s="200">
        <v>7.3996679412988923E-5</v>
      </c>
      <c r="BE6" s="200">
        <v>3.2579932121281296E-2</v>
      </c>
      <c r="BF6" s="200">
        <v>4.1372025760285272E-5</v>
      </c>
      <c r="BG6" s="201">
        <v>9.8781373196901029E-4</v>
      </c>
      <c r="BH6" s="13"/>
      <c r="BI6" s="64" t="s">
        <v>2</v>
      </c>
      <c r="BJ6" s="65" t="s">
        <v>90</v>
      </c>
      <c r="BK6" s="75">
        <f t="shared" ref="BK6:BK40" si="35">W6/$W$4</f>
        <v>2.0861689473459576E-2</v>
      </c>
      <c r="BL6" s="63">
        <f>X6/$X$5</f>
        <v>4.0656097049754848E-5</v>
      </c>
      <c r="BM6" s="63">
        <f>Y6/$Y$6</f>
        <v>1</v>
      </c>
      <c r="BN6" s="63">
        <f t="shared" si="1"/>
        <v>1.114231196459359E-3</v>
      </c>
      <c r="BO6" s="63">
        <f t="shared" si="2"/>
        <v>1.2680950773258804E-4</v>
      </c>
      <c r="BP6" s="63">
        <f t="shared" si="3"/>
        <v>3.0515297415000674E-3</v>
      </c>
      <c r="BQ6" s="63">
        <f t="shared" si="4"/>
        <v>1.3067316096098683E-5</v>
      </c>
      <c r="BR6" s="63">
        <f t="shared" si="5"/>
        <v>5.2523020569176108E-5</v>
      </c>
      <c r="BS6" s="63">
        <f t="shared" si="6"/>
        <v>7.8683097419226974E-5</v>
      </c>
      <c r="BT6" s="63">
        <f t="shared" si="7"/>
        <v>2.3890916801269457E-5</v>
      </c>
      <c r="BU6" s="63">
        <f t="shared" si="8"/>
        <v>1.46447525541307E-5</v>
      </c>
      <c r="BV6" s="63">
        <f t="shared" si="9"/>
        <v>2.005304512331198E-5</v>
      </c>
      <c r="BW6" s="63">
        <f t="shared" si="10"/>
        <v>1.5672928956585421E-5</v>
      </c>
      <c r="BX6" s="63">
        <f t="shared" si="11"/>
        <v>1.4028165348251372E-5</v>
      </c>
      <c r="BY6" s="63">
        <f t="shared" si="12"/>
        <v>2.1551711349205727E-5</v>
      </c>
      <c r="BZ6" s="63">
        <f t="shared" si="13"/>
        <v>1.6828447653941153E-5</v>
      </c>
      <c r="CA6" s="63">
        <f t="shared" si="14"/>
        <v>2.0202741276761278E-5</v>
      </c>
      <c r="CB6" s="63">
        <f t="shared" si="15"/>
        <v>1.1440184771576924E-5</v>
      </c>
      <c r="CC6" s="63">
        <f t="shared" si="16"/>
        <v>2.5138115367969404E-4</v>
      </c>
      <c r="CD6" s="63">
        <f t="shared" si="17"/>
        <v>3.9569659727172137E-5</v>
      </c>
      <c r="CE6" s="63">
        <f t="shared" si="18"/>
        <v>1.7592952203522713E-5</v>
      </c>
      <c r="CF6" s="63">
        <f t="shared" si="19"/>
        <v>4.1074209836861652E-5</v>
      </c>
      <c r="CG6" s="63">
        <f t="shared" si="20"/>
        <v>3.417815654746333E-5</v>
      </c>
      <c r="CH6" s="63">
        <f t="shared" si="21"/>
        <v>8.449139132193635E-5</v>
      </c>
      <c r="CI6" s="63">
        <f t="shared" si="22"/>
        <v>1.2736086053811023E-4</v>
      </c>
      <c r="CJ6" s="63">
        <f t="shared" si="23"/>
        <v>3.4116051345600375E-5</v>
      </c>
      <c r="CK6" s="63">
        <f t="shared" si="24"/>
        <v>2.5716054290522625E-5</v>
      </c>
      <c r="CL6" s="63">
        <f t="shared" si="25"/>
        <v>9.263706998020963E-5</v>
      </c>
      <c r="CM6" s="63">
        <f t="shared" si="26"/>
        <v>3.6451855996120456E-4</v>
      </c>
      <c r="CN6" s="63">
        <f t="shared" si="27"/>
        <v>1.3454412881313283E-4</v>
      </c>
      <c r="CO6" s="63">
        <f t="shared" si="28"/>
        <v>2.050464096415227E-3</v>
      </c>
      <c r="CP6" s="63">
        <f t="shared" si="29"/>
        <v>3.2347777811585067E-3</v>
      </c>
      <c r="CQ6" s="63">
        <f t="shared" si="30"/>
        <v>5.3396414126874849E-4</v>
      </c>
      <c r="CR6" s="63">
        <f t="shared" si="31"/>
        <v>6.8740052447299348E-5</v>
      </c>
      <c r="CS6" s="63">
        <f t="shared" si="32"/>
        <v>3.2118184303219784E-2</v>
      </c>
      <c r="CT6" s="63">
        <f t="shared" si="33"/>
        <v>4.1349868239437601E-5</v>
      </c>
      <c r="CU6" s="72">
        <f t="shared" si="34"/>
        <v>9.8648581464237553E-4</v>
      </c>
      <c r="CV6" s="15"/>
      <c r="CW6" s="64" t="s">
        <v>2</v>
      </c>
      <c r="CX6" s="89" t="s">
        <v>90</v>
      </c>
      <c r="CY6" s="102">
        <v>0</v>
      </c>
      <c r="CZ6" s="85">
        <v>0</v>
      </c>
      <c r="DA6" s="85">
        <v>0</v>
      </c>
      <c r="DB6" s="85">
        <v>0</v>
      </c>
      <c r="DC6" s="85">
        <v>0</v>
      </c>
      <c r="DD6" s="85">
        <v>0</v>
      </c>
      <c r="DE6" s="85">
        <v>0</v>
      </c>
      <c r="DF6" s="85">
        <v>0</v>
      </c>
      <c r="DG6" s="85">
        <v>0</v>
      </c>
      <c r="DH6" s="85">
        <v>0</v>
      </c>
      <c r="DI6" s="85">
        <v>0</v>
      </c>
      <c r="DJ6" s="85">
        <v>0</v>
      </c>
      <c r="DK6" s="85">
        <v>0</v>
      </c>
      <c r="DL6" s="85">
        <v>0</v>
      </c>
      <c r="DM6" s="85">
        <v>0</v>
      </c>
      <c r="DN6" s="85">
        <v>0</v>
      </c>
      <c r="DO6" s="85">
        <v>0</v>
      </c>
      <c r="DP6" s="85">
        <v>0</v>
      </c>
      <c r="DQ6" s="85">
        <v>0</v>
      </c>
      <c r="DR6" s="85">
        <v>0</v>
      </c>
      <c r="DS6" s="85">
        <v>0</v>
      </c>
      <c r="DT6" s="85">
        <v>0</v>
      </c>
      <c r="DU6" s="85">
        <v>0</v>
      </c>
      <c r="DV6" s="85">
        <v>0</v>
      </c>
      <c r="DW6" s="85">
        <v>0</v>
      </c>
      <c r="DX6" s="85">
        <v>0</v>
      </c>
      <c r="DY6" s="85">
        <v>0</v>
      </c>
      <c r="DZ6" s="85">
        <v>0</v>
      </c>
      <c r="EA6" s="85">
        <v>0</v>
      </c>
      <c r="EB6" s="85">
        <v>0</v>
      </c>
      <c r="EC6" s="85">
        <v>0</v>
      </c>
      <c r="ED6" s="85">
        <v>0</v>
      </c>
      <c r="EE6" s="85">
        <v>0</v>
      </c>
      <c r="EF6" s="85">
        <v>0</v>
      </c>
      <c r="EG6" s="85">
        <v>0</v>
      </c>
      <c r="EH6" s="85">
        <v>0</v>
      </c>
      <c r="EI6" s="86">
        <v>0</v>
      </c>
    </row>
    <row r="7" spans="2:139" ht="19.5" customHeight="1" thickBot="1">
      <c r="B7" s="95" t="s">
        <v>3</v>
      </c>
      <c r="C7" s="96" t="s">
        <v>33</v>
      </c>
      <c r="D7" s="193">
        <v>4.967333525695572E-2</v>
      </c>
      <c r="E7" s="193">
        <v>0.30055389350218686</v>
      </c>
      <c r="F7" s="193">
        <v>0.41274393425499151</v>
      </c>
      <c r="G7" s="194">
        <v>3.9798893529951326E-3</v>
      </c>
      <c r="H7" s="193">
        <v>0.15582501785637365</v>
      </c>
      <c r="I7" s="195">
        <v>0.12669452490399519</v>
      </c>
      <c r="J7" s="6"/>
      <c r="K7" t="s">
        <v>65</v>
      </c>
      <c r="P7" t="s">
        <v>65</v>
      </c>
      <c r="U7" s="64" t="s">
        <v>3</v>
      </c>
      <c r="V7" s="65" t="s">
        <v>33</v>
      </c>
      <c r="W7" s="200">
        <v>3.6895115219744731E-4</v>
      </c>
      <c r="X7" s="200">
        <v>2.470150096165137E-4</v>
      </c>
      <c r="Y7" s="200">
        <v>1.0683914059567087E-4</v>
      </c>
      <c r="Z7" s="200">
        <v>1.0119125273675671</v>
      </c>
      <c r="AA7" s="200">
        <v>2.7772764755067196E-4</v>
      </c>
      <c r="AB7" s="200">
        <v>6.8594183686658577E-5</v>
      </c>
      <c r="AC7" s="200">
        <v>2.8958760352440172E-5</v>
      </c>
      <c r="AD7" s="200">
        <v>6.9006965176072714E-5</v>
      </c>
      <c r="AE7" s="200">
        <v>9.2651581572221958E-5</v>
      </c>
      <c r="AF7" s="200">
        <v>9.499808315918768E-5</v>
      </c>
      <c r="AG7" s="200">
        <v>7.0218903865094015E-5</v>
      </c>
      <c r="AH7" s="200">
        <v>6.5757538711891205E-5</v>
      </c>
      <c r="AI7" s="200">
        <v>5.0216160679436677E-5</v>
      </c>
      <c r="AJ7" s="200">
        <v>6.8578678735103826E-5</v>
      </c>
      <c r="AK7" s="200">
        <v>2.0565603169305757E-4</v>
      </c>
      <c r="AL7" s="200">
        <v>5.9619477023788234E-5</v>
      </c>
      <c r="AM7" s="200">
        <v>1.2764508095769781E-4</v>
      </c>
      <c r="AN7" s="200">
        <v>6.6484209112149602E-5</v>
      </c>
      <c r="AO7" s="200">
        <v>9.6095756801233437E-5</v>
      </c>
      <c r="AP7" s="200">
        <v>1.7066385318312481E-4</v>
      </c>
      <c r="AQ7" s="200">
        <v>2.5320225123972579E-5</v>
      </c>
      <c r="AR7" s="200">
        <v>8.7319801619776047E-5</v>
      </c>
      <c r="AS7" s="200">
        <v>1.1332307152329132E-4</v>
      </c>
      <c r="AT7" s="200">
        <v>1.8271346679305848E-4</v>
      </c>
      <c r="AU7" s="200">
        <v>2.5042907293482879E-4</v>
      </c>
      <c r="AV7" s="200">
        <v>9.5850770810578477E-5</v>
      </c>
      <c r="AW7" s="200">
        <v>1.1907402787329733E-5</v>
      </c>
      <c r="AX7" s="200">
        <v>9.2923525934782261E-5</v>
      </c>
      <c r="AY7" s="200">
        <v>7.0946480662940868E-5</v>
      </c>
      <c r="AZ7" s="200">
        <v>1.7385463087419965E-4</v>
      </c>
      <c r="BA7" s="200">
        <v>2.5468031875812744E-5</v>
      </c>
      <c r="BB7" s="200">
        <v>1.3333066633154552E-4</v>
      </c>
      <c r="BC7" s="200">
        <v>1.281750142859841E-3</v>
      </c>
      <c r="BD7" s="200">
        <v>1.2808610177257493E-4</v>
      </c>
      <c r="BE7" s="200">
        <v>2.2480273661967587E-4</v>
      </c>
      <c r="BF7" s="200">
        <v>1.0356167781640066E-3</v>
      </c>
      <c r="BG7" s="201">
        <v>6.8820749260711941E-5</v>
      </c>
      <c r="BH7" s="13"/>
      <c r="BI7" s="64" t="s">
        <v>3</v>
      </c>
      <c r="BJ7" s="65" t="s">
        <v>33</v>
      </c>
      <c r="BK7" s="75">
        <f t="shared" si="35"/>
        <v>3.4969973823456341E-4</v>
      </c>
      <c r="BL7" s="63">
        <f t="shared" ref="BL7:BL39" si="36">X7/$X$5</f>
        <v>2.4699040945517278E-4</v>
      </c>
      <c r="BM7" s="63">
        <f t="shared" ref="BM7:BM40" si="37">Y7/$Y$6</f>
        <v>9.9881533508308035E-5</v>
      </c>
      <c r="BN7" s="63">
        <f>Z7/$Z$7</f>
        <v>1</v>
      </c>
      <c r="BO7" s="63">
        <f t="shared" si="2"/>
        <v>2.6640053540658921E-4</v>
      </c>
      <c r="BP7" s="63">
        <f t="shared" si="3"/>
        <v>6.7921867672130816E-5</v>
      </c>
      <c r="BQ7" s="63">
        <f t="shared" si="4"/>
        <v>2.8831098908550982E-5</v>
      </c>
      <c r="BR7" s="63">
        <f t="shared" si="5"/>
        <v>6.6188901775828243E-5</v>
      </c>
      <c r="BS7" s="63">
        <f t="shared" si="6"/>
        <v>8.9802100449016379E-5</v>
      </c>
      <c r="BT7" s="63">
        <f t="shared" si="7"/>
        <v>9.4879831778260551E-5</v>
      </c>
      <c r="BU7" s="63">
        <f t="shared" si="8"/>
        <v>6.9115424474758678E-5</v>
      </c>
      <c r="BV7" s="63">
        <f t="shared" si="9"/>
        <v>6.4988479501118887E-5</v>
      </c>
      <c r="BW7" s="63">
        <f t="shared" si="10"/>
        <v>4.7771100530281555E-5</v>
      </c>
      <c r="BX7" s="63">
        <f t="shared" si="11"/>
        <v>6.8568896506245161E-5</v>
      </c>
      <c r="BY7" s="63">
        <f t="shared" si="12"/>
        <v>2.003961259382845E-4</v>
      </c>
      <c r="BZ7" s="63">
        <f t="shared" si="13"/>
        <v>5.952296569807249E-5</v>
      </c>
      <c r="CA7" s="63">
        <f t="shared" si="14"/>
        <v>1.2762584375204531E-4</v>
      </c>
      <c r="CB7" s="63">
        <f t="shared" si="15"/>
        <v>6.4557936376090935E-5</v>
      </c>
      <c r="CC7" s="63">
        <f t="shared" si="16"/>
        <v>9.3643726611281598E-5</v>
      </c>
      <c r="CD7" s="63">
        <f t="shared" si="17"/>
        <v>1.4584041843540189E-4</v>
      </c>
      <c r="CE7" s="63">
        <f t="shared" si="18"/>
        <v>2.5145829259784536E-5</v>
      </c>
      <c r="CF7" s="63">
        <f t="shared" si="19"/>
        <v>7.9453922590287085E-5</v>
      </c>
      <c r="CG7" s="63">
        <f t="shared" si="20"/>
        <v>1.1326517970338577E-4</v>
      </c>
      <c r="CH7" s="63">
        <f t="shared" si="21"/>
        <v>1.8160029579905143E-4</v>
      </c>
      <c r="CI7" s="63">
        <f t="shared" si="22"/>
        <v>2.4952398398685058E-4</v>
      </c>
      <c r="CJ7" s="63">
        <f t="shared" si="23"/>
        <v>9.272441120331199E-5</v>
      </c>
      <c r="CK7" s="63">
        <f t="shared" si="24"/>
        <v>1.1564079193998854E-5</v>
      </c>
      <c r="CL7" s="63">
        <f t="shared" si="25"/>
        <v>8.8718166348327758E-5</v>
      </c>
      <c r="CM7" s="63">
        <f t="shared" si="26"/>
        <v>6.2479409945568793E-5</v>
      </c>
      <c r="CN7" s="63">
        <f t="shared" si="27"/>
        <v>1.7381349233288798E-4</v>
      </c>
      <c r="CO7" s="63">
        <f t="shared" si="28"/>
        <v>2.5466277172645011E-5</v>
      </c>
      <c r="CP7" s="63">
        <f t="shared" si="29"/>
        <v>1.3134719812124657E-4</v>
      </c>
      <c r="CQ7" s="63">
        <f t="shared" si="30"/>
        <v>1.2813311922117436E-3</v>
      </c>
      <c r="CR7" s="63">
        <f t="shared" si="31"/>
        <v>1.1898703324883804E-4</v>
      </c>
      <c r="CS7" s="63">
        <f t="shared" si="32"/>
        <v>2.216166595971093E-4</v>
      </c>
      <c r="CT7" s="63">
        <f t="shared" si="33"/>
        <v>1.0350621352638661E-3</v>
      </c>
      <c r="CU7" s="72">
        <f t="shared" si="34"/>
        <v>6.8728233574386012E-5</v>
      </c>
      <c r="CV7" s="15"/>
      <c r="CW7" s="64" t="s">
        <v>3</v>
      </c>
      <c r="CX7" s="89" t="s">
        <v>33</v>
      </c>
      <c r="CY7" s="102">
        <v>9.0375285611443232E-3</v>
      </c>
      <c r="CZ7" s="85">
        <v>1.0550419281477371E-3</v>
      </c>
      <c r="DA7" s="85">
        <v>1.2162730358626205E-3</v>
      </c>
      <c r="DB7" s="85">
        <v>5.3053479456298645E-3</v>
      </c>
      <c r="DC7" s="85">
        <v>3.2154959686011425E-3</v>
      </c>
      <c r="DD7" s="85">
        <v>5.3711938876701361E-5</v>
      </c>
      <c r="DE7" s="85">
        <v>9.5184237490271605E-5</v>
      </c>
      <c r="DF7" s="85">
        <v>9.8804851616695341E-4</v>
      </c>
      <c r="DG7" s="85">
        <v>1.4414233742467779E-3</v>
      </c>
      <c r="DH7" s="85">
        <v>3.2190431096297079E-4</v>
      </c>
      <c r="DI7" s="85">
        <v>3.0866418775738675E-3</v>
      </c>
      <c r="DJ7" s="85">
        <v>8.827094678435217E-4</v>
      </c>
      <c r="DK7" s="85">
        <v>7.3202493024749596E-4</v>
      </c>
      <c r="DL7" s="85">
        <v>4.285790626836958E-4</v>
      </c>
      <c r="DM7" s="85">
        <v>2.0581787419824432E-4</v>
      </c>
      <c r="DN7" s="85">
        <v>2.9894509971698668E-4</v>
      </c>
      <c r="DO7" s="85">
        <v>1.8955885877341584E-4</v>
      </c>
      <c r="DP7" s="85">
        <v>1.4753449525154867E-4</v>
      </c>
      <c r="DQ7" s="85">
        <v>2.2499083503786988E-3</v>
      </c>
      <c r="DR7" s="85">
        <v>2.1801141700489054E-3</v>
      </c>
      <c r="DS7" s="85">
        <v>2.3364666279684916E-5</v>
      </c>
      <c r="DT7" s="85">
        <v>0</v>
      </c>
      <c r="DU7" s="85">
        <v>6.3995931384494759E-4</v>
      </c>
      <c r="DV7" s="85">
        <v>4.8865205844236034E-4</v>
      </c>
      <c r="DW7" s="85">
        <v>4.990015565913262E-4</v>
      </c>
      <c r="DX7" s="85">
        <v>1.2125904026200692E-3</v>
      </c>
      <c r="DY7" s="85">
        <v>1.3845364289168393E-3</v>
      </c>
      <c r="DZ7" s="85">
        <v>6.5989095516216258E-4</v>
      </c>
      <c r="EA7" s="85">
        <v>4.5588064202114928E-4</v>
      </c>
      <c r="EB7" s="85">
        <v>0</v>
      </c>
      <c r="EC7" s="85">
        <v>3.5048464279334755E-4</v>
      </c>
      <c r="ED7" s="85">
        <v>2.627631847537002E-3</v>
      </c>
      <c r="EE7" s="85">
        <v>2.5876705420113595E-4</v>
      </c>
      <c r="EF7" s="85">
        <v>2.5518496014697297E-2</v>
      </c>
      <c r="EG7" s="85">
        <v>5.3842114716231848E-3</v>
      </c>
      <c r="EH7" s="85">
        <v>0</v>
      </c>
      <c r="EI7" s="86">
        <v>8.9662447257383964E-3</v>
      </c>
    </row>
    <row r="8" spans="2:139" ht="19.5" customHeight="1" thickBot="1">
      <c r="B8" s="95" t="s">
        <v>4</v>
      </c>
      <c r="C8" s="96" t="s">
        <v>34</v>
      </c>
      <c r="D8" s="193">
        <v>0.13278040166266836</v>
      </c>
      <c r="E8" s="193">
        <v>0.2176300500653604</v>
      </c>
      <c r="F8" s="193">
        <v>0.39023236744154577</v>
      </c>
      <c r="G8" s="194">
        <v>3.579892235110444E-3</v>
      </c>
      <c r="H8" s="193">
        <v>7.8579806949722025E-2</v>
      </c>
      <c r="I8" s="195">
        <v>6.8024310493789222E-2</v>
      </c>
      <c r="J8" s="6"/>
      <c r="K8" s="114"/>
      <c r="L8" s="115" t="s">
        <v>66</v>
      </c>
      <c r="M8" s="116" t="s">
        <v>67</v>
      </c>
      <c r="N8" s="117">
        <v>1</v>
      </c>
      <c r="P8" s="114"/>
      <c r="Q8" s="115" t="s">
        <v>66</v>
      </c>
      <c r="R8" s="116" t="s">
        <v>67</v>
      </c>
      <c r="S8" s="117">
        <v>1</v>
      </c>
      <c r="U8" s="64" t="s">
        <v>4</v>
      </c>
      <c r="V8" s="65" t="s">
        <v>34</v>
      </c>
      <c r="W8" s="200">
        <v>4.0553198189922906E-3</v>
      </c>
      <c r="X8" s="200">
        <v>6.3445110390251633E-4</v>
      </c>
      <c r="Y8" s="200">
        <v>3.1396536258675271E-3</v>
      </c>
      <c r="Z8" s="200">
        <v>1.4329609915858636E-3</v>
      </c>
      <c r="AA8" s="200">
        <v>1.042519104275804</v>
      </c>
      <c r="AB8" s="200">
        <v>3.7449848700167798E-3</v>
      </c>
      <c r="AC8" s="200">
        <v>2.2288782849269834E-4</v>
      </c>
      <c r="AD8" s="200">
        <v>1.1828269623801453E-3</v>
      </c>
      <c r="AE8" s="200">
        <v>1.5878747765756399E-3</v>
      </c>
      <c r="AF8" s="200">
        <v>8.9739929850222847E-4</v>
      </c>
      <c r="AG8" s="200">
        <v>4.9193715707260451E-4</v>
      </c>
      <c r="AH8" s="200">
        <v>3.7549367777253495E-4</v>
      </c>
      <c r="AI8" s="200">
        <v>3.6460824856887407E-3</v>
      </c>
      <c r="AJ8" s="200">
        <v>6.464734198632008E-4</v>
      </c>
      <c r="AK8" s="200">
        <v>6.2170069341841198E-4</v>
      </c>
      <c r="AL8" s="200">
        <v>8.1810195516998207E-4</v>
      </c>
      <c r="AM8" s="200">
        <v>8.5122081235863433E-4</v>
      </c>
      <c r="AN8" s="200">
        <v>3.0595440206424956E-4</v>
      </c>
      <c r="AO8" s="200">
        <v>2.0284954560456689E-2</v>
      </c>
      <c r="AP8" s="200">
        <v>7.7597184312758307E-3</v>
      </c>
      <c r="AQ8" s="200">
        <v>9.9787198750377298E-4</v>
      </c>
      <c r="AR8" s="200">
        <v>9.7680123015161545E-4</v>
      </c>
      <c r="AS8" s="200">
        <v>8.2886572275822146E-4</v>
      </c>
      <c r="AT8" s="200">
        <v>1.3478838259252358E-3</v>
      </c>
      <c r="AU8" s="200">
        <v>1.4584048718712923E-3</v>
      </c>
      <c r="AV8" s="200">
        <v>1.1392505139101682E-3</v>
      </c>
      <c r="AW8" s="200">
        <v>2.386805395145865E-4</v>
      </c>
      <c r="AX8" s="200">
        <v>6.2224858219807344E-4</v>
      </c>
      <c r="AY8" s="200">
        <v>2.3263980733332877E-3</v>
      </c>
      <c r="AZ8" s="200">
        <v>5.9065657224144786E-4</v>
      </c>
      <c r="BA8" s="200">
        <v>1.0300305322027152E-3</v>
      </c>
      <c r="BB8" s="200">
        <v>8.9717977644689821E-4</v>
      </c>
      <c r="BC8" s="200">
        <v>3.3296780437536535E-3</v>
      </c>
      <c r="BD8" s="200">
        <v>8.6209132540145746E-4</v>
      </c>
      <c r="BE8" s="200">
        <v>1.2588760472939892E-3</v>
      </c>
      <c r="BF8" s="200">
        <v>6.0993066822944815E-2</v>
      </c>
      <c r="BG8" s="201">
        <v>4.7163319955897563E-4</v>
      </c>
      <c r="BH8" s="13"/>
      <c r="BI8" s="64" t="s">
        <v>4</v>
      </c>
      <c r="BJ8" s="65" t="s">
        <v>34</v>
      </c>
      <c r="BK8" s="75">
        <f t="shared" si="35"/>
        <v>3.8437182556896017E-3</v>
      </c>
      <c r="BL8" s="63">
        <f t="shared" si="36"/>
        <v>6.3438791908009137E-4</v>
      </c>
      <c r="BM8" s="63">
        <f t="shared" si="37"/>
        <v>2.9351922627621273E-3</v>
      </c>
      <c r="BN8" s="63">
        <f t="shared" ref="BN8:BN40" si="38">Z8/$Z$7</f>
        <v>1.4160917597429395E-3</v>
      </c>
      <c r="BO8" s="63">
        <f>AA8/$AA$8</f>
        <v>1</v>
      </c>
      <c r="BP8" s="63">
        <f t="shared" si="3"/>
        <v>3.70827894005371E-3</v>
      </c>
      <c r="BQ8" s="63">
        <f t="shared" si="4"/>
        <v>2.2190525252382382E-4</v>
      </c>
      <c r="BR8" s="63">
        <f t="shared" si="5"/>
        <v>1.1345234126877209E-3</v>
      </c>
      <c r="BS8" s="63">
        <f t="shared" si="6"/>
        <v>1.5390400009022249E-3</v>
      </c>
      <c r="BT8" s="63">
        <f t="shared" si="7"/>
        <v>8.9628223694938533E-4</v>
      </c>
      <c r="BU8" s="63">
        <f t="shared" si="8"/>
        <v>4.8420643949813634E-4</v>
      </c>
      <c r="BV8" s="63">
        <f t="shared" si="9"/>
        <v>3.7110213762163333E-4</v>
      </c>
      <c r="BW8" s="63">
        <f t="shared" si="10"/>
        <v>3.4685521674471752E-3</v>
      </c>
      <c r="BX8" s="63">
        <f t="shared" si="11"/>
        <v>6.4638120532858477E-4</v>
      </c>
      <c r="BY8" s="63">
        <f t="shared" si="12"/>
        <v>6.0579993413536538E-4</v>
      </c>
      <c r="BZ8" s="63">
        <f t="shared" si="13"/>
        <v>8.1677762110659213E-4</v>
      </c>
      <c r="CA8" s="63">
        <f t="shared" si="14"/>
        <v>8.510925261003611E-4</v>
      </c>
      <c r="CB8" s="63">
        <f t="shared" si="15"/>
        <v>2.9708986669496601E-4</v>
      </c>
      <c r="CC8" s="63">
        <f t="shared" si="16"/>
        <v>1.9767352923925296E-2</v>
      </c>
      <c r="CD8" s="63">
        <f t="shared" si="17"/>
        <v>6.631050230325326E-3</v>
      </c>
      <c r="CE8" s="63">
        <f t="shared" si="18"/>
        <v>9.9099903330381219E-4</v>
      </c>
      <c r="CF8" s="63">
        <f t="shared" si="19"/>
        <v>8.8880973028901747E-4</v>
      </c>
      <c r="CG8" s="63">
        <f t="shared" si="20"/>
        <v>8.2844229137304286E-4</v>
      </c>
      <c r="CH8" s="63">
        <f t="shared" si="21"/>
        <v>1.3396719234056989E-3</v>
      </c>
      <c r="CI8" s="63">
        <f t="shared" si="22"/>
        <v>1.4531339737453716E-3</v>
      </c>
      <c r="CJ8" s="63">
        <f t="shared" si="23"/>
        <v>1.1020916391392493E-3</v>
      </c>
      <c r="CK8" s="63">
        <f t="shared" si="24"/>
        <v>2.317987146575744E-4</v>
      </c>
      <c r="CL8" s="63">
        <f t="shared" si="25"/>
        <v>5.9408801667948819E-4</v>
      </c>
      <c r="CM8" s="63">
        <f t="shared" si="26"/>
        <v>2.0487553091029782E-3</v>
      </c>
      <c r="CN8" s="63">
        <f t="shared" si="27"/>
        <v>5.9051680748697466E-4</v>
      </c>
      <c r="CO8" s="63">
        <f t="shared" si="28"/>
        <v>1.0299595648878268E-3</v>
      </c>
      <c r="CP8" s="63">
        <f t="shared" si="29"/>
        <v>8.8383305273758675E-4</v>
      </c>
      <c r="CQ8" s="63">
        <f t="shared" si="30"/>
        <v>3.3285897109126879E-3</v>
      </c>
      <c r="CR8" s="63">
        <f t="shared" si="31"/>
        <v>8.0084948936311076E-4</v>
      </c>
      <c r="CS8" s="63">
        <f t="shared" si="32"/>
        <v>1.2410342891870652E-3</v>
      </c>
      <c r="CT8" s="63">
        <f t="shared" si="33"/>
        <v>6.0960400906184459E-2</v>
      </c>
      <c r="CU8" s="72">
        <f t="shared" si="34"/>
        <v>4.7099918337025333E-4</v>
      </c>
      <c r="CV8" s="15"/>
      <c r="CW8" s="64" t="s">
        <v>4</v>
      </c>
      <c r="CX8" s="89" t="s">
        <v>34</v>
      </c>
      <c r="CY8" s="102">
        <v>8.7138877586152928E-4</v>
      </c>
      <c r="CZ8" s="85">
        <v>4.1185710824730186E-3</v>
      </c>
      <c r="DA8" s="85">
        <v>5.8049861041318419E-3</v>
      </c>
      <c r="DB8" s="85">
        <v>1.9927619141498241E-2</v>
      </c>
      <c r="DC8" s="85">
        <v>1.2965088704522178E-2</v>
      </c>
      <c r="DD8" s="85">
        <v>1.3059547452500446E-3</v>
      </c>
      <c r="DE8" s="85">
        <v>1.4641575355121192E-3</v>
      </c>
      <c r="DF8" s="85">
        <v>4.7841140778928162E-3</v>
      </c>
      <c r="DG8" s="85">
        <v>5.7531593806893142E-3</v>
      </c>
      <c r="DH8" s="85">
        <v>1.9955796349820851E-3</v>
      </c>
      <c r="DI8" s="85">
        <v>1.178338673840653E-2</v>
      </c>
      <c r="DJ8" s="85">
        <v>3.477629727253689E-3</v>
      </c>
      <c r="DK8" s="85">
        <v>3.0058812902707802E-3</v>
      </c>
      <c r="DL8" s="85">
        <v>2.5148292630791428E-3</v>
      </c>
      <c r="DM8" s="85">
        <v>1.004738147625789E-3</v>
      </c>
      <c r="DN8" s="85">
        <v>1.5584527174467581E-3</v>
      </c>
      <c r="DO8" s="85">
        <v>1.1986700221451108E-3</v>
      </c>
      <c r="DP8" s="85">
        <v>9.4841352342795772E-4</v>
      </c>
      <c r="DQ8" s="85">
        <v>1.6373134960157375E-2</v>
      </c>
      <c r="DR8" s="85">
        <v>2.68658345955351E-3</v>
      </c>
      <c r="DS8" s="85">
        <v>1.7384169131031622E-4</v>
      </c>
      <c r="DT8" s="85">
        <v>0</v>
      </c>
      <c r="DU8" s="85">
        <v>2.7018149839480405E-3</v>
      </c>
      <c r="DV8" s="85">
        <v>9.4352076469611315E-3</v>
      </c>
      <c r="DW8" s="85">
        <v>8.3579825425773076E-3</v>
      </c>
      <c r="DX8" s="85">
        <v>7.896039126250325E-3</v>
      </c>
      <c r="DY8" s="85">
        <v>5.626068471410204E-3</v>
      </c>
      <c r="DZ8" s="85">
        <v>2.8901198196807061E-3</v>
      </c>
      <c r="EA8" s="85">
        <v>2.5745299371427517E-3</v>
      </c>
      <c r="EB8" s="85">
        <v>0</v>
      </c>
      <c r="EC8" s="85">
        <v>4.678894769994453E-3</v>
      </c>
      <c r="ED8" s="85">
        <v>6.8409546095975719E-3</v>
      </c>
      <c r="EE8" s="85">
        <v>1.5869285670906397E-3</v>
      </c>
      <c r="EF8" s="85">
        <v>1.086868116621535E-2</v>
      </c>
      <c r="EG8" s="85">
        <v>7.7235654915077953E-3</v>
      </c>
      <c r="EH8" s="85">
        <v>0</v>
      </c>
      <c r="EI8" s="86">
        <v>3.3293776371308016E-2</v>
      </c>
    </row>
    <row r="9" spans="2:139" ht="19.5" customHeight="1">
      <c r="B9" s="95" t="s">
        <v>5</v>
      </c>
      <c r="C9" s="96" t="s">
        <v>35</v>
      </c>
      <c r="D9" s="193">
        <v>5.727180991844405E-2</v>
      </c>
      <c r="E9" s="193">
        <v>0.18958416132462957</v>
      </c>
      <c r="F9" s="193">
        <v>0.51274316691149957</v>
      </c>
      <c r="G9" s="194">
        <v>1.2148935453462517E-2</v>
      </c>
      <c r="H9" s="193">
        <v>4.8400153770284428E-2</v>
      </c>
      <c r="I9" s="195">
        <v>4.7628942528889787E-2</v>
      </c>
      <c r="J9" s="6"/>
      <c r="K9" s="111" t="s">
        <v>99</v>
      </c>
      <c r="L9" s="118">
        <f>IFERROR(L23/L35,"")</f>
        <v>0.66511074281991833</v>
      </c>
      <c r="M9" s="119">
        <f>IFERROR(M23/M35,"")</f>
        <v>0.63456279989201714</v>
      </c>
      <c r="N9" s="84">
        <v>2</v>
      </c>
      <c r="P9" s="111" t="s">
        <v>99</v>
      </c>
      <c r="Q9" s="118">
        <f t="shared" ref="Q9:R17" si="39">IFERROR(L23/L35,"")</f>
        <v>0.66511074281991833</v>
      </c>
      <c r="R9" s="119">
        <f t="shared" si="39"/>
        <v>0.63456279989201714</v>
      </c>
      <c r="S9" s="84">
        <v>2</v>
      </c>
      <c r="U9" s="64" t="s">
        <v>5</v>
      </c>
      <c r="V9" s="65" t="s">
        <v>35</v>
      </c>
      <c r="W9" s="200">
        <v>4.3487887480435847E-3</v>
      </c>
      <c r="X9" s="200">
        <v>1.0115048835146554E-3</v>
      </c>
      <c r="Y9" s="200">
        <v>1.019124689858396E-3</v>
      </c>
      <c r="Z9" s="200">
        <v>5.0247071174406455E-3</v>
      </c>
      <c r="AA9" s="200">
        <v>1.6658601284496649E-3</v>
      </c>
      <c r="AB9" s="200">
        <v>1.0098983734925124</v>
      </c>
      <c r="AC9" s="200">
        <v>6.122287250016281E-4</v>
      </c>
      <c r="AD9" s="200">
        <v>1.2038828643266674E-2</v>
      </c>
      <c r="AE9" s="200">
        <v>1.4146920073868422E-3</v>
      </c>
      <c r="AF9" s="200">
        <v>1.1925546291530655E-3</v>
      </c>
      <c r="AG9" s="200">
        <v>5.3891727959342369E-4</v>
      </c>
      <c r="AH9" s="200">
        <v>3.0579045279929075E-4</v>
      </c>
      <c r="AI9" s="200">
        <v>3.8095706030703364E-4</v>
      </c>
      <c r="AJ9" s="200">
        <v>2.2008709071008871E-4</v>
      </c>
      <c r="AK9" s="200">
        <v>1.3763419122238716E-3</v>
      </c>
      <c r="AL9" s="200">
        <v>1.4717658569981733E-3</v>
      </c>
      <c r="AM9" s="200">
        <v>6.8225751800028603E-4</v>
      </c>
      <c r="AN9" s="200">
        <v>8.2486900461315881E-4</v>
      </c>
      <c r="AO9" s="200">
        <v>2.2761893171120997E-3</v>
      </c>
      <c r="AP9" s="200">
        <v>4.4525683450355501E-4</v>
      </c>
      <c r="AQ9" s="200">
        <v>7.5284985450044381E-5</v>
      </c>
      <c r="AR9" s="200">
        <v>6.8925955648915143E-4</v>
      </c>
      <c r="AS9" s="200">
        <v>8.5762546568168006E-4</v>
      </c>
      <c r="AT9" s="200">
        <v>3.0126624167953087E-5</v>
      </c>
      <c r="AU9" s="200">
        <v>6.1151268762875681E-5</v>
      </c>
      <c r="AV9" s="200">
        <v>5.2508161422683433E-5</v>
      </c>
      <c r="AW9" s="200">
        <v>1.9155853690444923E-5</v>
      </c>
      <c r="AX9" s="200">
        <v>7.1818292241663522E-5</v>
      </c>
      <c r="AY9" s="200">
        <v>1.3983625853832761E-4</v>
      </c>
      <c r="AZ9" s="200">
        <v>1.1358865633425329E-4</v>
      </c>
      <c r="BA9" s="200">
        <v>1.851962205972531E-4</v>
      </c>
      <c r="BB9" s="200">
        <v>8.4710334779376905E-3</v>
      </c>
      <c r="BC9" s="200">
        <v>2.2875643878313679E-4</v>
      </c>
      <c r="BD9" s="200">
        <v>2.6983296217199915E-4</v>
      </c>
      <c r="BE9" s="200">
        <v>4.9501984818112394E-4</v>
      </c>
      <c r="BF9" s="200">
        <v>8.5691758229813246E-4</v>
      </c>
      <c r="BG9" s="201">
        <v>3.9730926790107967E-4</v>
      </c>
      <c r="BH9" s="13"/>
      <c r="BI9" s="64" t="s">
        <v>5</v>
      </c>
      <c r="BJ9" s="65" t="s">
        <v>35</v>
      </c>
      <c r="BK9" s="75">
        <f t="shared" si="35"/>
        <v>4.1218743396535138E-3</v>
      </c>
      <c r="BL9" s="63">
        <f t="shared" si="36"/>
        <v>1.0114041480031972E-3</v>
      </c>
      <c r="BM9" s="63">
        <f t="shared" si="37"/>
        <v>9.5275697924661167E-4</v>
      </c>
      <c r="BN9" s="63">
        <f t="shared" si="38"/>
        <v>4.9655548098728802E-3</v>
      </c>
      <c r="BO9" s="63">
        <f t="shared" ref="BO9:BO40" si="40">AA9/$AA$8</f>
        <v>1.5979180828603336E-3</v>
      </c>
      <c r="BP9" s="63">
        <f>AB9/$AB$9</f>
        <v>1</v>
      </c>
      <c r="BQ9" s="63">
        <f t="shared" si="4"/>
        <v>6.0952978340078157E-4</v>
      </c>
      <c r="BR9" s="63">
        <f t="shared" si="5"/>
        <v>1.154719446844329E-2</v>
      </c>
      <c r="BS9" s="63">
        <f t="shared" si="6"/>
        <v>1.3711834336335021E-3</v>
      </c>
      <c r="BT9" s="63">
        <f t="shared" si="7"/>
        <v>1.1910701651824391E-3</v>
      </c>
      <c r="BU9" s="63">
        <f t="shared" si="8"/>
        <v>5.3044827654163235E-4</v>
      </c>
      <c r="BV9" s="63">
        <f t="shared" si="9"/>
        <v>3.0221411814780835E-4</v>
      </c>
      <c r="BW9" s="63">
        <f t="shared" si="10"/>
        <v>3.6240799335143418E-4</v>
      </c>
      <c r="BX9" s="63">
        <f t="shared" si="11"/>
        <v>2.2005569695433442E-4</v>
      </c>
      <c r="BY9" s="63">
        <f t="shared" si="12"/>
        <v>1.3411402763416496E-3</v>
      </c>
      <c r="BZ9" s="63">
        <f t="shared" si="13"/>
        <v>1.4693833793064386E-3</v>
      </c>
      <c r="CA9" s="63">
        <f t="shared" si="14"/>
        <v>6.8215469595588551E-4</v>
      </c>
      <c r="CB9" s="63">
        <f t="shared" si="15"/>
        <v>8.009697555188981E-4</v>
      </c>
      <c r="CC9" s="63">
        <f t="shared" si="16"/>
        <v>2.2181088658061259E-3</v>
      </c>
      <c r="CD9" s="63">
        <f t="shared" si="17"/>
        <v>3.8049324355487975E-4</v>
      </c>
      <c r="CE9" s="63">
        <f t="shared" si="18"/>
        <v>7.4766451746901506E-5</v>
      </c>
      <c r="CF9" s="63">
        <f t="shared" si="19"/>
        <v>6.2717017709648236E-4</v>
      </c>
      <c r="CG9" s="63">
        <f t="shared" si="20"/>
        <v>8.5718734219686571E-4</v>
      </c>
      <c r="CH9" s="63">
        <f t="shared" si="21"/>
        <v>2.9943079491363373E-5</v>
      </c>
      <c r="CI9" s="63">
        <f t="shared" si="22"/>
        <v>6.0930258730520028E-5</v>
      </c>
      <c r="CJ9" s="63">
        <f t="shared" si="23"/>
        <v>5.0795505451996254E-5</v>
      </c>
      <c r="CK9" s="63">
        <f t="shared" si="24"/>
        <v>1.8603537065250878E-5</v>
      </c>
      <c r="CL9" s="63">
        <f t="shared" si="25"/>
        <v>6.8568073949546165E-5</v>
      </c>
      <c r="CM9" s="63">
        <f t="shared" si="26"/>
        <v>1.2314757322464984E-4</v>
      </c>
      <c r="CN9" s="63">
        <f t="shared" si="27"/>
        <v>1.1356177829478061E-4</v>
      </c>
      <c r="CO9" s="63">
        <f t="shared" si="28"/>
        <v>1.8518346089927098E-4</v>
      </c>
      <c r="CP9" s="63">
        <f t="shared" si="29"/>
        <v>8.3450157651776945E-3</v>
      </c>
      <c r="CQ9" s="63">
        <f t="shared" si="30"/>
        <v>2.2868166784683651E-4</v>
      </c>
      <c r="CR9" s="63">
        <f t="shared" si="31"/>
        <v>2.5066438276495824E-4</v>
      </c>
      <c r="CS9" s="63">
        <f t="shared" si="32"/>
        <v>4.8800404673795671E-4</v>
      </c>
      <c r="CT9" s="63">
        <f t="shared" si="33"/>
        <v>8.5645864491603468E-4</v>
      </c>
      <c r="CU9" s="72">
        <f t="shared" si="34"/>
        <v>3.9677516532302912E-4</v>
      </c>
      <c r="CV9" s="15"/>
      <c r="CW9" s="64" t="s">
        <v>5</v>
      </c>
      <c r="CX9" s="89" t="s">
        <v>35</v>
      </c>
      <c r="CY9" s="102">
        <v>0</v>
      </c>
      <c r="CZ9" s="85">
        <v>0</v>
      </c>
      <c r="DA9" s="85">
        <v>0</v>
      </c>
      <c r="DB9" s="85">
        <v>0</v>
      </c>
      <c r="DC9" s="85">
        <v>0</v>
      </c>
      <c r="DD9" s="85">
        <v>0</v>
      </c>
      <c r="DE9" s="85">
        <v>0</v>
      </c>
      <c r="DF9" s="85">
        <v>0</v>
      </c>
      <c r="DG9" s="85">
        <v>0</v>
      </c>
      <c r="DH9" s="85">
        <v>0</v>
      </c>
      <c r="DI9" s="85">
        <v>0</v>
      </c>
      <c r="DJ9" s="85">
        <v>0</v>
      </c>
      <c r="DK9" s="85">
        <v>0</v>
      </c>
      <c r="DL9" s="85">
        <v>0</v>
      </c>
      <c r="DM9" s="85">
        <v>0</v>
      </c>
      <c r="DN9" s="85">
        <v>0</v>
      </c>
      <c r="DO9" s="85">
        <v>0</v>
      </c>
      <c r="DP9" s="85">
        <v>0</v>
      </c>
      <c r="DQ9" s="85">
        <v>0</v>
      </c>
      <c r="DR9" s="85">
        <v>0</v>
      </c>
      <c r="DS9" s="85">
        <v>0</v>
      </c>
      <c r="DT9" s="85">
        <v>0</v>
      </c>
      <c r="DU9" s="85">
        <v>0</v>
      </c>
      <c r="DV9" s="85">
        <v>0</v>
      </c>
      <c r="DW9" s="85">
        <v>0</v>
      </c>
      <c r="DX9" s="85">
        <v>0</v>
      </c>
      <c r="DY9" s="85">
        <v>0</v>
      </c>
      <c r="DZ9" s="85">
        <v>0</v>
      </c>
      <c r="EA9" s="85">
        <v>0</v>
      </c>
      <c r="EB9" s="85">
        <v>0</v>
      </c>
      <c r="EC9" s="85">
        <v>0</v>
      </c>
      <c r="ED9" s="85">
        <v>0</v>
      </c>
      <c r="EE9" s="85">
        <v>0</v>
      </c>
      <c r="EF9" s="85">
        <v>0</v>
      </c>
      <c r="EG9" s="85">
        <v>0</v>
      </c>
      <c r="EH9" s="85">
        <v>0</v>
      </c>
      <c r="EI9" s="86">
        <v>0</v>
      </c>
    </row>
    <row r="10" spans="2:139" ht="19.5" customHeight="1">
      <c r="B10" s="95" t="s">
        <v>6</v>
      </c>
      <c r="C10" s="96" t="s">
        <v>36</v>
      </c>
      <c r="D10" s="193">
        <v>2.9550510598082336E-2</v>
      </c>
      <c r="E10" s="193">
        <v>9.1191250131132273E-2</v>
      </c>
      <c r="F10" s="193">
        <v>0.16725707593330466</v>
      </c>
      <c r="G10" s="194">
        <v>1.9991832974057801E-2</v>
      </c>
      <c r="H10" s="193">
        <v>1.1069990126047619E-2</v>
      </c>
      <c r="I10" s="195">
        <v>1.1069990126047619E-2</v>
      </c>
      <c r="J10" s="6"/>
      <c r="K10" s="111" t="s">
        <v>100</v>
      </c>
      <c r="L10" s="118">
        <f>IFERROR(L24/L36,"")</f>
        <v>0.6614208680394108</v>
      </c>
      <c r="M10" s="119">
        <f>IFERROR(M24/M36,"")</f>
        <v>0.63658741414548248</v>
      </c>
      <c r="N10" s="84">
        <v>3</v>
      </c>
      <c r="P10" s="111" t="s">
        <v>100</v>
      </c>
      <c r="Q10" s="118">
        <f t="shared" si="39"/>
        <v>0.6614208680394108</v>
      </c>
      <c r="R10" s="119">
        <f t="shared" si="39"/>
        <v>0.63658741414548248</v>
      </c>
      <c r="S10" s="84">
        <v>3</v>
      </c>
      <c r="U10" s="64" t="s">
        <v>6</v>
      </c>
      <c r="V10" s="65" t="s">
        <v>36</v>
      </c>
      <c r="W10" s="200">
        <v>5.4546210073853885E-4</v>
      </c>
      <c r="X10" s="200">
        <v>1.5061914494538572E-3</v>
      </c>
      <c r="Y10" s="200">
        <v>2.3730608504164675E-4</v>
      </c>
      <c r="Z10" s="200">
        <v>1.9885451255143152E-4</v>
      </c>
      <c r="AA10" s="200">
        <v>2.0080945993913282E-4</v>
      </c>
      <c r="AB10" s="200">
        <v>1.3538579281152823E-4</v>
      </c>
      <c r="AC10" s="200">
        <v>1.0044279076664444</v>
      </c>
      <c r="AD10" s="200">
        <v>8.8946073658212693E-5</v>
      </c>
      <c r="AE10" s="200">
        <v>5.4364601071385499E-4</v>
      </c>
      <c r="AF10" s="200">
        <v>1.9837791546025783E-4</v>
      </c>
      <c r="AG10" s="200">
        <v>1.593730055278044E-4</v>
      </c>
      <c r="AH10" s="200">
        <v>9.2785807745881615E-5</v>
      </c>
      <c r="AI10" s="200">
        <v>9.6905688278150126E-5</v>
      </c>
      <c r="AJ10" s="200">
        <v>9.0190957531330513E-5</v>
      </c>
      <c r="AK10" s="200">
        <v>1.0734268451381709E-4</v>
      </c>
      <c r="AL10" s="200">
        <v>6.6303076473258314E-5</v>
      </c>
      <c r="AM10" s="200">
        <v>7.7708585341698419E-5</v>
      </c>
      <c r="AN10" s="200">
        <v>1.0670606931499635E-4</v>
      </c>
      <c r="AO10" s="200">
        <v>2.0440646221445578E-4</v>
      </c>
      <c r="AP10" s="200">
        <v>3.6931909198481479E-4</v>
      </c>
      <c r="AQ10" s="200">
        <v>1.6980920351166969E-3</v>
      </c>
      <c r="AR10" s="200">
        <v>4.5645146904020172E-4</v>
      </c>
      <c r="AS10" s="200">
        <v>4.9706313880159051E-4</v>
      </c>
      <c r="AT10" s="200">
        <v>1.6753244852561058E-4</v>
      </c>
      <c r="AU10" s="200">
        <v>1.5843051960500343E-4</v>
      </c>
      <c r="AV10" s="200">
        <v>1.0595698565191656E-4</v>
      </c>
      <c r="AW10" s="200">
        <v>2.9922189582592164E-5</v>
      </c>
      <c r="AX10" s="200">
        <v>3.468125917940156E-3</v>
      </c>
      <c r="AY10" s="200">
        <v>1.096762456874114E-4</v>
      </c>
      <c r="AZ10" s="200">
        <v>4.3945134880561486E-4</v>
      </c>
      <c r="BA10" s="200">
        <v>1.323932649154529E-4</v>
      </c>
      <c r="BB10" s="200">
        <v>1.0674727821659764E-4</v>
      </c>
      <c r="BC10" s="200">
        <v>2.0352694683933883E-4</v>
      </c>
      <c r="BD10" s="200">
        <v>1.0941966373127806E-4</v>
      </c>
      <c r="BE10" s="200">
        <v>2.6796780084248502E-4</v>
      </c>
      <c r="BF10" s="200">
        <v>1.468270608157492E-4</v>
      </c>
      <c r="BG10" s="201">
        <v>8.329078150285643E-4</v>
      </c>
      <c r="BH10" s="13"/>
      <c r="BI10" s="64" t="s">
        <v>6</v>
      </c>
      <c r="BJ10" s="65" t="s">
        <v>36</v>
      </c>
      <c r="BK10" s="75">
        <f t="shared" si="35"/>
        <v>5.1700056419138577E-4</v>
      </c>
      <c r="BL10" s="63">
        <f t="shared" si="36"/>
        <v>1.5060414482343993E-3</v>
      </c>
      <c r="BM10" s="63">
        <f t="shared" si="37"/>
        <v>2.2185217470546616E-4</v>
      </c>
      <c r="BN10" s="63">
        <f t="shared" si="38"/>
        <v>1.9651353963246233E-4</v>
      </c>
      <c r="BO10" s="63">
        <f t="shared" si="40"/>
        <v>1.926194533179582E-4</v>
      </c>
      <c r="BP10" s="63">
        <f t="shared" ref="BP10:BP40" si="41">AB10/$AB$9</f>
        <v>1.3405882845748737E-4</v>
      </c>
      <c r="BQ10" s="63">
        <f>AC10/$AC$10</f>
        <v>1</v>
      </c>
      <c r="BR10" s="63">
        <f t="shared" si="5"/>
        <v>8.5313749382944182E-5</v>
      </c>
      <c r="BS10" s="63">
        <f t="shared" si="6"/>
        <v>5.2692628484465734E-4</v>
      </c>
      <c r="BT10" s="63">
        <f t="shared" si="7"/>
        <v>1.9813097929409E-4</v>
      </c>
      <c r="BU10" s="63">
        <f t="shared" si="8"/>
        <v>1.5686848299476108E-4</v>
      </c>
      <c r="BV10" s="63">
        <f t="shared" si="9"/>
        <v>9.1700642737066958E-5</v>
      </c>
      <c r="BW10" s="63">
        <f t="shared" si="10"/>
        <v>9.2187282222619491E-5</v>
      </c>
      <c r="BX10" s="63">
        <f t="shared" si="11"/>
        <v>9.0178092474671126E-5</v>
      </c>
      <c r="BY10" s="63">
        <f t="shared" si="12"/>
        <v>1.045972634368914E-4</v>
      </c>
      <c r="BZ10" s="63">
        <f t="shared" si="13"/>
        <v>6.6195745813398397E-5</v>
      </c>
      <c r="CA10" s="63">
        <f t="shared" si="14"/>
        <v>7.7696873993121822E-5</v>
      </c>
      <c r="CB10" s="63">
        <f t="shared" si="15"/>
        <v>1.036144330477026E-4</v>
      </c>
      <c r="CC10" s="63">
        <f t="shared" si="16"/>
        <v>1.9919071874091395E-4</v>
      </c>
      <c r="CD10" s="63">
        <f t="shared" si="17"/>
        <v>3.1560081356802445E-4</v>
      </c>
      <c r="CE10" s="63">
        <f t="shared" si="18"/>
        <v>1.6863962375286007E-3</v>
      </c>
      <c r="CF10" s="63">
        <f t="shared" si="19"/>
        <v>4.1533373890681577E-4</v>
      </c>
      <c r="CG10" s="63">
        <f t="shared" si="20"/>
        <v>4.9680921090035747E-4</v>
      </c>
      <c r="CH10" s="63">
        <f t="shared" si="21"/>
        <v>1.6651176698786213E-4</v>
      </c>
      <c r="CI10" s="63">
        <f t="shared" si="22"/>
        <v>1.5785792749085123E-4</v>
      </c>
      <c r="CJ10" s="63">
        <f t="shared" si="23"/>
        <v>1.0250099216069565E-4</v>
      </c>
      <c r="CK10" s="63">
        <f t="shared" si="24"/>
        <v>2.9059449501375253E-5</v>
      </c>
      <c r="CL10" s="63">
        <f t="shared" si="25"/>
        <v>3.3111719449895696E-3</v>
      </c>
      <c r="CM10" s="63">
        <f t="shared" si="26"/>
        <v>9.6586991371005782E-5</v>
      </c>
      <c r="CN10" s="63">
        <f t="shared" si="27"/>
        <v>4.3934736315175908E-4</v>
      </c>
      <c r="CO10" s="63">
        <f t="shared" si="28"/>
        <v>1.3238414324941814E-4</v>
      </c>
      <c r="CP10" s="63">
        <f t="shared" si="29"/>
        <v>1.0515927270590693E-4</v>
      </c>
      <c r="CQ10" s="63">
        <f t="shared" si="30"/>
        <v>2.034604223714005E-4</v>
      </c>
      <c r="CR10" s="63">
        <f t="shared" si="31"/>
        <v>1.0164663446145979E-4</v>
      </c>
      <c r="CS10" s="63">
        <f t="shared" si="32"/>
        <v>2.6416995538077099E-4</v>
      </c>
      <c r="CT10" s="63">
        <f t="shared" si="33"/>
        <v>1.4674842498389805E-4</v>
      </c>
      <c r="CU10" s="72">
        <f t="shared" si="34"/>
        <v>8.3178813762049538E-4</v>
      </c>
      <c r="CV10" s="15"/>
      <c r="CW10" s="64" t="s">
        <v>6</v>
      </c>
      <c r="CX10" s="89" t="s">
        <v>36</v>
      </c>
      <c r="CY10" s="102">
        <v>0</v>
      </c>
      <c r="CZ10" s="85">
        <v>0</v>
      </c>
      <c r="DA10" s="85">
        <v>0</v>
      </c>
      <c r="DB10" s="85">
        <v>0</v>
      </c>
      <c r="DC10" s="85">
        <v>0</v>
      </c>
      <c r="DD10" s="85">
        <v>0</v>
      </c>
      <c r="DE10" s="85">
        <v>0</v>
      </c>
      <c r="DF10" s="85">
        <v>0</v>
      </c>
      <c r="DG10" s="85">
        <v>0</v>
      </c>
      <c r="DH10" s="85">
        <v>0</v>
      </c>
      <c r="DI10" s="85">
        <v>0</v>
      </c>
      <c r="DJ10" s="85">
        <v>0</v>
      </c>
      <c r="DK10" s="85">
        <v>0</v>
      </c>
      <c r="DL10" s="85">
        <v>0</v>
      </c>
      <c r="DM10" s="85">
        <v>0</v>
      </c>
      <c r="DN10" s="85">
        <v>0</v>
      </c>
      <c r="DO10" s="85">
        <v>0</v>
      </c>
      <c r="DP10" s="85">
        <v>0</v>
      </c>
      <c r="DQ10" s="85">
        <v>0</v>
      </c>
      <c r="DR10" s="85">
        <v>0</v>
      </c>
      <c r="DS10" s="85">
        <v>0</v>
      </c>
      <c r="DT10" s="85">
        <v>0</v>
      </c>
      <c r="DU10" s="85">
        <v>0</v>
      </c>
      <c r="DV10" s="85">
        <v>0</v>
      </c>
      <c r="DW10" s="85">
        <v>0</v>
      </c>
      <c r="DX10" s="85">
        <v>0</v>
      </c>
      <c r="DY10" s="85">
        <v>0</v>
      </c>
      <c r="DZ10" s="85">
        <v>0</v>
      </c>
      <c r="EA10" s="85">
        <v>0</v>
      </c>
      <c r="EB10" s="85">
        <v>0</v>
      </c>
      <c r="EC10" s="85">
        <v>0</v>
      </c>
      <c r="ED10" s="85">
        <v>0</v>
      </c>
      <c r="EE10" s="85">
        <v>0</v>
      </c>
      <c r="EF10" s="85">
        <v>0</v>
      </c>
      <c r="EG10" s="85">
        <v>0</v>
      </c>
      <c r="EH10" s="85">
        <v>0</v>
      </c>
      <c r="EI10" s="86">
        <v>0</v>
      </c>
    </row>
    <row r="11" spans="2:139" ht="19.5" customHeight="1">
      <c r="B11" s="95" t="s">
        <v>7</v>
      </c>
      <c r="C11" s="96" t="s">
        <v>152</v>
      </c>
      <c r="D11" s="193">
        <v>0.16403563175155034</v>
      </c>
      <c r="E11" s="193">
        <v>0.15471493127038097</v>
      </c>
      <c r="F11" s="193">
        <v>0.36204734819667661</v>
      </c>
      <c r="G11" s="194">
        <v>8.877050588243356E-3</v>
      </c>
      <c r="H11" s="193">
        <v>7.4410801923519523E-2</v>
      </c>
      <c r="I11" s="195">
        <v>6.935743676742312E-2</v>
      </c>
      <c r="J11" s="6"/>
      <c r="K11" s="56" t="s">
        <v>101</v>
      </c>
      <c r="L11" s="118">
        <f t="shared" ref="L11:M17" si="42">IFERROR(L25/L37,"")</f>
        <v>0.63141424805446855</v>
      </c>
      <c r="M11" s="119">
        <f t="shared" si="42"/>
        <v>0.64017841235906436</v>
      </c>
      <c r="N11" s="84">
        <v>4</v>
      </c>
      <c r="O11" s="9"/>
      <c r="P11" s="56" t="s">
        <v>101</v>
      </c>
      <c r="Q11" s="118">
        <f t="shared" si="39"/>
        <v>0.63141424805446855</v>
      </c>
      <c r="R11" s="119">
        <f t="shared" si="39"/>
        <v>0.64017841235906436</v>
      </c>
      <c r="S11" s="84">
        <v>4</v>
      </c>
      <c r="U11" s="64" t="s">
        <v>7</v>
      </c>
      <c r="V11" s="65" t="s">
        <v>152</v>
      </c>
      <c r="W11" s="200">
        <v>1.894790735438446E-3</v>
      </c>
      <c r="X11" s="200">
        <v>8.6343300812231774E-4</v>
      </c>
      <c r="Y11" s="200">
        <v>2.8707378390468077E-3</v>
      </c>
      <c r="Z11" s="200">
        <v>2.6566769119501809E-3</v>
      </c>
      <c r="AA11" s="200">
        <v>2.4993268056180866E-3</v>
      </c>
      <c r="AB11" s="200">
        <v>6.7020462568805443E-3</v>
      </c>
      <c r="AC11" s="200">
        <v>1.7268087897933092E-4</v>
      </c>
      <c r="AD11" s="200">
        <v>1.0425760712844099</v>
      </c>
      <c r="AE11" s="200">
        <v>6.0492856099903674E-4</v>
      </c>
      <c r="AF11" s="200">
        <v>2.6570044361398158E-3</v>
      </c>
      <c r="AG11" s="200">
        <v>9.4792750387797677E-4</v>
      </c>
      <c r="AH11" s="200">
        <v>2.6672192729681743E-3</v>
      </c>
      <c r="AI11" s="200">
        <v>1.2214574919487268E-3</v>
      </c>
      <c r="AJ11" s="200">
        <v>3.7433446127300499E-3</v>
      </c>
      <c r="AK11" s="200">
        <v>3.8917709472424786E-3</v>
      </c>
      <c r="AL11" s="200">
        <v>6.0948645087449569E-3</v>
      </c>
      <c r="AM11" s="200">
        <v>8.4141217780101963E-3</v>
      </c>
      <c r="AN11" s="200">
        <v>7.3708641578340891E-3</v>
      </c>
      <c r="AO11" s="200">
        <v>7.1275493143988294E-3</v>
      </c>
      <c r="AP11" s="200">
        <v>2.3424956468589349E-3</v>
      </c>
      <c r="AQ11" s="200">
        <v>1.6237221223998054E-4</v>
      </c>
      <c r="AR11" s="200">
        <v>7.2978609146253761E-3</v>
      </c>
      <c r="AS11" s="200">
        <v>2.475027297429786E-3</v>
      </c>
      <c r="AT11" s="200">
        <v>3.4151373532383632E-4</v>
      </c>
      <c r="AU11" s="200">
        <v>1.6351430400986489E-3</v>
      </c>
      <c r="AV11" s="200">
        <v>7.2120195460281431E-4</v>
      </c>
      <c r="AW11" s="200">
        <v>1.8960513965627011E-4</v>
      </c>
      <c r="AX11" s="200">
        <v>6.8612183852781461E-4</v>
      </c>
      <c r="AY11" s="200">
        <v>6.478904749913462E-4</v>
      </c>
      <c r="AZ11" s="200">
        <v>5.6173490315860144E-4</v>
      </c>
      <c r="BA11" s="200">
        <v>4.0647159369897029E-4</v>
      </c>
      <c r="BB11" s="200">
        <v>5.0500731141455888E-4</v>
      </c>
      <c r="BC11" s="200">
        <v>1.6319374431670508E-3</v>
      </c>
      <c r="BD11" s="200">
        <v>1.0570028318368737E-3</v>
      </c>
      <c r="BE11" s="200">
        <v>8.6946433940036059E-4</v>
      </c>
      <c r="BF11" s="200">
        <v>8.7368493904056849E-3</v>
      </c>
      <c r="BG11" s="201">
        <v>8.9937607980276771E-4</v>
      </c>
      <c r="BH11" s="13"/>
      <c r="BI11" s="64" t="s">
        <v>7</v>
      </c>
      <c r="BJ11" s="65" t="s">
        <v>152</v>
      </c>
      <c r="BK11" s="75">
        <f t="shared" si="35"/>
        <v>1.7959229026543336E-3</v>
      </c>
      <c r="BL11" s="63">
        <f t="shared" si="36"/>
        <v>8.6334701905088499E-4</v>
      </c>
      <c r="BM11" s="63">
        <f t="shared" si="37"/>
        <v>2.6837888817306714E-3</v>
      </c>
      <c r="BN11" s="63">
        <f t="shared" si="38"/>
        <v>2.62540174184954E-3</v>
      </c>
      <c r="BO11" s="63">
        <f t="shared" si="40"/>
        <v>2.3973918514944323E-3</v>
      </c>
      <c r="BP11" s="63">
        <f t="shared" si="41"/>
        <v>6.6363571155214204E-3</v>
      </c>
      <c r="BQ11" s="63">
        <f t="shared" ref="BQ11:BQ40" si="43">AC11/$AC$10</f>
        <v>1.7191963471078272E-4</v>
      </c>
      <c r="BR11" s="63">
        <f>AD11/$AD$11</f>
        <v>1</v>
      </c>
      <c r="BS11" s="63">
        <f t="shared" si="6"/>
        <v>5.8632410237885631E-4</v>
      </c>
      <c r="BT11" s="63">
        <f t="shared" si="7"/>
        <v>2.6536970594722618E-3</v>
      </c>
      <c r="BU11" s="63">
        <f t="shared" si="8"/>
        <v>9.3303096738303235E-4</v>
      </c>
      <c r="BV11" s="63">
        <f t="shared" si="9"/>
        <v>2.6360251378285834E-3</v>
      </c>
      <c r="BW11" s="63">
        <f t="shared" si="10"/>
        <v>1.1619838683773062E-3</v>
      </c>
      <c r="BX11" s="63">
        <f t="shared" si="11"/>
        <v>3.7428106529866726E-3</v>
      </c>
      <c r="BY11" s="63">
        <f t="shared" si="12"/>
        <v>3.7922341224134776E-3</v>
      </c>
      <c r="BZ11" s="63">
        <f t="shared" si="13"/>
        <v>6.0849982119714693E-3</v>
      </c>
      <c r="CA11" s="63">
        <f t="shared" si="14"/>
        <v>8.4128536978788325E-3</v>
      </c>
      <c r="CB11" s="63">
        <f t="shared" si="15"/>
        <v>7.1573052562838389E-3</v>
      </c>
      <c r="CC11" s="63">
        <f t="shared" si="16"/>
        <v>6.9456789937828401E-3</v>
      </c>
      <c r="CD11" s="63">
        <f t="shared" si="17"/>
        <v>2.001774476253269E-3</v>
      </c>
      <c r="CE11" s="63">
        <f t="shared" si="18"/>
        <v>1.6125385558497175E-4</v>
      </c>
      <c r="CF11" s="63">
        <f t="shared" si="19"/>
        <v>6.6404603014352742E-3</v>
      </c>
      <c r="CG11" s="63">
        <f t="shared" si="20"/>
        <v>2.4737629138171808E-3</v>
      </c>
      <c r="CH11" s="63">
        <f t="shared" si="21"/>
        <v>3.3943308308243328E-4</v>
      </c>
      <c r="CI11" s="63">
        <f t="shared" si="22"/>
        <v>1.6292333832181082E-3</v>
      </c>
      <c r="CJ11" s="63">
        <f t="shared" si="23"/>
        <v>6.9767854795220203E-4</v>
      </c>
      <c r="CK11" s="63">
        <f t="shared" si="24"/>
        <v>1.8413829528865871E-4</v>
      </c>
      <c r="CL11" s="63">
        <f t="shared" si="25"/>
        <v>6.5507061633082416E-4</v>
      </c>
      <c r="CM11" s="63">
        <f t="shared" si="26"/>
        <v>5.7056832429967699E-4</v>
      </c>
      <c r="CN11" s="63">
        <f t="shared" si="27"/>
        <v>5.6160198202556287E-4</v>
      </c>
      <c r="CO11" s="63">
        <f t="shared" si="28"/>
        <v>4.0644358851205456E-4</v>
      </c>
      <c r="CP11" s="63">
        <f t="shared" si="29"/>
        <v>4.9749466653158396E-4</v>
      </c>
      <c r="CQ11" s="63">
        <f t="shared" si="30"/>
        <v>1.6314040309000205E-3</v>
      </c>
      <c r="CR11" s="63">
        <f t="shared" si="31"/>
        <v>9.819147382531953E-4</v>
      </c>
      <c r="CS11" s="63">
        <f t="shared" si="32"/>
        <v>8.5714162306977108E-4</v>
      </c>
      <c r="CT11" s="63">
        <f t="shared" si="33"/>
        <v>8.7321702160371734E-3</v>
      </c>
      <c r="CU11" s="72">
        <f t="shared" si="34"/>
        <v>8.9816704915166479E-4</v>
      </c>
      <c r="CV11" s="15"/>
      <c r="CW11" s="64" t="s">
        <v>7</v>
      </c>
      <c r="CX11" s="89" t="s">
        <v>152</v>
      </c>
      <c r="CY11" s="102">
        <v>0</v>
      </c>
      <c r="CZ11" s="85">
        <v>0</v>
      </c>
      <c r="DA11" s="85">
        <v>0</v>
      </c>
      <c r="DB11" s="85">
        <v>0</v>
      </c>
      <c r="DC11" s="85">
        <v>0</v>
      </c>
      <c r="DD11" s="85">
        <v>0</v>
      </c>
      <c r="DE11" s="85">
        <v>0</v>
      </c>
      <c r="DF11" s="85">
        <v>0</v>
      </c>
      <c r="DG11" s="85">
        <v>0</v>
      </c>
      <c r="DH11" s="85">
        <v>0</v>
      </c>
      <c r="DI11" s="85">
        <v>0</v>
      </c>
      <c r="DJ11" s="85">
        <v>0</v>
      </c>
      <c r="DK11" s="85">
        <v>0</v>
      </c>
      <c r="DL11" s="85">
        <v>0</v>
      </c>
      <c r="DM11" s="85">
        <v>0</v>
      </c>
      <c r="DN11" s="85">
        <v>0</v>
      </c>
      <c r="DO11" s="85">
        <v>0</v>
      </c>
      <c r="DP11" s="85">
        <v>0</v>
      </c>
      <c r="DQ11" s="85">
        <v>0</v>
      </c>
      <c r="DR11" s="85">
        <v>0</v>
      </c>
      <c r="DS11" s="85">
        <v>0</v>
      </c>
      <c r="DT11" s="85">
        <v>0</v>
      </c>
      <c r="DU11" s="85">
        <v>0</v>
      </c>
      <c r="DV11" s="85">
        <v>0</v>
      </c>
      <c r="DW11" s="85">
        <v>0</v>
      </c>
      <c r="DX11" s="85">
        <v>0</v>
      </c>
      <c r="DY11" s="85">
        <v>0</v>
      </c>
      <c r="DZ11" s="85">
        <v>0</v>
      </c>
      <c r="EA11" s="85">
        <v>0</v>
      </c>
      <c r="EB11" s="85">
        <v>0</v>
      </c>
      <c r="EC11" s="85">
        <v>0</v>
      </c>
      <c r="ED11" s="85">
        <v>0</v>
      </c>
      <c r="EE11" s="85">
        <v>0</v>
      </c>
      <c r="EF11" s="85">
        <v>0</v>
      </c>
      <c r="EG11" s="85">
        <v>0</v>
      </c>
      <c r="EH11" s="85">
        <v>0</v>
      </c>
      <c r="EI11" s="86">
        <v>0</v>
      </c>
    </row>
    <row r="12" spans="2:139" ht="19.5" customHeight="1">
      <c r="B12" s="95" t="s">
        <v>8</v>
      </c>
      <c r="C12" s="96" t="s">
        <v>37</v>
      </c>
      <c r="D12" s="193">
        <v>0.28038205805736161</v>
      </c>
      <c r="E12" s="193">
        <v>0.20773424941352356</v>
      </c>
      <c r="F12" s="193">
        <v>0.46460345028899558</v>
      </c>
      <c r="G12" s="194">
        <v>2.2631873872570236E-3</v>
      </c>
      <c r="H12" s="193">
        <v>6.1330103398689738E-2</v>
      </c>
      <c r="I12" s="195">
        <v>5.1878546368069746E-2</v>
      </c>
      <c r="J12" s="6"/>
      <c r="K12" s="112" t="s">
        <v>102</v>
      </c>
      <c r="L12" s="118">
        <f t="shared" si="42"/>
        <v>0.66265591897675591</v>
      </c>
      <c r="M12" s="119">
        <f t="shared" si="42"/>
        <v>0.62740167620217957</v>
      </c>
      <c r="N12" s="84">
        <v>5</v>
      </c>
      <c r="P12" s="112" t="s">
        <v>102</v>
      </c>
      <c r="Q12" s="118">
        <f t="shared" si="39"/>
        <v>0.66265591897675591</v>
      </c>
      <c r="R12" s="119">
        <f t="shared" si="39"/>
        <v>0.62740167620217957</v>
      </c>
      <c r="S12" s="84">
        <v>5</v>
      </c>
      <c r="U12" s="64" t="s">
        <v>8</v>
      </c>
      <c r="V12" s="65" t="s">
        <v>37</v>
      </c>
      <c r="W12" s="200">
        <v>8.4438860711768854E-4</v>
      </c>
      <c r="X12" s="200">
        <v>1.5510689288295525E-4</v>
      </c>
      <c r="Y12" s="200">
        <v>5.0345889236758567E-4</v>
      </c>
      <c r="Z12" s="200">
        <v>3.2296463958910875E-4</v>
      </c>
      <c r="AA12" s="200">
        <v>1.6472224542381541E-3</v>
      </c>
      <c r="AB12" s="200">
        <v>3.1310458053876384E-3</v>
      </c>
      <c r="AC12" s="200">
        <v>1.0514253215270233E-3</v>
      </c>
      <c r="AD12" s="200">
        <v>1.2150721778687857E-3</v>
      </c>
      <c r="AE12" s="200">
        <v>1.0317306734358995</v>
      </c>
      <c r="AF12" s="200">
        <v>4.5834957169633437E-3</v>
      </c>
      <c r="AG12" s="200">
        <v>1.0208378312997924E-3</v>
      </c>
      <c r="AH12" s="200">
        <v>1.4481121090558922E-3</v>
      </c>
      <c r="AI12" s="200">
        <v>1.2403393234471775E-3</v>
      </c>
      <c r="AJ12" s="200">
        <v>3.1945182057582008E-3</v>
      </c>
      <c r="AK12" s="200">
        <v>5.5261479538600148E-3</v>
      </c>
      <c r="AL12" s="200">
        <v>5.5844383927389175E-3</v>
      </c>
      <c r="AM12" s="200">
        <v>1.09096487629592E-3</v>
      </c>
      <c r="AN12" s="200">
        <v>5.7564786114484194E-4</v>
      </c>
      <c r="AO12" s="200">
        <v>9.6397211519695593E-4</v>
      </c>
      <c r="AP12" s="200">
        <v>2.0234280819099872E-2</v>
      </c>
      <c r="AQ12" s="200">
        <v>2.9643883941162831E-4</v>
      </c>
      <c r="AR12" s="200">
        <v>2.1096226201458225E-3</v>
      </c>
      <c r="AS12" s="200">
        <v>2.7065460644686728E-4</v>
      </c>
      <c r="AT12" s="200">
        <v>1.2358658108883728E-4</v>
      </c>
      <c r="AU12" s="200">
        <v>1.9901786784046958E-4</v>
      </c>
      <c r="AV12" s="200">
        <v>9.8859495020602685E-5</v>
      </c>
      <c r="AW12" s="200">
        <v>2.1937987379183399E-4</v>
      </c>
      <c r="AX12" s="200">
        <v>2.0064253428410004E-4</v>
      </c>
      <c r="AY12" s="200">
        <v>1.6556184039382755E-4</v>
      </c>
      <c r="AZ12" s="200">
        <v>2.4334727182030039E-4</v>
      </c>
      <c r="BA12" s="200">
        <v>6.3668720877441088E-4</v>
      </c>
      <c r="BB12" s="200">
        <v>2.9162759526595738E-4</v>
      </c>
      <c r="BC12" s="200">
        <v>2.3378117423075625E-4</v>
      </c>
      <c r="BD12" s="200">
        <v>1.5328960321487337E-4</v>
      </c>
      <c r="BE12" s="200">
        <v>4.8857564351622608E-4</v>
      </c>
      <c r="BF12" s="200">
        <v>1.6419230582037612E-3</v>
      </c>
      <c r="BG12" s="201">
        <v>1.4335067766402727E-3</v>
      </c>
      <c r="BH12" s="13"/>
      <c r="BI12" s="64" t="s">
        <v>8</v>
      </c>
      <c r="BJ12" s="65" t="s">
        <v>37</v>
      </c>
      <c r="BK12" s="75">
        <f t="shared" si="35"/>
        <v>8.0032945586054269E-4</v>
      </c>
      <c r="BL12" s="63">
        <f t="shared" si="36"/>
        <v>1.5509144582734541E-4</v>
      </c>
      <c r="BM12" s="63">
        <f t="shared" si="37"/>
        <v>4.7067250773174282E-4</v>
      </c>
      <c r="BN12" s="63">
        <f t="shared" si="38"/>
        <v>3.1916260630677524E-4</v>
      </c>
      <c r="BO12" s="63">
        <f t="shared" si="40"/>
        <v>1.580040545523061E-3</v>
      </c>
      <c r="BP12" s="63">
        <f t="shared" si="41"/>
        <v>3.1003573107654405E-3</v>
      </c>
      <c r="BQ12" s="63">
        <f t="shared" si="43"/>
        <v>1.0467902310378515E-3</v>
      </c>
      <c r="BR12" s="63">
        <f t="shared" ref="BR12:BR40" si="44">AD12/$AD$11</f>
        <v>1.1654518181794329E-3</v>
      </c>
      <c r="BS12" s="63">
        <f>AE12/$AE$12</f>
        <v>1</v>
      </c>
      <c r="BT12" s="63">
        <f t="shared" si="7"/>
        <v>4.5777902892328044E-3</v>
      </c>
      <c r="BU12" s="63">
        <f t="shared" si="8"/>
        <v>1.0047955201028227E-3</v>
      </c>
      <c r="BV12" s="63">
        <f t="shared" si="9"/>
        <v>1.4311758918933274E-3</v>
      </c>
      <c r="BW12" s="63">
        <f t="shared" si="10"/>
        <v>1.1799463302322941E-3</v>
      </c>
      <c r="BX12" s="63">
        <f t="shared" si="11"/>
        <v>3.194062531942982E-3</v>
      </c>
      <c r="BY12" s="63">
        <f t="shared" si="12"/>
        <v>5.384809928493375E-3</v>
      </c>
      <c r="BZ12" s="63">
        <f t="shared" si="13"/>
        <v>5.5753983679086754E-3</v>
      </c>
      <c r="CA12" s="63">
        <f t="shared" si="14"/>
        <v>1.0908004585562976E-3</v>
      </c>
      <c r="CB12" s="63">
        <f t="shared" si="15"/>
        <v>5.5896939274908638E-4</v>
      </c>
      <c r="CC12" s="63">
        <f t="shared" si="16"/>
        <v>9.3937489251600271E-4</v>
      </c>
      <c r="CD12" s="63">
        <f t="shared" si="17"/>
        <v>1.7291159940180836E-2</v>
      </c>
      <c r="CE12" s="63">
        <f t="shared" si="18"/>
        <v>2.9439708396415616E-4</v>
      </c>
      <c r="CF12" s="63">
        <f t="shared" si="19"/>
        <v>1.9195851255555648E-3</v>
      </c>
      <c r="CG12" s="63">
        <f t="shared" si="20"/>
        <v>2.705163408004953E-4</v>
      </c>
      <c r="CH12" s="63">
        <f t="shared" si="21"/>
        <v>1.2283363715026918E-4</v>
      </c>
      <c r="CI12" s="63">
        <f t="shared" si="22"/>
        <v>1.9829858684596832E-4</v>
      </c>
      <c r="CJ12" s="63">
        <f t="shared" si="23"/>
        <v>9.5635000012232187E-5</v>
      </c>
      <c r="CK12" s="63">
        <f t="shared" si="24"/>
        <v>2.1305454089431657E-4</v>
      </c>
      <c r="CL12" s="63">
        <f t="shared" si="25"/>
        <v>1.9156222876927958E-4</v>
      </c>
      <c r="CM12" s="63">
        <f t="shared" si="26"/>
        <v>1.4580294893629746E-4</v>
      </c>
      <c r="CN12" s="63">
        <f t="shared" si="27"/>
        <v>2.4328968950716598E-4</v>
      </c>
      <c r="CO12" s="63">
        <f t="shared" si="28"/>
        <v>6.3664334213141543E-4</v>
      </c>
      <c r="CP12" s="63">
        <f t="shared" si="29"/>
        <v>2.8728925300478849E-4</v>
      </c>
      <c r="CQ12" s="63">
        <f t="shared" si="30"/>
        <v>2.3370476091806613E-4</v>
      </c>
      <c r="CR12" s="63">
        <f t="shared" si="31"/>
        <v>1.4240011103479973E-4</v>
      </c>
      <c r="CS12" s="63">
        <f t="shared" si="32"/>
        <v>4.8165117429045212E-4</v>
      </c>
      <c r="CT12" s="63">
        <f t="shared" si="33"/>
        <v>1.6410436972412786E-3</v>
      </c>
      <c r="CU12" s="72">
        <f t="shared" si="34"/>
        <v>1.4315797144574514E-3</v>
      </c>
      <c r="CV12" s="15"/>
      <c r="CW12" s="64" t="s">
        <v>8</v>
      </c>
      <c r="CX12" s="89" t="s">
        <v>37</v>
      </c>
      <c r="CY12" s="102">
        <v>0</v>
      </c>
      <c r="CZ12" s="85">
        <v>0</v>
      </c>
      <c r="DA12" s="85">
        <v>0</v>
      </c>
      <c r="DB12" s="85">
        <v>0</v>
      </c>
      <c r="DC12" s="85">
        <v>0</v>
      </c>
      <c r="DD12" s="85">
        <v>0</v>
      </c>
      <c r="DE12" s="85">
        <v>0</v>
      </c>
      <c r="DF12" s="85">
        <v>0</v>
      </c>
      <c r="DG12" s="85">
        <v>0</v>
      </c>
      <c r="DH12" s="85">
        <v>0</v>
      </c>
      <c r="DI12" s="85">
        <v>0</v>
      </c>
      <c r="DJ12" s="85">
        <v>0</v>
      </c>
      <c r="DK12" s="85">
        <v>0</v>
      </c>
      <c r="DL12" s="85">
        <v>0</v>
      </c>
      <c r="DM12" s="85">
        <v>0</v>
      </c>
      <c r="DN12" s="85">
        <v>0</v>
      </c>
      <c r="DO12" s="85">
        <v>0</v>
      </c>
      <c r="DP12" s="85">
        <v>0</v>
      </c>
      <c r="DQ12" s="85">
        <v>0</v>
      </c>
      <c r="DR12" s="85">
        <v>0</v>
      </c>
      <c r="DS12" s="85">
        <v>0</v>
      </c>
      <c r="DT12" s="85">
        <v>0</v>
      </c>
      <c r="DU12" s="85">
        <v>0</v>
      </c>
      <c r="DV12" s="85">
        <v>0</v>
      </c>
      <c r="DW12" s="85">
        <v>0</v>
      </c>
      <c r="DX12" s="85">
        <v>0</v>
      </c>
      <c r="DY12" s="85">
        <v>0</v>
      </c>
      <c r="DZ12" s="85">
        <v>0</v>
      </c>
      <c r="EA12" s="85">
        <v>0</v>
      </c>
      <c r="EB12" s="85">
        <v>0</v>
      </c>
      <c r="EC12" s="85">
        <v>0</v>
      </c>
      <c r="ED12" s="85">
        <v>0</v>
      </c>
      <c r="EE12" s="85">
        <v>0</v>
      </c>
      <c r="EF12" s="85">
        <v>0</v>
      </c>
      <c r="EG12" s="85">
        <v>0</v>
      </c>
      <c r="EH12" s="85">
        <v>0</v>
      </c>
      <c r="EI12" s="86">
        <v>0</v>
      </c>
    </row>
    <row r="13" spans="2:139" ht="19.5" customHeight="1">
      <c r="B13" s="95" t="s">
        <v>9</v>
      </c>
      <c r="C13" s="96" t="s">
        <v>155</v>
      </c>
      <c r="D13" s="193">
        <v>3.5713721468447757E-3</v>
      </c>
      <c r="E13" s="193">
        <v>0.13836239484539839</v>
      </c>
      <c r="F13" s="193">
        <v>0.32133217643587048</v>
      </c>
      <c r="G13" s="194">
        <v>9.5860122356194941E-3</v>
      </c>
      <c r="H13" s="193">
        <v>0.24258229729113134</v>
      </c>
      <c r="I13" s="195">
        <v>0.21981283978366054</v>
      </c>
      <c r="J13" s="6"/>
      <c r="K13" s="112" t="s">
        <v>103</v>
      </c>
      <c r="L13" s="118">
        <f t="shared" si="42"/>
        <v>0.65088639221352484</v>
      </c>
      <c r="M13" s="119">
        <f t="shared" si="42"/>
        <v>0.64124058751468582</v>
      </c>
      <c r="N13" s="84">
        <v>6</v>
      </c>
      <c r="P13" s="112" t="s">
        <v>103</v>
      </c>
      <c r="Q13" s="118">
        <f>IFERROR(L27/L39,"")</f>
        <v>0.65088639221352484</v>
      </c>
      <c r="R13" s="119">
        <f t="shared" si="39"/>
        <v>0.64124058751468582</v>
      </c>
      <c r="S13" s="84">
        <v>6</v>
      </c>
      <c r="U13" s="64" t="s">
        <v>9</v>
      </c>
      <c r="V13" s="65" t="s">
        <v>155</v>
      </c>
      <c r="W13" s="200">
        <v>2.3515928849805089E-6</v>
      </c>
      <c r="X13" s="200">
        <v>1.2740385865875564E-5</v>
      </c>
      <c r="Y13" s="200">
        <v>9.0680139633755915E-6</v>
      </c>
      <c r="Z13" s="200">
        <v>2.7628264437772464E-5</v>
      </c>
      <c r="AA13" s="200">
        <v>9.24756978008398E-5</v>
      </c>
      <c r="AB13" s="200">
        <v>1.0067303591998521E-5</v>
      </c>
      <c r="AC13" s="200">
        <v>1.6835819929684021E-6</v>
      </c>
      <c r="AD13" s="200">
        <v>1.7141757538557099E-5</v>
      </c>
      <c r="AE13" s="200">
        <v>1.7718343191039441E-4</v>
      </c>
      <c r="AF13" s="200">
        <v>1.0012463278940407</v>
      </c>
      <c r="AG13" s="200">
        <v>1.1927643926614038E-3</v>
      </c>
      <c r="AH13" s="200">
        <v>5.3671983111068056E-4</v>
      </c>
      <c r="AI13" s="200">
        <v>4.9379735811396538E-4</v>
      </c>
      <c r="AJ13" s="200">
        <v>2.0837520021590322E-4</v>
      </c>
      <c r="AK13" s="200">
        <v>2.3179160032345261E-4</v>
      </c>
      <c r="AL13" s="200">
        <v>3.5575185508820306E-4</v>
      </c>
      <c r="AM13" s="200">
        <v>2.4941987659688397E-4</v>
      </c>
      <c r="AN13" s="200">
        <v>3.2345390786681257E-4</v>
      </c>
      <c r="AO13" s="200">
        <v>3.9595983394942168E-5</v>
      </c>
      <c r="AP13" s="200">
        <v>1.3754403029063477E-4</v>
      </c>
      <c r="AQ13" s="200">
        <v>3.8854907757184987E-6</v>
      </c>
      <c r="AR13" s="200">
        <v>7.5071648195643876E-6</v>
      </c>
      <c r="AS13" s="200">
        <v>1.6619250100517372E-6</v>
      </c>
      <c r="AT13" s="200">
        <v>2.0834749602035033E-6</v>
      </c>
      <c r="AU13" s="200">
        <v>1.9427072513481706E-6</v>
      </c>
      <c r="AV13" s="200">
        <v>1.2928789769085012E-6</v>
      </c>
      <c r="AW13" s="200">
        <v>1.5700143394199469E-6</v>
      </c>
      <c r="AX13" s="200">
        <v>2.55713750590636E-6</v>
      </c>
      <c r="AY13" s="200">
        <v>2.2771166497846188E-6</v>
      </c>
      <c r="AZ13" s="200">
        <v>4.1937366458161137E-6</v>
      </c>
      <c r="BA13" s="200">
        <v>1.8990478840880719E-6</v>
      </c>
      <c r="BB13" s="200">
        <v>4.9026451849107238E-6</v>
      </c>
      <c r="BC13" s="200">
        <v>3.2301714051807182E-6</v>
      </c>
      <c r="BD13" s="200">
        <v>4.7700760575374671E-6</v>
      </c>
      <c r="BE13" s="200">
        <v>3.1810433459526454E-6</v>
      </c>
      <c r="BF13" s="200">
        <v>1.235600932072076E-5</v>
      </c>
      <c r="BG13" s="201">
        <v>3.4067037681745186E-5</v>
      </c>
      <c r="BH13" s="13"/>
      <c r="BI13" s="64" t="s">
        <v>9</v>
      </c>
      <c r="BJ13" s="65" t="s">
        <v>155</v>
      </c>
      <c r="BK13" s="75">
        <f t="shared" si="35"/>
        <v>2.2288896820461951E-6</v>
      </c>
      <c r="BL13" s="63">
        <f t="shared" si="36"/>
        <v>1.2739117054120633E-5</v>
      </c>
      <c r="BM13" s="63">
        <f t="shared" si="37"/>
        <v>8.4774843328663428E-6</v>
      </c>
      <c r="BN13" s="63">
        <f t="shared" si="38"/>
        <v>2.7303016506422571E-5</v>
      </c>
      <c r="BO13" s="63">
        <f t="shared" si="40"/>
        <v>8.8704079782863011E-5</v>
      </c>
      <c r="BP13" s="63">
        <f t="shared" si="41"/>
        <v>9.9686303654326666E-6</v>
      </c>
      <c r="BQ13" s="63">
        <f t="shared" si="43"/>
        <v>1.6761601107637629E-6</v>
      </c>
      <c r="BR13" s="63">
        <f t="shared" si="44"/>
        <v>1.6441733136498301E-5</v>
      </c>
      <c r="BS13" s="63">
        <f t="shared" ref="BS13:BS40" si="45">AE13/$AE$12</f>
        <v>1.7173419039712465E-4</v>
      </c>
      <c r="BT13" s="63">
        <f>AF13/$AF$13</f>
        <v>1</v>
      </c>
      <c r="BU13" s="63">
        <f t="shared" si="8"/>
        <v>1.1740202817115035E-3</v>
      </c>
      <c r="BV13" s="63">
        <f t="shared" si="9"/>
        <v>5.3044269030210606E-4</v>
      </c>
      <c r="BW13" s="63">
        <f t="shared" si="10"/>
        <v>4.6975401776801678E-4</v>
      </c>
      <c r="BX13" s="63">
        <f t="shared" si="11"/>
        <v>2.0834547707257971E-4</v>
      </c>
      <c r="BY13" s="63">
        <f t="shared" si="12"/>
        <v>2.2586324528123798E-4</v>
      </c>
      <c r="BZ13" s="63">
        <f t="shared" si="13"/>
        <v>3.5517596806479461E-4</v>
      </c>
      <c r="CA13" s="63">
        <f t="shared" si="14"/>
        <v>2.4938228688779437E-4</v>
      </c>
      <c r="CB13" s="63">
        <f t="shared" si="15"/>
        <v>3.1408235253937446E-4</v>
      </c>
      <c r="CC13" s="63">
        <f t="shared" si="16"/>
        <v>3.8585631326160875E-5</v>
      </c>
      <c r="CD13" s="63">
        <f t="shared" si="17"/>
        <v>1.1753794700365549E-4</v>
      </c>
      <c r="CE13" s="63">
        <f t="shared" si="18"/>
        <v>3.8587290262352939E-6</v>
      </c>
      <c r="CF13" s="63">
        <f t="shared" si="19"/>
        <v>6.8309098438344023E-6</v>
      </c>
      <c r="CG13" s="63">
        <f t="shared" si="20"/>
        <v>1.661076004971967E-6</v>
      </c>
      <c r="CH13" s="63">
        <f t="shared" si="21"/>
        <v>2.0707815121881726E-6</v>
      </c>
      <c r="CI13" s="63">
        <f t="shared" si="22"/>
        <v>1.935686010396606E-6</v>
      </c>
      <c r="CJ13" s="63">
        <f t="shared" si="23"/>
        <v>1.2507092105486812E-6</v>
      </c>
      <c r="CK13" s="63">
        <f t="shared" si="24"/>
        <v>1.5247464523569326E-6</v>
      </c>
      <c r="CL13" s="63">
        <f t="shared" si="25"/>
        <v>2.4414113470443615E-6</v>
      </c>
      <c r="CM13" s="63">
        <f t="shared" si="26"/>
        <v>2.0053553513344338E-6</v>
      </c>
      <c r="CN13" s="63">
        <f t="shared" si="27"/>
        <v>4.1927442983164431E-6</v>
      </c>
      <c r="CO13" s="63">
        <f t="shared" si="28"/>
        <v>1.8989170429867988E-6</v>
      </c>
      <c r="CP13" s="63">
        <f t="shared" si="29"/>
        <v>4.8297119195322631E-6</v>
      </c>
      <c r="CQ13" s="63">
        <f t="shared" si="30"/>
        <v>3.2291155969085639E-6</v>
      </c>
      <c r="CR13" s="63">
        <f t="shared" si="31"/>
        <v>4.4312161163704283E-6</v>
      </c>
      <c r="CS13" s="63">
        <f t="shared" si="32"/>
        <v>3.1359591567442436E-6</v>
      </c>
      <c r="CT13" s="63">
        <f t="shared" si="33"/>
        <v>1.2349391841177838E-5</v>
      </c>
      <c r="CU13" s="72">
        <f t="shared" si="34"/>
        <v>3.4021241386208241E-5</v>
      </c>
      <c r="CV13" s="15"/>
      <c r="CW13" s="64" t="s">
        <v>9</v>
      </c>
      <c r="CX13" s="89" t="s">
        <v>155</v>
      </c>
      <c r="CY13" s="102">
        <v>0</v>
      </c>
      <c r="CZ13" s="85">
        <v>0</v>
      </c>
      <c r="DA13" s="85">
        <v>0</v>
      </c>
      <c r="DB13" s="85">
        <v>0</v>
      </c>
      <c r="DC13" s="85">
        <v>0</v>
      </c>
      <c r="DD13" s="85">
        <v>0</v>
      </c>
      <c r="DE13" s="85">
        <v>0</v>
      </c>
      <c r="DF13" s="85">
        <v>0</v>
      </c>
      <c r="DG13" s="85">
        <v>0</v>
      </c>
      <c r="DH13" s="85">
        <v>0</v>
      </c>
      <c r="DI13" s="85">
        <v>0</v>
      </c>
      <c r="DJ13" s="85">
        <v>0</v>
      </c>
      <c r="DK13" s="85">
        <v>0</v>
      </c>
      <c r="DL13" s="85">
        <v>0</v>
      </c>
      <c r="DM13" s="85">
        <v>0</v>
      </c>
      <c r="DN13" s="85">
        <v>0</v>
      </c>
      <c r="DO13" s="85">
        <v>0</v>
      </c>
      <c r="DP13" s="85">
        <v>0</v>
      </c>
      <c r="DQ13" s="85">
        <v>0</v>
      </c>
      <c r="DR13" s="85">
        <v>0</v>
      </c>
      <c r="DS13" s="85">
        <v>7.2196390094753371E-2</v>
      </c>
      <c r="DT13" s="85">
        <v>0</v>
      </c>
      <c r="DU13" s="85">
        <v>0</v>
      </c>
      <c r="DV13" s="85">
        <v>0</v>
      </c>
      <c r="DW13" s="85">
        <v>0</v>
      </c>
      <c r="DX13" s="85">
        <v>0</v>
      </c>
      <c r="DY13" s="85">
        <v>0</v>
      </c>
      <c r="DZ13" s="85">
        <v>0</v>
      </c>
      <c r="EA13" s="85">
        <v>0</v>
      </c>
      <c r="EB13" s="85">
        <v>0</v>
      </c>
      <c r="EC13" s="85">
        <v>0</v>
      </c>
      <c r="ED13" s="85">
        <v>0</v>
      </c>
      <c r="EE13" s="85">
        <v>0</v>
      </c>
      <c r="EF13" s="85">
        <v>0</v>
      </c>
      <c r="EG13" s="85">
        <v>0</v>
      </c>
      <c r="EH13" s="85">
        <v>0</v>
      </c>
      <c r="EI13" s="86">
        <v>0</v>
      </c>
    </row>
    <row r="14" spans="2:139" ht="19.5" customHeight="1">
      <c r="B14" s="95" t="s">
        <v>10</v>
      </c>
      <c r="C14" s="96" t="s">
        <v>38</v>
      </c>
      <c r="D14" s="193">
        <v>0.23166044855241352</v>
      </c>
      <c r="E14" s="193">
        <v>0.24246732824543521</v>
      </c>
      <c r="F14" s="193">
        <v>0.42591670468844439</v>
      </c>
      <c r="G14" s="194">
        <v>4.6677979146156181E-3</v>
      </c>
      <c r="H14" s="193">
        <v>8.8239521636447979E-2</v>
      </c>
      <c r="I14" s="195">
        <v>7.6447143168904247E-2</v>
      </c>
      <c r="J14" s="6"/>
      <c r="K14" s="112" t="s">
        <v>104</v>
      </c>
      <c r="L14" s="118">
        <f t="shared" si="42"/>
        <v>0.60377069732533328</v>
      </c>
      <c r="M14" s="119">
        <f t="shared" si="42"/>
        <v>0.60190118939433368</v>
      </c>
      <c r="N14" s="84">
        <v>7</v>
      </c>
      <c r="P14" s="112" t="s">
        <v>104</v>
      </c>
      <c r="Q14" s="118">
        <f>IFERROR(L28/L40,"")</f>
        <v>0.60377069732533328</v>
      </c>
      <c r="R14" s="119">
        <f t="shared" si="39"/>
        <v>0.60190118939433368</v>
      </c>
      <c r="S14" s="84">
        <v>7</v>
      </c>
      <c r="U14" s="64" t="s">
        <v>10</v>
      </c>
      <c r="V14" s="65" t="s">
        <v>38</v>
      </c>
      <c r="W14" s="200">
        <v>5.6829463982398362E-4</v>
      </c>
      <c r="X14" s="200">
        <v>6.0251532777358379E-3</v>
      </c>
      <c r="Y14" s="200">
        <v>2.1789613293480407E-3</v>
      </c>
      <c r="Z14" s="200">
        <v>7.8196951241832314E-4</v>
      </c>
      <c r="AA14" s="200">
        <v>4.8790623352457244E-3</v>
      </c>
      <c r="AB14" s="200">
        <v>3.1466747002380892E-3</v>
      </c>
      <c r="AC14" s="200">
        <v>6.069939022099309E-4</v>
      </c>
      <c r="AD14" s="200">
        <v>6.5815848113613489E-4</v>
      </c>
      <c r="AE14" s="200">
        <v>4.5889218650744966E-3</v>
      </c>
      <c r="AF14" s="200">
        <v>1.1503651057325523E-3</v>
      </c>
      <c r="AG14" s="200">
        <v>1.0159657471356243</v>
      </c>
      <c r="AH14" s="200">
        <v>8.0695268985707773E-3</v>
      </c>
      <c r="AI14" s="200">
        <v>7.9294209809103022E-3</v>
      </c>
      <c r="AJ14" s="200">
        <v>7.8952114500554487E-3</v>
      </c>
      <c r="AK14" s="200">
        <v>2.9740117076860169E-3</v>
      </c>
      <c r="AL14" s="200">
        <v>5.3104937268695787E-3</v>
      </c>
      <c r="AM14" s="200">
        <v>6.0608305782305682E-3</v>
      </c>
      <c r="AN14" s="200">
        <v>2.6438137518691751E-3</v>
      </c>
      <c r="AO14" s="200">
        <v>1.695992871419747E-3</v>
      </c>
      <c r="AP14" s="200">
        <v>2.2741111945108288E-2</v>
      </c>
      <c r="AQ14" s="200">
        <v>5.449208183477477E-4</v>
      </c>
      <c r="AR14" s="200">
        <v>1.032801866447632E-3</v>
      </c>
      <c r="AS14" s="200">
        <v>1.9213957309948277E-4</v>
      </c>
      <c r="AT14" s="200">
        <v>9.3971794878244623E-4</v>
      </c>
      <c r="AU14" s="200">
        <v>5.5267632170740853E-4</v>
      </c>
      <c r="AV14" s="200">
        <v>1.5603861898095018E-4</v>
      </c>
      <c r="AW14" s="200">
        <v>3.0394481224989674E-4</v>
      </c>
      <c r="AX14" s="200">
        <v>4.2747135708268082E-4</v>
      </c>
      <c r="AY14" s="200">
        <v>3.2064540105243881E-4</v>
      </c>
      <c r="AZ14" s="200">
        <v>1.3714055582989891E-3</v>
      </c>
      <c r="BA14" s="200">
        <v>2.4334866421099339E-4</v>
      </c>
      <c r="BB14" s="200">
        <v>2.2275853995301926E-4</v>
      </c>
      <c r="BC14" s="200">
        <v>7.203575030336368E-4</v>
      </c>
      <c r="BD14" s="200">
        <v>3.4130550688270733E-4</v>
      </c>
      <c r="BE14" s="200">
        <v>7.4735005910652027E-4</v>
      </c>
      <c r="BF14" s="200">
        <v>6.0156306638059888E-4</v>
      </c>
      <c r="BG14" s="201">
        <v>1.6209292674131605E-3</v>
      </c>
      <c r="BH14" s="13"/>
      <c r="BI14" s="64" t="s">
        <v>10</v>
      </c>
      <c r="BJ14" s="65" t="s">
        <v>38</v>
      </c>
      <c r="BK14" s="75">
        <f t="shared" si="35"/>
        <v>5.3864172967861936E-4</v>
      </c>
      <c r="BL14" s="63">
        <f t="shared" si="36"/>
        <v>6.0245532342689812E-3</v>
      </c>
      <c r="BM14" s="63">
        <f t="shared" si="37"/>
        <v>2.0370624269080134E-3</v>
      </c>
      <c r="BN14" s="63">
        <f t="shared" si="38"/>
        <v>7.7276394082458131E-4</v>
      </c>
      <c r="BO14" s="63">
        <f t="shared" si="40"/>
        <v>4.6800699529002997E-3</v>
      </c>
      <c r="BP14" s="63">
        <f t="shared" si="41"/>
        <v>3.1158330212534193E-3</v>
      </c>
      <c r="BQ14" s="63">
        <f t="shared" si="43"/>
        <v>6.0431803773766169E-4</v>
      </c>
      <c r="BR14" s="63">
        <f t="shared" si="44"/>
        <v>6.3128101561482348E-4</v>
      </c>
      <c r="BS14" s="63">
        <f t="shared" si="45"/>
        <v>4.4477904779086728E-3</v>
      </c>
      <c r="BT14" s="63">
        <f t="shared" ref="BT14:BT40" si="46">AF14/$AF$13</f>
        <v>1.1489331582889885E-3</v>
      </c>
      <c r="BU14" s="63">
        <f>AG14/$AG$14</f>
        <v>1</v>
      </c>
      <c r="BV14" s="63">
        <f t="shared" si="9"/>
        <v>7.9751507386735618E-3</v>
      </c>
      <c r="BW14" s="63">
        <f t="shared" si="10"/>
        <v>7.5433319015387372E-3</v>
      </c>
      <c r="BX14" s="63">
        <f t="shared" si="11"/>
        <v>7.8940852579689798E-3</v>
      </c>
      <c r="BY14" s="63">
        <f t="shared" si="12"/>
        <v>2.8979477033033618E-3</v>
      </c>
      <c r="BZ14" s="63">
        <f t="shared" si="13"/>
        <v>5.3018971605229663E-3</v>
      </c>
      <c r="CA14" s="63">
        <f t="shared" si="14"/>
        <v>6.0599171592144677E-3</v>
      </c>
      <c r="CB14" s="63">
        <f t="shared" si="15"/>
        <v>2.5672135122415687E-3</v>
      </c>
      <c r="CC14" s="63">
        <f t="shared" si="16"/>
        <v>1.6527170196954496E-3</v>
      </c>
      <c r="CD14" s="63">
        <f t="shared" si="17"/>
        <v>1.9433366936829774E-2</v>
      </c>
      <c r="CE14" s="63">
        <f t="shared" si="18"/>
        <v>5.4116761565841472E-4</v>
      </c>
      <c r="CF14" s="63">
        <f t="shared" si="19"/>
        <v>9.3976575788794886E-4</v>
      </c>
      <c r="CG14" s="63">
        <f t="shared" si="20"/>
        <v>1.9204141736285223E-4</v>
      </c>
      <c r="CH14" s="63">
        <f t="shared" si="21"/>
        <v>9.3399277273772041E-4</v>
      </c>
      <c r="CI14" s="63">
        <f t="shared" si="22"/>
        <v>5.5067886500350261E-4</v>
      </c>
      <c r="CJ14" s="63">
        <f t="shared" si="23"/>
        <v>1.5094911545969264E-4</v>
      </c>
      <c r="CK14" s="63">
        <f t="shared" si="24"/>
        <v>2.9518123660038977E-4</v>
      </c>
      <c r="CL14" s="63">
        <f t="shared" si="25"/>
        <v>4.0812565585838541E-4</v>
      </c>
      <c r="CM14" s="63">
        <f t="shared" si="26"/>
        <v>2.823781429651849E-4</v>
      </c>
      <c r="CN14" s="63">
        <f t="shared" si="27"/>
        <v>1.3710810479656637E-3</v>
      </c>
      <c r="CO14" s="63">
        <f t="shared" si="28"/>
        <v>2.4333189791063547E-4</v>
      </c>
      <c r="CP14" s="63">
        <f t="shared" si="29"/>
        <v>2.1944471504892153E-4</v>
      </c>
      <c r="CQ14" s="63">
        <f t="shared" si="30"/>
        <v>7.2012204821864112E-4</v>
      </c>
      <c r="CR14" s="63">
        <f t="shared" si="31"/>
        <v>3.1705961172564628E-4</v>
      </c>
      <c r="CS14" s="63">
        <f t="shared" si="32"/>
        <v>7.3675804013496546E-4</v>
      </c>
      <c r="CT14" s="63">
        <f t="shared" si="33"/>
        <v>6.012408886303058E-4</v>
      </c>
      <c r="CU14" s="72">
        <f t="shared" si="34"/>
        <v>1.6187502533037326E-3</v>
      </c>
      <c r="CV14" s="15"/>
      <c r="CW14" s="64" t="s">
        <v>10</v>
      </c>
      <c r="CX14" s="89" t="s">
        <v>38</v>
      </c>
      <c r="CY14" s="102">
        <v>6.7983348461610692E-4</v>
      </c>
      <c r="CZ14" s="85">
        <v>4.9704197503848951E-3</v>
      </c>
      <c r="DA14" s="85">
        <v>1.6181251346001988E-2</v>
      </c>
      <c r="DB14" s="85">
        <v>2.2525725832855135E-2</v>
      </c>
      <c r="DC14" s="85">
        <v>1.5223771849631916E-2</v>
      </c>
      <c r="DD14" s="85">
        <v>2.6656214293767908E-4</v>
      </c>
      <c r="DE14" s="85">
        <v>4.7032211465781266E-4</v>
      </c>
      <c r="DF14" s="85">
        <v>4.6547723279065922E-3</v>
      </c>
      <c r="DG14" s="85">
        <v>6.7981913270182279E-3</v>
      </c>
      <c r="DH14" s="85">
        <v>1.589083185864824E-3</v>
      </c>
      <c r="DI14" s="85">
        <v>2.8968967939820765E-2</v>
      </c>
      <c r="DJ14" s="85">
        <v>4.1570567983295371E-3</v>
      </c>
      <c r="DK14" s="85">
        <v>3.4512435014753405E-3</v>
      </c>
      <c r="DL14" s="85">
        <v>2.0563244803078074E-3</v>
      </c>
      <c r="DM14" s="85">
        <v>9.7037957219237069E-4</v>
      </c>
      <c r="DN14" s="85">
        <v>1.4309982797231088E-3</v>
      </c>
      <c r="DO14" s="85">
        <v>9.0180664173861744E-4</v>
      </c>
      <c r="DP14" s="85">
        <v>8.0277049606424942E-4</v>
      </c>
      <c r="DQ14" s="85">
        <v>1.071681584855569E-2</v>
      </c>
      <c r="DR14" s="85">
        <v>3.5400860261267102E-3</v>
      </c>
      <c r="DS14" s="85">
        <v>1.2754106822396812E-4</v>
      </c>
      <c r="DT14" s="85">
        <v>0</v>
      </c>
      <c r="DU14" s="85">
        <v>1.96861656477469E-3</v>
      </c>
      <c r="DV14" s="85">
        <v>2.2406311525091237E-3</v>
      </c>
      <c r="DW14" s="85">
        <v>1.0665424446321082E-2</v>
      </c>
      <c r="DX14" s="85">
        <v>4.5801687940406101E-3</v>
      </c>
      <c r="DY14" s="85">
        <v>4.4440507495414928E-3</v>
      </c>
      <c r="DZ14" s="85">
        <v>3.1455061893408678E-3</v>
      </c>
      <c r="EA14" s="85">
        <v>1.9094983927455383E-3</v>
      </c>
      <c r="EB14" s="85">
        <v>0</v>
      </c>
      <c r="EC14" s="85">
        <v>3.1212688145759492E-3</v>
      </c>
      <c r="ED14" s="85">
        <v>4.5632003344940036E-3</v>
      </c>
      <c r="EE14" s="85">
        <v>1.314959112164956E-3</v>
      </c>
      <c r="EF14" s="85">
        <v>7.2399267048770923E-3</v>
      </c>
      <c r="EG14" s="85">
        <v>1.7994580230508903E-2</v>
      </c>
      <c r="EH14" s="85">
        <v>0</v>
      </c>
      <c r="EI14" s="86">
        <v>4.261163853727145E-2</v>
      </c>
    </row>
    <row r="15" spans="2:139" ht="19.5" customHeight="1">
      <c r="B15" s="95" t="s">
        <v>11</v>
      </c>
      <c r="C15" s="96" t="s">
        <v>111</v>
      </c>
      <c r="D15" s="193">
        <v>7.1099703660232882E-2</v>
      </c>
      <c r="E15" s="193">
        <v>0.2349227168381291</v>
      </c>
      <c r="F15" s="193">
        <v>0.43300237057986318</v>
      </c>
      <c r="G15" s="194">
        <v>2.3571926630359856E-3</v>
      </c>
      <c r="H15" s="193">
        <v>7.3955008564030894E-2</v>
      </c>
      <c r="I15" s="195">
        <v>5.0028388146256188E-2</v>
      </c>
      <c r="J15" s="6"/>
      <c r="K15" s="112" t="s">
        <v>105</v>
      </c>
      <c r="L15" s="118">
        <f t="shared" si="42"/>
        <v>0.63671732979244722</v>
      </c>
      <c r="M15" s="119">
        <f t="shared" si="42"/>
        <v>0.60540846946339455</v>
      </c>
      <c r="N15" s="84">
        <v>8</v>
      </c>
      <c r="P15" s="112" t="s">
        <v>105</v>
      </c>
      <c r="Q15" s="118">
        <f>IFERROR(L29/L41,"")</f>
        <v>0.63671732979244722</v>
      </c>
      <c r="R15" s="119">
        <f t="shared" si="39"/>
        <v>0.60540846946339455</v>
      </c>
      <c r="S15" s="84">
        <v>8</v>
      </c>
      <c r="U15" s="64" t="s">
        <v>11</v>
      </c>
      <c r="V15" s="65" t="s">
        <v>111</v>
      </c>
      <c r="W15" s="200">
        <v>1.0420040718323245E-5</v>
      </c>
      <c r="X15" s="200">
        <v>2.4638197660766371E-4</v>
      </c>
      <c r="Y15" s="200">
        <v>1.2625869994041742E-5</v>
      </c>
      <c r="Z15" s="200">
        <v>1.2658608004780842E-5</v>
      </c>
      <c r="AA15" s="200">
        <v>1.725063109074137E-4</v>
      </c>
      <c r="AB15" s="200">
        <v>2.2192804253313981E-5</v>
      </c>
      <c r="AC15" s="200">
        <v>1.8011291492198605E-5</v>
      </c>
      <c r="AD15" s="200">
        <v>5.2846927316634649E-5</v>
      </c>
      <c r="AE15" s="200">
        <v>7.720863935147451E-5</v>
      </c>
      <c r="AF15" s="200">
        <v>2.3628163777984479E-5</v>
      </c>
      <c r="AG15" s="200">
        <v>6.9193612352269274E-5</v>
      </c>
      <c r="AH15" s="200">
        <v>1.0118337775660542</v>
      </c>
      <c r="AI15" s="200">
        <v>3.2349624855414001E-3</v>
      </c>
      <c r="AJ15" s="200">
        <v>7.478846087951008E-4</v>
      </c>
      <c r="AK15" s="200">
        <v>1.508474923919367E-4</v>
      </c>
      <c r="AL15" s="200">
        <v>1.8165805766287538E-4</v>
      </c>
      <c r="AM15" s="200">
        <v>1.8293100934936192E-4</v>
      </c>
      <c r="AN15" s="200">
        <v>7.7668598676320819E-4</v>
      </c>
      <c r="AO15" s="200">
        <v>6.6233237465890174E-5</v>
      </c>
      <c r="AP15" s="200">
        <v>3.2144736496563767E-4</v>
      </c>
      <c r="AQ15" s="200">
        <v>2.5800988574893011E-5</v>
      </c>
      <c r="AR15" s="200">
        <v>8.5205053236563229E-4</v>
      </c>
      <c r="AS15" s="200">
        <v>2.5361620601761082E-5</v>
      </c>
      <c r="AT15" s="200">
        <v>1.9645900714683142E-5</v>
      </c>
      <c r="AU15" s="200">
        <v>2.9891729630533846E-5</v>
      </c>
      <c r="AV15" s="200">
        <v>2.8892518329776134E-5</v>
      </c>
      <c r="AW15" s="200">
        <v>1.0480731003614341E-5</v>
      </c>
      <c r="AX15" s="200">
        <v>5.3585481311837814E-5</v>
      </c>
      <c r="AY15" s="200">
        <v>3.9501012677734764E-5</v>
      </c>
      <c r="AZ15" s="200">
        <v>5.4816307786528548E-5</v>
      </c>
      <c r="BA15" s="200">
        <v>2.1091551037565812E-5</v>
      </c>
      <c r="BB15" s="200">
        <v>1.6803001394563313E-5</v>
      </c>
      <c r="BC15" s="200">
        <v>2.3647119948333366E-5</v>
      </c>
      <c r="BD15" s="200">
        <v>4.4623070986054376E-4</v>
      </c>
      <c r="BE15" s="200">
        <v>2.2195500252258221E-5</v>
      </c>
      <c r="BF15" s="200">
        <v>1.9395551913436865E-5</v>
      </c>
      <c r="BG15" s="201">
        <v>2.1897918526797798E-5</v>
      </c>
      <c r="BH15" s="13"/>
      <c r="BI15" s="64" t="s">
        <v>11</v>
      </c>
      <c r="BJ15" s="65" t="s">
        <v>111</v>
      </c>
      <c r="BK15" s="75">
        <f t="shared" si="35"/>
        <v>9.8763359048708824E-6</v>
      </c>
      <c r="BL15" s="63">
        <f t="shared" si="36"/>
        <v>2.4635743948991749E-4</v>
      </c>
      <c r="BM15" s="63">
        <f t="shared" si="37"/>
        <v>1.1803644711576055E-5</v>
      </c>
      <c r="BN15" s="63">
        <f t="shared" si="38"/>
        <v>1.2509587204846145E-5</v>
      </c>
      <c r="BO15" s="63">
        <f t="shared" si="40"/>
        <v>1.654706472043473E-4</v>
      </c>
      <c r="BP15" s="63">
        <f t="shared" si="41"/>
        <v>2.1975284677967176E-5</v>
      </c>
      <c r="BQ15" s="63">
        <f t="shared" si="43"/>
        <v>1.7931890735735996E-5</v>
      </c>
      <c r="BR15" s="63">
        <f t="shared" si="44"/>
        <v>5.0688797462548186E-5</v>
      </c>
      <c r="BS15" s="63">
        <f t="shared" si="45"/>
        <v>7.4834102871393799E-5</v>
      </c>
      <c r="BT15" s="63">
        <f t="shared" si="46"/>
        <v>2.3598751995108426E-5</v>
      </c>
      <c r="BU15" s="63">
        <f t="shared" ref="BU15:BU40" si="47">AG15/$AG$14</f>
        <v>6.810624526205844E-5</v>
      </c>
      <c r="BV15" s="63">
        <f>AH15/$AH$15</f>
        <v>1</v>
      </c>
      <c r="BW15" s="63">
        <f t="shared" si="10"/>
        <v>3.0774498889910218E-3</v>
      </c>
      <c r="BX15" s="63">
        <f t="shared" si="11"/>
        <v>7.4777792872283868E-4</v>
      </c>
      <c r="BY15" s="63">
        <f t="shared" si="12"/>
        <v>1.4698938238760843E-4</v>
      </c>
      <c r="BZ15" s="63">
        <f t="shared" si="13"/>
        <v>1.8136399168230673E-4</v>
      </c>
      <c r="CA15" s="63">
        <f t="shared" si="14"/>
        <v>1.8290344008135197E-4</v>
      </c>
      <c r="CB15" s="63">
        <f t="shared" si="15"/>
        <v>7.5418276290358367E-4</v>
      </c>
      <c r="CC15" s="63">
        <f t="shared" si="16"/>
        <v>6.4543195124264872E-5</v>
      </c>
      <c r="CD15" s="63">
        <f t="shared" si="17"/>
        <v>2.7469213507820545E-4</v>
      </c>
      <c r="CE15" s="63">
        <f t="shared" si="18"/>
        <v>2.5623281399013119E-5</v>
      </c>
      <c r="CF15" s="63">
        <f t="shared" si="19"/>
        <v>7.7529673436935002E-4</v>
      </c>
      <c r="CG15" s="63">
        <f t="shared" si="20"/>
        <v>2.5348664454767766E-5</v>
      </c>
      <c r="CH15" s="63">
        <f t="shared" si="21"/>
        <v>1.9526209226088615E-5</v>
      </c>
      <c r="CI15" s="63">
        <f t="shared" si="22"/>
        <v>2.9783696350661469E-5</v>
      </c>
      <c r="CJ15" s="63">
        <f t="shared" si="23"/>
        <v>2.7950132561831434E-5</v>
      </c>
      <c r="CK15" s="63">
        <f t="shared" si="24"/>
        <v>1.0178542332149893E-5</v>
      </c>
      <c r="CL15" s="63">
        <f t="shared" si="25"/>
        <v>5.1160409563186423E-5</v>
      </c>
      <c r="CM15" s="63">
        <f t="shared" si="26"/>
        <v>3.478678492993196E-5</v>
      </c>
      <c r="CN15" s="63">
        <f t="shared" si="27"/>
        <v>5.4803336818018304E-5</v>
      </c>
      <c r="CO15" s="63">
        <f t="shared" si="28"/>
        <v>2.1090097866327512E-5</v>
      </c>
      <c r="CP15" s="63">
        <f t="shared" si="29"/>
        <v>1.655303475132424E-5</v>
      </c>
      <c r="CQ15" s="63">
        <f t="shared" si="30"/>
        <v>2.3639390691361419E-5</v>
      </c>
      <c r="CR15" s="63">
        <f t="shared" si="31"/>
        <v>4.1453106602544498E-4</v>
      </c>
      <c r="CS15" s="63">
        <f t="shared" si="32"/>
        <v>2.1880928577458151E-5</v>
      </c>
      <c r="CT15" s="63">
        <f t="shared" si="33"/>
        <v>1.9385164282230111E-5</v>
      </c>
      <c r="CU15" s="72">
        <f t="shared" si="34"/>
        <v>2.1868481169846901E-5</v>
      </c>
      <c r="CV15" s="15"/>
      <c r="CW15" s="64" t="s">
        <v>11</v>
      </c>
      <c r="CX15" s="89" t="s">
        <v>111</v>
      </c>
      <c r="CY15" s="102">
        <v>4.4978559579329558E-2</v>
      </c>
      <c r="CZ15" s="85">
        <v>6.7671170783935225E-2</v>
      </c>
      <c r="DA15" s="85">
        <v>9.4305257868343054E-2</v>
      </c>
      <c r="DB15" s="85">
        <v>3.2522099748990507E-2</v>
      </c>
      <c r="DC15" s="85">
        <v>5.4125911618539621E-2</v>
      </c>
      <c r="DD15" s="85">
        <v>3.2398508850040704E-2</v>
      </c>
      <c r="DE15" s="85">
        <v>0.10451229276431823</v>
      </c>
      <c r="DF15" s="85">
        <v>2.1528130682618305E-2</v>
      </c>
      <c r="DG15" s="85">
        <v>4.2145966051346011E-2</v>
      </c>
      <c r="DH15" s="85">
        <v>8.3311333700088516E-2</v>
      </c>
      <c r="DI15" s="85">
        <v>2.1282064463064822E-2</v>
      </c>
      <c r="DJ15" s="85">
        <v>0.17461616804496224</v>
      </c>
      <c r="DK15" s="85">
        <v>0.14255668018225978</v>
      </c>
      <c r="DL15" s="85">
        <v>2.3189761128627157E-2</v>
      </c>
      <c r="DM15" s="85">
        <v>1.7734028599677897E-2</v>
      </c>
      <c r="DN15" s="85">
        <v>2.7068673238685285E-2</v>
      </c>
      <c r="DO15" s="85">
        <v>1.8579759226599855E-2</v>
      </c>
      <c r="DP15" s="85">
        <v>5.8316319316978338E-2</v>
      </c>
      <c r="DQ15" s="85">
        <v>3.7574348009785541E-2</v>
      </c>
      <c r="DR15" s="85">
        <v>3.1700471722636792E-2</v>
      </c>
      <c r="DS15" s="85">
        <v>0.14633569152124126</v>
      </c>
      <c r="DT15" s="85">
        <v>0.13250342175584956</v>
      </c>
      <c r="DU15" s="85">
        <v>5.4879689768067723E-2</v>
      </c>
      <c r="DV15" s="85">
        <v>7.962792889597993E-2</v>
      </c>
      <c r="DW15" s="85">
        <v>9.0505967031260681E-2</v>
      </c>
      <c r="DX15" s="85">
        <v>2.119957599391447E-2</v>
      </c>
      <c r="DY15" s="85">
        <v>4.7391023942815304E-3</v>
      </c>
      <c r="DZ15" s="85">
        <v>2.4951980662312374E-2</v>
      </c>
      <c r="EA15" s="85">
        <v>6.4430624626702652E-3</v>
      </c>
      <c r="EB15" s="85">
        <v>0</v>
      </c>
      <c r="EC15" s="85">
        <v>2.1125349027423919E-2</v>
      </c>
      <c r="ED15" s="85">
        <v>7.9507410245259445E-3</v>
      </c>
      <c r="EE15" s="85">
        <v>3.2116160002534859E-2</v>
      </c>
      <c r="EF15" s="85">
        <v>4.7139121989493729E-2</v>
      </c>
      <c r="EG15" s="85">
        <v>6.4759234831827744E-2</v>
      </c>
      <c r="EH15" s="85">
        <v>0</v>
      </c>
      <c r="EI15" s="86">
        <v>0.19945499296765121</v>
      </c>
    </row>
    <row r="16" spans="2:139" ht="19.5" customHeight="1">
      <c r="B16" s="95" t="s">
        <v>12</v>
      </c>
      <c r="C16" s="96" t="s">
        <v>112</v>
      </c>
      <c r="D16" s="193">
        <v>0.41228207442443532</v>
      </c>
      <c r="E16" s="193">
        <v>0.30417198497082071</v>
      </c>
      <c r="F16" s="193">
        <v>0.45109591036565327</v>
      </c>
      <c r="G16" s="194">
        <v>5.1546863396415765E-3</v>
      </c>
      <c r="H16" s="193">
        <v>5.6289222571751507E-2</v>
      </c>
      <c r="I16" s="195">
        <v>5.33591723041675E-2</v>
      </c>
      <c r="J16" s="6"/>
      <c r="K16" s="112" t="s">
        <v>106</v>
      </c>
      <c r="L16" s="118">
        <f t="shared" si="42"/>
        <v>0.54308133964057781</v>
      </c>
      <c r="M16" s="119">
        <f t="shared" si="42"/>
        <v>0.59867560497056904</v>
      </c>
      <c r="N16" s="84">
        <v>9</v>
      </c>
      <c r="O16" s="6"/>
      <c r="P16" s="112" t="s">
        <v>106</v>
      </c>
      <c r="Q16" s="118">
        <f>IFERROR(L30/L42,"")</f>
        <v>0.54308133964057781</v>
      </c>
      <c r="R16" s="119">
        <f t="shared" si="39"/>
        <v>0.59867560497056904</v>
      </c>
      <c r="S16" s="84">
        <v>9</v>
      </c>
      <c r="U16" s="64" t="s">
        <v>12</v>
      </c>
      <c r="V16" s="65" t="s">
        <v>112</v>
      </c>
      <c r="W16" s="200">
        <v>6.8077867546350587E-5</v>
      </c>
      <c r="X16" s="200">
        <v>1.2536667063613861E-3</v>
      </c>
      <c r="Y16" s="200">
        <v>8.6477403129692543E-5</v>
      </c>
      <c r="Z16" s="200">
        <v>8.9306906224587737E-5</v>
      </c>
      <c r="AA16" s="200">
        <v>1.4914340886010315E-4</v>
      </c>
      <c r="AB16" s="200">
        <v>1.6061618116340042E-4</v>
      </c>
      <c r="AC16" s="200">
        <v>1.1013393366472322E-4</v>
      </c>
      <c r="AD16" s="200">
        <v>1.5441109597377565E-3</v>
      </c>
      <c r="AE16" s="200">
        <v>5.4689848207016523E-4</v>
      </c>
      <c r="AF16" s="200">
        <v>1.7619358991906333E-4</v>
      </c>
      <c r="AG16" s="200">
        <v>1.6088621785701065E-4</v>
      </c>
      <c r="AH16" s="200">
        <v>2.1240256355567074E-3</v>
      </c>
      <c r="AI16" s="200">
        <v>1.0511828306656914</v>
      </c>
      <c r="AJ16" s="200">
        <v>1.0448717301052358E-3</v>
      </c>
      <c r="AK16" s="200">
        <v>1.6793892107961803E-3</v>
      </c>
      <c r="AL16" s="200">
        <v>4.261439465290436E-4</v>
      </c>
      <c r="AM16" s="200">
        <v>5.0632711650957108E-4</v>
      </c>
      <c r="AN16" s="200">
        <v>5.0995828944397803E-4</v>
      </c>
      <c r="AO16" s="200">
        <v>3.7545737453790866E-4</v>
      </c>
      <c r="AP16" s="200">
        <v>2.0621984439534184E-4</v>
      </c>
      <c r="AQ16" s="200">
        <v>1.6136706190901179E-4</v>
      </c>
      <c r="AR16" s="200">
        <v>4.0916963932250891E-4</v>
      </c>
      <c r="AS16" s="200">
        <v>1.4428931956788236E-4</v>
      </c>
      <c r="AT16" s="200">
        <v>1.5064075340385952E-4</v>
      </c>
      <c r="AU16" s="200">
        <v>2.128560016379943E-4</v>
      </c>
      <c r="AV16" s="200">
        <v>2.2739826650924487E-4</v>
      </c>
      <c r="AW16" s="200">
        <v>6.2116620441690984E-5</v>
      </c>
      <c r="AX16" s="200">
        <v>3.771759194807514E-4</v>
      </c>
      <c r="AY16" s="200">
        <v>2.9690177277609422E-4</v>
      </c>
      <c r="AZ16" s="200">
        <v>1.9180226833678888E-4</v>
      </c>
      <c r="BA16" s="200">
        <v>1.0037873178568559E-4</v>
      </c>
      <c r="BB16" s="200">
        <v>1.0067527750213814E-4</v>
      </c>
      <c r="BC16" s="200">
        <v>1.7267860749671214E-4</v>
      </c>
      <c r="BD16" s="200">
        <v>3.8428408206671581E-3</v>
      </c>
      <c r="BE16" s="200">
        <v>1.1832073008652042E-4</v>
      </c>
      <c r="BF16" s="200">
        <v>8.1610498717866916E-5</v>
      </c>
      <c r="BG16" s="201">
        <v>1.347184171448873E-4</v>
      </c>
      <c r="BH16" s="13"/>
      <c r="BI16" s="64" t="s">
        <v>12</v>
      </c>
      <c r="BJ16" s="65" t="s">
        <v>112</v>
      </c>
      <c r="BK16" s="75">
        <f t="shared" si="35"/>
        <v>6.4525648771481981E-5</v>
      </c>
      <c r="BL16" s="63">
        <f t="shared" si="36"/>
        <v>1.2535418540162103E-3</v>
      </c>
      <c r="BM16" s="63">
        <f t="shared" si="37"/>
        <v>8.084579855521451E-5</v>
      </c>
      <c r="BN16" s="63">
        <f t="shared" si="38"/>
        <v>8.8255559457213738E-5</v>
      </c>
      <c r="BO16" s="63">
        <f t="shared" si="40"/>
        <v>1.4306060027907794E-4</v>
      </c>
      <c r="BP16" s="63">
        <f t="shared" si="41"/>
        <v>1.590419247908525E-4</v>
      </c>
      <c r="BQ16" s="63">
        <f t="shared" si="43"/>
        <v>1.0964842058261195E-4</v>
      </c>
      <c r="BR16" s="63">
        <f t="shared" si="44"/>
        <v>1.4810535195148656E-3</v>
      </c>
      <c r="BS16" s="63">
        <f t="shared" si="45"/>
        <v>5.300787270856918E-4</v>
      </c>
      <c r="BT16" s="63">
        <f t="shared" si="46"/>
        <v>1.7597426827987273E-4</v>
      </c>
      <c r="BU16" s="63">
        <f t="shared" si="47"/>
        <v>1.5835791542245122E-4</v>
      </c>
      <c r="BV16" s="63">
        <f t="shared" ref="BV16:BV40" si="48">AH16/$AH$15</f>
        <v>2.0991843548314906E-3</v>
      </c>
      <c r="BW16" s="63">
        <f>AI16/$AI$16</f>
        <v>1</v>
      </c>
      <c r="BX16" s="63">
        <f t="shared" si="11"/>
        <v>1.0447226870705731E-3</v>
      </c>
      <c r="BY16" s="63">
        <f t="shared" si="12"/>
        <v>1.6364367678182153E-3</v>
      </c>
      <c r="BZ16" s="63">
        <f t="shared" si="13"/>
        <v>4.2545410959523677E-4</v>
      </c>
      <c r="CA16" s="63">
        <f t="shared" si="14"/>
        <v>5.0625080868168886E-4</v>
      </c>
      <c r="CB16" s="63">
        <f t="shared" si="15"/>
        <v>4.951830704468472E-4</v>
      </c>
      <c r="CC16" s="63">
        <f t="shared" si="16"/>
        <v>3.6587700545552283E-4</v>
      </c>
      <c r="CD16" s="63">
        <f t="shared" si="17"/>
        <v>1.7622471211891017E-4</v>
      </c>
      <c r="CE16" s="63">
        <f t="shared" si="18"/>
        <v>1.6025562833860236E-4</v>
      </c>
      <c r="CF16" s="63">
        <f t="shared" si="19"/>
        <v>3.7231111667646608E-4</v>
      </c>
      <c r="CG16" s="63">
        <f t="shared" si="20"/>
        <v>1.4421560844100914E-4</v>
      </c>
      <c r="CH16" s="63">
        <f t="shared" si="21"/>
        <v>1.4972298351996545E-4</v>
      </c>
      <c r="CI16" s="63">
        <f t="shared" si="22"/>
        <v>2.1208670751277301E-4</v>
      </c>
      <c r="CJ16" s="63">
        <f t="shared" si="23"/>
        <v>2.1998122907527506E-4</v>
      </c>
      <c r="CK16" s="63">
        <f t="shared" si="24"/>
        <v>6.0325625233373676E-5</v>
      </c>
      <c r="CL16" s="63">
        <f t="shared" si="25"/>
        <v>3.6010639534451273E-4</v>
      </c>
      <c r="CM16" s="63">
        <f t="shared" si="26"/>
        <v>2.6146818561690113E-4</v>
      </c>
      <c r="CN16" s="63">
        <f t="shared" si="27"/>
        <v>1.9175688291622246E-4</v>
      </c>
      <c r="CO16" s="63">
        <f t="shared" si="28"/>
        <v>1.0037181586538612E-4</v>
      </c>
      <c r="CP16" s="63">
        <f t="shared" si="29"/>
        <v>9.9177600951178986E-5</v>
      </c>
      <c r="CQ16" s="63">
        <f t="shared" si="30"/>
        <v>1.7262216606393657E-4</v>
      </c>
      <c r="CR16" s="63">
        <f t="shared" si="31"/>
        <v>3.5698504534909547E-3</v>
      </c>
      <c r="CS16" s="63">
        <f t="shared" si="32"/>
        <v>1.1664379783431328E-4</v>
      </c>
      <c r="CT16" s="63">
        <f t="shared" si="33"/>
        <v>8.1566790770443509E-5</v>
      </c>
      <c r="CU16" s="72">
        <f t="shared" si="34"/>
        <v>1.3453731526853768E-4</v>
      </c>
      <c r="CV16" s="15"/>
      <c r="CW16" s="64" t="s">
        <v>12</v>
      </c>
      <c r="CX16" s="89" t="s">
        <v>112</v>
      </c>
      <c r="CY16" s="102">
        <v>0.30877961751541522</v>
      </c>
      <c r="CZ16" s="85">
        <v>0.17029158232843847</v>
      </c>
      <c r="DA16" s="85">
        <v>0.15570192080893439</v>
      </c>
      <c r="DB16" s="85">
        <v>0.19722199730332016</v>
      </c>
      <c r="DC16" s="85">
        <v>0.15318490820233291</v>
      </c>
      <c r="DD16" s="85">
        <v>0.11977717979472273</v>
      </c>
      <c r="DE16" s="85">
        <v>0.30710914272596457</v>
      </c>
      <c r="DF16" s="85">
        <v>0.35648116967800791</v>
      </c>
      <c r="DG16" s="85">
        <v>0.20539969730109142</v>
      </c>
      <c r="DH16" s="85">
        <v>0.17755094973126384</v>
      </c>
      <c r="DI16" s="85">
        <v>0.19170193686206641</v>
      </c>
      <c r="DJ16" s="85">
        <v>0.21237621432240453</v>
      </c>
      <c r="DK16" s="85">
        <v>0.15401754350749713</v>
      </c>
      <c r="DL16" s="85">
        <v>0.10600117565328916</v>
      </c>
      <c r="DM16" s="85">
        <v>0.44234097316828763</v>
      </c>
      <c r="DN16" s="85">
        <v>9.6005055215338933E-2</v>
      </c>
      <c r="DO16" s="85">
        <v>5.5261454757684333E-2</v>
      </c>
      <c r="DP16" s="85">
        <v>0.2249644128198019</v>
      </c>
      <c r="DQ16" s="85">
        <v>0.17541857320508511</v>
      </c>
      <c r="DR16" s="85">
        <v>0.13703135343844558</v>
      </c>
      <c r="DS16" s="85">
        <v>7.8239478826467833E-3</v>
      </c>
      <c r="DT16" s="85">
        <v>0</v>
      </c>
      <c r="DU16" s="85">
        <v>0.28293830326019009</v>
      </c>
      <c r="DV16" s="85">
        <v>8.7772839604308931E-3</v>
      </c>
      <c r="DW16" s="85">
        <v>5.0704428756226877E-3</v>
      </c>
      <c r="DX16" s="85">
        <v>1.2340747370809054E-3</v>
      </c>
      <c r="DY16" s="85">
        <v>4.9954614405205025E-4</v>
      </c>
      <c r="DZ16" s="85">
        <v>1.3031093407369931E-3</v>
      </c>
      <c r="EA16" s="85">
        <v>1.2265504734079431E-2</v>
      </c>
      <c r="EB16" s="85">
        <v>0</v>
      </c>
      <c r="EC16" s="85">
        <v>1.5743980745908034E-2</v>
      </c>
      <c r="ED16" s="85">
        <v>4.4257343435210033E-4</v>
      </c>
      <c r="EE16" s="85">
        <v>3.3798145854842243E-4</v>
      </c>
      <c r="EF16" s="85">
        <v>0.11972437780478236</v>
      </c>
      <c r="EG16" s="85">
        <v>1.4544442170437264E-3</v>
      </c>
      <c r="EH16" s="85">
        <v>0</v>
      </c>
      <c r="EI16" s="86">
        <v>2.7096518987341771E-2</v>
      </c>
    </row>
    <row r="17" spans="2:140" ht="19.5" customHeight="1">
      <c r="B17" s="95" t="s">
        <v>13</v>
      </c>
      <c r="C17" s="96" t="s">
        <v>113</v>
      </c>
      <c r="D17" s="193">
        <v>1.6799550561779841E-2</v>
      </c>
      <c r="E17" s="193">
        <v>0.26998116929643329</v>
      </c>
      <c r="F17" s="193">
        <v>0.55737905467639726</v>
      </c>
      <c r="G17" s="194">
        <v>2.142520639861048E-3</v>
      </c>
      <c r="H17" s="193">
        <v>1.1159092147301899</v>
      </c>
      <c r="I17" s="195">
        <v>1.0477620871130791</v>
      </c>
      <c r="J17" s="6"/>
      <c r="K17" s="112" t="s">
        <v>220</v>
      </c>
      <c r="L17" s="118">
        <f t="shared" si="42"/>
        <v>0.61430064307162602</v>
      </c>
      <c r="M17" s="119">
        <f t="shared" si="42"/>
        <v>0.57307815555972996</v>
      </c>
      <c r="N17" s="84">
        <v>10</v>
      </c>
      <c r="O17" s="6"/>
      <c r="P17" s="112" t="s">
        <v>220</v>
      </c>
      <c r="Q17" s="118">
        <f>IFERROR(L31/L43,"")</f>
        <v>0.61430064307162602</v>
      </c>
      <c r="R17" s="119">
        <f t="shared" si="39"/>
        <v>0.57307815555972996</v>
      </c>
      <c r="S17" s="84">
        <v>10</v>
      </c>
      <c r="U17" s="64" t="s">
        <v>13</v>
      </c>
      <c r="V17" s="65" t="s">
        <v>113</v>
      </c>
      <c r="W17" s="200">
        <v>7.2549178084307467E-6</v>
      </c>
      <c r="X17" s="200">
        <v>3.1359722011657991E-6</v>
      </c>
      <c r="Y17" s="200">
        <v>3.5933663810144437E-6</v>
      </c>
      <c r="Z17" s="200">
        <v>3.098921867812199E-6</v>
      </c>
      <c r="AA17" s="200">
        <v>2.8103676338214251E-6</v>
      </c>
      <c r="AB17" s="200">
        <v>3.4307054484478931E-6</v>
      </c>
      <c r="AC17" s="200">
        <v>1.491246204937078E-6</v>
      </c>
      <c r="AD17" s="200">
        <v>2.488675367917787E-6</v>
      </c>
      <c r="AE17" s="200">
        <v>2.9062473118088644E-6</v>
      </c>
      <c r="AF17" s="200">
        <v>1.8141922569712366E-6</v>
      </c>
      <c r="AG17" s="200">
        <v>2.328103333909186E-6</v>
      </c>
      <c r="AH17" s="200">
        <v>5.6153630165013042E-5</v>
      </c>
      <c r="AI17" s="200">
        <v>7.1593762431319024E-5</v>
      </c>
      <c r="AJ17" s="200">
        <v>1.0001426627721473</v>
      </c>
      <c r="AK17" s="200">
        <v>6.8196382064571985E-6</v>
      </c>
      <c r="AL17" s="200">
        <v>6.6841838519789459E-6</v>
      </c>
      <c r="AM17" s="200">
        <v>4.7740254563567029E-6</v>
      </c>
      <c r="AN17" s="200">
        <v>8.3950397662837803E-6</v>
      </c>
      <c r="AO17" s="200">
        <v>8.6053168522094799E-6</v>
      </c>
      <c r="AP17" s="200">
        <v>6.3610725436804817E-6</v>
      </c>
      <c r="AQ17" s="200">
        <v>2.6421029938896055E-6</v>
      </c>
      <c r="AR17" s="200">
        <v>7.336970222245216E-6</v>
      </c>
      <c r="AS17" s="200">
        <v>4.4730814090271307E-6</v>
      </c>
      <c r="AT17" s="200">
        <v>3.0731206539399801E-5</v>
      </c>
      <c r="AU17" s="200">
        <v>9.1884465757986174E-6</v>
      </c>
      <c r="AV17" s="200">
        <v>5.6330824263619752E-6</v>
      </c>
      <c r="AW17" s="200">
        <v>1.3350567797968866E-6</v>
      </c>
      <c r="AX17" s="200">
        <v>7.4233321192016937E-6</v>
      </c>
      <c r="AY17" s="200">
        <v>9.5847446286815943E-6</v>
      </c>
      <c r="AZ17" s="200">
        <v>6.5619877652169537E-5</v>
      </c>
      <c r="BA17" s="200">
        <v>2.8835352077249737E-6</v>
      </c>
      <c r="BB17" s="200">
        <v>1.7199211221648723E-4</v>
      </c>
      <c r="BC17" s="200">
        <v>5.5917840826634411E-6</v>
      </c>
      <c r="BD17" s="200">
        <v>5.9400871229479884E-5</v>
      </c>
      <c r="BE17" s="200">
        <v>1.9130223203284118E-5</v>
      </c>
      <c r="BF17" s="200">
        <v>4.1924371646039169E-4</v>
      </c>
      <c r="BG17" s="201">
        <v>1.0956898311276246E-5</v>
      </c>
      <c r="BH17" s="13"/>
      <c r="BI17" s="64" t="s">
        <v>13</v>
      </c>
      <c r="BJ17" s="65" t="s">
        <v>113</v>
      </c>
      <c r="BK17" s="75">
        <f t="shared" si="35"/>
        <v>6.8763651865865013E-6</v>
      </c>
      <c r="BL17" s="63">
        <f t="shared" si="36"/>
        <v>3.1356598905000259E-6</v>
      </c>
      <c r="BM17" s="63">
        <f t="shared" si="37"/>
        <v>3.3593582145255931E-6</v>
      </c>
      <c r="BN17" s="63">
        <f t="shared" si="38"/>
        <v>3.0624404619971134E-6</v>
      </c>
      <c r="BO17" s="63">
        <f t="shared" si="40"/>
        <v>2.6957468906756142E-6</v>
      </c>
      <c r="BP17" s="63">
        <f t="shared" si="41"/>
        <v>3.3970798829822344E-6</v>
      </c>
      <c r="BQ17" s="63">
        <f t="shared" si="43"/>
        <v>1.4846722134609374E-6</v>
      </c>
      <c r="BR17" s="63">
        <f t="shared" si="44"/>
        <v>2.3870443955728272E-6</v>
      </c>
      <c r="BS17" s="63">
        <f t="shared" si="45"/>
        <v>2.8168662487569502E-6</v>
      </c>
      <c r="BT17" s="63">
        <f t="shared" si="46"/>
        <v>1.8119339930934836E-6</v>
      </c>
      <c r="BU17" s="63">
        <f t="shared" si="47"/>
        <v>2.2915175442409878E-6</v>
      </c>
      <c r="BV17" s="63">
        <f t="shared" si="48"/>
        <v>5.549689228609216E-5</v>
      </c>
      <c r="BW17" s="63">
        <f t="shared" ref="BW17:BW40" si="49">AI17/$AI$16</f>
        <v>6.8107811831344544E-5</v>
      </c>
      <c r="BX17" s="63">
        <f>AJ17/$AJ$17</f>
        <v>1</v>
      </c>
      <c r="BY17" s="63">
        <f t="shared" si="12"/>
        <v>6.6452175782251434E-6</v>
      </c>
      <c r="BZ17" s="63">
        <f t="shared" si="13"/>
        <v>6.6733635718106906E-6</v>
      </c>
      <c r="CA17" s="63">
        <f t="shared" si="14"/>
        <v>4.7733059698805675E-6</v>
      </c>
      <c r="CB17" s="63">
        <f t="shared" si="15"/>
        <v>8.1518070282265018E-6</v>
      </c>
      <c r="CC17" s="63">
        <f t="shared" si="16"/>
        <v>8.3857390329789839E-6</v>
      </c>
      <c r="CD17" s="63">
        <f t="shared" si="17"/>
        <v>5.4358404791955E-6</v>
      </c>
      <c r="CE17" s="63">
        <f t="shared" si="18"/>
        <v>2.6239052159221046E-6</v>
      </c>
      <c r="CF17" s="63">
        <f t="shared" si="19"/>
        <v>6.6760465927752068E-6</v>
      </c>
      <c r="CG17" s="63">
        <f t="shared" si="20"/>
        <v>4.4707963066214744E-6</v>
      </c>
      <c r="CH17" s="63">
        <f t="shared" si="21"/>
        <v>3.0543978480456309E-5</v>
      </c>
      <c r="CI17" s="63">
        <f t="shared" si="22"/>
        <v>9.1552381254083242E-6</v>
      </c>
      <c r="CJ17" s="63">
        <f t="shared" si="23"/>
        <v>5.44934846978291E-6</v>
      </c>
      <c r="CK17" s="63">
        <f t="shared" si="24"/>
        <v>1.2965633737093442E-6</v>
      </c>
      <c r="CL17" s="63">
        <f t="shared" si="25"/>
        <v>7.0873808024939055E-6</v>
      </c>
      <c r="CM17" s="63">
        <f t="shared" si="26"/>
        <v>8.4408582819499421E-6</v>
      </c>
      <c r="CN17" s="63">
        <f t="shared" si="27"/>
        <v>6.5604350277177642E-5</v>
      </c>
      <c r="CO17" s="63">
        <f t="shared" si="28"/>
        <v>2.8833365371567907E-6</v>
      </c>
      <c r="CP17" s="63">
        <f t="shared" si="29"/>
        <v>1.6943350438537302E-4</v>
      </c>
      <c r="CQ17" s="63">
        <f t="shared" si="30"/>
        <v>5.5899563617316334E-6</v>
      </c>
      <c r="CR17" s="63">
        <f t="shared" si="31"/>
        <v>5.5181111316367784E-5</v>
      </c>
      <c r="CS17" s="63">
        <f t="shared" si="32"/>
        <v>1.8859094988827951E-5</v>
      </c>
      <c r="CT17" s="63">
        <f t="shared" si="33"/>
        <v>4.1901918306573631E-4</v>
      </c>
      <c r="CU17" s="72">
        <f t="shared" si="34"/>
        <v>1.0942168960344145E-5</v>
      </c>
      <c r="CV17" s="15"/>
      <c r="CW17" s="64" t="s">
        <v>13</v>
      </c>
      <c r="CX17" s="89" t="s">
        <v>113</v>
      </c>
      <c r="CY17" s="102">
        <v>7.9013427650317693E-3</v>
      </c>
      <c r="CZ17" s="85">
        <v>5.2673945153449983E-3</v>
      </c>
      <c r="DA17" s="85">
        <v>6.8048732963460534E-2</v>
      </c>
      <c r="DB17" s="85">
        <v>1.3302095031561011E-2</v>
      </c>
      <c r="DC17" s="85">
        <v>5.5717850195555491E-3</v>
      </c>
      <c r="DD17" s="85">
        <v>1.7623508605895528E-2</v>
      </c>
      <c r="DE17" s="85">
        <v>2.3149366464913411E-2</v>
      </c>
      <c r="DF17" s="85">
        <v>1.5016653706980475E-2</v>
      </c>
      <c r="DG17" s="85">
        <v>2.5185739935887994E-2</v>
      </c>
      <c r="DH17" s="85">
        <v>2.2784807251987491E-2</v>
      </c>
      <c r="DI17" s="85">
        <v>1.0630751040970544E-2</v>
      </c>
      <c r="DJ17" s="85">
        <v>1.6324667909554339E-2</v>
      </c>
      <c r="DK17" s="85">
        <v>1.4038318713743753E-2</v>
      </c>
      <c r="DL17" s="85">
        <v>1.9986105915673597E-2</v>
      </c>
      <c r="DM17" s="85">
        <v>2.6491795972774665E-2</v>
      </c>
      <c r="DN17" s="85">
        <v>1.8894762374447534E-2</v>
      </c>
      <c r="DO17" s="85">
        <v>2.1741316839593947E-2</v>
      </c>
      <c r="DP17" s="85">
        <v>9.6023519772696006E-3</v>
      </c>
      <c r="DQ17" s="85">
        <v>3.3219094110383679E-2</v>
      </c>
      <c r="DR17" s="85">
        <v>2.8189846698808044E-2</v>
      </c>
      <c r="DS17" s="85">
        <v>3.3039781666839581E-2</v>
      </c>
      <c r="DT17" s="85">
        <v>0</v>
      </c>
      <c r="DU17" s="85">
        <v>2.6085758786196376E-2</v>
      </c>
      <c r="DV17" s="85">
        <v>1.9502078811734463E-2</v>
      </c>
      <c r="DW17" s="85">
        <v>3.7052333228543004E-2</v>
      </c>
      <c r="DX17" s="85">
        <v>4.0903987965859572E-3</v>
      </c>
      <c r="DY17" s="85">
        <v>6.1858762795107209E-4</v>
      </c>
      <c r="DZ17" s="85">
        <v>1.4483944237578195E-2</v>
      </c>
      <c r="EA17" s="85">
        <v>7.3390710017967615E-3</v>
      </c>
      <c r="EB17" s="85">
        <v>0</v>
      </c>
      <c r="EC17" s="85">
        <v>5.5433358090385174E-2</v>
      </c>
      <c r="ED17" s="85">
        <v>0.18192095409681194</v>
      </c>
      <c r="EE17" s="85">
        <v>3.0296869182692181E-2</v>
      </c>
      <c r="EF17" s="85">
        <v>6.9460166110095783E-2</v>
      </c>
      <c r="EG17" s="85">
        <v>0.27765600727484752</v>
      </c>
      <c r="EH17" s="85">
        <v>0</v>
      </c>
      <c r="EI17" s="86">
        <v>1.6504043600562589E-2</v>
      </c>
    </row>
    <row r="18" spans="2:140" ht="19.5" customHeight="1" thickBot="1">
      <c r="B18" s="95" t="s">
        <v>14</v>
      </c>
      <c r="C18" s="96" t="s">
        <v>91</v>
      </c>
      <c r="D18" s="193">
        <v>8.7882550672593096E-2</v>
      </c>
      <c r="E18" s="193">
        <v>0.12049227740397193</v>
      </c>
      <c r="F18" s="193">
        <v>0.3559439274630482</v>
      </c>
      <c r="G18" s="194">
        <v>3.6868261516775132E-3</v>
      </c>
      <c r="H18" s="193">
        <v>4.6324097790072419E-2</v>
      </c>
      <c r="I18" s="195">
        <v>4.5734664504137434E-2</v>
      </c>
      <c r="J18" s="6"/>
      <c r="K18" s="113" t="s">
        <v>107</v>
      </c>
      <c r="L18" s="120">
        <f>AVERAGE(L9:L17)</f>
        <v>0.62992868665934032</v>
      </c>
      <c r="M18" s="121">
        <f>AVERAGE(M9:M17)</f>
        <v>0.61767047883349513</v>
      </c>
      <c r="N18" s="84">
        <v>11</v>
      </c>
      <c r="O18" s="6"/>
      <c r="P18" s="113" t="s">
        <v>107</v>
      </c>
      <c r="Q18" s="120">
        <f>AVERAGE(L9:L17)</f>
        <v>0.62992868665934032</v>
      </c>
      <c r="R18" s="121">
        <f>AVERAGE(R9:R17)</f>
        <v>0.61767047883349513</v>
      </c>
      <c r="S18" s="84">
        <v>11</v>
      </c>
      <c r="U18" s="64" t="s">
        <v>14</v>
      </c>
      <c r="V18" s="65" t="s">
        <v>91</v>
      </c>
      <c r="W18" s="200">
        <v>1.8808011307338096E-5</v>
      </c>
      <c r="X18" s="200">
        <v>3.573133365253518E-5</v>
      </c>
      <c r="Y18" s="200">
        <v>2.2315265979063873E-5</v>
      </c>
      <c r="Z18" s="200">
        <v>2.5875370988445502E-5</v>
      </c>
      <c r="AA18" s="200">
        <v>1.9908929123760636E-5</v>
      </c>
      <c r="AB18" s="200">
        <v>3.9229049125794808E-5</v>
      </c>
      <c r="AC18" s="200">
        <v>1.3872105743583042E-5</v>
      </c>
      <c r="AD18" s="200">
        <v>2.2051418889762208E-5</v>
      </c>
      <c r="AE18" s="200">
        <v>3.085239115023502E-5</v>
      </c>
      <c r="AF18" s="200">
        <v>5.253046568090228E-5</v>
      </c>
      <c r="AG18" s="200">
        <v>1.9546894725250332E-5</v>
      </c>
      <c r="AH18" s="200">
        <v>1.0094040832231783E-3</v>
      </c>
      <c r="AI18" s="200">
        <v>1.7213788710236336E-3</v>
      </c>
      <c r="AJ18" s="200">
        <v>1.1604598872096739E-2</v>
      </c>
      <c r="AK18" s="200">
        <v>1.0262475421126303</v>
      </c>
      <c r="AL18" s="200">
        <v>9.759815500140618E-3</v>
      </c>
      <c r="AM18" s="200">
        <v>2.6211062061686101E-2</v>
      </c>
      <c r="AN18" s="200">
        <v>1.9041119290778789E-3</v>
      </c>
      <c r="AO18" s="200">
        <v>3.3151877076758891E-4</v>
      </c>
      <c r="AP18" s="200">
        <v>7.8616551282691786E-5</v>
      </c>
      <c r="AQ18" s="200">
        <v>3.3791494287730181E-5</v>
      </c>
      <c r="AR18" s="200">
        <v>7.3655296925496301E-5</v>
      </c>
      <c r="AS18" s="200">
        <v>4.3741695170108192E-5</v>
      </c>
      <c r="AT18" s="200">
        <v>4.385862977736343E-5</v>
      </c>
      <c r="AU18" s="200">
        <v>6.2069894467784107E-5</v>
      </c>
      <c r="AV18" s="200">
        <v>7.2345474951955707E-5</v>
      </c>
      <c r="AW18" s="200">
        <v>1.6683934871108515E-5</v>
      </c>
      <c r="AX18" s="200">
        <v>8.9072962272848633E-5</v>
      </c>
      <c r="AY18" s="200">
        <v>2.0724889344297042E-4</v>
      </c>
      <c r="AZ18" s="200">
        <v>2.8503237131932122E-4</v>
      </c>
      <c r="BA18" s="200">
        <v>6.8413549818685423E-5</v>
      </c>
      <c r="BB18" s="200">
        <v>3.3377461923434089E-5</v>
      </c>
      <c r="BC18" s="200">
        <v>6.412045605503002E-5</v>
      </c>
      <c r="BD18" s="200">
        <v>8.4077955667613135E-4</v>
      </c>
      <c r="BE18" s="200">
        <v>3.62235685098143E-5</v>
      </c>
      <c r="BF18" s="200">
        <v>3.2774575194125352E-3</v>
      </c>
      <c r="BG18" s="201">
        <v>6.7446721604466858E-5</v>
      </c>
      <c r="BH18" s="13"/>
      <c r="BI18" s="64" t="s">
        <v>14</v>
      </c>
      <c r="BJ18" s="65" t="s">
        <v>91</v>
      </c>
      <c r="BK18" s="75">
        <f t="shared" si="35"/>
        <v>1.7826632581889917E-5</v>
      </c>
      <c r="BL18" s="63">
        <f t="shared" si="36"/>
        <v>3.5727775178197353E-5</v>
      </c>
      <c r="BM18" s="63">
        <f t="shared" si="37"/>
        <v>2.0862045259890353E-5</v>
      </c>
      <c r="BN18" s="63">
        <f t="shared" si="38"/>
        <v>2.5570758626497895E-5</v>
      </c>
      <c r="BO18" s="63">
        <f t="shared" si="40"/>
        <v>1.9096944163522611E-5</v>
      </c>
      <c r="BP18" s="63">
        <f t="shared" si="41"/>
        <v>3.8844551249379412E-5</v>
      </c>
      <c r="BQ18" s="63">
        <f t="shared" si="43"/>
        <v>1.381095212279761E-5</v>
      </c>
      <c r="BR18" s="63">
        <f t="shared" si="44"/>
        <v>2.1150896799881266E-5</v>
      </c>
      <c r="BS18" s="63">
        <f t="shared" si="45"/>
        <v>2.9903531943554114E-5</v>
      </c>
      <c r="BT18" s="63">
        <f t="shared" si="46"/>
        <v>5.2465076991984179E-5</v>
      </c>
      <c r="BU18" s="63">
        <f t="shared" si="47"/>
        <v>1.9239718248730446E-5</v>
      </c>
      <c r="BV18" s="63">
        <f t="shared" si="48"/>
        <v>9.9759872184864156E-4</v>
      </c>
      <c r="BW18" s="63">
        <f t="shared" si="49"/>
        <v>1.6375637242224757E-3</v>
      </c>
      <c r="BX18" s="63">
        <f t="shared" ref="BX18:BX40" si="50">AJ18/$AJ$17</f>
        <v>1.160294356400283E-2</v>
      </c>
      <c r="BY18" s="63">
        <f>AK18/$AK$18</f>
        <v>1</v>
      </c>
      <c r="BZ18" s="63">
        <f t="shared" si="13"/>
        <v>9.7440164227303311E-3</v>
      </c>
      <c r="CA18" s="63">
        <f t="shared" si="14"/>
        <v>2.6207111830408341E-2</v>
      </c>
      <c r="CB18" s="63">
        <f t="shared" si="15"/>
        <v>1.8489433568053314E-3</v>
      </c>
      <c r="CC18" s="63">
        <f t="shared" si="16"/>
        <v>3.2305956235384741E-4</v>
      </c>
      <c r="CD18" s="63">
        <f t="shared" si="17"/>
        <v>6.7181600093801832E-5</v>
      </c>
      <c r="CE18" s="63">
        <f t="shared" si="18"/>
        <v>3.3558751615828163E-5</v>
      </c>
      <c r="CF18" s="63">
        <f t="shared" si="19"/>
        <v>6.7020333895921225E-5</v>
      </c>
      <c r="CG18" s="63">
        <f t="shared" si="20"/>
        <v>4.3719349443813342E-5</v>
      </c>
      <c r="CH18" s="63">
        <f t="shared" si="21"/>
        <v>4.3591423668465331E-5</v>
      </c>
      <c r="CI18" s="63">
        <f t="shared" si="22"/>
        <v>6.1845564381717848E-5</v>
      </c>
      <c r="CJ18" s="63">
        <f t="shared" si="23"/>
        <v>6.9985786357429125E-5</v>
      </c>
      <c r="CK18" s="63">
        <f t="shared" si="24"/>
        <v>1.6202890551608187E-5</v>
      </c>
      <c r="CL18" s="63">
        <f t="shared" si="25"/>
        <v>8.5041864313318739E-5</v>
      </c>
      <c r="CM18" s="63">
        <f t="shared" si="26"/>
        <v>1.8251488239010984E-4</v>
      </c>
      <c r="CN18" s="63">
        <f t="shared" si="27"/>
        <v>2.8496492522413398E-4</v>
      </c>
      <c r="CO18" s="63">
        <f t="shared" si="28"/>
        <v>6.8408836243911831E-5</v>
      </c>
      <c r="CP18" s="63">
        <f t="shared" si="29"/>
        <v>3.2880928481525297E-5</v>
      </c>
      <c r="CQ18" s="63">
        <f t="shared" si="30"/>
        <v>6.4099497753000408E-5</v>
      </c>
      <c r="CR18" s="63">
        <f t="shared" si="31"/>
        <v>7.8105168071081503E-4</v>
      </c>
      <c r="CS18" s="63">
        <f t="shared" si="32"/>
        <v>3.5710180278692638E-5</v>
      </c>
      <c r="CT18" s="63">
        <f t="shared" si="33"/>
        <v>3.2757022190137942E-3</v>
      </c>
      <c r="CU18" s="72">
        <f t="shared" si="34"/>
        <v>6.7356053022582754E-5</v>
      </c>
      <c r="CV18" s="15"/>
      <c r="CW18" s="64" t="s">
        <v>14</v>
      </c>
      <c r="CX18" s="89" t="s">
        <v>91</v>
      </c>
      <c r="CY18" s="102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5">
        <v>0</v>
      </c>
      <c r="DN18" s="85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5">
        <v>0</v>
      </c>
      <c r="EH18" s="85">
        <v>0</v>
      </c>
      <c r="EI18" s="86">
        <v>0</v>
      </c>
    </row>
    <row r="19" spans="2:140" ht="19.5" customHeight="1">
      <c r="B19" s="95" t="s">
        <v>15</v>
      </c>
      <c r="C19" s="96" t="s">
        <v>39</v>
      </c>
      <c r="D19" s="193">
        <v>1.5711713470188515E-2</v>
      </c>
      <c r="E19" s="193">
        <v>0.24758053753957254</v>
      </c>
      <c r="F19" s="193">
        <v>0.45759536613419122</v>
      </c>
      <c r="G19" s="194">
        <v>1.2035953935340736E-2</v>
      </c>
      <c r="H19" s="193">
        <v>0.18574481297906606</v>
      </c>
      <c r="I19" s="195">
        <v>0.16654522894517221</v>
      </c>
      <c r="J19" s="6"/>
      <c r="K19" s="122">
        <v>1</v>
      </c>
      <c r="L19" s="123">
        <v>2</v>
      </c>
      <c r="M19" s="123">
        <v>3</v>
      </c>
      <c r="N19" s="1"/>
      <c r="O19" s="6"/>
      <c r="P19" s="122">
        <v>1</v>
      </c>
      <c r="Q19" s="123">
        <v>2</v>
      </c>
      <c r="R19" s="123">
        <v>3</v>
      </c>
      <c r="S19" s="1"/>
      <c r="U19" s="64" t="s">
        <v>15</v>
      </c>
      <c r="V19" s="65" t="s">
        <v>39</v>
      </c>
      <c r="W19" s="200">
        <v>5.6134454008902501E-6</v>
      </c>
      <c r="X19" s="200">
        <v>5.3273694576525411E-6</v>
      </c>
      <c r="Y19" s="200">
        <v>2.6332201286992505E-6</v>
      </c>
      <c r="Z19" s="200">
        <v>2.416581122573256E-6</v>
      </c>
      <c r="AA19" s="200">
        <v>6.8438534573206772E-6</v>
      </c>
      <c r="AB19" s="200">
        <v>3.668002755804837E-6</v>
      </c>
      <c r="AC19" s="200">
        <v>1.6831109251217508E-6</v>
      </c>
      <c r="AD19" s="200">
        <v>3.5327587080490242E-6</v>
      </c>
      <c r="AE19" s="200">
        <v>4.1261350998204816E-6</v>
      </c>
      <c r="AF19" s="200">
        <v>2.9283320208777418E-6</v>
      </c>
      <c r="AG19" s="200">
        <v>2.2131895326859627E-5</v>
      </c>
      <c r="AH19" s="200">
        <v>4.5094806035392222E-4</v>
      </c>
      <c r="AI19" s="200">
        <v>5.3057580193524286E-4</v>
      </c>
      <c r="AJ19" s="200">
        <v>3.2965943802900732E-4</v>
      </c>
      <c r="AK19" s="200">
        <v>4.3307814777503281E-4</v>
      </c>
      <c r="AL19" s="200">
        <v>1.0016214132576204</v>
      </c>
      <c r="AM19" s="200">
        <v>3.8307856684965762E-4</v>
      </c>
      <c r="AN19" s="200">
        <v>5.7281483984486222E-4</v>
      </c>
      <c r="AO19" s="200">
        <v>1.7152977280300641E-5</v>
      </c>
      <c r="AP19" s="200">
        <v>1.2382652724361677E-4</v>
      </c>
      <c r="AQ19" s="200">
        <v>4.6404845239336181E-6</v>
      </c>
      <c r="AR19" s="200">
        <v>1.3455131150397219E-5</v>
      </c>
      <c r="AS19" s="200">
        <v>3.8753665512897129E-6</v>
      </c>
      <c r="AT19" s="200">
        <v>7.3575954038435152E-6</v>
      </c>
      <c r="AU19" s="200">
        <v>7.5972504835005441E-6</v>
      </c>
      <c r="AV19" s="200">
        <v>5.29826459960125E-6</v>
      </c>
      <c r="AW19" s="200">
        <v>2.621985305896213E-6</v>
      </c>
      <c r="AX19" s="200">
        <v>1.1617663102470816E-5</v>
      </c>
      <c r="AY19" s="200">
        <v>1.129818245976271E-5</v>
      </c>
      <c r="AZ19" s="200">
        <v>3.7054726727233629E-5</v>
      </c>
      <c r="BA19" s="200">
        <v>1.1667617386520734E-5</v>
      </c>
      <c r="BB19" s="200">
        <v>3.7152804247773251E-6</v>
      </c>
      <c r="BC19" s="200">
        <v>4.3133836571671251E-6</v>
      </c>
      <c r="BD19" s="200">
        <v>7.5839095755630059E-5</v>
      </c>
      <c r="BE19" s="200">
        <v>6.6078266487827725E-6</v>
      </c>
      <c r="BF19" s="200">
        <v>4.1863510720177367E-6</v>
      </c>
      <c r="BG19" s="201">
        <v>2.5637309761883707E-5</v>
      </c>
      <c r="BH19" s="13"/>
      <c r="BI19" s="64" t="s">
        <v>15</v>
      </c>
      <c r="BJ19" s="65" t="s">
        <v>39</v>
      </c>
      <c r="BK19" s="75">
        <f t="shared" si="35"/>
        <v>5.3205427753612417E-6</v>
      </c>
      <c r="BL19" s="63">
        <f t="shared" si="36"/>
        <v>5.3268389062970408E-6</v>
      </c>
      <c r="BM19" s="63">
        <f t="shared" si="37"/>
        <v>2.4617388632390642E-6</v>
      </c>
      <c r="BN19" s="63">
        <f t="shared" si="38"/>
        <v>2.3881324296477031E-6</v>
      </c>
      <c r="BO19" s="63">
        <f t="shared" si="40"/>
        <v>6.5647271395326866E-6</v>
      </c>
      <c r="BP19" s="63">
        <f t="shared" si="41"/>
        <v>3.6320513549495602E-6</v>
      </c>
      <c r="BQ19" s="63">
        <f t="shared" si="43"/>
        <v>1.6756911195668281E-6</v>
      </c>
      <c r="BR19" s="63">
        <f t="shared" si="44"/>
        <v>3.3884901115146581E-6</v>
      </c>
      <c r="BS19" s="63">
        <f t="shared" si="45"/>
        <v>3.9992366283726996E-6</v>
      </c>
      <c r="BT19" s="63">
        <f t="shared" si="46"/>
        <v>2.9246869020104306E-6</v>
      </c>
      <c r="BU19" s="63">
        <f t="shared" si="47"/>
        <v>2.1784095959196915E-5</v>
      </c>
      <c r="BV19" s="63">
        <f t="shared" si="48"/>
        <v>4.4567405274675522E-4</v>
      </c>
      <c r="BW19" s="63">
        <f t="shared" si="49"/>
        <v>5.0474169331631935E-4</v>
      </c>
      <c r="BX19" s="63">
        <f t="shared" si="50"/>
        <v>3.2961241460820515E-4</v>
      </c>
      <c r="BY19" s="63">
        <f t="shared" ref="BY19:BY40" si="51">AK19/$AK$18</f>
        <v>4.2200164190746747E-4</v>
      </c>
      <c r="BZ19" s="63">
        <f>AL19/$AL$19</f>
        <v>1</v>
      </c>
      <c r="CA19" s="63">
        <f t="shared" si="14"/>
        <v>3.8302083363255077E-4</v>
      </c>
      <c r="CB19" s="63">
        <f t="shared" si="15"/>
        <v>5.5621845367229464E-4</v>
      </c>
      <c r="CC19" s="63">
        <f t="shared" si="16"/>
        <v>1.6715292833672555E-5</v>
      </c>
      <c r="CD19" s="63">
        <f t="shared" si="17"/>
        <v>1.0581568510136873E-4</v>
      </c>
      <c r="CE19" s="63">
        <f t="shared" si="18"/>
        <v>4.6085226711127898E-6</v>
      </c>
      <c r="CF19" s="63">
        <f t="shared" si="19"/>
        <v>1.2243075786188016E-5</v>
      </c>
      <c r="CG19" s="63">
        <f t="shared" si="20"/>
        <v>3.873386795363232E-6</v>
      </c>
      <c r="CH19" s="63">
        <f t="shared" si="21"/>
        <v>7.3127696888431288E-6</v>
      </c>
      <c r="CI19" s="63">
        <f t="shared" si="22"/>
        <v>7.5697928590040958E-6</v>
      </c>
      <c r="CJ19" s="63">
        <f t="shared" si="23"/>
        <v>5.125451378667035E-6</v>
      </c>
      <c r="CK19" s="63">
        <f t="shared" si="24"/>
        <v>2.5463861653482076E-6</v>
      </c>
      <c r="CL19" s="63">
        <f t="shared" si="25"/>
        <v>1.1091892578712775E-5</v>
      </c>
      <c r="CM19" s="63">
        <f t="shared" si="26"/>
        <v>9.9498067690915121E-6</v>
      </c>
      <c r="CN19" s="63">
        <f t="shared" si="27"/>
        <v>3.704595861217914E-5</v>
      </c>
      <c r="CO19" s="63">
        <f t="shared" si="28"/>
        <v>1.1666813507945118E-5</v>
      </c>
      <c r="CP19" s="63">
        <f t="shared" si="29"/>
        <v>3.6600107646335186E-6</v>
      </c>
      <c r="CQ19" s="63">
        <f t="shared" si="30"/>
        <v>4.3119737920005558E-6</v>
      </c>
      <c r="CR19" s="63">
        <f t="shared" si="31"/>
        <v>7.0451585951607947E-5</v>
      </c>
      <c r="CS19" s="63">
        <f t="shared" si="32"/>
        <v>6.5141754549789909E-6</v>
      </c>
      <c r="CT19" s="63">
        <f t="shared" si="33"/>
        <v>4.1841089975858154E-6</v>
      </c>
      <c r="CU19" s="72">
        <f t="shared" si="34"/>
        <v>2.5602845543844092E-5</v>
      </c>
      <c r="CV19" s="15"/>
      <c r="CW19" s="64" t="s">
        <v>15</v>
      </c>
      <c r="CX19" s="89" t="s">
        <v>39</v>
      </c>
      <c r="CY19" s="102">
        <v>4.743810447901343E-3</v>
      </c>
      <c r="CZ19" s="85">
        <v>2.6243191072000752E-2</v>
      </c>
      <c r="DA19" s="85">
        <v>5.6107516075109477E-2</v>
      </c>
      <c r="DB19" s="85">
        <v>7.3635905975293348E-2</v>
      </c>
      <c r="DC19" s="85">
        <v>0.11582659142305286</v>
      </c>
      <c r="DD19" s="85">
        <v>5.3847106524535705E-2</v>
      </c>
      <c r="DE19" s="85">
        <v>0.12315160609403082</v>
      </c>
      <c r="DF19" s="85">
        <v>4.7942165104361188E-2</v>
      </c>
      <c r="DG19" s="85">
        <v>5.9773633859661765E-2</v>
      </c>
      <c r="DH19" s="85">
        <v>0.15750318072116784</v>
      </c>
      <c r="DI19" s="85">
        <v>4.0094358482267806E-2</v>
      </c>
      <c r="DJ19" s="85">
        <v>9.1641478067671214E-2</v>
      </c>
      <c r="DK19" s="85">
        <v>8.7848009795459564E-2</v>
      </c>
      <c r="DL19" s="85">
        <v>4.3541388339656921E-2</v>
      </c>
      <c r="DM19" s="85">
        <v>3.1041805379685608E-2</v>
      </c>
      <c r="DN19" s="85">
        <v>0.12235697625087043</v>
      </c>
      <c r="DO19" s="85">
        <v>3.8399315643914994E-2</v>
      </c>
      <c r="DP19" s="85">
        <v>4.7654587700194144E-2</v>
      </c>
      <c r="DQ19" s="85">
        <v>0.10036811599527495</v>
      </c>
      <c r="DR19" s="85">
        <v>3.2481188283532685E-2</v>
      </c>
      <c r="DS19" s="85">
        <v>0.23863105348493643</v>
      </c>
      <c r="DT19" s="85">
        <v>0.57830932672880142</v>
      </c>
      <c r="DU19" s="85">
        <v>4.8136807196363672E-2</v>
      </c>
      <c r="DV19" s="85">
        <v>3.9093939011113021E-2</v>
      </c>
      <c r="DW19" s="85">
        <v>3.8079102313811515E-2</v>
      </c>
      <c r="DX19" s="85">
        <v>2.1000754864836227E-2</v>
      </c>
      <c r="DY19" s="85">
        <v>1.5936905049845122E-2</v>
      </c>
      <c r="DZ19" s="85">
        <v>5.0467400685632158E-2</v>
      </c>
      <c r="EA19" s="85">
        <v>2.7095480423608393E-2</v>
      </c>
      <c r="EB19" s="85">
        <v>0</v>
      </c>
      <c r="EC19" s="85">
        <v>4.1274079366720881E-2</v>
      </c>
      <c r="ED19" s="85">
        <v>5.5349685277826265E-2</v>
      </c>
      <c r="EE19" s="85">
        <v>5.5608511851795127E-3</v>
      </c>
      <c r="EF19" s="85">
        <v>4.3972887502511743E-2</v>
      </c>
      <c r="EG19" s="85">
        <v>2.2765213831988762E-2</v>
      </c>
      <c r="EH19" s="85">
        <v>0</v>
      </c>
      <c r="EI19" s="86">
        <v>0.21165172292545711</v>
      </c>
    </row>
    <row r="20" spans="2:140" ht="19.5" customHeight="1">
      <c r="B20" s="95" t="s">
        <v>16</v>
      </c>
      <c r="C20" s="96" t="s">
        <v>163</v>
      </c>
      <c r="D20" s="193">
        <v>1.93262355356697E-2</v>
      </c>
      <c r="E20" s="193">
        <v>0.29385135375195642</v>
      </c>
      <c r="F20" s="193">
        <v>0.37265561237227951</v>
      </c>
      <c r="G20" s="194">
        <v>8.8824698863027851E-3</v>
      </c>
      <c r="H20" s="193">
        <v>0.14760818423474312</v>
      </c>
      <c r="I20" s="195">
        <v>0.14409370365772542</v>
      </c>
      <c r="J20" s="6"/>
      <c r="N20" s="6"/>
      <c r="O20" s="6"/>
      <c r="S20" s="6"/>
      <c r="U20" s="64" t="s">
        <v>16</v>
      </c>
      <c r="V20" s="65" t="s">
        <v>163</v>
      </c>
      <c r="W20" s="200">
        <v>1.204879169667948E-6</v>
      </c>
      <c r="X20" s="200">
        <v>2.0958816150394163E-6</v>
      </c>
      <c r="Y20" s="200">
        <v>1.390720515513402E-6</v>
      </c>
      <c r="Z20" s="200">
        <v>1.2706008237311299E-6</v>
      </c>
      <c r="AA20" s="200">
        <v>1.1257560072653215E-6</v>
      </c>
      <c r="AB20" s="200">
        <v>3.7179788370474677E-6</v>
      </c>
      <c r="AC20" s="200">
        <v>8.372714516247984E-7</v>
      </c>
      <c r="AD20" s="200">
        <v>1.100264666836333E-6</v>
      </c>
      <c r="AE20" s="200">
        <v>1.5589205966608663E-6</v>
      </c>
      <c r="AF20" s="200">
        <v>8.5796425729855214E-7</v>
      </c>
      <c r="AG20" s="200">
        <v>2.4395307008625333E-6</v>
      </c>
      <c r="AH20" s="200">
        <v>2.4137874702747912E-5</v>
      </c>
      <c r="AI20" s="200">
        <v>4.1333332721395168E-6</v>
      </c>
      <c r="AJ20" s="200">
        <v>1.5774714716062216E-6</v>
      </c>
      <c r="AK20" s="200">
        <v>2.6346762420929127E-6</v>
      </c>
      <c r="AL20" s="200">
        <v>1.4212943406874145E-6</v>
      </c>
      <c r="AM20" s="200">
        <v>1.0001507312710887</v>
      </c>
      <c r="AN20" s="200">
        <v>1.181593656845065E-6</v>
      </c>
      <c r="AO20" s="200">
        <v>3.500667623280654E-6</v>
      </c>
      <c r="AP20" s="200">
        <v>2.3673789837616316E-5</v>
      </c>
      <c r="AQ20" s="200">
        <v>1.948378036261013E-6</v>
      </c>
      <c r="AR20" s="200">
        <v>3.5894687960663206E-6</v>
      </c>
      <c r="AS20" s="200">
        <v>1.9227255699316144E-6</v>
      </c>
      <c r="AT20" s="200">
        <v>7.8931232403437763E-6</v>
      </c>
      <c r="AU20" s="200">
        <v>6.5554774638090802E-6</v>
      </c>
      <c r="AV20" s="200">
        <v>4.9798199173753858E-6</v>
      </c>
      <c r="AW20" s="200">
        <v>2.1385652717774086E-6</v>
      </c>
      <c r="AX20" s="200">
        <v>4.7872916750744706E-6</v>
      </c>
      <c r="AY20" s="200">
        <v>6.6668581943601883E-6</v>
      </c>
      <c r="AZ20" s="200">
        <v>3.9328936192653043E-5</v>
      </c>
      <c r="BA20" s="200">
        <v>2.1897679337382297E-6</v>
      </c>
      <c r="BB20" s="200">
        <v>1.6900635927785122E-6</v>
      </c>
      <c r="BC20" s="200">
        <v>3.3622640780972397E-6</v>
      </c>
      <c r="BD20" s="200">
        <v>3.145077941708541E-5</v>
      </c>
      <c r="BE20" s="200">
        <v>4.3459850466997294E-6</v>
      </c>
      <c r="BF20" s="200">
        <v>1.4681690329336674E-6</v>
      </c>
      <c r="BG20" s="201">
        <v>6.2463705658378281E-6</v>
      </c>
      <c r="BH20" s="13"/>
      <c r="BI20" s="64" t="s">
        <v>16</v>
      </c>
      <c r="BJ20" s="65" t="s">
        <v>163</v>
      </c>
      <c r="BK20" s="75">
        <f t="shared" si="35"/>
        <v>1.1420100675323888E-6</v>
      </c>
      <c r="BL20" s="63">
        <f t="shared" si="36"/>
        <v>2.0956728867278798E-6</v>
      </c>
      <c r="BM20" s="63">
        <f t="shared" si="37"/>
        <v>1.3001536421622229E-6</v>
      </c>
      <c r="BN20" s="63">
        <f t="shared" si="38"/>
        <v>1.2556429428110015E-6</v>
      </c>
      <c r="BO20" s="63">
        <f t="shared" si="40"/>
        <v>1.0798420888865521E-6</v>
      </c>
      <c r="BP20" s="63">
        <f t="shared" si="41"/>
        <v>3.6815376028279477E-6</v>
      </c>
      <c r="BQ20" s="63">
        <f t="shared" si="43"/>
        <v>8.3358043442859392E-7</v>
      </c>
      <c r="BR20" s="63">
        <f t="shared" si="44"/>
        <v>1.0553327446704711E-6</v>
      </c>
      <c r="BS20" s="63">
        <f t="shared" si="45"/>
        <v>1.5109763010818546E-6</v>
      </c>
      <c r="BT20" s="63">
        <f t="shared" si="46"/>
        <v>8.5689628355805397E-7</v>
      </c>
      <c r="BU20" s="63">
        <f t="shared" si="47"/>
        <v>2.4011938470764932E-6</v>
      </c>
      <c r="BV20" s="63">
        <f t="shared" si="48"/>
        <v>2.3855573156305458E-5</v>
      </c>
      <c r="BW20" s="63">
        <f t="shared" si="49"/>
        <v>3.9320783707263995E-6</v>
      </c>
      <c r="BX20" s="63">
        <f t="shared" si="50"/>
        <v>1.5772464572542702E-6</v>
      </c>
      <c r="BY20" s="63">
        <f t="shared" si="51"/>
        <v>2.5672911592744727E-6</v>
      </c>
      <c r="BZ20" s="63">
        <f t="shared" ref="BZ20:BZ40" si="52">AL20/$AL$19</f>
        <v>1.4189935657074982E-6</v>
      </c>
      <c r="CA20" s="63">
        <f>AM20/$AM$20</f>
        <v>1</v>
      </c>
      <c r="CB20" s="63">
        <f t="shared" si="15"/>
        <v>1.1473588862630596E-6</v>
      </c>
      <c r="CC20" s="63">
        <f t="shared" si="16"/>
        <v>3.4113427354500091E-6</v>
      </c>
      <c r="CD20" s="63">
        <f t="shared" si="17"/>
        <v>2.0230384767915928E-5</v>
      </c>
      <c r="CE20" s="63">
        <f t="shared" si="18"/>
        <v>1.9349583660276294E-6</v>
      </c>
      <c r="CF20" s="63">
        <f t="shared" si="19"/>
        <v>3.2661248717073746E-6</v>
      </c>
      <c r="CG20" s="63">
        <f t="shared" si="20"/>
        <v>1.9217433332085354E-6</v>
      </c>
      <c r="CH20" s="63">
        <f t="shared" si="21"/>
        <v>7.8450348536611172E-6</v>
      </c>
      <c r="CI20" s="63">
        <f t="shared" si="22"/>
        <v>6.5317849662420835E-6</v>
      </c>
      <c r="CJ20" s="63">
        <f t="shared" si="23"/>
        <v>4.8173933900821349E-6</v>
      </c>
      <c r="CK20" s="63">
        <f t="shared" si="24"/>
        <v>2.0769044774973574E-6</v>
      </c>
      <c r="CL20" s="63">
        <f t="shared" si="25"/>
        <v>4.570637359212006E-6</v>
      </c>
      <c r="CM20" s="63">
        <f t="shared" si="26"/>
        <v>5.8712054816834138E-6</v>
      </c>
      <c r="CN20" s="63">
        <f t="shared" si="27"/>
        <v>3.9319629940307797E-5</v>
      </c>
      <c r="CO20" s="63">
        <f t="shared" si="28"/>
        <v>2.1896170625304082E-6</v>
      </c>
      <c r="CP20" s="63">
        <f t="shared" si="29"/>
        <v>1.6649216843047023E-6</v>
      </c>
      <c r="CQ20" s="63">
        <f t="shared" si="30"/>
        <v>3.3611650942411112E-6</v>
      </c>
      <c r="CR20" s="63">
        <f t="shared" si="31"/>
        <v>2.921655733459037E-5</v>
      </c>
      <c r="CS20" s="63">
        <f t="shared" si="32"/>
        <v>4.2843904090813552E-6</v>
      </c>
      <c r="CT20" s="63">
        <f t="shared" si="33"/>
        <v>1.4673827290155651E-6</v>
      </c>
      <c r="CU20" s="72">
        <f t="shared" si="34"/>
        <v>6.2379735741434292E-6</v>
      </c>
      <c r="CV20" s="15"/>
      <c r="CW20" s="64" t="s">
        <v>16</v>
      </c>
      <c r="CX20" s="89" t="s">
        <v>163</v>
      </c>
      <c r="CY20" s="102">
        <v>3.335941657015869E-3</v>
      </c>
      <c r="CZ20" s="85">
        <v>6.9476464749876916E-3</v>
      </c>
      <c r="DA20" s="85">
        <v>2.0186953266810925E-2</v>
      </c>
      <c r="DB20" s="85">
        <v>2.0008589946242425E-2</v>
      </c>
      <c r="DC20" s="85">
        <v>2.6029158045957259E-2</v>
      </c>
      <c r="DD20" s="85">
        <v>9.1283662071114605E-3</v>
      </c>
      <c r="DE20" s="85">
        <v>1.1276532606200413E-2</v>
      </c>
      <c r="DF20" s="85">
        <v>5.0971364195754529E-3</v>
      </c>
      <c r="DG20" s="85">
        <v>1.1213333792917597E-2</v>
      </c>
      <c r="DH20" s="85">
        <v>1.4846771844784213E-2</v>
      </c>
      <c r="DI20" s="85">
        <v>1.4191470038897171E-2</v>
      </c>
      <c r="DJ20" s="85">
        <v>9.8919397165370231E-3</v>
      </c>
      <c r="DK20" s="85">
        <v>1.0510548184427627E-2</v>
      </c>
      <c r="DL20" s="85">
        <v>1.3985464650243147E-2</v>
      </c>
      <c r="DM20" s="85">
        <v>1.2316715346874837E-2</v>
      </c>
      <c r="DN20" s="85">
        <v>2.216239342249177E-2</v>
      </c>
      <c r="DO20" s="85">
        <v>3.566921941755704E-2</v>
      </c>
      <c r="DP20" s="85">
        <v>8.9650849213913832E-3</v>
      </c>
      <c r="DQ20" s="85">
        <v>4.2620468335555023E-2</v>
      </c>
      <c r="DR20" s="85">
        <v>1.5648991220621314E-2</v>
      </c>
      <c r="DS20" s="85">
        <v>8.1399067642638073E-3</v>
      </c>
      <c r="DT20" s="85">
        <v>0</v>
      </c>
      <c r="DU20" s="85">
        <v>2.8459117830919359E-3</v>
      </c>
      <c r="DV20" s="85">
        <v>2.1696222368269766E-2</v>
      </c>
      <c r="DW20" s="85">
        <v>3.9781871743097559E-2</v>
      </c>
      <c r="DX20" s="85">
        <v>9.3078147992106869E-2</v>
      </c>
      <c r="DY20" s="85">
        <v>4.008882503421002E-3</v>
      </c>
      <c r="DZ20" s="85">
        <v>3.426431195967046E-2</v>
      </c>
      <c r="EA20" s="85">
        <v>0.29454558360408761</v>
      </c>
      <c r="EB20" s="85">
        <v>0</v>
      </c>
      <c r="EC20" s="85">
        <v>2.2988708904077393E-2</v>
      </c>
      <c r="ED20" s="85">
        <v>9.9233878562504131E-3</v>
      </c>
      <c r="EE20" s="85">
        <v>1.3653922829327285E-2</v>
      </c>
      <c r="EF20" s="85">
        <v>0.21699183802351951</v>
      </c>
      <c r="EG20" s="85">
        <v>1.8395416086407605E-2</v>
      </c>
      <c r="EH20" s="85">
        <v>0</v>
      </c>
      <c r="EI20" s="86">
        <v>8.1838959212376938E-2</v>
      </c>
    </row>
    <row r="21" spans="2:140" ht="19.5" customHeight="1" thickBot="1">
      <c r="B21" s="95" t="s">
        <v>17</v>
      </c>
      <c r="C21" s="96" t="s">
        <v>40</v>
      </c>
      <c r="D21" s="193">
        <v>7.4064888283167263E-2</v>
      </c>
      <c r="E21" s="193">
        <v>0.15874932359084321</v>
      </c>
      <c r="F21" s="193">
        <v>0.26680865438106399</v>
      </c>
      <c r="G21" s="194">
        <v>1.5135078652765368E-2</v>
      </c>
      <c r="H21" s="193">
        <v>2.4895661824496332E-2</v>
      </c>
      <c r="I21" s="195">
        <v>2.441733712338524E-2</v>
      </c>
      <c r="J21" s="6"/>
      <c r="K21" s="124" t="s">
        <v>123</v>
      </c>
      <c r="M21" s="8" t="s">
        <v>124</v>
      </c>
      <c r="N21" s="6"/>
      <c r="O21" s="6"/>
      <c r="S21" s="6"/>
      <c r="U21" s="64" t="s">
        <v>17</v>
      </c>
      <c r="V21" s="65" t="s">
        <v>40</v>
      </c>
      <c r="W21" s="200">
        <v>4.4961972390623048E-4</v>
      </c>
      <c r="X21" s="200">
        <v>1.2950714800246381E-4</v>
      </c>
      <c r="Y21" s="200">
        <v>7.7491981795763904E-5</v>
      </c>
      <c r="Z21" s="200">
        <v>3.1144339410814225E-5</v>
      </c>
      <c r="AA21" s="200">
        <v>3.1991737223776979E-5</v>
      </c>
      <c r="AB21" s="200">
        <v>4.5539892972787523E-5</v>
      </c>
      <c r="AC21" s="200">
        <v>3.273919148542921E-5</v>
      </c>
      <c r="AD21" s="200">
        <v>2.6896503319962377E-5</v>
      </c>
      <c r="AE21" s="200">
        <v>5.1826673443849116E-5</v>
      </c>
      <c r="AF21" s="200">
        <v>2.4177653882293095E-5</v>
      </c>
      <c r="AG21" s="200">
        <v>2.4862719761494888E-5</v>
      </c>
      <c r="AH21" s="200">
        <v>2.8734367422957635E-5</v>
      </c>
      <c r="AI21" s="200">
        <v>2.4282061743250079E-5</v>
      </c>
      <c r="AJ21" s="200">
        <v>2.7760703245644733E-5</v>
      </c>
      <c r="AK21" s="200">
        <v>3.1840895922644131E-5</v>
      </c>
      <c r="AL21" s="200">
        <v>1.9556991741121175E-5</v>
      </c>
      <c r="AM21" s="200">
        <v>2.7583923662672958E-5</v>
      </c>
      <c r="AN21" s="200">
        <v>1.0298378920422255</v>
      </c>
      <c r="AO21" s="200">
        <v>9.8190754576053639E-5</v>
      </c>
      <c r="AP21" s="200">
        <v>5.3317490136340468E-5</v>
      </c>
      <c r="AQ21" s="200">
        <v>4.6621966995301852E-5</v>
      </c>
      <c r="AR21" s="200">
        <v>7.3127259414315963E-5</v>
      </c>
      <c r="AS21" s="200">
        <v>5.7265979665259608E-5</v>
      </c>
      <c r="AT21" s="200">
        <v>5.7349468229389495E-5</v>
      </c>
      <c r="AU21" s="200">
        <v>6.1899387936243199E-5</v>
      </c>
      <c r="AV21" s="200">
        <v>6.551059032878179E-5</v>
      </c>
      <c r="AW21" s="200">
        <v>1.6008565607775771E-5</v>
      </c>
      <c r="AX21" s="200">
        <v>7.1621284009035279E-4</v>
      </c>
      <c r="AY21" s="200">
        <v>7.8176046686413611E-5</v>
      </c>
      <c r="AZ21" s="200">
        <v>5.2617290564295754E-4</v>
      </c>
      <c r="BA21" s="200">
        <v>3.7989625880707597E-5</v>
      </c>
      <c r="BB21" s="200">
        <v>3.0343794184517172E-5</v>
      </c>
      <c r="BC21" s="200">
        <v>5.4525486535764656E-5</v>
      </c>
      <c r="BD21" s="200">
        <v>8.6843547067421995E-4</v>
      </c>
      <c r="BE21" s="200">
        <v>4.8506924015902353E-5</v>
      </c>
      <c r="BF21" s="200">
        <v>3.6137213303987595E-5</v>
      </c>
      <c r="BG21" s="201">
        <v>1.255425740190476E-4</v>
      </c>
      <c r="BH21" s="13"/>
      <c r="BI21" s="64" t="s">
        <v>17</v>
      </c>
      <c r="BJ21" s="65" t="s">
        <v>40</v>
      </c>
      <c r="BK21" s="75">
        <f t="shared" si="35"/>
        <v>4.2615912382613046E-4</v>
      </c>
      <c r="BL21" s="63">
        <f t="shared" si="36"/>
        <v>1.2949425041886917E-4</v>
      </c>
      <c r="BM21" s="63">
        <f t="shared" si="37"/>
        <v>7.244552823249136E-5</v>
      </c>
      <c r="BN21" s="63">
        <f t="shared" si="38"/>
        <v>3.0777699226468176E-5</v>
      </c>
      <c r="BO21" s="63">
        <f t="shared" si="40"/>
        <v>3.0686955368554467E-5</v>
      </c>
      <c r="BP21" s="63">
        <f t="shared" si="41"/>
        <v>4.5093540269104279E-5</v>
      </c>
      <c r="BQ21" s="63">
        <f t="shared" si="43"/>
        <v>3.2594864435309385E-5</v>
      </c>
      <c r="BR21" s="63">
        <f t="shared" si="44"/>
        <v>2.5798120694278945E-5</v>
      </c>
      <c r="BS21" s="63">
        <f t="shared" si="45"/>
        <v>5.0232754320712809E-5</v>
      </c>
      <c r="BT21" s="63">
        <f t="shared" si="46"/>
        <v>2.4147558107051308E-5</v>
      </c>
      <c r="BU21" s="63">
        <f t="shared" si="47"/>
        <v>2.4472005903340647E-5</v>
      </c>
      <c r="BV21" s="63">
        <f t="shared" si="48"/>
        <v>2.8398308160928942E-5</v>
      </c>
      <c r="BW21" s="63">
        <f t="shared" si="49"/>
        <v>2.3099751094557711E-5</v>
      </c>
      <c r="BX21" s="63">
        <f t="shared" si="50"/>
        <v>2.7756743391686696E-5</v>
      </c>
      <c r="BY21" s="63">
        <f t="shared" si="51"/>
        <v>3.1026525878051369E-5</v>
      </c>
      <c r="BZ21" s="63">
        <f t="shared" si="52"/>
        <v>1.9525333107161768E-5</v>
      </c>
      <c r="CA21" s="63">
        <f>AM21/$AM$20</f>
        <v>2.7579766529407651E-5</v>
      </c>
      <c r="CB21" s="63">
        <f>AN21/$AN$21</f>
        <v>1</v>
      </c>
      <c r="CC21" s="63">
        <f t="shared" si="16"/>
        <v>9.5685267314085949E-5</v>
      </c>
      <c r="CD21" s="63">
        <f t="shared" si="17"/>
        <v>4.5562343322142805E-5</v>
      </c>
      <c r="CE21" s="63">
        <f t="shared" si="18"/>
        <v>4.6300853016872246E-5</v>
      </c>
      <c r="CF21" s="63">
        <f t="shared" si="19"/>
        <v>6.6539862676795268E-5</v>
      </c>
      <c r="CG21" s="63">
        <f t="shared" si="20"/>
        <v>5.7236724971251297E-5</v>
      </c>
      <c r="CH21" s="63">
        <f t="shared" si="21"/>
        <v>5.700006998483103E-5</v>
      </c>
      <c r="CI21" s="63">
        <f t="shared" si="22"/>
        <v>6.1675674086844064E-5</v>
      </c>
      <c r="CJ21" s="63">
        <f t="shared" si="23"/>
        <v>6.3373834810593691E-5</v>
      </c>
      <c r="CK21" s="63">
        <f t="shared" si="24"/>
        <v>1.5546994065542988E-5</v>
      </c>
      <c r="CL21" s="63">
        <f t="shared" si="25"/>
        <v>6.8379981547988253E-4</v>
      </c>
      <c r="CM21" s="63">
        <f t="shared" si="26"/>
        <v>6.8846167184100234E-5</v>
      </c>
      <c r="CN21" s="63">
        <f t="shared" si="27"/>
        <v>5.260483994062986E-4</v>
      </c>
      <c r="CO21" s="63">
        <f t="shared" si="28"/>
        <v>3.798700846145828E-5</v>
      </c>
      <c r="CP21" s="63">
        <f t="shared" si="29"/>
        <v>2.9892390521723027E-5</v>
      </c>
      <c r="CQ21" s="63">
        <f t="shared" si="30"/>
        <v>5.4507664428976341E-5</v>
      </c>
      <c r="CR21" s="63">
        <f t="shared" si="31"/>
        <v>8.0674295488403029E-4</v>
      </c>
      <c r="CS21" s="63">
        <f t="shared" si="32"/>
        <v>4.7819446637440043E-5</v>
      </c>
      <c r="CT21" s="63">
        <f t="shared" si="33"/>
        <v>3.611785937962819E-5</v>
      </c>
      <c r="CU21" s="72">
        <f t="shared" si="34"/>
        <v>1.2537380722235821E-4</v>
      </c>
      <c r="CV21" s="15"/>
      <c r="CW21" s="64" t="s">
        <v>17</v>
      </c>
      <c r="CX21" s="89" t="s">
        <v>40</v>
      </c>
      <c r="CY21" s="102">
        <v>7.9876678456289707E-2</v>
      </c>
      <c r="CZ21" s="85">
        <v>3.9028736216072585E-2</v>
      </c>
      <c r="DA21" s="85">
        <v>5.2661750981940501E-2</v>
      </c>
      <c r="DB21" s="85">
        <v>3.8174213967111771E-2</v>
      </c>
      <c r="DC21" s="85">
        <v>7.7250262917316806E-2</v>
      </c>
      <c r="DD21" s="85">
        <v>1.2668471269439504E-2</v>
      </c>
      <c r="DE21" s="85">
        <v>1.1805644985190452E-2</v>
      </c>
      <c r="DF21" s="85">
        <v>2.8616670850502367E-2</v>
      </c>
      <c r="DG21" s="85">
        <v>8.1567328572458159E-2</v>
      </c>
      <c r="DH21" s="85">
        <v>2.2586100887195534E-2</v>
      </c>
      <c r="DI21" s="85">
        <v>8.204390068369917E-2</v>
      </c>
      <c r="DJ21" s="85">
        <v>2.4361144138815957E-2</v>
      </c>
      <c r="DK21" s="85">
        <v>4.0391843473373615E-2</v>
      </c>
      <c r="DL21" s="85">
        <v>1.0689894725591835E-2</v>
      </c>
      <c r="DM21" s="85">
        <v>3.1369712949113281E-3</v>
      </c>
      <c r="DN21" s="85">
        <v>9.1233748216622418E-3</v>
      </c>
      <c r="DO21" s="85">
        <v>1.9610181740957913E-3</v>
      </c>
      <c r="DP21" s="85">
        <v>9.556641503313458E-3</v>
      </c>
      <c r="DQ21" s="85">
        <v>6.3031777459544386E-2</v>
      </c>
      <c r="DR21" s="85">
        <v>0.34287710949441452</v>
      </c>
      <c r="DS21" s="85">
        <v>3.63095488175764E-3</v>
      </c>
      <c r="DT21" s="85">
        <v>0</v>
      </c>
      <c r="DU21" s="85">
        <v>0.13125523145548362</v>
      </c>
      <c r="DV21" s="85">
        <v>0.16700686596951833</v>
      </c>
      <c r="DW21" s="85">
        <v>0.20416854159163297</v>
      </c>
      <c r="DX21" s="85">
        <v>3.0943996166320792E-2</v>
      </c>
      <c r="DY21" s="85">
        <v>1.7993869445903879E-2</v>
      </c>
      <c r="DZ21" s="85">
        <v>0.28626614999360367</v>
      </c>
      <c r="EA21" s="85">
        <v>1.2437266591293895E-2</v>
      </c>
      <c r="EB21" s="85">
        <v>0</v>
      </c>
      <c r="EC21" s="85">
        <v>3.453213872723683E-2</v>
      </c>
      <c r="ED21" s="85">
        <v>4.8451338123934366E-2</v>
      </c>
      <c r="EE21" s="85">
        <v>2.4965739770119798E-2</v>
      </c>
      <c r="EF21" s="85">
        <v>0.11665227396683539</v>
      </c>
      <c r="EG21" s="85">
        <v>0.10743592939874419</v>
      </c>
      <c r="EH21" s="85">
        <v>0</v>
      </c>
      <c r="EI21" s="86">
        <v>6.9224683544303792E-2</v>
      </c>
      <c r="EJ21" s="179"/>
    </row>
    <row r="22" spans="2:140" ht="19.5" customHeight="1">
      <c r="B22" s="95" t="s">
        <v>18</v>
      </c>
      <c r="C22" s="96" t="s">
        <v>41</v>
      </c>
      <c r="D22" s="193">
        <v>0.32336865456927733</v>
      </c>
      <c r="E22" s="193">
        <v>0.18889459595157659</v>
      </c>
      <c r="F22" s="193">
        <v>0.32742198926118327</v>
      </c>
      <c r="G22" s="194">
        <v>9.7727837104281505E-3</v>
      </c>
      <c r="H22" s="193">
        <v>0.10888458976590434</v>
      </c>
      <c r="I22" s="195">
        <v>8.9865447448715816E-2</v>
      </c>
      <c r="J22" s="6"/>
      <c r="K22" s="125"/>
      <c r="L22" s="126" t="s">
        <v>66</v>
      </c>
      <c r="M22" s="127" t="s">
        <v>67</v>
      </c>
      <c r="N22" s="6"/>
      <c r="O22" s="6"/>
      <c r="S22" s="6"/>
      <c r="U22" s="64" t="s">
        <v>18</v>
      </c>
      <c r="V22" s="65" t="s">
        <v>41</v>
      </c>
      <c r="W22" s="200">
        <v>1.0124699802055554E-3</v>
      </c>
      <c r="X22" s="200">
        <v>2.5159745808453794E-3</v>
      </c>
      <c r="Y22" s="200">
        <v>3.0851371296810948E-3</v>
      </c>
      <c r="Z22" s="200">
        <v>7.0260187850100997E-3</v>
      </c>
      <c r="AA22" s="200">
        <v>2.7016454395947485E-3</v>
      </c>
      <c r="AB22" s="200">
        <v>1.3380544731373455E-3</v>
      </c>
      <c r="AC22" s="200">
        <v>5.0175488805283127E-3</v>
      </c>
      <c r="AD22" s="200">
        <v>1.0222419573309154E-3</v>
      </c>
      <c r="AE22" s="200">
        <v>2.0636299337480671E-3</v>
      </c>
      <c r="AF22" s="200">
        <v>5.3646324618132268E-3</v>
      </c>
      <c r="AG22" s="200">
        <v>5.492901376140364E-4</v>
      </c>
      <c r="AH22" s="200">
        <v>8.2553549767200264E-4</v>
      </c>
      <c r="AI22" s="200">
        <v>1.2792854398554611E-3</v>
      </c>
      <c r="AJ22" s="200">
        <v>2.3773252215004413E-3</v>
      </c>
      <c r="AK22" s="200">
        <v>2.610757538568462E-3</v>
      </c>
      <c r="AL22" s="200">
        <v>6.8584041707783435E-4</v>
      </c>
      <c r="AM22" s="200">
        <v>2.6282481176953037E-3</v>
      </c>
      <c r="AN22" s="200">
        <v>6.5618739714418735E-4</v>
      </c>
      <c r="AO22" s="200">
        <v>1.0261846711860401</v>
      </c>
      <c r="AP22" s="200">
        <v>1.6052380423075112E-3</v>
      </c>
      <c r="AQ22" s="200">
        <v>3.2045064950330764E-3</v>
      </c>
      <c r="AR22" s="200">
        <v>2.2505298989016283E-3</v>
      </c>
      <c r="AS22" s="200">
        <v>1.8834383772700749E-3</v>
      </c>
      <c r="AT22" s="200">
        <v>1.8455637426289899E-3</v>
      </c>
      <c r="AU22" s="200">
        <v>3.1895625341467463E-3</v>
      </c>
      <c r="AV22" s="200">
        <v>6.2524396612844068E-3</v>
      </c>
      <c r="AW22" s="200">
        <v>4.9393879133539909E-4</v>
      </c>
      <c r="AX22" s="200">
        <v>1.5234603854185822E-3</v>
      </c>
      <c r="AY22" s="200">
        <v>8.4572286110519909E-3</v>
      </c>
      <c r="AZ22" s="200">
        <v>3.6154709475139189E-3</v>
      </c>
      <c r="BA22" s="200">
        <v>3.9662973534778084E-3</v>
      </c>
      <c r="BB22" s="200">
        <v>1.5464127243098153E-3</v>
      </c>
      <c r="BC22" s="200">
        <v>1.6522010208992945E-2</v>
      </c>
      <c r="BD22" s="200">
        <v>4.2278867658205946E-3</v>
      </c>
      <c r="BE22" s="200">
        <v>3.0376316180175966E-3</v>
      </c>
      <c r="BF22" s="200">
        <v>4.9304942001469107E-2</v>
      </c>
      <c r="BG22" s="201">
        <v>1.6947583069233526E-3</v>
      </c>
      <c r="BH22" s="13"/>
      <c r="BI22" s="64" t="s">
        <v>18</v>
      </c>
      <c r="BJ22" s="65" t="s">
        <v>41</v>
      </c>
      <c r="BK22" s="75">
        <f t="shared" si="35"/>
        <v>9.5964055116639897E-4</v>
      </c>
      <c r="BL22" s="63">
        <f t="shared" si="36"/>
        <v>2.515724015583315E-3</v>
      </c>
      <c r="BM22" s="63">
        <f t="shared" si="37"/>
        <v>2.8842260044204598E-3</v>
      </c>
      <c r="BN22" s="63">
        <f t="shared" si="38"/>
        <v>6.943306456821805E-3</v>
      </c>
      <c r="BO22" s="63">
        <f t="shared" si="40"/>
        <v>2.5914589272409286E-3</v>
      </c>
      <c r="BP22" s="63">
        <f t="shared" si="41"/>
        <v>1.3249397248853636E-3</v>
      </c>
      <c r="BQ22" s="63">
        <f t="shared" si="43"/>
        <v>4.995429579595638E-3</v>
      </c>
      <c r="BR22" s="63">
        <f t="shared" si="44"/>
        <v>9.804962779085811E-4</v>
      </c>
      <c r="BS22" s="63">
        <f t="shared" si="45"/>
        <v>2.0001634020201287E-3</v>
      </c>
      <c r="BT22" s="63">
        <f t="shared" si="46"/>
        <v>5.3579546934238069E-3</v>
      </c>
      <c r="BU22" s="63">
        <f t="shared" si="47"/>
        <v>5.40658126676696E-4</v>
      </c>
      <c r="BV22" s="63">
        <f t="shared" si="48"/>
        <v>8.1588054873776958E-4</v>
      </c>
      <c r="BW22" s="63">
        <f t="shared" si="49"/>
        <v>1.2169961328661707E-3</v>
      </c>
      <c r="BX22" s="63">
        <f t="shared" si="50"/>
        <v>2.3769861140720524E-3</v>
      </c>
      <c r="BY22" s="63">
        <f t="shared" si="51"/>
        <v>2.5439842059879277E-3</v>
      </c>
      <c r="BZ22" s="63">
        <f t="shared" si="52"/>
        <v>6.8473018647558989E-4</v>
      </c>
      <c r="CA22" s="63">
        <f t="shared" ref="CA22:CA40" si="53">AM22/$AM$20</f>
        <v>2.6278520182203644E-3</v>
      </c>
      <c r="CB22" s="63">
        <f t="shared" ref="CB22:CB40" si="54">AN22/$AN$21</f>
        <v>6.3717542558366295E-4</v>
      </c>
      <c r="CC22" s="63">
        <f>AO22/$AO$22</f>
        <v>1</v>
      </c>
      <c r="CD22" s="63">
        <f t="shared" si="17"/>
        <v>1.3717526202068743E-3</v>
      </c>
      <c r="CE22" s="63">
        <f t="shared" si="18"/>
        <v>3.1824351004557674E-3</v>
      </c>
      <c r="CF22" s="63">
        <f t="shared" si="19"/>
        <v>2.0477992970377892E-3</v>
      </c>
      <c r="CG22" s="63">
        <f t="shared" si="20"/>
        <v>1.8824762106620359E-3</v>
      </c>
      <c r="CH22" s="63">
        <f t="shared" si="21"/>
        <v>1.8343197546408874E-3</v>
      </c>
      <c r="CI22" s="63">
        <f t="shared" si="22"/>
        <v>3.1780349676197848E-3</v>
      </c>
      <c r="CJ22" s="63">
        <f t="shared" si="23"/>
        <v>6.0485041619805953E-3</v>
      </c>
      <c r="CK22" s="63">
        <f t="shared" si="24"/>
        <v>4.79697159994329E-4</v>
      </c>
      <c r="CL22" s="63">
        <f t="shared" si="25"/>
        <v>1.454514457334663E-3</v>
      </c>
      <c r="CM22" s="63">
        <f t="shared" si="26"/>
        <v>7.447905075146647E-3</v>
      </c>
      <c r="CN22" s="63">
        <f t="shared" si="27"/>
        <v>3.614615432764685E-3</v>
      </c>
      <c r="CO22" s="63">
        <f t="shared" si="28"/>
        <v>3.9660240824781383E-3</v>
      </c>
      <c r="CP22" s="63">
        <f t="shared" si="29"/>
        <v>1.5234078105636924E-3</v>
      </c>
      <c r="CQ22" s="63">
        <f t="shared" si="30"/>
        <v>1.6516609853140841E-2</v>
      </c>
      <c r="CR22" s="63">
        <f t="shared" si="31"/>
        <v>3.9275432401732332E-3</v>
      </c>
      <c r="CS22" s="63">
        <f t="shared" si="32"/>
        <v>2.9945799699517589E-3</v>
      </c>
      <c r="CT22" s="63">
        <f t="shared" si="33"/>
        <v>4.9278535866883848E-2</v>
      </c>
      <c r="CU22" s="72">
        <f t="shared" si="34"/>
        <v>1.6924800444864296E-3</v>
      </c>
      <c r="CV22" s="15"/>
      <c r="CW22" s="64" t="s">
        <v>18</v>
      </c>
      <c r="CX22" s="89" t="s">
        <v>41</v>
      </c>
      <c r="CY22" s="102">
        <v>1.6113180381232589E-3</v>
      </c>
      <c r="CZ22" s="85">
        <v>1.2996553529701384E-2</v>
      </c>
      <c r="DA22" s="85">
        <v>1.5047020336167201E-2</v>
      </c>
      <c r="DB22" s="85">
        <v>6.56109951311903E-2</v>
      </c>
      <c r="DC22" s="85">
        <v>3.9783342383646197E-2</v>
      </c>
      <c r="DD22" s="85">
        <v>6.7095533563747191E-4</v>
      </c>
      <c r="DE22" s="85">
        <v>1.2205978689928947E-3</v>
      </c>
      <c r="DF22" s="85">
        <v>1.2215524683610181E-2</v>
      </c>
      <c r="DG22" s="85">
        <v>1.7789044555649908E-2</v>
      </c>
      <c r="DH22" s="85">
        <v>4.2665095183187394E-3</v>
      </c>
      <c r="DI22" s="85">
        <v>3.8859473260336883E-2</v>
      </c>
      <c r="DJ22" s="85">
        <v>1.0915855413007753E-2</v>
      </c>
      <c r="DK22" s="85">
        <v>9.0521437604126932E-3</v>
      </c>
      <c r="DL22" s="85">
        <v>5.3043338855341205E-3</v>
      </c>
      <c r="DM22" s="85">
        <v>2.5435353172797615E-3</v>
      </c>
      <c r="DN22" s="85">
        <v>4.5547060582030001E-3</v>
      </c>
      <c r="DO22" s="85">
        <v>3.1981981813566057E-3</v>
      </c>
      <c r="DP22" s="85">
        <v>1.8279460912737286E-3</v>
      </c>
      <c r="DQ22" s="85">
        <v>2.8101890418201814E-2</v>
      </c>
      <c r="DR22" s="85">
        <v>1.5259499440240956E-2</v>
      </c>
      <c r="DS22" s="85">
        <v>2.9945356690568649E-4</v>
      </c>
      <c r="DT22" s="85">
        <v>0</v>
      </c>
      <c r="DU22" s="85">
        <v>7.9443955880950622E-3</v>
      </c>
      <c r="DV22" s="85">
        <v>9.4540156056375606E-3</v>
      </c>
      <c r="DW22" s="85">
        <v>1.1633487466108254E-2</v>
      </c>
      <c r="DX22" s="85">
        <v>1.2625505837730642E-2</v>
      </c>
      <c r="DY22" s="85">
        <v>1.7125344096571456E-2</v>
      </c>
      <c r="DZ22" s="85">
        <v>8.3163400375241888E-3</v>
      </c>
      <c r="EA22" s="85">
        <v>5.3348663474489947E-3</v>
      </c>
      <c r="EB22" s="85">
        <v>0</v>
      </c>
      <c r="EC22" s="85">
        <v>1.7867571709270731E-2</v>
      </c>
      <c r="ED22" s="85">
        <v>1.1301006144552294E-2</v>
      </c>
      <c r="EE22" s="85">
        <v>2.4054774120126003E-3</v>
      </c>
      <c r="EF22" s="85">
        <v>2.6867781722148331E-2</v>
      </c>
      <c r="EG22" s="85">
        <v>2.4084497168187613E-2</v>
      </c>
      <c r="EH22" s="85">
        <v>0</v>
      </c>
      <c r="EI22" s="86">
        <v>8.915699718706048E-2</v>
      </c>
      <c r="EJ22" s="179"/>
    </row>
    <row r="23" spans="2:140" ht="19.5" customHeight="1">
      <c r="B23" s="95" t="s">
        <v>19</v>
      </c>
      <c r="C23" s="96" t="s">
        <v>42</v>
      </c>
      <c r="D23" s="193">
        <v>1</v>
      </c>
      <c r="E23" s="193">
        <v>0.29620890480149503</v>
      </c>
      <c r="F23" s="193">
        <v>0.39712100317208404</v>
      </c>
      <c r="G23" s="194">
        <v>1.321206289796636E-4</v>
      </c>
      <c r="H23" s="193">
        <v>7.9028530502267408E-2</v>
      </c>
      <c r="I23" s="195">
        <v>6.3869523334828232E-2</v>
      </c>
      <c r="J23" s="6"/>
      <c r="K23" s="54" t="s">
        <v>193</v>
      </c>
      <c r="L23" s="128">
        <v>277713</v>
      </c>
      <c r="M23" s="129">
        <v>291475</v>
      </c>
      <c r="N23" s="6"/>
      <c r="O23" s="6"/>
      <c r="S23" s="6"/>
      <c r="U23" s="64" t="s">
        <v>19</v>
      </c>
      <c r="V23" s="65" t="s">
        <v>42</v>
      </c>
      <c r="W23" s="200">
        <v>4.0823111803984973E-3</v>
      </c>
      <c r="X23" s="200">
        <v>5.9987961973869807E-3</v>
      </c>
      <c r="Y23" s="200">
        <v>1.6834319742248291E-3</v>
      </c>
      <c r="Z23" s="200">
        <v>3.1216657875569199E-3</v>
      </c>
      <c r="AA23" s="200">
        <v>3.7296294270974598E-3</v>
      </c>
      <c r="AB23" s="200">
        <v>2.4511906892803418E-3</v>
      </c>
      <c r="AC23" s="200">
        <v>3.1528951354599893E-3</v>
      </c>
      <c r="AD23" s="200">
        <v>4.5870123211331337E-3</v>
      </c>
      <c r="AE23" s="200">
        <v>7.4568402502006676E-3</v>
      </c>
      <c r="AF23" s="200">
        <v>3.9035988846074479E-3</v>
      </c>
      <c r="AG23" s="200">
        <v>6.0736877755607575E-3</v>
      </c>
      <c r="AH23" s="200">
        <v>2.2742278853891537E-3</v>
      </c>
      <c r="AI23" s="200">
        <v>2.4250443327266144E-3</v>
      </c>
      <c r="AJ23" s="200">
        <v>2.7317122125480433E-3</v>
      </c>
      <c r="AK23" s="200">
        <v>2.5997698170047039E-3</v>
      </c>
      <c r="AL23" s="200">
        <v>2.5634213095524446E-3</v>
      </c>
      <c r="AM23" s="200">
        <v>2.8820560369867934E-3</v>
      </c>
      <c r="AN23" s="200">
        <v>9.930191743564036E-4</v>
      </c>
      <c r="AO23" s="200">
        <v>2.7002863507230909E-3</v>
      </c>
      <c r="AP23" s="200">
        <v>1.1702095688838012</v>
      </c>
      <c r="AQ23" s="200">
        <v>1.5411189541094631E-2</v>
      </c>
      <c r="AR23" s="200">
        <v>3.8327067796902231E-2</v>
      </c>
      <c r="AS23" s="200">
        <v>4.3776000326351591E-3</v>
      </c>
      <c r="AT23" s="200">
        <v>3.8074100384203088E-3</v>
      </c>
      <c r="AU23" s="200">
        <v>5.1463671798748223E-3</v>
      </c>
      <c r="AV23" s="200">
        <v>3.7638368428104525E-3</v>
      </c>
      <c r="AW23" s="200">
        <v>1.1022017916756732E-2</v>
      </c>
      <c r="AX23" s="200">
        <v>8.7428802478330785E-3</v>
      </c>
      <c r="AY23" s="200">
        <v>6.8998081126688763E-3</v>
      </c>
      <c r="AZ23" s="200">
        <v>9.5954980619991706E-3</v>
      </c>
      <c r="BA23" s="200">
        <v>7.8041385055800314E-3</v>
      </c>
      <c r="BB23" s="200">
        <v>3.4275169500353011E-3</v>
      </c>
      <c r="BC23" s="200">
        <v>3.0294374814350644E-3</v>
      </c>
      <c r="BD23" s="200">
        <v>2.2070192153950449E-3</v>
      </c>
      <c r="BE23" s="200">
        <v>3.9996867448813837E-3</v>
      </c>
      <c r="BF23" s="200">
        <v>1.289426099304612E-3</v>
      </c>
      <c r="BG23" s="201">
        <v>2.5357914706476453E-3</v>
      </c>
      <c r="BH23" s="13"/>
      <c r="BI23" s="64" t="s">
        <v>19</v>
      </c>
      <c r="BJ23" s="65" t="s">
        <v>42</v>
      </c>
      <c r="BK23" s="75">
        <f t="shared" si="35"/>
        <v>3.869301241302E-3</v>
      </c>
      <c r="BL23" s="63">
        <f t="shared" si="36"/>
        <v>5.9981987788149836E-3</v>
      </c>
      <c r="BM23" s="63">
        <f t="shared" si="37"/>
        <v>1.5738030669755088E-3</v>
      </c>
      <c r="BN23" s="63">
        <f t="shared" si="38"/>
        <v>3.0849166337309371E-3</v>
      </c>
      <c r="BO23" s="63">
        <f t="shared" si="40"/>
        <v>3.5775166246840946E-3</v>
      </c>
      <c r="BP23" s="63">
        <f t="shared" si="41"/>
        <v>2.4271656966863265E-3</v>
      </c>
      <c r="BQ23" s="63">
        <f t="shared" si="43"/>
        <v>3.1389959512226327E-3</v>
      </c>
      <c r="BR23" s="63">
        <f t="shared" si="44"/>
        <v>4.3996907731462965E-3</v>
      </c>
      <c r="BS23" s="63">
        <f t="shared" si="45"/>
        <v>7.227506598565768E-3</v>
      </c>
      <c r="BT23" s="63">
        <f t="shared" si="46"/>
        <v>3.8987397764724246E-3</v>
      </c>
      <c r="BU23" s="63">
        <f t="shared" si="47"/>
        <v>5.9782406962879259E-3</v>
      </c>
      <c r="BV23" s="63">
        <f t="shared" si="48"/>
        <v>2.2476299327146036E-3</v>
      </c>
      <c r="BW23" s="63">
        <f t="shared" si="49"/>
        <v>2.3069672201465525E-3</v>
      </c>
      <c r="BX23" s="63">
        <f t="shared" si="50"/>
        <v>2.7313225545007899E-3</v>
      </c>
      <c r="BY23" s="63">
        <f t="shared" si="51"/>
        <v>2.5332775089066963E-3</v>
      </c>
      <c r="BZ23" s="63">
        <f t="shared" si="52"/>
        <v>2.5592716725327475E-3</v>
      </c>
      <c r="CA23" s="63">
        <f t="shared" si="53"/>
        <v>2.8816216864871926E-3</v>
      </c>
      <c r="CB23" s="63">
        <f t="shared" si="54"/>
        <v>9.6424804527942898E-4</v>
      </c>
      <c r="CC23" s="63">
        <f t="shared" ref="CC23:CC40" si="55">AO23/$AO$22</f>
        <v>2.6313844150509125E-3</v>
      </c>
      <c r="CD23" s="63">
        <f>AP23/$AP$23</f>
        <v>1</v>
      </c>
      <c r="CE23" s="63">
        <f t="shared" si="18"/>
        <v>1.5305043260600453E-2</v>
      </c>
      <c r="CF23" s="63">
        <f t="shared" si="19"/>
        <v>3.4874516677303985E-2</v>
      </c>
      <c r="CG23" s="63">
        <f t="shared" si="20"/>
        <v>4.3753637075047043E-3</v>
      </c>
      <c r="CH23" s="63">
        <f t="shared" si="21"/>
        <v>3.7842136178638476E-3</v>
      </c>
      <c r="CI23" s="63">
        <f t="shared" si="22"/>
        <v>5.1277674222582033E-3</v>
      </c>
      <c r="CJ23" s="63">
        <f t="shared" si="23"/>
        <v>3.6410719722288864E-3</v>
      </c>
      <c r="CK23" s="63">
        <f t="shared" si="24"/>
        <v>1.0704222435699786E-2</v>
      </c>
      <c r="CL23" s="63">
        <f t="shared" si="25"/>
        <v>8.347211283557518E-3</v>
      </c>
      <c r="CM23" s="63">
        <f t="shared" si="26"/>
        <v>6.0763541135365222E-3</v>
      </c>
      <c r="CN23" s="63">
        <f t="shared" si="27"/>
        <v>9.5932275168233265E-3</v>
      </c>
      <c r="CO23" s="63">
        <f t="shared" si="28"/>
        <v>7.8036008139898859E-3</v>
      </c>
      <c r="CP23" s="63">
        <f t="shared" si="29"/>
        <v>3.3765281483011922E-3</v>
      </c>
      <c r="CQ23" s="63">
        <f t="shared" si="30"/>
        <v>3.0284472847081217E-3</v>
      </c>
      <c r="CR23" s="63">
        <f t="shared" si="31"/>
        <v>2.0502354676177875E-3</v>
      </c>
      <c r="CS23" s="63">
        <f t="shared" si="32"/>
        <v>3.9430001127391343E-3</v>
      </c>
      <c r="CT23" s="63">
        <f t="shared" si="33"/>
        <v>1.2887355243290858E-3</v>
      </c>
      <c r="CU23" s="72">
        <f t="shared" si="34"/>
        <v>2.5323826079019398E-3</v>
      </c>
      <c r="CV23" s="15"/>
      <c r="CW23" s="64" t="s">
        <v>19</v>
      </c>
      <c r="CX23" s="89" t="s">
        <v>42</v>
      </c>
      <c r="CY23" s="102">
        <v>0.20215155403925006</v>
      </c>
      <c r="CZ23" s="85">
        <v>0.4995428151644693</v>
      </c>
      <c r="DA23" s="85">
        <v>0.1704397452595092</v>
      </c>
      <c r="DB23" s="85">
        <v>0.13433760601014599</v>
      </c>
      <c r="DC23" s="85">
        <v>0.1709643051078133</v>
      </c>
      <c r="DD23" s="85">
        <v>6.7895663892881528E-2</v>
      </c>
      <c r="DE23" s="85">
        <v>8.8865683842755644E-2</v>
      </c>
      <c r="DF23" s="85">
        <v>9.7906347388980394E-2</v>
      </c>
      <c r="DG23" s="85">
        <v>0.10514556809315355</v>
      </c>
      <c r="DH23" s="85">
        <v>0.1208628625184726</v>
      </c>
      <c r="DI23" s="85">
        <v>0.23099778954402919</v>
      </c>
      <c r="DJ23" s="85">
        <v>7.9404287075673582E-2</v>
      </c>
      <c r="DK23" s="85">
        <v>6.5692180694112687E-2</v>
      </c>
      <c r="DL23" s="85">
        <v>4.2093197242558646E-2</v>
      </c>
      <c r="DM23" s="85">
        <v>4.6653608184145955E-2</v>
      </c>
      <c r="DN23" s="85">
        <v>0.10066000633692007</v>
      </c>
      <c r="DO23" s="85">
        <v>2.3338172630168422E-2</v>
      </c>
      <c r="DP23" s="85">
        <v>5.0001268859708091E-2</v>
      </c>
      <c r="DQ23" s="85">
        <v>0.21407274943273077</v>
      </c>
      <c r="DR23" s="85">
        <v>0.1226327218153523</v>
      </c>
      <c r="DS23" s="85">
        <v>0.26344561520238086</v>
      </c>
      <c r="DT23" s="85">
        <v>0</v>
      </c>
      <c r="DU23" s="85">
        <v>0.1747364405971541</v>
      </c>
      <c r="DV23" s="85">
        <v>0.2939414242096044</v>
      </c>
      <c r="DW23" s="85">
        <v>0.30078874534277444</v>
      </c>
      <c r="DX23" s="85">
        <v>7.7720490265229578E-2</v>
      </c>
      <c r="DY23" s="85">
        <v>0.86120569759215138</v>
      </c>
      <c r="DZ23" s="85">
        <v>0.43191351081153811</v>
      </c>
      <c r="EA23" s="85">
        <v>0.17943154606738418</v>
      </c>
      <c r="EB23" s="85">
        <v>0</v>
      </c>
      <c r="EC23" s="85">
        <v>0.26834788985305591</v>
      </c>
      <c r="ED23" s="85">
        <v>0.50933812196211503</v>
      </c>
      <c r="EE23" s="85">
        <v>0.80988542956651233</v>
      </c>
      <c r="EF23" s="85">
        <v>7.6425953745610425E-2</v>
      </c>
      <c r="EG23" s="85">
        <v>0.27700283070119808</v>
      </c>
      <c r="EH23" s="85">
        <v>0</v>
      </c>
      <c r="EI23" s="86">
        <v>0</v>
      </c>
      <c r="EJ23" s="179"/>
    </row>
    <row r="24" spans="2:140" ht="19.5" customHeight="1">
      <c r="B24" s="95" t="s">
        <v>20</v>
      </c>
      <c r="C24" s="96" t="s">
        <v>43</v>
      </c>
      <c r="D24" s="193">
        <v>6.7538187043671094E-2</v>
      </c>
      <c r="E24" s="193">
        <v>0.16935097654955344</v>
      </c>
      <c r="F24" s="193">
        <v>0.37010763714774625</v>
      </c>
      <c r="G24" s="194">
        <v>2.6523243738938933E-2</v>
      </c>
      <c r="H24" s="193">
        <v>9.3772780519898888E-2</v>
      </c>
      <c r="I24" s="195">
        <v>9.2948766631323329E-2</v>
      </c>
      <c r="J24" s="6"/>
      <c r="K24" s="54" t="s">
        <v>194</v>
      </c>
      <c r="L24" s="130">
        <v>314374</v>
      </c>
      <c r="M24" s="131">
        <v>297145</v>
      </c>
      <c r="N24" s="6"/>
      <c r="O24" s="6"/>
      <c r="S24" s="6"/>
      <c r="U24" s="64" t="s">
        <v>20</v>
      </c>
      <c r="V24" s="65" t="s">
        <v>43</v>
      </c>
      <c r="W24" s="200">
        <v>8.1051743851706713E-4</v>
      </c>
      <c r="X24" s="200">
        <v>1.7946829216411466E-3</v>
      </c>
      <c r="Y24" s="200">
        <v>1.1978121700221794E-3</v>
      </c>
      <c r="Z24" s="200">
        <v>1.7570534449038726E-3</v>
      </c>
      <c r="AA24" s="200">
        <v>1.5647172505466409E-3</v>
      </c>
      <c r="AB24" s="200">
        <v>9.5617715542448221E-4</v>
      </c>
      <c r="AC24" s="200">
        <v>1.0414779720405334E-3</v>
      </c>
      <c r="AD24" s="200">
        <v>2.4110368529054729E-3</v>
      </c>
      <c r="AE24" s="200">
        <v>3.9509071008654714E-3</v>
      </c>
      <c r="AF24" s="200">
        <v>2.8995634231932226E-3</v>
      </c>
      <c r="AG24" s="200">
        <v>1.354605084718873E-3</v>
      </c>
      <c r="AH24" s="200">
        <v>9.2183092955813609E-4</v>
      </c>
      <c r="AI24" s="200">
        <v>9.3059081963737242E-4</v>
      </c>
      <c r="AJ24" s="200">
        <v>7.9197243057698807E-4</v>
      </c>
      <c r="AK24" s="200">
        <v>2.3333411530959431E-3</v>
      </c>
      <c r="AL24" s="200">
        <v>9.019943123996214E-4</v>
      </c>
      <c r="AM24" s="200">
        <v>5.1529854817052229E-4</v>
      </c>
      <c r="AN24" s="200">
        <v>1.0763994530690513E-3</v>
      </c>
      <c r="AO24" s="200">
        <v>1.6233742712135559E-3</v>
      </c>
      <c r="AP24" s="200">
        <v>4.8899596257803843E-4</v>
      </c>
      <c r="AQ24" s="200">
        <v>1.0069353793182296</v>
      </c>
      <c r="AR24" s="200">
        <v>3.2957894844983572E-3</v>
      </c>
      <c r="AS24" s="200">
        <v>5.143124877826079E-3</v>
      </c>
      <c r="AT24" s="200">
        <v>4.6520698425836705E-4</v>
      </c>
      <c r="AU24" s="200">
        <v>2.9792652556433707E-3</v>
      </c>
      <c r="AV24" s="200">
        <v>4.69441879727449E-4</v>
      </c>
      <c r="AW24" s="200">
        <v>3.4081392574757802E-4</v>
      </c>
      <c r="AX24" s="200">
        <v>8.9036393070140497E-4</v>
      </c>
      <c r="AY24" s="200">
        <v>7.1978866937106711E-4</v>
      </c>
      <c r="AZ24" s="200">
        <v>9.9785460365042333E-4</v>
      </c>
      <c r="BA24" s="200">
        <v>1.7635341471352044E-3</v>
      </c>
      <c r="BB24" s="200">
        <v>9.5554274608195379E-4</v>
      </c>
      <c r="BC24" s="200">
        <v>4.9456162531950367E-4</v>
      </c>
      <c r="BD24" s="200">
        <v>4.7512776237689907E-4</v>
      </c>
      <c r="BE24" s="200">
        <v>2.688845221698041E-3</v>
      </c>
      <c r="BF24" s="200">
        <v>4.4384653441677062E-4</v>
      </c>
      <c r="BG24" s="201">
        <v>6.238751157320873E-4</v>
      </c>
      <c r="BH24" s="13"/>
      <c r="BI24" s="64" t="s">
        <v>20</v>
      </c>
      <c r="BJ24" s="65" t="s">
        <v>43</v>
      </c>
      <c r="BK24" s="75">
        <f t="shared" si="35"/>
        <v>7.6822564286852565E-4</v>
      </c>
      <c r="BL24" s="63">
        <f t="shared" si="36"/>
        <v>1.7945041896300971E-3</v>
      </c>
      <c r="BM24" s="63">
        <f t="shared" si="37"/>
        <v>1.1198079255382673E-3</v>
      </c>
      <c r="BN24" s="63">
        <f t="shared" si="38"/>
        <v>1.7363689028287329E-3</v>
      </c>
      <c r="BO24" s="63">
        <f t="shared" si="40"/>
        <v>1.5009003136048878E-3</v>
      </c>
      <c r="BP24" s="63">
        <f t="shared" si="41"/>
        <v>9.4680532271554493E-4</v>
      </c>
      <c r="BQ24" s="63">
        <f t="shared" si="43"/>
        <v>1.03688673332481E-3</v>
      </c>
      <c r="BR24" s="63">
        <f t="shared" si="44"/>
        <v>2.3125764338089755E-3</v>
      </c>
      <c r="BS24" s="63">
        <f t="shared" si="45"/>
        <v>3.8293977319759677E-3</v>
      </c>
      <c r="BT24" s="63">
        <f t="shared" si="46"/>
        <v>2.8959541148000853E-3</v>
      </c>
      <c r="BU24" s="63">
        <f t="shared" si="47"/>
        <v>1.3333176719175777E-3</v>
      </c>
      <c r="BV24" s="63">
        <f t="shared" si="48"/>
        <v>9.1104976923737598E-4</v>
      </c>
      <c r="BW24" s="63">
        <f t="shared" si="49"/>
        <v>8.8527969872571964E-4</v>
      </c>
      <c r="BX24" s="63">
        <f t="shared" si="50"/>
        <v>7.9185946171102934E-4</v>
      </c>
      <c r="BY24" s="63">
        <f t="shared" si="51"/>
        <v>2.2736630855091098E-3</v>
      </c>
      <c r="BZ24" s="63">
        <f t="shared" si="52"/>
        <v>9.0053417435038941E-4</v>
      </c>
      <c r="CA24" s="63">
        <f t="shared" si="53"/>
        <v>5.152208882711418E-4</v>
      </c>
      <c r="CB24" s="63">
        <f t="shared" si="54"/>
        <v>1.0452125148886215E-3</v>
      </c>
      <c r="CC24" s="63">
        <f t="shared" si="55"/>
        <v>1.5819513941260671E-3</v>
      </c>
      <c r="CD24" s="63">
        <f t="shared" ref="CD24:CD40" si="56">AP24/$AP$23</f>
        <v>4.1787041875282634E-4</v>
      </c>
      <c r="CE24" s="63">
        <f>AQ24/$AQ$24</f>
        <v>1</v>
      </c>
      <c r="CF24" s="63">
        <f t="shared" si="19"/>
        <v>2.9989005668550244E-3</v>
      </c>
      <c r="CG24" s="63">
        <f t="shared" si="20"/>
        <v>5.1404974794051171E-3</v>
      </c>
      <c r="CH24" s="63">
        <f t="shared" si="21"/>
        <v>4.6237273821085248E-4</v>
      </c>
      <c r="CI24" s="63">
        <f t="shared" si="22"/>
        <v>2.9684977356251182E-3</v>
      </c>
      <c r="CJ24" s="63">
        <f t="shared" si="23"/>
        <v>4.5413011834746466E-4</v>
      </c>
      <c r="CK24" s="63">
        <f t="shared" si="24"/>
        <v>3.3098731084803268E-4</v>
      </c>
      <c r="CL24" s="63">
        <f t="shared" si="25"/>
        <v>8.5006950091366348E-4</v>
      </c>
      <c r="CM24" s="63">
        <f t="shared" si="26"/>
        <v>6.3388586618506697E-4</v>
      </c>
      <c r="CN24" s="63">
        <f t="shared" si="27"/>
        <v>9.9761848521843859E-4</v>
      </c>
      <c r="CO24" s="63">
        <f t="shared" si="28"/>
        <v>1.7634126426950703E-3</v>
      </c>
      <c r="CP24" s="63">
        <f t="shared" si="29"/>
        <v>9.4132779679397525E-4</v>
      </c>
      <c r="CQ24" s="63">
        <f t="shared" si="30"/>
        <v>4.94399973756907E-4</v>
      </c>
      <c r="CR24" s="63">
        <f t="shared" si="31"/>
        <v>4.4137530986590505E-4</v>
      </c>
      <c r="CS24" s="63">
        <f t="shared" si="32"/>
        <v>2.6507368422943526E-3</v>
      </c>
      <c r="CT24" s="63">
        <f t="shared" si="33"/>
        <v>4.4360882454738958E-4</v>
      </c>
      <c r="CU24" s="72">
        <f t="shared" si="34"/>
        <v>6.2303644083921506E-4</v>
      </c>
      <c r="CV24" s="15"/>
      <c r="CW24" s="64" t="s">
        <v>20</v>
      </c>
      <c r="CX24" s="89" t="s">
        <v>43</v>
      </c>
      <c r="CY24" s="102">
        <v>0</v>
      </c>
      <c r="CZ24" s="85">
        <v>0</v>
      </c>
      <c r="DA24" s="85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5">
        <v>0</v>
      </c>
      <c r="DN24" s="85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5">
        <v>0</v>
      </c>
      <c r="EH24" s="85">
        <v>0</v>
      </c>
      <c r="EI24" s="86">
        <v>0</v>
      </c>
      <c r="EJ24" s="179"/>
    </row>
    <row r="25" spans="2:140" ht="19.5" customHeight="1">
      <c r="B25" s="95" t="s">
        <v>21</v>
      </c>
      <c r="C25" s="96" t="s">
        <v>114</v>
      </c>
      <c r="D25" s="193">
        <v>1</v>
      </c>
      <c r="E25" s="193">
        <v>0.18878335399703786</v>
      </c>
      <c r="F25" s="193">
        <v>0.50109025920190653</v>
      </c>
      <c r="G25" s="194">
        <v>6.7071037301526231E-3</v>
      </c>
      <c r="H25" s="193">
        <v>6.9752521932400207E-3</v>
      </c>
      <c r="I25" s="195">
        <v>6.8880615408245206E-3</v>
      </c>
      <c r="J25" s="6"/>
      <c r="K25" s="54" t="s">
        <v>195</v>
      </c>
      <c r="L25" s="130">
        <v>299637</v>
      </c>
      <c r="M25" s="131">
        <v>301839</v>
      </c>
      <c r="N25" s="6"/>
      <c r="O25" s="6"/>
      <c r="S25" s="6"/>
      <c r="U25" s="64" t="s">
        <v>21</v>
      </c>
      <c r="V25" s="65" t="s">
        <v>114</v>
      </c>
      <c r="W25" s="200">
        <v>9.2781912252747859E-4</v>
      </c>
      <c r="X25" s="200">
        <v>3.0683265588412915E-3</v>
      </c>
      <c r="Y25" s="200">
        <v>2.4496124512765126E-3</v>
      </c>
      <c r="Z25" s="200">
        <v>1.9223156375633333E-3</v>
      </c>
      <c r="AA25" s="200">
        <v>1.5461209245168476E-3</v>
      </c>
      <c r="AB25" s="200">
        <v>3.6815678297291107E-3</v>
      </c>
      <c r="AC25" s="200">
        <v>2.5967086351998741E-3</v>
      </c>
      <c r="AD25" s="200">
        <v>1.3950531406686389E-3</v>
      </c>
      <c r="AE25" s="200">
        <v>1.6226908619395178E-3</v>
      </c>
      <c r="AF25" s="200">
        <v>8.360511671047082E-4</v>
      </c>
      <c r="AG25" s="200">
        <v>8.6874465908175018E-4</v>
      </c>
      <c r="AH25" s="200">
        <v>7.9251899551887846E-4</v>
      </c>
      <c r="AI25" s="200">
        <v>1.0042622123366735E-3</v>
      </c>
      <c r="AJ25" s="200">
        <v>6.8197023717016996E-4</v>
      </c>
      <c r="AK25" s="200">
        <v>2.5637637436550392E-3</v>
      </c>
      <c r="AL25" s="200">
        <v>1.0074197275217419E-3</v>
      </c>
      <c r="AM25" s="200">
        <v>5.5270879065480233E-4</v>
      </c>
      <c r="AN25" s="200">
        <v>4.6397332354919526E-4</v>
      </c>
      <c r="AO25" s="200">
        <v>1.1364355583531431E-3</v>
      </c>
      <c r="AP25" s="200">
        <v>1.362645783565253E-3</v>
      </c>
      <c r="AQ25" s="200">
        <v>1.3271994371709874E-3</v>
      </c>
      <c r="AR25" s="200">
        <v>1.0989992535680111</v>
      </c>
      <c r="AS25" s="200">
        <v>1.0317870263310368E-2</v>
      </c>
      <c r="AT25" s="200">
        <v>1.0472993858115164E-3</v>
      </c>
      <c r="AU25" s="200">
        <v>4.8865726454955724E-3</v>
      </c>
      <c r="AV25" s="200">
        <v>1.8074678358955931E-3</v>
      </c>
      <c r="AW25" s="200">
        <v>6.3517236098323856E-4</v>
      </c>
      <c r="AX25" s="200">
        <v>5.3284957251958694E-3</v>
      </c>
      <c r="AY25" s="200">
        <v>3.5787387658860188E-3</v>
      </c>
      <c r="AZ25" s="200">
        <v>4.757326118239499E-3</v>
      </c>
      <c r="BA25" s="200">
        <v>9.9700488494166451E-3</v>
      </c>
      <c r="BB25" s="200">
        <v>5.5196987199732234E-3</v>
      </c>
      <c r="BC25" s="200">
        <v>2.9578002171211245E-3</v>
      </c>
      <c r="BD25" s="200">
        <v>1.1268282707060516E-3</v>
      </c>
      <c r="BE25" s="200">
        <v>9.7994279116351626E-3</v>
      </c>
      <c r="BF25" s="200">
        <v>7.0228502926881901E-4</v>
      </c>
      <c r="BG25" s="201">
        <v>2.7770272759655413E-3</v>
      </c>
      <c r="BH25" s="13"/>
      <c r="BI25" s="64" t="s">
        <v>21</v>
      </c>
      <c r="BJ25" s="65" t="s">
        <v>114</v>
      </c>
      <c r="BK25" s="75">
        <f t="shared" si="35"/>
        <v>8.7940667035305822E-4</v>
      </c>
      <c r="BL25" s="63">
        <f t="shared" si="36"/>
        <v>3.0680209849876568E-3</v>
      </c>
      <c r="BM25" s="63">
        <f t="shared" si="37"/>
        <v>2.2900881340902294E-3</v>
      </c>
      <c r="BN25" s="63">
        <f t="shared" si="38"/>
        <v>1.8996855810888399E-3</v>
      </c>
      <c r="BO25" s="63">
        <f t="shared" si="40"/>
        <v>1.4830624380652243E-3</v>
      </c>
      <c r="BP25" s="63">
        <f t="shared" si="41"/>
        <v>3.6454834727550002E-3</v>
      </c>
      <c r="BQ25" s="63">
        <f t="shared" si="43"/>
        <v>2.5852613367073054E-3</v>
      </c>
      <c r="BR25" s="63">
        <f t="shared" si="44"/>
        <v>1.3380828306849514E-3</v>
      </c>
      <c r="BS25" s="63">
        <f t="shared" si="45"/>
        <v>1.5727853244254001E-3</v>
      </c>
      <c r="BT25" s="63">
        <f t="shared" si="46"/>
        <v>8.3501047026380236E-4</v>
      </c>
      <c r="BU25" s="63">
        <f t="shared" si="47"/>
        <v>8.5509246894499775E-4</v>
      </c>
      <c r="BV25" s="63">
        <f t="shared" si="48"/>
        <v>7.8325018702703024E-4</v>
      </c>
      <c r="BW25" s="63">
        <f t="shared" si="49"/>
        <v>9.5536397954739804E-4</v>
      </c>
      <c r="BX25" s="63">
        <f t="shared" si="50"/>
        <v>6.8187295928354629E-4</v>
      </c>
      <c r="BY25" s="63">
        <f t="shared" si="51"/>
        <v>2.498192335133181E-3</v>
      </c>
      <c r="BZ25" s="63">
        <f t="shared" si="52"/>
        <v>1.0057889280194832E-3</v>
      </c>
      <c r="CA25" s="63">
        <f t="shared" si="53"/>
        <v>5.5262549271184989E-4</v>
      </c>
      <c r="CB25" s="63">
        <f t="shared" si="54"/>
        <v>4.5053044477622636E-4</v>
      </c>
      <c r="CC25" s="63">
        <f t="shared" si="55"/>
        <v>1.1074376671790251E-3</v>
      </c>
      <c r="CD25" s="63">
        <f t="shared" si="56"/>
        <v>1.1644459418196401E-3</v>
      </c>
      <c r="CE25" s="63">
        <f t="shared" ref="CE25:CE40" si="57">AQ25/$AQ$24</f>
        <v>1.3180582035657545E-3</v>
      </c>
      <c r="CF25" s="63">
        <f>AR25/$AR$25</f>
        <v>1</v>
      </c>
      <c r="CG25" s="63">
        <f t="shared" si="20"/>
        <v>1.0312599312928746E-2</v>
      </c>
      <c r="CH25" s="63">
        <f t="shared" si="21"/>
        <v>1.0409187762221467E-3</v>
      </c>
      <c r="CI25" s="63">
        <f t="shared" si="22"/>
        <v>4.8689118250361142E-3</v>
      </c>
      <c r="CJ25" s="63">
        <f t="shared" si="23"/>
        <v>1.7485137514809302E-3</v>
      </c>
      <c r="CK25" s="63">
        <f t="shared" si="24"/>
        <v>6.1685857238869598E-4</v>
      </c>
      <c r="CL25" s="63">
        <f t="shared" si="25"/>
        <v>5.0873486060576938E-3</v>
      </c>
      <c r="CM25" s="63">
        <f t="shared" si="26"/>
        <v>3.1516360551297707E-3</v>
      </c>
      <c r="CN25" s="63">
        <f t="shared" si="27"/>
        <v>4.7562004107673181E-3</v>
      </c>
      <c r="CO25" s="63">
        <f t="shared" si="28"/>
        <v>9.9693619303651906E-3</v>
      </c>
      <c r="CP25" s="63">
        <f t="shared" si="29"/>
        <v>5.4375859754507401E-3</v>
      </c>
      <c r="CQ25" s="63">
        <f t="shared" si="30"/>
        <v>2.956833435627236E-3</v>
      </c>
      <c r="CR25" s="63">
        <f t="shared" si="31"/>
        <v>1.0467798696090823E-3</v>
      </c>
      <c r="CS25" s="63">
        <f t="shared" si="32"/>
        <v>9.6605428937166331E-3</v>
      </c>
      <c r="CT25" s="63">
        <f t="shared" si="33"/>
        <v>7.0190890808811599E-4</v>
      </c>
      <c r="CU25" s="72">
        <f t="shared" si="34"/>
        <v>2.7732941200911626E-3</v>
      </c>
      <c r="CV25" s="15"/>
      <c r="CW25" s="64" t="s">
        <v>21</v>
      </c>
      <c r="CX25" s="89" t="s">
        <v>114</v>
      </c>
      <c r="CY25" s="102">
        <v>0</v>
      </c>
      <c r="CZ25" s="85">
        <v>0</v>
      </c>
      <c r="DA25" s="85">
        <v>0</v>
      </c>
      <c r="DB25" s="85">
        <v>0</v>
      </c>
      <c r="DC25" s="85">
        <v>0</v>
      </c>
      <c r="DD25" s="85">
        <v>0</v>
      </c>
      <c r="DE25" s="85">
        <v>0</v>
      </c>
      <c r="DF25" s="85">
        <v>0</v>
      </c>
      <c r="DG25" s="85">
        <v>0</v>
      </c>
      <c r="DH25" s="85">
        <v>0</v>
      </c>
      <c r="DI25" s="85">
        <v>0</v>
      </c>
      <c r="DJ25" s="85">
        <v>0</v>
      </c>
      <c r="DK25" s="85">
        <v>0</v>
      </c>
      <c r="DL25" s="85">
        <v>0</v>
      </c>
      <c r="DM25" s="85">
        <v>0</v>
      </c>
      <c r="DN25" s="85">
        <v>0</v>
      </c>
      <c r="DO25" s="85">
        <v>0</v>
      </c>
      <c r="DP25" s="85">
        <v>0</v>
      </c>
      <c r="DQ25" s="85">
        <v>0</v>
      </c>
      <c r="DR25" s="85">
        <v>0</v>
      </c>
      <c r="DS25" s="85">
        <v>0</v>
      </c>
      <c r="DT25" s="85">
        <v>0</v>
      </c>
      <c r="DU25" s="85">
        <v>0</v>
      </c>
      <c r="DV25" s="85">
        <v>0</v>
      </c>
      <c r="DW25" s="85">
        <v>0</v>
      </c>
      <c r="DX25" s="85">
        <v>0</v>
      </c>
      <c r="DY25" s="85">
        <v>0</v>
      </c>
      <c r="DZ25" s="85">
        <v>0</v>
      </c>
      <c r="EA25" s="85">
        <v>0</v>
      </c>
      <c r="EB25" s="85">
        <v>0</v>
      </c>
      <c r="EC25" s="85">
        <v>0</v>
      </c>
      <c r="ED25" s="85">
        <v>0</v>
      </c>
      <c r="EE25" s="85">
        <v>0</v>
      </c>
      <c r="EF25" s="85">
        <v>0</v>
      </c>
      <c r="EG25" s="85">
        <v>0</v>
      </c>
      <c r="EH25" s="85">
        <v>0</v>
      </c>
      <c r="EI25" s="86">
        <v>0</v>
      </c>
      <c r="EJ25" s="179"/>
    </row>
    <row r="26" spans="2:140" ht="19.5" customHeight="1">
      <c r="B26" s="95" t="s">
        <v>22</v>
      </c>
      <c r="C26" s="96" t="s">
        <v>92</v>
      </c>
      <c r="D26" s="193">
        <v>0.65942972474464856</v>
      </c>
      <c r="E26" s="193">
        <v>0.49624629815685511</v>
      </c>
      <c r="F26" s="193">
        <v>0.65820401405665141</v>
      </c>
      <c r="G26" s="194">
        <v>1.0002654990877511E-3</v>
      </c>
      <c r="H26" s="193">
        <v>5.0491203028215421E-2</v>
      </c>
      <c r="I26" s="195">
        <v>4.3154438915134673E-2</v>
      </c>
      <c r="J26" s="6"/>
      <c r="K26" s="54" t="s">
        <v>196</v>
      </c>
      <c r="L26" s="130">
        <v>309347</v>
      </c>
      <c r="M26" s="131">
        <v>298167</v>
      </c>
      <c r="N26" s="6"/>
      <c r="O26" s="6"/>
      <c r="S26" s="6"/>
      <c r="U26" s="64" t="s">
        <v>22</v>
      </c>
      <c r="V26" s="65" t="s">
        <v>92</v>
      </c>
      <c r="W26" s="200">
        <v>4.8991910566298412E-4</v>
      </c>
      <c r="X26" s="200">
        <v>2.0777594643946657E-3</v>
      </c>
      <c r="Y26" s="200">
        <v>9.713963142416464E-4</v>
      </c>
      <c r="Z26" s="200">
        <v>3.8045979743141841E-4</v>
      </c>
      <c r="AA26" s="200">
        <v>4.6836437254984111E-4</v>
      </c>
      <c r="AB26" s="200">
        <v>2.7488441961924194E-3</v>
      </c>
      <c r="AC26" s="200">
        <v>3.3596394844358967E-4</v>
      </c>
      <c r="AD26" s="200">
        <v>2.1489225108680163E-4</v>
      </c>
      <c r="AE26" s="200">
        <v>2.0186448500549188E-3</v>
      </c>
      <c r="AF26" s="200">
        <v>6.268168338069164E-4</v>
      </c>
      <c r="AG26" s="200">
        <v>2.4860683143340646E-4</v>
      </c>
      <c r="AH26" s="200">
        <v>4.0143078370250083E-4</v>
      </c>
      <c r="AI26" s="200">
        <v>1.9936544897713619E-4</v>
      </c>
      <c r="AJ26" s="200">
        <v>2.7699147768439858E-4</v>
      </c>
      <c r="AK26" s="200">
        <v>6.9093044348593848E-4</v>
      </c>
      <c r="AL26" s="200">
        <v>4.3040367598697673E-4</v>
      </c>
      <c r="AM26" s="200">
        <v>2.9651650305984398E-4</v>
      </c>
      <c r="AN26" s="200">
        <v>1.3018476940812178E-4</v>
      </c>
      <c r="AO26" s="200">
        <v>6.0652988054360208E-4</v>
      </c>
      <c r="AP26" s="200">
        <v>1.5681981816292904E-3</v>
      </c>
      <c r="AQ26" s="200">
        <v>7.9792170500860779E-3</v>
      </c>
      <c r="AR26" s="200">
        <v>1.8613645992635692E-3</v>
      </c>
      <c r="AS26" s="200">
        <v>1.0005111175390102</v>
      </c>
      <c r="AT26" s="200">
        <v>1.0628472868899424E-3</v>
      </c>
      <c r="AU26" s="200">
        <v>1.4174040213248615E-3</v>
      </c>
      <c r="AV26" s="200">
        <v>2.5162704320444863E-3</v>
      </c>
      <c r="AW26" s="200">
        <v>2.1699250138297843E-4</v>
      </c>
      <c r="AX26" s="200">
        <v>3.3626635980939837E-3</v>
      </c>
      <c r="AY26" s="200">
        <v>4.2339039802013929E-3</v>
      </c>
      <c r="AZ26" s="200">
        <v>1.6845162952769242E-2</v>
      </c>
      <c r="BA26" s="200">
        <v>3.9770600254089633E-3</v>
      </c>
      <c r="BB26" s="200">
        <v>2.7309847930019962E-3</v>
      </c>
      <c r="BC26" s="200">
        <v>4.559918366099122E-4</v>
      </c>
      <c r="BD26" s="200">
        <v>5.079953514861501E-4</v>
      </c>
      <c r="BE26" s="200">
        <v>1.1332414722695956E-2</v>
      </c>
      <c r="BF26" s="200">
        <v>3.42274410926505E-4</v>
      </c>
      <c r="BG26" s="201">
        <v>1.2011602271230644E-2</v>
      </c>
      <c r="BH26" s="13"/>
      <c r="BI26" s="64" t="s">
        <v>22</v>
      </c>
      <c r="BJ26" s="65" t="s">
        <v>92</v>
      </c>
      <c r="BK26" s="75">
        <f t="shared" si="35"/>
        <v>4.6435573377684198E-4</v>
      </c>
      <c r="BL26" s="63">
        <f t="shared" si="36"/>
        <v>2.0775525408634559E-3</v>
      </c>
      <c r="BM26" s="63">
        <f t="shared" si="37"/>
        <v>9.0813678367144559E-4</v>
      </c>
      <c r="BN26" s="63">
        <f t="shared" si="38"/>
        <v>3.7598091449778071E-4</v>
      </c>
      <c r="BO26" s="63">
        <f t="shared" si="40"/>
        <v>4.4926214841424413E-4</v>
      </c>
      <c r="BP26" s="63">
        <f t="shared" si="41"/>
        <v>2.7219017956095358E-3</v>
      </c>
      <c r="BQ26" s="63">
        <f t="shared" si="43"/>
        <v>3.3448288909467287E-4</v>
      </c>
      <c r="BR26" s="63">
        <f t="shared" si="44"/>
        <v>2.0611661537758432E-4</v>
      </c>
      <c r="BS26" s="63">
        <f t="shared" si="45"/>
        <v>1.9565618257062854E-3</v>
      </c>
      <c r="BT26" s="63">
        <f t="shared" si="46"/>
        <v>6.2603658694591565E-4</v>
      </c>
      <c r="BU26" s="63">
        <f t="shared" si="47"/>
        <v>2.4470001290330824E-4</v>
      </c>
      <c r="BV26" s="63">
        <f t="shared" si="48"/>
        <v>3.9673589931750897E-4</v>
      </c>
      <c r="BW26" s="63">
        <f t="shared" si="49"/>
        <v>1.8965820517719296E-4</v>
      </c>
      <c r="BX26" s="63">
        <f t="shared" si="50"/>
        <v>2.7695196694904199E-4</v>
      </c>
      <c r="BY26" s="63">
        <f t="shared" si="51"/>
        <v>6.7325904826392188E-4</v>
      </c>
      <c r="BZ26" s="63">
        <f t="shared" si="52"/>
        <v>4.2970694345197217E-4</v>
      </c>
      <c r="CA26" s="63">
        <f t="shared" si="53"/>
        <v>2.9647181548625375E-4</v>
      </c>
      <c r="CB26" s="63">
        <f t="shared" si="54"/>
        <v>1.264128756711002E-4</v>
      </c>
      <c r="CC26" s="63">
        <f t="shared" si="55"/>
        <v>5.9105334310109031E-4</v>
      </c>
      <c r="CD26" s="63">
        <f t="shared" si="56"/>
        <v>1.3401002891517189E-3</v>
      </c>
      <c r="CE26" s="63">
        <f t="shared" si="57"/>
        <v>7.9242593059830734E-3</v>
      </c>
      <c r="CF26" s="63">
        <f t="shared" ref="CF26:CF40" si="58">AR26/$AR$25</f>
        <v>1.6936905036290632E-3</v>
      </c>
      <c r="CG26" s="63">
        <f>AS26/$AS$26</f>
        <v>1</v>
      </c>
      <c r="CH26" s="63">
        <f t="shared" si="21"/>
        <v>1.0563719526324789E-3</v>
      </c>
      <c r="CI26" s="63">
        <f t="shared" si="22"/>
        <v>1.4122813065398461E-3</v>
      </c>
      <c r="CJ26" s="63">
        <f t="shared" si="23"/>
        <v>2.4341973702091332E-3</v>
      </c>
      <c r="CK26" s="63">
        <f t="shared" si="24"/>
        <v>2.1073600308261595E-4</v>
      </c>
      <c r="CL26" s="63">
        <f t="shared" si="25"/>
        <v>3.2104824420733759E-3</v>
      </c>
      <c r="CM26" s="63">
        <f t="shared" si="26"/>
        <v>3.7286109187845496E-3</v>
      </c>
      <c r="CN26" s="63">
        <f t="shared" si="27"/>
        <v>1.684117694774568E-2</v>
      </c>
      <c r="CO26" s="63">
        <f t="shared" si="28"/>
        <v>3.9767860128798885E-3</v>
      </c>
      <c r="CP26" s="63">
        <f t="shared" si="29"/>
        <v>2.6903578189624335E-3</v>
      </c>
      <c r="CQ26" s="63">
        <f t="shared" si="30"/>
        <v>4.5584279190214361E-4</v>
      </c>
      <c r="CR26" s="63">
        <f t="shared" si="31"/>
        <v>4.7190802859205933E-4</v>
      </c>
      <c r="CS26" s="63">
        <f t="shared" si="32"/>
        <v>1.1171803038420684E-2</v>
      </c>
      <c r="CT26" s="63">
        <f t="shared" si="33"/>
        <v>3.4209109980609551E-4</v>
      </c>
      <c r="CU26" s="72">
        <f t="shared" si="34"/>
        <v>1.1995455082484018E-2</v>
      </c>
      <c r="CV26" s="15"/>
      <c r="CW26" s="64" t="s">
        <v>22</v>
      </c>
      <c r="CX26" s="89" t="s">
        <v>92</v>
      </c>
      <c r="CY26" s="102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5">
        <v>0</v>
      </c>
      <c r="DN26" s="85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5">
        <v>0</v>
      </c>
      <c r="EH26" s="85">
        <v>0</v>
      </c>
      <c r="EI26" s="86">
        <v>0</v>
      </c>
      <c r="EJ26" s="179"/>
    </row>
    <row r="27" spans="2:140" ht="19.5" customHeight="1">
      <c r="B27" s="95" t="s">
        <v>23</v>
      </c>
      <c r="C27" s="96" t="s">
        <v>171</v>
      </c>
      <c r="D27" s="193">
        <v>0.58579275867060709</v>
      </c>
      <c r="E27" s="193">
        <v>0.33507222569115591</v>
      </c>
      <c r="F27" s="193">
        <v>0.72702095194491578</v>
      </c>
      <c r="G27" s="194">
        <v>4.7921270532048303E-2</v>
      </c>
      <c r="H27" s="193">
        <v>0.1195142793045386</v>
      </c>
      <c r="I27" s="195">
        <v>0.10693824738558673</v>
      </c>
      <c r="J27" s="6"/>
      <c r="K27" s="54" t="s">
        <v>197</v>
      </c>
      <c r="L27" s="130">
        <v>319388</v>
      </c>
      <c r="M27" s="131">
        <v>306740</v>
      </c>
      <c r="N27" s="6"/>
      <c r="O27" s="6"/>
      <c r="S27" s="6"/>
      <c r="U27" s="64" t="s">
        <v>23</v>
      </c>
      <c r="V27" s="65" t="s">
        <v>171</v>
      </c>
      <c r="W27" s="200">
        <v>2.5692702528301015E-2</v>
      </c>
      <c r="X27" s="200">
        <v>1.5160638824480419E-2</v>
      </c>
      <c r="Y27" s="200">
        <v>4.9927970144435049E-2</v>
      </c>
      <c r="Z27" s="200">
        <v>3.9276051003845819E-2</v>
      </c>
      <c r="AA27" s="200">
        <v>4.7389086763153759E-2</v>
      </c>
      <c r="AB27" s="200">
        <v>2.5384843751045202E-2</v>
      </c>
      <c r="AC27" s="200">
        <v>1.9158879300370801E-2</v>
      </c>
      <c r="AD27" s="200">
        <v>3.5989437723136952E-2</v>
      </c>
      <c r="AE27" s="200">
        <v>2.0874503340596574E-2</v>
      </c>
      <c r="AF27" s="200">
        <v>2.677288461880838E-2</v>
      </c>
      <c r="AG27" s="200">
        <v>2.7985143980802284E-2</v>
      </c>
      <c r="AH27" s="200">
        <v>2.4757640799986554E-2</v>
      </c>
      <c r="AI27" s="200">
        <v>2.3356824261417865E-2</v>
      </c>
      <c r="AJ27" s="200">
        <v>1.9902547806697105E-2</v>
      </c>
      <c r="AK27" s="200">
        <v>2.7480196863077073E-2</v>
      </c>
      <c r="AL27" s="200">
        <v>2.9789519239437252E-2</v>
      </c>
      <c r="AM27" s="200">
        <v>2.5867810824434172E-2</v>
      </c>
      <c r="AN27" s="200">
        <v>3.2123119860995072E-2</v>
      </c>
      <c r="AO27" s="200">
        <v>4.1814335649439698E-2</v>
      </c>
      <c r="AP27" s="200">
        <v>3.9411114178296409E-2</v>
      </c>
      <c r="AQ27" s="200">
        <v>1.1250575409580124E-2</v>
      </c>
      <c r="AR27" s="200">
        <v>1.2873574982784875E-2</v>
      </c>
      <c r="AS27" s="200">
        <v>7.9318303750205207E-3</v>
      </c>
      <c r="AT27" s="200">
        <v>1.0061297862380072</v>
      </c>
      <c r="AU27" s="200">
        <v>5.6927010169670446E-3</v>
      </c>
      <c r="AV27" s="200">
        <v>3.9537179144225687E-3</v>
      </c>
      <c r="AW27" s="200">
        <v>1.0988753707576093E-3</v>
      </c>
      <c r="AX27" s="200">
        <v>1.2576809139092392E-2</v>
      </c>
      <c r="AY27" s="200">
        <v>7.0109299188488581E-3</v>
      </c>
      <c r="AZ27" s="200">
        <v>5.0621737100883845E-3</v>
      </c>
      <c r="BA27" s="200">
        <v>6.1286515646306969E-3</v>
      </c>
      <c r="BB27" s="200">
        <v>3.1032244956127896E-2</v>
      </c>
      <c r="BC27" s="200">
        <v>1.5215392017177684E-2</v>
      </c>
      <c r="BD27" s="200">
        <v>8.028565236954081E-3</v>
      </c>
      <c r="BE27" s="200">
        <v>2.9155490764374629E-2</v>
      </c>
      <c r="BF27" s="200">
        <v>9.3306006389840893E-2</v>
      </c>
      <c r="BG27" s="201">
        <v>7.7686133808636017E-3</v>
      </c>
      <c r="BH27" s="13"/>
      <c r="BI27" s="64" t="s">
        <v>23</v>
      </c>
      <c r="BJ27" s="65" t="s">
        <v>171</v>
      </c>
      <c r="BK27" s="75">
        <f t="shared" si="35"/>
        <v>2.4352089145603523E-2</v>
      </c>
      <c r="BL27" s="63">
        <f t="shared" si="36"/>
        <v>1.5159128980355187E-2</v>
      </c>
      <c r="BM27" s="63">
        <f t="shared" si="37"/>
        <v>4.6676547519751026E-2</v>
      </c>
      <c r="BN27" s="63">
        <f t="shared" si="38"/>
        <v>3.8813681955317057E-2</v>
      </c>
      <c r="BO27" s="63">
        <f t="shared" si="40"/>
        <v>4.545632455922527E-2</v>
      </c>
      <c r="BP27" s="63">
        <f t="shared" si="41"/>
        <v>2.5136037860183175E-2</v>
      </c>
      <c r="BQ27" s="63">
        <f t="shared" si="43"/>
        <v>1.9074419531892556E-2</v>
      </c>
      <c r="BR27" s="63">
        <f t="shared" si="44"/>
        <v>3.4519723514083223E-2</v>
      </c>
      <c r="BS27" s="63">
        <f t="shared" si="45"/>
        <v>2.0232512106167878E-2</v>
      </c>
      <c r="BT27" s="63">
        <f t="shared" si="46"/>
        <v>2.6739558361348302E-2</v>
      </c>
      <c r="BU27" s="63">
        <f t="shared" si="47"/>
        <v>2.7545361701122848E-2</v>
      </c>
      <c r="BV27" s="63">
        <f t="shared" si="48"/>
        <v>2.4468090855338475E-2</v>
      </c>
      <c r="BW27" s="63">
        <f t="shared" si="49"/>
        <v>2.2219564075857758E-2</v>
      </c>
      <c r="BX27" s="63">
        <f t="shared" si="50"/>
        <v>1.9899708859066348E-2</v>
      </c>
      <c r="BY27" s="63">
        <f t="shared" si="51"/>
        <v>2.6777357056082609E-2</v>
      </c>
      <c r="BZ27" s="63">
        <f t="shared" si="52"/>
        <v>2.9741296307305768E-2</v>
      </c>
      <c r="CA27" s="63">
        <f t="shared" si="53"/>
        <v>2.5863912324054241E-2</v>
      </c>
      <c r="CB27" s="63">
        <f t="shared" si="54"/>
        <v>3.1192404269853723E-2</v>
      </c>
      <c r="CC27" s="63">
        <f t="shared" si="55"/>
        <v>4.0747378930452813E-2</v>
      </c>
      <c r="CD27" s="63">
        <f t="shared" si="56"/>
        <v>3.3678680491297394E-2</v>
      </c>
      <c r="CE27" s="63">
        <f t="shared" si="57"/>
        <v>1.117308582125459E-2</v>
      </c>
      <c r="CF27" s="63">
        <f t="shared" si="58"/>
        <v>1.1713906939417406E-2</v>
      </c>
      <c r="CG27" s="63">
        <f t="shared" ref="CG27:CG40" si="59">AS27/$AS$26</f>
        <v>7.9277783484612372E-3</v>
      </c>
      <c r="CH27" s="63">
        <f>AT27/$AT$27</f>
        <v>1</v>
      </c>
      <c r="CI27" s="63">
        <f t="shared" si="22"/>
        <v>5.672126725355376E-3</v>
      </c>
      <c r="CJ27" s="63">
        <f t="shared" si="23"/>
        <v>3.8247597028020896E-3</v>
      </c>
      <c r="CK27" s="63">
        <f t="shared" si="24"/>
        <v>1.0671917326335388E-3</v>
      </c>
      <c r="CL27" s="63">
        <f t="shared" si="25"/>
        <v>1.2007631373310977E-2</v>
      </c>
      <c r="CM27" s="63">
        <f t="shared" si="26"/>
        <v>6.1742141457373544E-3</v>
      </c>
      <c r="CN27" s="63">
        <f t="shared" si="27"/>
        <v>5.0609758677228854E-3</v>
      </c>
      <c r="CO27" s="63">
        <f t="shared" si="28"/>
        <v>6.128229311181085E-3</v>
      </c>
      <c r="CP27" s="63">
        <f t="shared" si="29"/>
        <v>3.0570599686827037E-2</v>
      </c>
      <c r="CQ27" s="63">
        <f t="shared" si="30"/>
        <v>1.5210418740301403E-2</v>
      </c>
      <c r="CR27" s="63">
        <f t="shared" si="31"/>
        <v>7.4582265020923834E-3</v>
      </c>
      <c r="CS27" s="63">
        <f t="shared" si="32"/>
        <v>2.8742276759052349E-2</v>
      </c>
      <c r="CT27" s="63">
        <f t="shared" si="33"/>
        <v>9.3256034706226107E-2</v>
      </c>
      <c r="CU27" s="72">
        <f t="shared" si="34"/>
        <v>7.7581700391904582E-3</v>
      </c>
      <c r="CV27" s="15"/>
      <c r="CW27" s="64" t="s">
        <v>23</v>
      </c>
      <c r="CX27" s="89" t="s">
        <v>171</v>
      </c>
      <c r="CY27" s="102">
        <v>5.4072427932016651E-2</v>
      </c>
      <c r="CZ27" s="85">
        <v>8.0613018435880798E-2</v>
      </c>
      <c r="DA27" s="85">
        <v>5.6750520454102615E-2</v>
      </c>
      <c r="DB27" s="85">
        <v>9.7332188007167683E-2</v>
      </c>
      <c r="DC27" s="85">
        <v>6.3395723211646715E-2</v>
      </c>
      <c r="DD27" s="85">
        <v>3.2801570341776616E-2</v>
      </c>
      <c r="DE27" s="85">
        <v>6.7328850342383298E-2</v>
      </c>
      <c r="DF27" s="85">
        <v>5.8565025990803724E-2</v>
      </c>
      <c r="DG27" s="85">
        <v>6.6426116084718087E-2</v>
      </c>
      <c r="DH27" s="85">
        <v>5.6118083812073741E-2</v>
      </c>
      <c r="DI27" s="85">
        <v>5.7439869314644412E-2</v>
      </c>
      <c r="DJ27" s="85">
        <v>7.3899972781987816E-2</v>
      </c>
      <c r="DK27" s="85">
        <v>6.3112843493446272E-2</v>
      </c>
      <c r="DL27" s="85">
        <v>2.7332870197189121E-2</v>
      </c>
      <c r="DM27" s="85">
        <v>7.0739636719776802E-2</v>
      </c>
      <c r="DN27" s="85">
        <v>3.5187807336148548E-2</v>
      </c>
      <c r="DO27" s="85">
        <v>2.1211898015090679E-2</v>
      </c>
      <c r="DP27" s="85">
        <v>4.1773068302954519E-2</v>
      </c>
      <c r="DQ27" s="85">
        <v>6.7102697893296676E-2</v>
      </c>
      <c r="DR27" s="85">
        <v>7.0638385259794045E-2</v>
      </c>
      <c r="DS27" s="85">
        <v>4.203946527924849E-2</v>
      </c>
      <c r="DT27" s="85">
        <v>7.4366160464055267E-2</v>
      </c>
      <c r="DU27" s="85">
        <v>0.12082092794100507</v>
      </c>
      <c r="DV27" s="85">
        <v>3.2424565891021717E-2</v>
      </c>
      <c r="DW27" s="85">
        <v>4.2315038468617061E-2</v>
      </c>
      <c r="DX27" s="85">
        <v>2.4862472948855997E-2</v>
      </c>
      <c r="DY27" s="85">
        <v>1.1240446838592426E-2</v>
      </c>
      <c r="DZ27" s="85">
        <v>5.3369985977901518E-2</v>
      </c>
      <c r="EA27" s="85">
        <v>4.98447215873149E-2</v>
      </c>
      <c r="EB27" s="85">
        <v>0</v>
      </c>
      <c r="EC27" s="85">
        <v>2.8872488647794899E-2</v>
      </c>
      <c r="ED27" s="85">
        <v>7.1525507633109775E-2</v>
      </c>
      <c r="EE27" s="85">
        <v>1.2608292691943104E-2</v>
      </c>
      <c r="EF27" s="85">
        <v>0.11813432335971065</v>
      </c>
      <c r="EG27" s="85">
        <v>7.8116119965484482E-2</v>
      </c>
      <c r="EH27" s="85">
        <v>0</v>
      </c>
      <c r="EI27" s="86">
        <v>0.11772591420534459</v>
      </c>
      <c r="EJ27" s="179"/>
    </row>
    <row r="28" spans="2:140" ht="19.5" customHeight="1">
      <c r="B28" s="95" t="s">
        <v>24</v>
      </c>
      <c r="C28" s="96" t="s">
        <v>173</v>
      </c>
      <c r="D28" s="193">
        <v>0.75549990492609098</v>
      </c>
      <c r="E28" s="193">
        <v>0.43680069609676569</v>
      </c>
      <c r="F28" s="193">
        <v>0.66088267647694288</v>
      </c>
      <c r="G28" s="194">
        <v>0.11935959948490803</v>
      </c>
      <c r="H28" s="193">
        <v>0.19568180925740924</v>
      </c>
      <c r="I28" s="195">
        <v>0.17265605320513935</v>
      </c>
      <c r="J28" s="6"/>
      <c r="K28" s="54" t="s">
        <v>198</v>
      </c>
      <c r="L28" s="130">
        <v>287995</v>
      </c>
      <c r="M28" s="131">
        <v>300699</v>
      </c>
      <c r="N28" s="6"/>
      <c r="O28" s="6"/>
      <c r="S28" s="6"/>
      <c r="U28" s="64" t="s">
        <v>24</v>
      </c>
      <c r="V28" s="65" t="s">
        <v>173</v>
      </c>
      <c r="W28" s="200">
        <v>2.8431883780553748E-2</v>
      </c>
      <c r="X28" s="200">
        <v>6.7692500224792521E-3</v>
      </c>
      <c r="Y28" s="200">
        <v>7.4151022200944971E-3</v>
      </c>
      <c r="Z28" s="200">
        <v>1.408342538958845E-2</v>
      </c>
      <c r="AA28" s="200">
        <v>4.0386253088218454E-3</v>
      </c>
      <c r="AB28" s="200">
        <v>1.8043214853099986E-3</v>
      </c>
      <c r="AC28" s="200">
        <v>1.1935862542409483E-3</v>
      </c>
      <c r="AD28" s="200">
        <v>1.0401794082591247E-3</v>
      </c>
      <c r="AE28" s="200">
        <v>2.8392593945284904E-3</v>
      </c>
      <c r="AF28" s="200">
        <v>1.3910771007148487E-3</v>
      </c>
      <c r="AG28" s="200">
        <v>1.3036611958900017E-3</v>
      </c>
      <c r="AH28" s="200">
        <v>3.0047400790359506E-3</v>
      </c>
      <c r="AI28" s="200">
        <v>3.9876637116154617E-3</v>
      </c>
      <c r="AJ28" s="200">
        <v>6.2885472151090419E-3</v>
      </c>
      <c r="AK28" s="200">
        <v>2.0801491782846972E-3</v>
      </c>
      <c r="AL28" s="200">
        <v>2.342627931009836E-3</v>
      </c>
      <c r="AM28" s="200">
        <v>2.9232630013513307E-3</v>
      </c>
      <c r="AN28" s="200">
        <v>1.1020005065377721E-3</v>
      </c>
      <c r="AO28" s="200">
        <v>5.1539317646035702E-3</v>
      </c>
      <c r="AP28" s="200">
        <v>4.6783314913216517E-3</v>
      </c>
      <c r="AQ28" s="200">
        <v>1.109755774725266E-3</v>
      </c>
      <c r="AR28" s="200">
        <v>3.2516407162382559E-3</v>
      </c>
      <c r="AS28" s="200">
        <v>4.4371227806049738E-3</v>
      </c>
      <c r="AT28" s="200">
        <v>3.6797246969436331E-3</v>
      </c>
      <c r="AU28" s="200">
        <v>1.0036272623317279</v>
      </c>
      <c r="AV28" s="200">
        <v>2.5561923678911243E-3</v>
      </c>
      <c r="AW28" s="200">
        <v>3.7817307340126572E-3</v>
      </c>
      <c r="AX28" s="200">
        <v>1.477850829369517E-2</v>
      </c>
      <c r="AY28" s="200">
        <v>3.4465440781594474E-3</v>
      </c>
      <c r="AZ28" s="200">
        <v>4.3017723592023377E-3</v>
      </c>
      <c r="BA28" s="200">
        <v>3.7686611310931112E-3</v>
      </c>
      <c r="BB28" s="200">
        <v>7.6326135758718449E-3</v>
      </c>
      <c r="BC28" s="200">
        <v>1.5513813397339905E-2</v>
      </c>
      <c r="BD28" s="200">
        <v>5.3720922460349235E-3</v>
      </c>
      <c r="BE28" s="200">
        <v>2.2142323893491873E-2</v>
      </c>
      <c r="BF28" s="200">
        <v>6.0740085060232762E-2</v>
      </c>
      <c r="BG28" s="201">
        <v>7.6862209179949011E-3</v>
      </c>
      <c r="BH28" s="13"/>
      <c r="BI28" s="64" t="s">
        <v>24</v>
      </c>
      <c r="BJ28" s="65" t="s">
        <v>173</v>
      </c>
      <c r="BK28" s="75">
        <f t="shared" si="35"/>
        <v>2.6948343314169395E-2</v>
      </c>
      <c r="BL28" s="63">
        <f t="shared" si="36"/>
        <v>6.7685758746087706E-3</v>
      </c>
      <c r="BM28" s="63">
        <f t="shared" si="37"/>
        <v>6.9322139501925969E-3</v>
      </c>
      <c r="BN28" s="63">
        <f t="shared" si="38"/>
        <v>1.3917631226708577E-2</v>
      </c>
      <c r="BO28" s="63">
        <f t="shared" si="40"/>
        <v>3.8739101204551219E-3</v>
      </c>
      <c r="BP28" s="63">
        <f t="shared" si="41"/>
        <v>1.7866366880759969E-3</v>
      </c>
      <c r="BQ28" s="63">
        <f t="shared" si="43"/>
        <v>1.1883244632399448E-3</v>
      </c>
      <c r="BR28" s="63">
        <f t="shared" si="44"/>
        <v>9.9770121040440476E-4</v>
      </c>
      <c r="BS28" s="63">
        <f t="shared" si="45"/>
        <v>2.7519385316645728E-3</v>
      </c>
      <c r="BT28" s="63">
        <f t="shared" si="46"/>
        <v>1.389345520638017E-3</v>
      </c>
      <c r="BU28" s="63">
        <f t="shared" si="47"/>
        <v>1.2831743585504682E-3</v>
      </c>
      <c r="BV28" s="63">
        <f t="shared" si="48"/>
        <v>2.9695985107986733E-3</v>
      </c>
      <c r="BW28" s="63">
        <f t="shared" si="49"/>
        <v>3.7935015634627139E-3</v>
      </c>
      <c r="BX28" s="63">
        <f t="shared" si="50"/>
        <v>6.2876502015010039E-3</v>
      </c>
      <c r="BY28" s="63">
        <f t="shared" si="51"/>
        <v>2.0269468066179317E-3</v>
      </c>
      <c r="BZ28" s="63">
        <f t="shared" si="52"/>
        <v>2.3388357117793608E-3</v>
      </c>
      <c r="CA28" s="63">
        <f t="shared" si="53"/>
        <v>2.9228224406096909E-3</v>
      </c>
      <c r="CB28" s="63">
        <f t="shared" si="54"/>
        <v>1.0700718191214E-3</v>
      </c>
      <c r="CC28" s="63">
        <f t="shared" si="55"/>
        <v>5.0224213139402844E-3</v>
      </c>
      <c r="CD28" s="63">
        <f t="shared" si="56"/>
        <v>3.9978578330922858E-3</v>
      </c>
      <c r="CE28" s="63">
        <f t="shared" si="57"/>
        <v>1.1021122085080111E-3</v>
      </c>
      <c r="CF28" s="63">
        <f t="shared" si="58"/>
        <v>2.9587287759127029E-3</v>
      </c>
      <c r="CG28" s="63">
        <f t="shared" si="59"/>
        <v>4.4348560478959086E-3</v>
      </c>
      <c r="CH28" s="63">
        <f t="shared" ref="CH28:CH40" si="60">AT28/$AT$27</f>
        <v>3.6573061917810749E-3</v>
      </c>
      <c r="CI28" s="63">
        <f>AU28/$AU$28</f>
        <v>1</v>
      </c>
      <c r="CJ28" s="63">
        <f t="shared" si="23"/>
        <v>2.4728171743502113E-3</v>
      </c>
      <c r="CK28" s="63">
        <f t="shared" si="24"/>
        <v>3.6726929020185479E-3</v>
      </c>
      <c r="CL28" s="63">
        <f t="shared" si="25"/>
        <v>1.4109690134879208E-2</v>
      </c>
      <c r="CM28" s="63">
        <f t="shared" si="26"/>
        <v>3.0352180734354475E-3</v>
      </c>
      <c r="CN28" s="63">
        <f t="shared" si="27"/>
        <v>4.3007544476343649E-3</v>
      </c>
      <c r="CO28" s="63">
        <f t="shared" si="28"/>
        <v>3.7684014768859428E-3</v>
      </c>
      <c r="CP28" s="63">
        <f t="shared" si="29"/>
        <v>7.5190684567647929E-3</v>
      </c>
      <c r="CQ28" s="63">
        <f t="shared" si="30"/>
        <v>1.5508742578964355E-2</v>
      </c>
      <c r="CR28" s="63">
        <f t="shared" si="31"/>
        <v>4.9904658651392132E-3</v>
      </c>
      <c r="CS28" s="63">
        <f t="shared" si="32"/>
        <v>2.1828505874885482E-2</v>
      </c>
      <c r="CT28" s="63">
        <f t="shared" si="33"/>
        <v>6.0707554632334224E-2</v>
      </c>
      <c r="CU28" s="72">
        <f t="shared" si="34"/>
        <v>7.6758883364534368E-3</v>
      </c>
      <c r="CV28" s="15"/>
      <c r="CW28" s="64" t="s">
        <v>24</v>
      </c>
      <c r="CX28" s="89" t="s">
        <v>173</v>
      </c>
      <c r="CY28" s="102">
        <v>0.17453065823656452</v>
      </c>
      <c r="CZ28" s="85">
        <v>1.1331931820846065E-2</v>
      </c>
      <c r="DA28" s="85">
        <v>1.4288644358072422E-2</v>
      </c>
      <c r="DB28" s="85">
        <v>4.5627048473348281E-2</v>
      </c>
      <c r="DC28" s="85">
        <v>3.1205020517861195E-2</v>
      </c>
      <c r="DD28" s="85">
        <v>3.0154148825572921E-3</v>
      </c>
      <c r="DE28" s="85">
        <v>2.3096175273374731E-3</v>
      </c>
      <c r="DF28" s="85">
        <v>1.0741487935246468E-2</v>
      </c>
      <c r="DG28" s="85">
        <v>1.7906551895941765E-2</v>
      </c>
      <c r="DH28" s="85">
        <v>3.959366251597457E-3</v>
      </c>
      <c r="DI28" s="85">
        <v>3.1740319973497376E-2</v>
      </c>
      <c r="DJ28" s="85">
        <v>8.9034961161465562E-3</v>
      </c>
      <c r="DK28" s="85">
        <v>9.8487775748208519E-3</v>
      </c>
      <c r="DL28" s="85">
        <v>4.7688772511088546E-3</v>
      </c>
      <c r="DM28" s="85">
        <v>3.3491271587526303E-3</v>
      </c>
      <c r="DN28" s="85">
        <v>4.5683107453757489E-3</v>
      </c>
      <c r="DO28" s="85">
        <v>4.3471417178668759E-3</v>
      </c>
      <c r="DP28" s="85">
        <v>2.3849833842427169E-3</v>
      </c>
      <c r="DQ28" s="85">
        <v>2.4599636915748641E-2</v>
      </c>
      <c r="DR28" s="85">
        <v>4.4175039945653118E-2</v>
      </c>
      <c r="DS28" s="85">
        <v>9.4058858380970101E-4</v>
      </c>
      <c r="DT28" s="85">
        <v>0</v>
      </c>
      <c r="DU28" s="85">
        <v>1.6543583984064591E-2</v>
      </c>
      <c r="DV28" s="85">
        <v>2.6064991788374268E-2</v>
      </c>
      <c r="DW28" s="85">
        <v>3.1614390383007174E-2</v>
      </c>
      <c r="DX28" s="85">
        <v>1.4820185224094354E-2</v>
      </c>
      <c r="DY28" s="85">
        <v>1.2849564988170767E-2</v>
      </c>
      <c r="DZ28" s="85">
        <v>1.3293803242175928E-2</v>
      </c>
      <c r="EA28" s="85">
        <v>2.1209647588321182E-2</v>
      </c>
      <c r="EB28" s="85">
        <v>0</v>
      </c>
      <c r="EC28" s="85">
        <v>9.9707616083935802E-3</v>
      </c>
      <c r="ED28" s="85">
        <v>1.3995300122575485E-2</v>
      </c>
      <c r="EE28" s="85">
        <v>4.7871905027210152E-3</v>
      </c>
      <c r="EF28" s="85">
        <v>3.5063846175927435E-2</v>
      </c>
      <c r="EG28" s="85">
        <v>2.2063144981561349E-2</v>
      </c>
      <c r="EH28" s="85">
        <v>0</v>
      </c>
      <c r="EI28" s="86">
        <v>6.6389767932489449E-2</v>
      </c>
      <c r="EJ28" s="179"/>
    </row>
    <row r="29" spans="2:140" ht="19.5" customHeight="1">
      <c r="B29" s="95" t="s">
        <v>25</v>
      </c>
      <c r="C29" s="96" t="s">
        <v>44</v>
      </c>
      <c r="D29" s="193">
        <v>0.71339457032035303</v>
      </c>
      <c r="E29" s="193">
        <v>0.33612851410243494</v>
      </c>
      <c r="F29" s="193">
        <v>0.67900120186476431</v>
      </c>
      <c r="G29" s="194">
        <v>2.7791994449472394E-2</v>
      </c>
      <c r="H29" s="193">
        <v>5.410297670960814E-2</v>
      </c>
      <c r="I29" s="195">
        <v>5.188344115967472E-2</v>
      </c>
      <c r="J29" s="6"/>
      <c r="K29" s="54" t="s">
        <v>199</v>
      </c>
      <c r="L29" s="130">
        <v>322235</v>
      </c>
      <c r="M29" s="131">
        <v>305454</v>
      </c>
      <c r="N29" s="6"/>
      <c r="O29" s="6"/>
      <c r="S29" s="6"/>
      <c r="U29" s="64" t="s">
        <v>25</v>
      </c>
      <c r="V29" s="65" t="s">
        <v>44</v>
      </c>
      <c r="W29" s="200">
        <v>6.8005507127526224E-3</v>
      </c>
      <c r="X29" s="200">
        <v>4.2063272750935417E-2</v>
      </c>
      <c r="Y29" s="200">
        <v>5.8982238457081521E-3</v>
      </c>
      <c r="Z29" s="200">
        <v>1.4901607901488438E-2</v>
      </c>
      <c r="AA29" s="200">
        <v>1.0589829133465123E-2</v>
      </c>
      <c r="AB29" s="200">
        <v>6.5197454862935319E-3</v>
      </c>
      <c r="AC29" s="200">
        <v>6.5299771774652423E-3</v>
      </c>
      <c r="AD29" s="200">
        <v>4.2244579157456616E-3</v>
      </c>
      <c r="AE29" s="200">
        <v>1.144406494517923E-2</v>
      </c>
      <c r="AF29" s="200">
        <v>6.9156754455319816E-3</v>
      </c>
      <c r="AG29" s="200">
        <v>1.1184432280597961E-2</v>
      </c>
      <c r="AH29" s="200">
        <v>6.2169601070065517E-3</v>
      </c>
      <c r="AI29" s="200">
        <v>8.1658811874951911E-3</v>
      </c>
      <c r="AJ29" s="200">
        <v>1.2002843963866578E-2</v>
      </c>
      <c r="AK29" s="200">
        <v>5.8877071294068462E-3</v>
      </c>
      <c r="AL29" s="200">
        <v>5.8853835373909669E-3</v>
      </c>
      <c r="AM29" s="200">
        <v>5.8576703909702333E-3</v>
      </c>
      <c r="AN29" s="200">
        <v>3.4800709267176029E-3</v>
      </c>
      <c r="AO29" s="200">
        <v>1.2042097580421615E-2</v>
      </c>
      <c r="AP29" s="200">
        <v>1.2943721457152382E-2</v>
      </c>
      <c r="AQ29" s="200">
        <v>1.6155215929343835E-2</v>
      </c>
      <c r="AR29" s="200">
        <v>2.1373052251978459E-2</v>
      </c>
      <c r="AS29" s="200">
        <v>2.1817713575039414E-2</v>
      </c>
      <c r="AT29" s="200">
        <v>1.7738406739856372E-2</v>
      </c>
      <c r="AU29" s="200">
        <v>1.383416318291145E-2</v>
      </c>
      <c r="AV29" s="200">
        <v>1.0337166833058824</v>
      </c>
      <c r="AW29" s="200">
        <v>5.8180590467654891E-2</v>
      </c>
      <c r="AX29" s="200">
        <v>2.0962818930761747E-2</v>
      </c>
      <c r="AY29" s="200">
        <v>8.0951847363554714E-3</v>
      </c>
      <c r="AZ29" s="200">
        <v>1.7779358785167964E-2</v>
      </c>
      <c r="BA29" s="200">
        <v>8.8481518732576678E-3</v>
      </c>
      <c r="BB29" s="200">
        <v>8.3219923386787659E-3</v>
      </c>
      <c r="BC29" s="200">
        <v>2.1918852497706018E-2</v>
      </c>
      <c r="BD29" s="200">
        <v>9.5882159915863293E-3</v>
      </c>
      <c r="BE29" s="200">
        <v>8.375478637770677E-3</v>
      </c>
      <c r="BF29" s="200">
        <v>4.2352094138082396E-3</v>
      </c>
      <c r="BG29" s="201">
        <v>8.282982962151764E-3</v>
      </c>
      <c r="BH29" s="13"/>
      <c r="BI29" s="64" t="s">
        <v>25</v>
      </c>
      <c r="BJ29" s="65" t="s">
        <v>44</v>
      </c>
      <c r="BK29" s="75">
        <f t="shared" si="35"/>
        <v>6.4457064029651767E-3</v>
      </c>
      <c r="BL29" s="63">
        <f t="shared" si="36"/>
        <v>4.2059083680409677E-2</v>
      </c>
      <c r="BM29" s="63">
        <f t="shared" si="37"/>
        <v>5.514118134983122E-3</v>
      </c>
      <c r="BN29" s="63">
        <f t="shared" si="38"/>
        <v>1.4726181857096012E-2</v>
      </c>
      <c r="BO29" s="63">
        <f t="shared" si="40"/>
        <v>1.0157923332082678E-2</v>
      </c>
      <c r="BP29" s="63">
        <f t="shared" si="41"/>
        <v>6.4558431396878274E-3</v>
      </c>
      <c r="BQ29" s="63">
        <f t="shared" si="43"/>
        <v>6.5011905061819041E-3</v>
      </c>
      <c r="BR29" s="63">
        <f t="shared" si="44"/>
        <v>4.0519421384199884E-3</v>
      </c>
      <c r="BS29" s="63">
        <f t="shared" si="45"/>
        <v>1.1092104984208593E-2</v>
      </c>
      <c r="BT29" s="63">
        <f t="shared" si="46"/>
        <v>6.9070669752946644E-3</v>
      </c>
      <c r="BU29" s="63">
        <f t="shared" si="47"/>
        <v>1.1008670629035407E-2</v>
      </c>
      <c r="BV29" s="63">
        <f t="shared" si="48"/>
        <v>6.144250414293664E-3</v>
      </c>
      <c r="BW29" s="63">
        <f t="shared" si="49"/>
        <v>7.7682786945101785E-3</v>
      </c>
      <c r="BX29" s="63">
        <f t="shared" si="50"/>
        <v>1.2001131849128077E-2</v>
      </c>
      <c r="BY29" s="63">
        <f t="shared" si="51"/>
        <v>5.7371217837817465E-3</v>
      </c>
      <c r="BZ29" s="63">
        <f t="shared" si="52"/>
        <v>5.8758563460116703E-3</v>
      </c>
      <c r="CA29" s="63">
        <f t="shared" si="53"/>
        <v>5.8567875899323066E-3</v>
      </c>
      <c r="CB29" s="63">
        <f t="shared" si="54"/>
        <v>3.3792414841295358E-3</v>
      </c>
      <c r="CC29" s="63">
        <f t="shared" si="55"/>
        <v>1.1734825045187669E-2</v>
      </c>
      <c r="CD29" s="63">
        <f t="shared" si="56"/>
        <v>1.1061028555337048E-2</v>
      </c>
      <c r="CE29" s="63">
        <f t="shared" si="57"/>
        <v>1.6043945084422518E-2</v>
      </c>
      <c r="CF29" s="63">
        <f t="shared" si="58"/>
        <v>1.9447740462596955E-2</v>
      </c>
      <c r="CG29" s="63">
        <f t="shared" si="59"/>
        <v>2.1806567855742729E-2</v>
      </c>
      <c r="CH29" s="63">
        <f t="shared" si="60"/>
        <v>1.7630336545528157E-2</v>
      </c>
      <c r="CI29" s="63">
        <f t="shared" ref="CI29:CI40" si="61">AU29/$AU$28</f>
        <v>1.3784164402599556E-2</v>
      </c>
      <c r="CJ29" s="63">
        <f>AV29/$AV$29</f>
        <v>1</v>
      </c>
      <c r="CK29" s="63">
        <f t="shared" si="24"/>
        <v>5.6503081968259705E-2</v>
      </c>
      <c r="CL29" s="63">
        <f t="shared" si="25"/>
        <v>2.001412277806237E-2</v>
      </c>
      <c r="CM29" s="63">
        <f t="shared" si="26"/>
        <v>7.1290691377741853E-3</v>
      </c>
      <c r="CN29" s="63">
        <f t="shared" si="27"/>
        <v>1.777515172503847E-2</v>
      </c>
      <c r="CO29" s="63">
        <f t="shared" si="28"/>
        <v>8.8475422509595534E-3</v>
      </c>
      <c r="CP29" s="63">
        <f t="shared" si="29"/>
        <v>8.1981918079810853E-3</v>
      </c>
      <c r="CQ29" s="63">
        <f t="shared" si="30"/>
        <v>2.1911688139261729E-2</v>
      </c>
      <c r="CR29" s="63">
        <f t="shared" si="31"/>
        <v>8.9070817145611696E-3</v>
      </c>
      <c r="CS29" s="63">
        <f t="shared" si="32"/>
        <v>8.2567749224954304E-3</v>
      </c>
      <c r="CT29" s="63">
        <f t="shared" si="33"/>
        <v>4.2329411724263827E-3</v>
      </c>
      <c r="CU29" s="72">
        <f t="shared" si="34"/>
        <v>8.2718481538010674E-3</v>
      </c>
      <c r="CV29" s="15"/>
      <c r="CW29" s="64" t="s">
        <v>25</v>
      </c>
      <c r="CX29" s="89" t="s">
        <v>44</v>
      </c>
      <c r="CY29" s="102">
        <v>0</v>
      </c>
      <c r="CZ29" s="85">
        <v>0</v>
      </c>
      <c r="DA29" s="85">
        <v>0</v>
      </c>
      <c r="DB29" s="85">
        <v>0</v>
      </c>
      <c r="DC29" s="85">
        <v>0</v>
      </c>
      <c r="DD29" s="85">
        <v>0</v>
      </c>
      <c r="DE29" s="85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85">
        <v>0</v>
      </c>
      <c r="DM29" s="85">
        <v>0</v>
      </c>
      <c r="DN29" s="85">
        <v>0</v>
      </c>
      <c r="DO29" s="85">
        <v>0</v>
      </c>
      <c r="DP29" s="85">
        <v>0</v>
      </c>
      <c r="DQ29" s="85">
        <v>0</v>
      </c>
      <c r="DR29" s="85">
        <v>0</v>
      </c>
      <c r="DS29" s="85">
        <v>0</v>
      </c>
      <c r="DT29" s="85">
        <v>0</v>
      </c>
      <c r="DU29" s="85">
        <v>0</v>
      </c>
      <c r="DV29" s="85">
        <v>0</v>
      </c>
      <c r="DW29" s="85">
        <v>0</v>
      </c>
      <c r="DX29" s="85">
        <v>0</v>
      </c>
      <c r="DY29" s="85">
        <v>0</v>
      </c>
      <c r="DZ29" s="85">
        <v>0</v>
      </c>
      <c r="EA29" s="85">
        <v>0</v>
      </c>
      <c r="EB29" s="85">
        <v>0</v>
      </c>
      <c r="EC29" s="85">
        <v>0</v>
      </c>
      <c r="ED29" s="85">
        <v>0</v>
      </c>
      <c r="EE29" s="85">
        <v>0</v>
      </c>
      <c r="EF29" s="85">
        <v>0</v>
      </c>
      <c r="EG29" s="85">
        <v>0</v>
      </c>
      <c r="EH29" s="85">
        <v>0</v>
      </c>
      <c r="EI29" s="86">
        <v>0</v>
      </c>
      <c r="EJ29" s="179"/>
    </row>
    <row r="30" spans="2:140" ht="19.5" customHeight="1">
      <c r="B30" s="95" t="s">
        <v>26</v>
      </c>
      <c r="C30" s="96" t="s">
        <v>45</v>
      </c>
      <c r="D30" s="193">
        <v>0.93799748795814486</v>
      </c>
      <c r="E30" s="193">
        <v>6.8826071900162822E-2</v>
      </c>
      <c r="F30" s="193">
        <v>0.83974764304916261</v>
      </c>
      <c r="G30" s="194">
        <v>0.23497406829713033</v>
      </c>
      <c r="H30" s="193">
        <v>1.9874813863914889E-2</v>
      </c>
      <c r="I30" s="195">
        <v>1.2316315525137901E-2</v>
      </c>
      <c r="J30" s="6"/>
      <c r="K30" s="54" t="s">
        <v>200</v>
      </c>
      <c r="L30" s="130">
        <v>287359</v>
      </c>
      <c r="M30" s="131">
        <v>307566</v>
      </c>
      <c r="N30" s="6"/>
      <c r="O30" s="6"/>
      <c r="S30" s="6"/>
      <c r="U30" s="64" t="s">
        <v>26</v>
      </c>
      <c r="V30" s="65" t="s">
        <v>45</v>
      </c>
      <c r="W30" s="200">
        <v>4.6190329931403819E-3</v>
      </c>
      <c r="X30" s="200">
        <v>1.0413820196446334E-2</v>
      </c>
      <c r="Y30" s="200">
        <v>5.7974094469085656E-3</v>
      </c>
      <c r="Z30" s="200">
        <v>6.7673535854417431E-3</v>
      </c>
      <c r="AA30" s="200">
        <v>5.4903800144819456E-3</v>
      </c>
      <c r="AB30" s="200">
        <v>5.9594407914351525E-3</v>
      </c>
      <c r="AC30" s="200">
        <v>2.6899903756177589E-3</v>
      </c>
      <c r="AD30" s="200">
        <v>5.277626451585752E-3</v>
      </c>
      <c r="AE30" s="200">
        <v>5.8903581340712741E-3</v>
      </c>
      <c r="AF30" s="200">
        <v>3.2218682643568087E-3</v>
      </c>
      <c r="AG30" s="200">
        <v>6.9551557596651877E-3</v>
      </c>
      <c r="AH30" s="200">
        <v>4.4079092283510705E-3</v>
      </c>
      <c r="AI30" s="200">
        <v>6.181926086094444E-3</v>
      </c>
      <c r="AJ30" s="200">
        <v>3.8626387104734551E-3</v>
      </c>
      <c r="AK30" s="200">
        <v>3.2259326129376082E-3</v>
      </c>
      <c r="AL30" s="200">
        <v>4.524902488524025E-3</v>
      </c>
      <c r="AM30" s="200">
        <v>3.4897858824879916E-3</v>
      </c>
      <c r="AN30" s="200">
        <v>2.0757225160433616E-3</v>
      </c>
      <c r="AO30" s="200">
        <v>7.2180642164017834E-3</v>
      </c>
      <c r="AP30" s="200">
        <v>8.694956965068763E-3</v>
      </c>
      <c r="AQ30" s="200">
        <v>7.0397266131358716E-3</v>
      </c>
      <c r="AR30" s="200">
        <v>4.4325093391683118E-3</v>
      </c>
      <c r="AS30" s="200">
        <v>4.235039036165341E-3</v>
      </c>
      <c r="AT30" s="200">
        <v>3.5454250818944454E-2</v>
      </c>
      <c r="AU30" s="200">
        <v>3.1227644627777884E-2</v>
      </c>
      <c r="AV30" s="200">
        <v>1.6932554999172074E-2</v>
      </c>
      <c r="AW30" s="200">
        <v>1.0296887964507409</v>
      </c>
      <c r="AX30" s="200">
        <v>1.6537630672079442E-2</v>
      </c>
      <c r="AY30" s="200">
        <v>2.0430792363936783E-2</v>
      </c>
      <c r="AZ30" s="200">
        <v>3.538515647461674E-3</v>
      </c>
      <c r="BA30" s="200">
        <v>4.3535043769802823E-3</v>
      </c>
      <c r="BB30" s="200">
        <v>1.8999992066399518E-2</v>
      </c>
      <c r="BC30" s="200">
        <v>2.0796154232294493E-2</v>
      </c>
      <c r="BD30" s="200">
        <v>1.0364120096794598E-2</v>
      </c>
      <c r="BE30" s="200">
        <v>1.5759549724971501E-2</v>
      </c>
      <c r="BF30" s="200">
        <v>6.149118509325052E-3</v>
      </c>
      <c r="BG30" s="201">
        <v>3.3433711490044968E-2</v>
      </c>
      <c r="BH30" s="13"/>
      <c r="BI30" s="64" t="s">
        <v>26</v>
      </c>
      <c r="BJ30" s="65" t="s">
        <v>45</v>
      </c>
      <c r="BK30" s="75">
        <f t="shared" si="35"/>
        <v>4.3780175748945093E-3</v>
      </c>
      <c r="BL30" s="63">
        <f t="shared" si="36"/>
        <v>1.0412783086768644E-2</v>
      </c>
      <c r="BM30" s="63">
        <f t="shared" si="37"/>
        <v>5.4198689984243731E-3</v>
      </c>
      <c r="BN30" s="63">
        <f t="shared" si="38"/>
        <v>6.6876863389038468E-3</v>
      </c>
      <c r="BO30" s="63">
        <f t="shared" si="40"/>
        <v>5.2664550625150328E-3</v>
      </c>
      <c r="BP30" s="63">
        <f t="shared" si="41"/>
        <v>5.9010301906178252E-3</v>
      </c>
      <c r="BQ30" s="63">
        <f t="shared" si="43"/>
        <v>2.6781318550450559E-3</v>
      </c>
      <c r="BR30" s="63">
        <f t="shared" si="44"/>
        <v>5.0621020345152732E-3</v>
      </c>
      <c r="BS30" s="63">
        <f t="shared" si="45"/>
        <v>5.7092013310557415E-3</v>
      </c>
      <c r="BT30" s="63">
        <f t="shared" si="46"/>
        <v>3.2178577584733681E-3</v>
      </c>
      <c r="BU30" s="63">
        <f t="shared" si="47"/>
        <v>6.845856545138744E-3</v>
      </c>
      <c r="BV30" s="63">
        <f t="shared" si="48"/>
        <v>4.3563570678122722E-3</v>
      </c>
      <c r="BW30" s="63">
        <f t="shared" si="49"/>
        <v>5.8809237610735745E-3</v>
      </c>
      <c r="BX30" s="63">
        <f t="shared" si="50"/>
        <v>3.8620877343309994E-3</v>
      </c>
      <c r="BY30" s="63">
        <f t="shared" si="51"/>
        <v>3.1434254218009744E-3</v>
      </c>
      <c r="BZ30" s="63">
        <f t="shared" si="52"/>
        <v>4.5175776282652264E-3</v>
      </c>
      <c r="CA30" s="63">
        <f t="shared" si="53"/>
        <v>3.4892599419017898E-3</v>
      </c>
      <c r="CB30" s="63">
        <f t="shared" si="54"/>
        <v>2.0155818037799027E-3</v>
      </c>
      <c r="CC30" s="63">
        <f t="shared" si="55"/>
        <v>7.0338842696405848E-3</v>
      </c>
      <c r="CD30" s="63">
        <f t="shared" si="56"/>
        <v>7.4302562517604481E-3</v>
      </c>
      <c r="CE30" s="63">
        <f t="shared" si="57"/>
        <v>6.9912397138158873E-3</v>
      </c>
      <c r="CF30" s="63">
        <f t="shared" si="58"/>
        <v>4.0332232481302662E-3</v>
      </c>
      <c r="CG30" s="63">
        <f t="shared" si="59"/>
        <v>4.2328755392367894E-3</v>
      </c>
      <c r="CH30" s="63">
        <f t="shared" si="60"/>
        <v>3.5238247891964801E-2</v>
      </c>
      <c r="CI30" s="63">
        <f t="shared" si="61"/>
        <v>3.1114783146909217E-2</v>
      </c>
      <c r="CJ30" s="63">
        <f t="shared" ref="CJ30:CJ40" si="62">AV30/$AV$29</f>
        <v>1.6380266733260838E-2</v>
      </c>
      <c r="CK30" s="63">
        <f>AW30/$AW$30</f>
        <v>1</v>
      </c>
      <c r="CL30" s="63">
        <f t="shared" si="25"/>
        <v>1.5789201434333083E-2</v>
      </c>
      <c r="CM30" s="63">
        <f t="shared" si="26"/>
        <v>1.7992490109322488E-2</v>
      </c>
      <c r="CN30" s="63">
        <f t="shared" si="27"/>
        <v>3.5376783423440991E-3</v>
      </c>
      <c r="CO30" s="63">
        <f t="shared" si="28"/>
        <v>4.3532044280891278E-3</v>
      </c>
      <c r="CP30" s="63">
        <f t="shared" si="29"/>
        <v>1.8717342310746725E-2</v>
      </c>
      <c r="CQ30" s="63">
        <f t="shared" si="30"/>
        <v>2.0789356837075081E-2</v>
      </c>
      <c r="CR30" s="63">
        <f t="shared" si="31"/>
        <v>9.6278666107105643E-3</v>
      </c>
      <c r="CS30" s="63">
        <f t="shared" si="32"/>
        <v>1.5536193283587628E-2</v>
      </c>
      <c r="CT30" s="63">
        <f t="shared" si="33"/>
        <v>6.1458252400431795E-3</v>
      </c>
      <c r="CU30" s="72">
        <f t="shared" si="34"/>
        <v>3.3388766574475877E-2</v>
      </c>
      <c r="CV30" s="15"/>
      <c r="CW30" s="64" t="s">
        <v>26</v>
      </c>
      <c r="CX30" s="89" t="s">
        <v>45</v>
      </c>
      <c r="CY30" s="102">
        <v>0</v>
      </c>
      <c r="CZ30" s="85">
        <v>0</v>
      </c>
      <c r="DA30" s="85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2.8575224915135606E-2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5">
        <v>0</v>
      </c>
      <c r="EI30" s="86">
        <v>0</v>
      </c>
      <c r="EJ30" s="179"/>
    </row>
    <row r="31" spans="2:140" ht="19.5" customHeight="1" thickBot="1">
      <c r="B31" s="95" t="s">
        <v>27</v>
      </c>
      <c r="C31" s="96" t="s">
        <v>115</v>
      </c>
      <c r="D31" s="193">
        <v>0.56335501372279595</v>
      </c>
      <c r="E31" s="193">
        <v>0.30758156348905186</v>
      </c>
      <c r="F31" s="193">
        <v>0.48589700556585935</v>
      </c>
      <c r="G31" s="194">
        <v>5.305513144532821E-2</v>
      </c>
      <c r="H31" s="193">
        <v>6.6725168026615683E-2</v>
      </c>
      <c r="I31" s="195">
        <v>6.3288730801587076E-2</v>
      </c>
      <c r="J31" s="6"/>
      <c r="K31" s="104" t="s">
        <v>201</v>
      </c>
      <c r="L31" s="132">
        <v>325075</v>
      </c>
      <c r="M31" s="133">
        <v>311178</v>
      </c>
      <c r="N31" s="6"/>
      <c r="O31" s="6"/>
      <c r="S31" s="6"/>
      <c r="U31" s="64" t="s">
        <v>27</v>
      </c>
      <c r="V31" s="65" t="s">
        <v>115</v>
      </c>
      <c r="W31" s="200">
        <v>3.7104417049925086E-2</v>
      </c>
      <c r="X31" s="200">
        <v>0.15805219317750491</v>
      </c>
      <c r="Y31" s="200">
        <v>2.5818462035255202E-2</v>
      </c>
      <c r="Z31" s="200">
        <v>1.8544399959969871E-2</v>
      </c>
      <c r="AA31" s="200">
        <v>2.6684185806829765E-2</v>
      </c>
      <c r="AB31" s="200">
        <v>1.8404288493470013E-2</v>
      </c>
      <c r="AC31" s="200">
        <v>3.4791994865779219E-2</v>
      </c>
      <c r="AD31" s="200">
        <v>1.4402667235017267E-2</v>
      </c>
      <c r="AE31" s="200">
        <v>4.2049238451514474E-2</v>
      </c>
      <c r="AF31" s="200">
        <v>2.2052135212107395E-2</v>
      </c>
      <c r="AG31" s="200">
        <v>1.8827331478946149E-2</v>
      </c>
      <c r="AH31" s="200">
        <v>1.4746701086246488E-2</v>
      </c>
      <c r="AI31" s="200">
        <v>1.4885099689299264E-2</v>
      </c>
      <c r="AJ31" s="200">
        <v>1.6625639629866008E-2</v>
      </c>
      <c r="AK31" s="200">
        <v>1.5217456935867756E-2</v>
      </c>
      <c r="AL31" s="200">
        <v>1.0318128903439926E-2</v>
      </c>
      <c r="AM31" s="200">
        <v>1.5771016432344274E-2</v>
      </c>
      <c r="AN31" s="200">
        <v>1.0176667264912637E-2</v>
      </c>
      <c r="AO31" s="200">
        <v>3.6786603313428083E-2</v>
      </c>
      <c r="AP31" s="200">
        <v>2.7279323566380208E-2</v>
      </c>
      <c r="AQ31" s="200">
        <v>2.5902284436084982E-2</v>
      </c>
      <c r="AR31" s="200">
        <v>1.6983003414966939E-2</v>
      </c>
      <c r="AS31" s="200">
        <v>4.1329664359133628E-2</v>
      </c>
      <c r="AT31" s="200">
        <v>3.9482239717123432E-2</v>
      </c>
      <c r="AU31" s="200">
        <v>2.4316988033229087E-2</v>
      </c>
      <c r="AV31" s="200">
        <v>2.4226341990904253E-2</v>
      </c>
      <c r="AW31" s="200">
        <v>3.5343022805996737E-3</v>
      </c>
      <c r="AX31" s="200">
        <v>1.0474013357077658</v>
      </c>
      <c r="AY31" s="200">
        <v>2.0060067796645879E-2</v>
      </c>
      <c r="AZ31" s="200">
        <v>2.369241237112546E-2</v>
      </c>
      <c r="BA31" s="200">
        <v>1.5528827608789221E-2</v>
      </c>
      <c r="BB31" s="200">
        <v>1.2101512543714115E-2</v>
      </c>
      <c r="BC31" s="200">
        <v>2.6352989072488068E-2</v>
      </c>
      <c r="BD31" s="200">
        <v>1.2203917712045301E-2</v>
      </c>
      <c r="BE31" s="200">
        <v>2.6407714560794601E-2</v>
      </c>
      <c r="BF31" s="200">
        <v>3.8382969595486691E-2</v>
      </c>
      <c r="BG31" s="201">
        <v>6.1115682587476364E-2</v>
      </c>
      <c r="BH31" s="13"/>
      <c r="BI31" s="64" t="s">
        <v>27</v>
      </c>
      <c r="BJ31" s="65" t="s">
        <v>115</v>
      </c>
      <c r="BK31" s="75">
        <f t="shared" si="35"/>
        <v>3.5168354543478907E-2</v>
      </c>
      <c r="BL31" s="63">
        <f t="shared" si="36"/>
        <v>0.15803645280019549</v>
      </c>
      <c r="BM31" s="63">
        <f t="shared" si="37"/>
        <v>2.4137105245601479E-2</v>
      </c>
      <c r="BN31" s="63">
        <f t="shared" si="38"/>
        <v>1.8326089912348523E-2</v>
      </c>
      <c r="BO31" s="63">
        <f t="shared" si="40"/>
        <v>2.5595872245781238E-2</v>
      </c>
      <c r="BP31" s="63">
        <f t="shared" si="41"/>
        <v>1.8223901509834904E-2</v>
      </c>
      <c r="BQ31" s="63">
        <f t="shared" si="43"/>
        <v>3.4638618262420005E-2</v>
      </c>
      <c r="BR31" s="63">
        <f t="shared" si="44"/>
        <v>1.3814500094246156E-2</v>
      </c>
      <c r="BS31" s="63">
        <f t="shared" si="45"/>
        <v>4.0756022413757337E-2</v>
      </c>
      <c r="BT31" s="63">
        <f t="shared" si="46"/>
        <v>2.2024685232544607E-2</v>
      </c>
      <c r="BU31" s="63">
        <f t="shared" si="47"/>
        <v>1.8531462829359378E-2</v>
      </c>
      <c r="BV31" s="63">
        <f t="shared" si="48"/>
        <v>1.4574232856427645E-2</v>
      </c>
      <c r="BW31" s="63">
        <f t="shared" si="49"/>
        <v>1.4160333726030183E-2</v>
      </c>
      <c r="BX31" s="63">
        <f t="shared" si="50"/>
        <v>1.6623268108355523E-2</v>
      </c>
      <c r="BY31" s="63">
        <f t="shared" si="51"/>
        <v>1.4828251772999273E-2</v>
      </c>
      <c r="BZ31" s="63">
        <f t="shared" si="52"/>
        <v>1.0301426034694876E-2</v>
      </c>
      <c r="CA31" s="63">
        <f t="shared" si="53"/>
        <v>1.5768639605253234E-2</v>
      </c>
      <c r="CB31" s="63">
        <f t="shared" si="54"/>
        <v>9.88181474341728E-3</v>
      </c>
      <c r="CC31" s="63">
        <f t="shared" si="55"/>
        <v>3.5847936873692525E-2</v>
      </c>
      <c r="CD31" s="63">
        <f t="shared" si="56"/>
        <v>2.3311485644746915E-2</v>
      </c>
      <c r="CE31" s="63">
        <f t="shared" si="57"/>
        <v>2.572387957370488E-2</v>
      </c>
      <c r="CF31" s="63">
        <f t="shared" si="58"/>
        <v>1.5453152820468184E-2</v>
      </c>
      <c r="CG31" s="63">
        <f t="shared" si="59"/>
        <v>4.1308550834291129E-2</v>
      </c>
      <c r="CH31" s="63">
        <f t="shared" si="60"/>
        <v>3.9241696505925357E-2</v>
      </c>
      <c r="CI31" s="63">
        <f t="shared" si="61"/>
        <v>2.4229102721595477E-2</v>
      </c>
      <c r="CJ31" s="63">
        <f t="shared" si="62"/>
        <v>2.3436152653962292E-2</v>
      </c>
      <c r="CK31" s="63">
        <f t="shared" ref="CK31:CK40" si="63">AW31/$AW$30</f>
        <v>3.4323985001897131E-3</v>
      </c>
      <c r="CL31" s="63">
        <f>AX31/$AX$31</f>
        <v>1</v>
      </c>
      <c r="CM31" s="63">
        <f t="shared" si="26"/>
        <v>1.7666009472084045E-2</v>
      </c>
      <c r="CN31" s="63">
        <f t="shared" si="27"/>
        <v>2.3686806128253461E-2</v>
      </c>
      <c r="CO31" s="63">
        <f t="shared" si="28"/>
        <v>1.5527757699534779E-2</v>
      </c>
      <c r="CP31" s="63">
        <f t="shared" si="29"/>
        <v>1.1921486702042372E-2</v>
      </c>
      <c r="CQ31" s="63">
        <f t="shared" si="30"/>
        <v>2.6344375379786157E-2</v>
      </c>
      <c r="CR31" s="63">
        <f t="shared" si="31"/>
        <v>1.1336967418584792E-2</v>
      </c>
      <c r="CS31" s="63">
        <f t="shared" si="32"/>
        <v>2.6033444150007797E-2</v>
      </c>
      <c r="CT31" s="63">
        <f t="shared" si="33"/>
        <v>3.836241291658643E-2</v>
      </c>
      <c r="CU31" s="72">
        <f t="shared" si="34"/>
        <v>6.1033524817027833E-2</v>
      </c>
      <c r="CV31" s="15"/>
      <c r="CW31" s="64" t="s">
        <v>27</v>
      </c>
      <c r="CX31" s="89" t="s">
        <v>115</v>
      </c>
      <c r="CY31" s="102">
        <v>7.8631569063194462E-3</v>
      </c>
      <c r="CZ31" s="85">
        <v>7.7291590143563852E-3</v>
      </c>
      <c r="DA31" s="85">
        <v>1.0136805078401411E-2</v>
      </c>
      <c r="DB31" s="85">
        <v>1.7466810771229312E-2</v>
      </c>
      <c r="DC31" s="85">
        <v>1.3466865544427871E-2</v>
      </c>
      <c r="DD31" s="85">
        <v>3.766494226188521E-3</v>
      </c>
      <c r="DE31" s="85">
        <v>9.0509011707661218E-3</v>
      </c>
      <c r="DF31" s="85">
        <v>8.6306918023351924E-3</v>
      </c>
      <c r="DG31" s="85">
        <v>9.5494298543849047E-3</v>
      </c>
      <c r="DH31" s="85">
        <v>8.47170392978739E-3</v>
      </c>
      <c r="DI31" s="85">
        <v>1.3275301724384129E-2</v>
      </c>
      <c r="DJ31" s="85">
        <v>1.0803299723522296E-2</v>
      </c>
      <c r="DK31" s="85">
        <v>8.9009715168911468E-3</v>
      </c>
      <c r="DL31" s="85">
        <v>4.1602094800406138E-3</v>
      </c>
      <c r="DM31" s="85">
        <v>8.6073235136747122E-3</v>
      </c>
      <c r="DN31" s="85">
        <v>4.7172462681090025E-3</v>
      </c>
      <c r="DO31" s="85">
        <v>2.785804845603001E-3</v>
      </c>
      <c r="DP31" s="85">
        <v>5.8588217825855391E-3</v>
      </c>
      <c r="DQ31" s="85">
        <v>1.1956381968466141E-2</v>
      </c>
      <c r="DR31" s="85">
        <v>1.3545562306553859E-2</v>
      </c>
      <c r="DS31" s="85">
        <v>1.8173637625601157E-2</v>
      </c>
      <c r="DT31" s="85">
        <v>7.9515088313889069E-3</v>
      </c>
      <c r="DU31" s="85">
        <v>1.1125120522138991E-2</v>
      </c>
      <c r="DV31" s="85">
        <v>7.8674046010654523E-3</v>
      </c>
      <c r="DW31" s="85">
        <v>9.7639928108552206E-3</v>
      </c>
      <c r="DX31" s="85">
        <v>4.5346511362846014E-3</v>
      </c>
      <c r="DY31" s="85">
        <v>3.5351863081547696E-3</v>
      </c>
      <c r="DZ31" s="85">
        <v>8.332233515074729E-3</v>
      </c>
      <c r="EA31" s="85">
        <v>4.7485985276307895E-3</v>
      </c>
      <c r="EB31" s="85">
        <v>0</v>
      </c>
      <c r="EC31" s="85">
        <v>4.5126778042061918E-3</v>
      </c>
      <c r="ED31" s="85">
        <v>7.0342353429598973E-3</v>
      </c>
      <c r="EE31" s="85">
        <v>2.2523295636078466E-3</v>
      </c>
      <c r="EF31" s="85">
        <v>1.3864954214469568E-2</v>
      </c>
      <c r="EG31" s="85">
        <v>1.2740276750489983E-2</v>
      </c>
      <c r="EH31" s="85">
        <v>0</v>
      </c>
      <c r="EI31" s="86">
        <v>2.4503340365682139E-2</v>
      </c>
      <c r="EJ31" s="179"/>
    </row>
    <row r="32" spans="2:140" ht="19.5" customHeight="1">
      <c r="B32" s="95" t="s">
        <v>28</v>
      </c>
      <c r="C32" s="96" t="s">
        <v>93</v>
      </c>
      <c r="D32" s="193">
        <v>0.55058289507820724</v>
      </c>
      <c r="E32" s="193">
        <v>0.15886991303235681</v>
      </c>
      <c r="F32" s="193">
        <v>0.50482757800427691</v>
      </c>
      <c r="G32" s="194">
        <v>4.619729912902918E-2</v>
      </c>
      <c r="H32" s="193">
        <v>2.959134050902806E-2</v>
      </c>
      <c r="I32" s="195">
        <v>2.7876029285648449E-2</v>
      </c>
      <c r="J32" s="6"/>
      <c r="N32" s="6"/>
      <c r="O32" s="6"/>
      <c r="S32" s="6"/>
      <c r="U32" s="64" t="s">
        <v>28</v>
      </c>
      <c r="V32" s="65" t="s">
        <v>93</v>
      </c>
      <c r="W32" s="200">
        <v>5.5370262138995053E-3</v>
      </c>
      <c r="X32" s="200">
        <v>7.7026790429617189E-3</v>
      </c>
      <c r="Y32" s="200">
        <v>5.9187851783985583E-3</v>
      </c>
      <c r="Z32" s="200">
        <v>7.1848505297864521E-3</v>
      </c>
      <c r="AA32" s="200">
        <v>6.6067631505011184E-3</v>
      </c>
      <c r="AB32" s="200">
        <v>2.3261776568411861E-2</v>
      </c>
      <c r="AC32" s="200">
        <v>2.8495635684531195E-3</v>
      </c>
      <c r="AD32" s="200">
        <v>5.9898796143693913E-3</v>
      </c>
      <c r="AE32" s="200">
        <v>6.2202988739123661E-3</v>
      </c>
      <c r="AF32" s="200">
        <v>4.6892028217858034E-3</v>
      </c>
      <c r="AG32" s="200">
        <v>5.6718674361554214E-3</v>
      </c>
      <c r="AH32" s="200">
        <v>7.1963275408472669E-3</v>
      </c>
      <c r="AI32" s="200">
        <v>6.581864669120677E-3</v>
      </c>
      <c r="AJ32" s="200">
        <v>7.8350718709314371E-3</v>
      </c>
      <c r="AK32" s="200">
        <v>7.0846394005883648E-3</v>
      </c>
      <c r="AL32" s="200">
        <v>6.3656684823503538E-3</v>
      </c>
      <c r="AM32" s="200">
        <v>1.0640685700507538E-2</v>
      </c>
      <c r="AN32" s="200">
        <v>3.5873295445236915E-3</v>
      </c>
      <c r="AO32" s="200">
        <v>9.8804838323535201E-3</v>
      </c>
      <c r="AP32" s="200">
        <v>1.0091747867974251E-2</v>
      </c>
      <c r="AQ32" s="200">
        <v>1.0334376929335263E-2</v>
      </c>
      <c r="AR32" s="200">
        <v>3.2791863007950346E-2</v>
      </c>
      <c r="AS32" s="200">
        <v>1.0378100052793738E-2</v>
      </c>
      <c r="AT32" s="200">
        <v>2.3482029372426643E-2</v>
      </c>
      <c r="AU32" s="200">
        <v>3.1147617402384416E-2</v>
      </c>
      <c r="AV32" s="200">
        <v>4.096501982318148E-2</v>
      </c>
      <c r="AW32" s="200">
        <v>5.447558642011313E-3</v>
      </c>
      <c r="AX32" s="200">
        <v>1.2341079146916541E-2</v>
      </c>
      <c r="AY32" s="200">
        <v>1.1355177765722895</v>
      </c>
      <c r="AZ32" s="200">
        <v>2.2911205746962777E-2</v>
      </c>
      <c r="BA32" s="200">
        <v>1.0559848141901564E-2</v>
      </c>
      <c r="BB32" s="200">
        <v>1.0709435404709339E-2</v>
      </c>
      <c r="BC32" s="200">
        <v>4.7288844488254857E-2</v>
      </c>
      <c r="BD32" s="200">
        <v>5.1313501304375744E-2</v>
      </c>
      <c r="BE32" s="200">
        <v>1.6985557920298995E-2</v>
      </c>
      <c r="BF32" s="200">
        <v>5.2123820959026164E-3</v>
      </c>
      <c r="BG32" s="201">
        <v>5.2668287388351838E-2</v>
      </c>
      <c r="BH32" s="13"/>
      <c r="BI32" s="64" t="s">
        <v>28</v>
      </c>
      <c r="BJ32" s="65" t="s">
        <v>93</v>
      </c>
      <c r="BK32" s="75">
        <f t="shared" si="35"/>
        <v>5.2481110468584396E-3</v>
      </c>
      <c r="BL32" s="63">
        <f t="shared" si="36"/>
        <v>7.7019119351349179E-3</v>
      </c>
      <c r="BM32" s="63">
        <f t="shared" si="37"/>
        <v>5.5333404670670581E-3</v>
      </c>
      <c r="BN32" s="63">
        <f t="shared" si="38"/>
        <v>7.1002683882938301E-3</v>
      </c>
      <c r="BO32" s="63">
        <f t="shared" si="40"/>
        <v>6.3373065523730336E-3</v>
      </c>
      <c r="BP32" s="63">
        <f t="shared" si="41"/>
        <v>2.3033779614839954E-2</v>
      </c>
      <c r="BQ32" s="63">
        <f t="shared" si="43"/>
        <v>2.837001587374668E-3</v>
      </c>
      <c r="BR32" s="63">
        <f t="shared" si="44"/>
        <v>5.7452686469104466E-3</v>
      </c>
      <c r="BS32" s="63">
        <f t="shared" si="45"/>
        <v>6.0289948084972077E-3</v>
      </c>
      <c r="BT32" s="63">
        <f t="shared" si="46"/>
        <v>4.6833658123358931E-3</v>
      </c>
      <c r="BU32" s="63">
        <f t="shared" si="47"/>
        <v>5.5827349023788173E-3</v>
      </c>
      <c r="BV32" s="63">
        <f t="shared" si="48"/>
        <v>7.1121637767004456E-3</v>
      </c>
      <c r="BW32" s="63">
        <f t="shared" si="49"/>
        <v>6.2613890534651559E-3</v>
      </c>
      <c r="BX32" s="63">
        <f t="shared" si="50"/>
        <v>7.8339542573002165E-3</v>
      </c>
      <c r="BY32" s="63">
        <f t="shared" si="51"/>
        <v>6.9034410411390086E-3</v>
      </c>
      <c r="BZ32" s="63">
        <f t="shared" si="52"/>
        <v>6.3553638112098573E-3</v>
      </c>
      <c r="CA32" s="63">
        <f t="shared" si="53"/>
        <v>1.0639082058145698E-2</v>
      </c>
      <c r="CB32" s="63">
        <f t="shared" si="54"/>
        <v>3.4833924564669286E-3</v>
      </c>
      <c r="CC32" s="63">
        <f t="shared" si="55"/>
        <v>9.6283681775658266E-3</v>
      </c>
      <c r="CD32" s="63">
        <f t="shared" si="56"/>
        <v>8.6238808298245394E-3</v>
      </c>
      <c r="CE32" s="63">
        <f t="shared" si="57"/>
        <v>1.0263197759852679E-2</v>
      </c>
      <c r="CF32" s="63">
        <f t="shared" si="58"/>
        <v>2.9837930191024497E-2</v>
      </c>
      <c r="CG32" s="63">
        <f t="shared" si="59"/>
        <v>1.03727983336368E-2</v>
      </c>
      <c r="CH32" s="63">
        <f t="shared" si="60"/>
        <v>2.3338966496785338E-2</v>
      </c>
      <c r="CI32" s="63">
        <f t="shared" si="61"/>
        <v>3.1035045152140582E-2</v>
      </c>
      <c r="CJ32" s="63">
        <f t="shared" si="62"/>
        <v>3.9628865901799232E-2</v>
      </c>
      <c r="CK32" s="63">
        <f t="shared" si="63"/>
        <v>5.2904903508600208E-3</v>
      </c>
      <c r="CL32" s="63">
        <f t="shared" ref="CL32:CL39" si="64">AX32/$AX$31</f>
        <v>1.1782569609363006E-2</v>
      </c>
      <c r="CM32" s="63">
        <f>AY32/$AY$32</f>
        <v>1</v>
      </c>
      <c r="CN32" s="63">
        <f t="shared" si="27"/>
        <v>2.2905784357958744E-2</v>
      </c>
      <c r="CO32" s="63">
        <f t="shared" si="28"/>
        <v>1.055912058670312E-2</v>
      </c>
      <c r="CP32" s="63">
        <f t="shared" si="29"/>
        <v>1.0550118532905292E-2</v>
      </c>
      <c r="CQ32" s="63">
        <f t="shared" si="30"/>
        <v>4.7273387737844882E-2</v>
      </c>
      <c r="CR32" s="63">
        <f t="shared" si="31"/>
        <v>4.7668257533975134E-2</v>
      </c>
      <c r="CS32" s="63">
        <f t="shared" si="32"/>
        <v>1.6744825549247416E-2</v>
      </c>
      <c r="CT32" s="63">
        <f t="shared" si="33"/>
        <v>5.2095905123909656E-3</v>
      </c>
      <c r="CU32" s="72">
        <f t="shared" si="34"/>
        <v>5.2597485445512106E-2</v>
      </c>
      <c r="CV32" s="15"/>
      <c r="CW32" s="64" t="s">
        <v>28</v>
      </c>
      <c r="CX32" s="89" t="s">
        <v>93</v>
      </c>
      <c r="CY32" s="102">
        <v>7.9207486932298347E-3</v>
      </c>
      <c r="CZ32" s="85">
        <v>1.9811342872996397E-2</v>
      </c>
      <c r="DA32" s="85">
        <v>5.9197423880382724E-2</v>
      </c>
      <c r="DB32" s="85">
        <v>5.6964721372419938E-2</v>
      </c>
      <c r="DC32" s="85">
        <v>4.1540248688850243E-2</v>
      </c>
      <c r="DD32" s="85">
        <v>4.4439305065169007E-2</v>
      </c>
      <c r="DE32" s="85">
        <v>6.5285188772739228E-2</v>
      </c>
      <c r="DF32" s="85">
        <v>4.0018643580057189E-2</v>
      </c>
      <c r="DG32" s="85">
        <v>5.0650363959401999E-2</v>
      </c>
      <c r="DH32" s="85">
        <v>5.8340756435389489E-2</v>
      </c>
      <c r="DI32" s="85">
        <v>0.11214037252180468</v>
      </c>
      <c r="DJ32" s="85">
        <v>4.7900290666541147E-2</v>
      </c>
      <c r="DK32" s="85">
        <v>4.7490666211686301E-2</v>
      </c>
      <c r="DL32" s="85">
        <v>7.2759578902367339E-2</v>
      </c>
      <c r="DM32" s="85">
        <v>9.83946205812537E-2</v>
      </c>
      <c r="DN32" s="85">
        <v>0.10240892467478532</v>
      </c>
      <c r="DO32" s="85">
        <v>0.14139184059408569</v>
      </c>
      <c r="DP32" s="85">
        <v>5.0756437413928358E-2</v>
      </c>
      <c r="DQ32" s="85">
        <v>5.4450657361401415E-2</v>
      </c>
      <c r="DR32" s="85">
        <v>7.2818932679876755E-2</v>
      </c>
      <c r="DS32" s="85">
        <v>1.5636749318995002E-2</v>
      </c>
      <c r="DT32" s="85">
        <v>0</v>
      </c>
      <c r="DU32" s="85">
        <v>8.103961602441169E-2</v>
      </c>
      <c r="DV32" s="85">
        <v>0.25699407655761836</v>
      </c>
      <c r="DW32" s="85">
        <v>0.15774378500899525</v>
      </c>
      <c r="DX32" s="85">
        <v>0.67715017222060991</v>
      </c>
      <c r="DY32" s="85">
        <v>1.021698644590042E-2</v>
      </c>
      <c r="DZ32" s="85">
        <v>4.2940436699784833E-2</v>
      </c>
      <c r="EA32" s="85">
        <v>0.21368389706966681</v>
      </c>
      <c r="EB32" s="85">
        <v>0</v>
      </c>
      <c r="EC32" s="85">
        <v>8.4003121268814582E-2</v>
      </c>
      <c r="ED32" s="85">
        <v>1.915155674811083E-2</v>
      </c>
      <c r="EE32" s="85">
        <v>5.7969101101344268E-2</v>
      </c>
      <c r="EF32" s="85">
        <v>6.2877957879225718E-2</v>
      </c>
      <c r="EG32" s="85">
        <v>5.1891070431749106E-2</v>
      </c>
      <c r="EH32" s="85">
        <v>0</v>
      </c>
      <c r="EI32" s="86">
        <v>0</v>
      </c>
    </row>
    <row r="33" spans="2:139" ht="19.5" customHeight="1" thickBot="1">
      <c r="B33" s="95" t="s">
        <v>29</v>
      </c>
      <c r="C33" s="96" t="s">
        <v>46</v>
      </c>
      <c r="D33" s="193">
        <v>0.5094345438892447</v>
      </c>
      <c r="E33" s="193">
        <v>0.35821851954956768</v>
      </c>
      <c r="F33" s="193">
        <v>0.7046908360278642</v>
      </c>
      <c r="G33" s="194">
        <v>1.6540012756508257E-3</v>
      </c>
      <c r="H33" s="193">
        <v>5.677609200982757E-2</v>
      </c>
      <c r="I33" s="195">
        <v>5.677609200982757E-2</v>
      </c>
      <c r="J33" s="6"/>
      <c r="K33" s="124" t="s">
        <v>125</v>
      </c>
      <c r="M33" s="8" t="s">
        <v>124</v>
      </c>
      <c r="N33" s="6"/>
      <c r="O33" s="6"/>
      <c r="S33" s="6"/>
      <c r="U33" s="64" t="s">
        <v>29</v>
      </c>
      <c r="V33" s="65" t="s">
        <v>46</v>
      </c>
      <c r="W33" s="200">
        <v>6.7573742233977083E-4</v>
      </c>
      <c r="X33" s="200">
        <v>1.6088460913989795E-3</v>
      </c>
      <c r="Y33" s="200">
        <v>5.7587940514601012E-4</v>
      </c>
      <c r="Z33" s="200">
        <v>3.9509136082370433E-4</v>
      </c>
      <c r="AA33" s="200">
        <v>2.8532883775147301E-4</v>
      </c>
      <c r="AB33" s="200">
        <v>3.2215155890017529E-4</v>
      </c>
      <c r="AC33" s="200">
        <v>2.9687799138750477E-4</v>
      </c>
      <c r="AD33" s="200">
        <v>2.2959087219541618E-4</v>
      </c>
      <c r="AE33" s="200">
        <v>8.963681134428553E-4</v>
      </c>
      <c r="AF33" s="200">
        <v>1.1348395259486951E-3</v>
      </c>
      <c r="AG33" s="200">
        <v>3.7419933119942181E-4</v>
      </c>
      <c r="AH33" s="200">
        <v>9.1430709413847712E-4</v>
      </c>
      <c r="AI33" s="200">
        <v>5.8308552521471634E-4</v>
      </c>
      <c r="AJ33" s="200">
        <v>2.9693307395996926E-4</v>
      </c>
      <c r="AK33" s="200">
        <v>1.6761453566003115E-4</v>
      </c>
      <c r="AL33" s="200">
        <v>2.9991268955417141E-4</v>
      </c>
      <c r="AM33" s="200">
        <v>2.0275325611467446E-4</v>
      </c>
      <c r="AN33" s="200">
        <v>9.6066951080564048E-5</v>
      </c>
      <c r="AO33" s="200">
        <v>2.9175022129023426E-4</v>
      </c>
      <c r="AP33" s="200">
        <v>1.5746911375726777E-3</v>
      </c>
      <c r="AQ33" s="200">
        <v>4.965412074141569E-4</v>
      </c>
      <c r="AR33" s="200">
        <v>1.2617595441656603E-3</v>
      </c>
      <c r="AS33" s="200">
        <v>2.4412511166881441E-3</v>
      </c>
      <c r="AT33" s="200">
        <v>7.5573589775802851E-4</v>
      </c>
      <c r="AU33" s="200">
        <v>9.9924352777887521E-4</v>
      </c>
      <c r="AV33" s="200">
        <v>6.5437524099737029E-4</v>
      </c>
      <c r="AW33" s="200">
        <v>2.7347223252598634E-4</v>
      </c>
      <c r="AX33" s="200">
        <v>1.0446672124257753E-3</v>
      </c>
      <c r="AY33" s="200">
        <v>5.6508375728565896E-4</v>
      </c>
      <c r="AZ33" s="200">
        <v>1.0002366820938899</v>
      </c>
      <c r="BA33" s="200">
        <v>1.3138465818104518E-3</v>
      </c>
      <c r="BB33" s="200">
        <v>4.8225993538695606E-4</v>
      </c>
      <c r="BC33" s="200">
        <v>6.3876720771077224E-4</v>
      </c>
      <c r="BD33" s="200">
        <v>4.6302631999878112E-4</v>
      </c>
      <c r="BE33" s="200">
        <v>4.8294358177143685E-4</v>
      </c>
      <c r="BF33" s="200">
        <v>2.4609533588360613E-4</v>
      </c>
      <c r="BG33" s="201">
        <v>0.12579546545853126</v>
      </c>
      <c r="BH33" s="13"/>
      <c r="BI33" s="64" t="s">
        <v>29</v>
      </c>
      <c r="BJ33" s="65" t="s">
        <v>46</v>
      </c>
      <c r="BK33" s="75">
        <f t="shared" si="35"/>
        <v>6.4047828093258198E-4</v>
      </c>
      <c r="BL33" s="63">
        <f t="shared" si="36"/>
        <v>1.6086858668301058E-3</v>
      </c>
      <c r="BM33" s="63">
        <f t="shared" si="37"/>
        <v>5.383768325085761E-4</v>
      </c>
      <c r="BN33" s="63">
        <f t="shared" si="38"/>
        <v>3.9044023088785358E-4</v>
      </c>
      <c r="BO33" s="63">
        <f t="shared" si="40"/>
        <v>2.7369171133768283E-4</v>
      </c>
      <c r="BP33" s="63">
        <f t="shared" si="41"/>
        <v>3.1899403678222062E-4</v>
      </c>
      <c r="BQ33" s="63">
        <f t="shared" si="43"/>
        <v>2.9556923809219123E-4</v>
      </c>
      <c r="BR33" s="63">
        <f t="shared" si="44"/>
        <v>2.2021498336574126E-4</v>
      </c>
      <c r="BS33" s="63">
        <f t="shared" si="45"/>
        <v>8.6880048885019977E-4</v>
      </c>
      <c r="BT33" s="63">
        <f t="shared" si="46"/>
        <v>1.1334269043819078E-3</v>
      </c>
      <c r="BU33" s="63">
        <f t="shared" si="47"/>
        <v>3.6831884564457549E-4</v>
      </c>
      <c r="BV33" s="63">
        <f t="shared" si="48"/>
        <v>9.036139279100016E-4</v>
      </c>
      <c r="BW33" s="63">
        <f t="shared" si="49"/>
        <v>5.5469468127201135E-4</v>
      </c>
      <c r="BX33" s="63">
        <f t="shared" si="50"/>
        <v>2.9689071870701373E-4</v>
      </c>
      <c r="BY33" s="63">
        <f t="shared" si="51"/>
        <v>1.6332758791799915E-4</v>
      </c>
      <c r="BZ33" s="63">
        <f t="shared" si="52"/>
        <v>2.994271943315901E-4</v>
      </c>
      <c r="CA33" s="63">
        <f t="shared" si="53"/>
        <v>2.0272269946450565E-4</v>
      </c>
      <c r="CB33" s="63">
        <f t="shared" si="54"/>
        <v>9.3283566105785805E-5</v>
      </c>
      <c r="CC33" s="63">
        <f t="shared" si="55"/>
        <v>2.8430576823276478E-4</v>
      </c>
      <c r="CD33" s="63">
        <f t="shared" si="56"/>
        <v>1.3456488302985672E-3</v>
      </c>
      <c r="CE33" s="63">
        <f t="shared" si="57"/>
        <v>4.9312122467119225E-4</v>
      </c>
      <c r="CF33" s="63">
        <f t="shared" si="58"/>
        <v>1.1480986361630653E-3</v>
      </c>
      <c r="CG33" s="63">
        <f t="shared" si="59"/>
        <v>2.4400039878546965E-3</v>
      </c>
      <c r="CH33" s="63">
        <f t="shared" si="60"/>
        <v>7.5113162148173775E-4</v>
      </c>
      <c r="CI33" s="63">
        <f t="shared" si="61"/>
        <v>9.9563210893388056E-4</v>
      </c>
      <c r="CJ33" s="63">
        <f t="shared" si="62"/>
        <v>6.3303151778942228E-4</v>
      </c>
      <c r="CK33" s="63">
        <f t="shared" si="63"/>
        <v>2.6558726623871637E-4</v>
      </c>
      <c r="CL33" s="63">
        <f t="shared" si="64"/>
        <v>9.9738961256895563E-4</v>
      </c>
      <c r="CM33" s="63">
        <f t="shared" ref="CM33:CM40" si="65">AY33/$AY$32</f>
        <v>4.9764413111297908E-4</v>
      </c>
      <c r="CN33" s="63">
        <f>AZ33/$AZ$33</f>
        <v>1</v>
      </c>
      <c r="CO33" s="63">
        <f t="shared" si="28"/>
        <v>1.3137560600626284E-3</v>
      </c>
      <c r="CP33" s="63">
        <f t="shared" si="29"/>
        <v>4.750856875019102E-4</v>
      </c>
      <c r="CQ33" s="63">
        <f t="shared" si="30"/>
        <v>6.3855842135943487E-4</v>
      </c>
      <c r="CR33" s="63">
        <f t="shared" si="31"/>
        <v>4.301335380680508E-4</v>
      </c>
      <c r="CS33" s="63">
        <f t="shared" si="32"/>
        <v>4.7609893444990021E-4</v>
      </c>
      <c r="CT33" s="63">
        <f t="shared" si="33"/>
        <v>2.4596353516959346E-4</v>
      </c>
      <c r="CU33" s="72">
        <f t="shared" si="34"/>
        <v>0.12562635870005212</v>
      </c>
      <c r="CV33" s="15"/>
      <c r="CW33" s="337" t="s">
        <v>29</v>
      </c>
      <c r="CX33" s="338" t="s">
        <v>46</v>
      </c>
      <c r="CY33" s="339">
        <v>0</v>
      </c>
      <c r="CZ33" s="340">
        <v>0</v>
      </c>
      <c r="DA33" s="340">
        <v>0</v>
      </c>
      <c r="DB33" s="340">
        <v>0</v>
      </c>
      <c r="DC33" s="340">
        <v>0</v>
      </c>
      <c r="DD33" s="340">
        <v>0</v>
      </c>
      <c r="DE33" s="340">
        <v>0</v>
      </c>
      <c r="DF33" s="340">
        <v>0</v>
      </c>
      <c r="DG33" s="340">
        <v>0</v>
      </c>
      <c r="DH33" s="340">
        <v>0</v>
      </c>
      <c r="DI33" s="340">
        <v>0</v>
      </c>
      <c r="DJ33" s="340">
        <v>0</v>
      </c>
      <c r="DK33" s="340">
        <v>0</v>
      </c>
      <c r="DL33" s="340">
        <v>0</v>
      </c>
      <c r="DM33" s="340">
        <v>0</v>
      </c>
      <c r="DN33" s="340">
        <v>0</v>
      </c>
      <c r="DO33" s="340">
        <v>0</v>
      </c>
      <c r="DP33" s="340">
        <v>0</v>
      </c>
      <c r="DQ33" s="340">
        <v>0</v>
      </c>
      <c r="DR33" s="340">
        <v>0</v>
      </c>
      <c r="DS33" s="340">
        <v>0</v>
      </c>
      <c r="DT33" s="340">
        <v>0</v>
      </c>
      <c r="DU33" s="340">
        <v>0</v>
      </c>
      <c r="DV33" s="340">
        <v>0</v>
      </c>
      <c r="DW33" s="340">
        <v>0</v>
      </c>
      <c r="DX33" s="340">
        <v>0</v>
      </c>
      <c r="DY33" s="340">
        <v>0</v>
      </c>
      <c r="DZ33" s="340">
        <v>0</v>
      </c>
      <c r="EA33" s="340">
        <v>0</v>
      </c>
      <c r="EB33" s="340">
        <v>0</v>
      </c>
      <c r="EC33" s="340">
        <v>0</v>
      </c>
      <c r="ED33" s="340">
        <v>0</v>
      </c>
      <c r="EE33" s="340">
        <v>0</v>
      </c>
      <c r="EF33" s="340">
        <v>0</v>
      </c>
      <c r="EG33" s="340">
        <v>0</v>
      </c>
      <c r="EH33" s="340">
        <v>0</v>
      </c>
      <c r="EI33" s="341">
        <v>0</v>
      </c>
    </row>
    <row r="34" spans="2:139" ht="19.5" customHeight="1">
      <c r="B34" s="95" t="s">
        <v>30</v>
      </c>
      <c r="C34" s="96" t="s">
        <v>47</v>
      </c>
      <c r="D34" s="193">
        <v>0.7855571640976069</v>
      </c>
      <c r="E34" s="193">
        <v>0.53080812003401323</v>
      </c>
      <c r="F34" s="193">
        <v>0.79837569503138495</v>
      </c>
      <c r="G34" s="194">
        <v>2.6256300221294927E-2</v>
      </c>
      <c r="H34" s="193">
        <v>7.6033168589487832E-2</v>
      </c>
      <c r="I34" s="195">
        <v>7.1981459000602779E-2</v>
      </c>
      <c r="J34" s="6"/>
      <c r="K34" s="125"/>
      <c r="L34" s="126" t="s">
        <v>66</v>
      </c>
      <c r="M34" s="127" t="s">
        <v>67</v>
      </c>
      <c r="N34" s="6"/>
      <c r="O34" s="6"/>
      <c r="S34" s="6"/>
      <c r="U34" s="64" t="s">
        <v>30</v>
      </c>
      <c r="V34" s="65" t="s">
        <v>47</v>
      </c>
      <c r="W34" s="200">
        <v>9.856718545063779E-5</v>
      </c>
      <c r="X34" s="200">
        <v>1.8497656532431525E-4</v>
      </c>
      <c r="Y34" s="200">
        <v>3.8848848479519887E-4</v>
      </c>
      <c r="Z34" s="200">
        <v>7.722884757639946E-5</v>
      </c>
      <c r="AA34" s="200">
        <v>2.4916496481118907E-4</v>
      </c>
      <c r="AB34" s="200">
        <v>3.4804742798419868E-4</v>
      </c>
      <c r="AC34" s="200">
        <v>5.0803033834803606E-5</v>
      </c>
      <c r="AD34" s="200">
        <v>1.6712023386169063E-4</v>
      </c>
      <c r="AE34" s="200">
        <v>3.6131183973867341E-4</v>
      </c>
      <c r="AF34" s="200">
        <v>8.4548445656984912E-5</v>
      </c>
      <c r="AG34" s="200">
        <v>5.3823844004227271E-4</v>
      </c>
      <c r="AH34" s="200">
        <v>5.7324215957917622E-4</v>
      </c>
      <c r="AI34" s="200">
        <v>2.5856217118387962E-4</v>
      </c>
      <c r="AJ34" s="200">
        <v>3.3901549802344553E-4</v>
      </c>
      <c r="AK34" s="200">
        <v>1.6589947595741484E-3</v>
      </c>
      <c r="AL34" s="200">
        <v>4.4074317849878368E-4</v>
      </c>
      <c r="AM34" s="200">
        <v>2.2043822955020993E-3</v>
      </c>
      <c r="AN34" s="200">
        <v>2.0553789166896679E-4</v>
      </c>
      <c r="AO34" s="200">
        <v>1.4022629043374153E-4</v>
      </c>
      <c r="AP34" s="200">
        <v>2.6566589998030019E-4</v>
      </c>
      <c r="AQ34" s="200">
        <v>5.2431621031801294E-4</v>
      </c>
      <c r="AR34" s="200">
        <v>2.6196436074598658E-4</v>
      </c>
      <c r="AS34" s="200">
        <v>2.0500354708385325E-4</v>
      </c>
      <c r="AT34" s="200">
        <v>2.5156706467386101E-4</v>
      </c>
      <c r="AU34" s="200">
        <v>3.4682515839468245E-4</v>
      </c>
      <c r="AV34" s="200">
        <v>3.7048233396141288E-4</v>
      </c>
      <c r="AW34" s="200">
        <v>4.2574032503628291E-5</v>
      </c>
      <c r="AX34" s="200">
        <v>8.6896204924586957E-4</v>
      </c>
      <c r="AY34" s="200">
        <v>3.7667966766855585E-3</v>
      </c>
      <c r="AZ34" s="200">
        <v>2.4142931498356921E-4</v>
      </c>
      <c r="BA34" s="200">
        <v>1.0000689030106693</v>
      </c>
      <c r="BB34" s="200">
        <v>4.5519936419900651E-3</v>
      </c>
      <c r="BC34" s="200">
        <v>2.072464690911577E-4</v>
      </c>
      <c r="BD34" s="200">
        <v>6.3821172802326078E-4</v>
      </c>
      <c r="BE34" s="200">
        <v>4.5363425544240335E-4</v>
      </c>
      <c r="BF34" s="200">
        <v>9.588829559832418E-5</v>
      </c>
      <c r="BG34" s="201">
        <v>3.8943066684909988E-4</v>
      </c>
      <c r="BH34" s="13"/>
      <c r="BI34" s="64" t="s">
        <v>30</v>
      </c>
      <c r="BJ34" s="65" t="s">
        <v>47</v>
      </c>
      <c r="BK34" s="75">
        <f t="shared" si="35"/>
        <v>9.3424071846127116E-5</v>
      </c>
      <c r="BL34" s="63">
        <f t="shared" si="36"/>
        <v>1.8495814355570155E-4</v>
      </c>
      <c r="BM34" s="63">
        <f t="shared" si="37"/>
        <v>3.6318923378943544E-4</v>
      </c>
      <c r="BN34" s="63">
        <f t="shared" si="38"/>
        <v>7.6319687213781133E-5</v>
      </c>
      <c r="BO34" s="63">
        <f t="shared" si="40"/>
        <v>2.3900278065817695E-4</v>
      </c>
      <c r="BP34" s="63">
        <f t="shared" si="41"/>
        <v>3.4463609123416334E-4</v>
      </c>
      <c r="BQ34" s="63">
        <f t="shared" si="43"/>
        <v>5.0579074363667064E-5</v>
      </c>
      <c r="BR34" s="63">
        <f t="shared" si="44"/>
        <v>1.6029548199375564E-4</v>
      </c>
      <c r="BS34" s="63">
        <f t="shared" si="45"/>
        <v>3.5019976534711542E-4</v>
      </c>
      <c r="BT34" s="63">
        <f t="shared" si="46"/>
        <v>8.4443201739195246E-5</v>
      </c>
      <c r="BU34" s="63">
        <f t="shared" si="47"/>
        <v>5.2978010485074125E-4</v>
      </c>
      <c r="BV34" s="63">
        <f t="shared" si="48"/>
        <v>5.6653787636749852E-4</v>
      </c>
      <c r="BW34" s="63">
        <f t="shared" si="49"/>
        <v>2.459725973835948E-4</v>
      </c>
      <c r="BX34" s="63">
        <f t="shared" si="50"/>
        <v>3.3896714003158178E-4</v>
      </c>
      <c r="BY34" s="63">
        <f t="shared" si="51"/>
        <v>1.6165639297502691E-3</v>
      </c>
      <c r="BZ34" s="63">
        <f t="shared" si="52"/>
        <v>4.4002970849568192E-4</v>
      </c>
      <c r="CA34" s="63">
        <f t="shared" si="53"/>
        <v>2.2040500762325658E-3</v>
      </c>
      <c r="CB34" s="63">
        <f t="shared" si="54"/>
        <v>1.9958276274081719E-4</v>
      </c>
      <c r="CC34" s="63">
        <f t="shared" si="55"/>
        <v>1.366482021912014E-4</v>
      </c>
      <c r="CD34" s="63">
        <f t="shared" si="56"/>
        <v>2.2702420749618748E-4</v>
      </c>
      <c r="CE34" s="63">
        <f t="shared" si="57"/>
        <v>5.2070492415612021E-4</v>
      </c>
      <c r="CF34" s="63">
        <f t="shared" si="58"/>
        <v>2.3836627722493265E-4</v>
      </c>
      <c r="CG34" s="63">
        <f t="shared" si="59"/>
        <v>2.0489881970338036E-4</v>
      </c>
      <c r="CH34" s="63">
        <f t="shared" si="60"/>
        <v>2.5003440720554418E-4</v>
      </c>
      <c r="CI34" s="63">
        <f t="shared" si="61"/>
        <v>3.4557167925959218E-4</v>
      </c>
      <c r="CJ34" s="63">
        <f t="shared" si="62"/>
        <v>3.5839833093976014E-4</v>
      </c>
      <c r="CK34" s="63">
        <f t="shared" si="63"/>
        <v>4.1346504546206342E-5</v>
      </c>
      <c r="CL34" s="63">
        <f t="shared" si="64"/>
        <v>8.2963618588349558E-4</v>
      </c>
      <c r="CM34" s="63">
        <f t="shared" si="65"/>
        <v>3.317250292686859E-3</v>
      </c>
      <c r="CN34" s="63">
        <f t="shared" ref="CN34:CN40" si="66">AZ34/$AZ$33</f>
        <v>2.4137218650905945E-4</v>
      </c>
      <c r="CO34" s="63">
        <f>BA34/$BA$34</f>
        <v>1</v>
      </c>
      <c r="CP34" s="63">
        <f t="shared" si="29"/>
        <v>4.4842767773647964E-3</v>
      </c>
      <c r="CQ34" s="63">
        <f t="shared" si="30"/>
        <v>2.0717872886657078E-4</v>
      </c>
      <c r="CR34" s="63">
        <f t="shared" si="31"/>
        <v>5.9287400468269788E-4</v>
      </c>
      <c r="CS34" s="63">
        <f t="shared" si="32"/>
        <v>4.4720500240195071E-4</v>
      </c>
      <c r="CT34" s="63">
        <f t="shared" si="33"/>
        <v>9.5836940924006849E-5</v>
      </c>
      <c r="CU34" s="72">
        <f t="shared" si="34"/>
        <v>3.8890715546907378E-4</v>
      </c>
      <c r="CV34" s="15"/>
      <c r="CW34" s="64" t="s">
        <v>30</v>
      </c>
      <c r="CX34" s="89" t="s">
        <v>47</v>
      </c>
      <c r="CY34" s="102">
        <v>2.2116498168956774E-3</v>
      </c>
      <c r="CZ34" s="85">
        <v>3.8012769914893281E-2</v>
      </c>
      <c r="DA34" s="85">
        <v>0.10327911722779994</v>
      </c>
      <c r="DB34" s="85">
        <v>0.16003703534199604</v>
      </c>
      <c r="DC34" s="85">
        <v>7.6666002213317014E-2</v>
      </c>
      <c r="DD34" s="85">
        <v>0.54198830944113841</v>
      </c>
      <c r="DE34" s="85">
        <v>0.12909222232798248</v>
      </c>
      <c r="DF34" s="85">
        <v>0.27012833150673188</v>
      </c>
      <c r="DG34" s="85">
        <v>0.2479436215448925</v>
      </c>
      <c r="DH34" s="85">
        <v>0.18350078602560588</v>
      </c>
      <c r="DI34" s="85">
        <v>9.0932561101686682E-2</v>
      </c>
      <c r="DJ34" s="85">
        <v>0.21096960928168323</v>
      </c>
      <c r="DK34" s="85">
        <v>0.32268938557578436</v>
      </c>
      <c r="DL34" s="85">
        <v>0.61260834713835299</v>
      </c>
      <c r="DM34" s="85">
        <v>0.22347351187338965</v>
      </c>
      <c r="DN34" s="85">
        <v>0.43583617808535507</v>
      </c>
      <c r="DO34" s="85">
        <v>0.61606442159684827</v>
      </c>
      <c r="DP34" s="85">
        <v>0.47171270368153734</v>
      </c>
      <c r="DQ34" s="85">
        <v>0.10189281427034522</v>
      </c>
      <c r="DR34" s="85">
        <v>6.4594114038340894E-2</v>
      </c>
      <c r="DS34" s="85">
        <v>2.997236538736902E-2</v>
      </c>
      <c r="DT34" s="85">
        <v>0</v>
      </c>
      <c r="DU34" s="85">
        <v>0</v>
      </c>
      <c r="DV34" s="85">
        <v>2.5384711471719217E-2</v>
      </c>
      <c r="DW34" s="85">
        <v>7.4674115292254939E-4</v>
      </c>
      <c r="DX34" s="85">
        <v>3.0507754934387208E-3</v>
      </c>
      <c r="DY34" s="85">
        <v>0</v>
      </c>
      <c r="DZ34" s="85">
        <v>1.0112614637550024E-2</v>
      </c>
      <c r="EA34" s="85">
        <v>0.14999592895929587</v>
      </c>
      <c r="EB34" s="85">
        <v>1</v>
      </c>
      <c r="EC34" s="85">
        <v>0.38717722601934812</v>
      </c>
      <c r="ED34" s="85">
        <v>4.9583805441247096E-2</v>
      </c>
      <c r="EE34" s="85">
        <v>0</v>
      </c>
      <c r="EF34" s="85">
        <v>9.1974136198796283E-3</v>
      </c>
      <c r="EG34" s="85">
        <v>3.1901200426615419E-4</v>
      </c>
      <c r="EH34" s="85">
        <v>0</v>
      </c>
      <c r="EI34" s="86">
        <v>1.1581399437412095E-2</v>
      </c>
    </row>
    <row r="35" spans="2:139" ht="19.5" customHeight="1">
      <c r="B35" s="95" t="s">
        <v>31</v>
      </c>
      <c r="C35" s="96" t="s">
        <v>116</v>
      </c>
      <c r="D35" s="193">
        <v>0.9102852329177864</v>
      </c>
      <c r="E35" s="193">
        <v>0.48658271895702387</v>
      </c>
      <c r="F35" s="193">
        <v>0.60195690395296342</v>
      </c>
      <c r="G35" s="194">
        <v>4.9741220468601646E-2</v>
      </c>
      <c r="H35" s="193">
        <v>0.1154071668199884</v>
      </c>
      <c r="I35" s="195">
        <v>0.10930229929472686</v>
      </c>
      <c r="J35" s="6"/>
      <c r="K35" s="54" t="s">
        <v>193</v>
      </c>
      <c r="L35" s="128">
        <v>417544</v>
      </c>
      <c r="M35" s="129">
        <v>459332</v>
      </c>
      <c r="N35" s="6"/>
      <c r="O35" s="6"/>
      <c r="S35" s="6"/>
      <c r="U35" s="64" t="s">
        <v>31</v>
      </c>
      <c r="V35" s="65" t="s">
        <v>116</v>
      </c>
      <c r="W35" s="200">
        <v>3.6378757842082628E-4</v>
      </c>
      <c r="X35" s="200">
        <v>1.1363800009547137E-4</v>
      </c>
      <c r="Y35" s="200">
        <v>6.4299285641844313E-5</v>
      </c>
      <c r="Z35" s="200">
        <v>2.6477391986622344E-5</v>
      </c>
      <c r="AA35" s="200">
        <v>2.8331045173013818E-5</v>
      </c>
      <c r="AB35" s="200">
        <v>9.1039783492403436E-5</v>
      </c>
      <c r="AC35" s="200">
        <v>2.5538416787581239E-5</v>
      </c>
      <c r="AD35" s="200">
        <v>1.938665321585005E-5</v>
      </c>
      <c r="AE35" s="200">
        <v>4.3411105255091299E-5</v>
      </c>
      <c r="AF35" s="200">
        <v>3.6122605505837796E-5</v>
      </c>
      <c r="AG35" s="200">
        <v>2.2482371525411401E-5</v>
      </c>
      <c r="AH35" s="200">
        <v>3.0989474929544474E-5</v>
      </c>
      <c r="AI35" s="200">
        <v>2.4815556639509373E-5</v>
      </c>
      <c r="AJ35" s="200">
        <v>2.196380018961389E-5</v>
      </c>
      <c r="AK35" s="200">
        <v>1.8419275651007385E-5</v>
      </c>
      <c r="AL35" s="200">
        <v>1.7206920393310012E-5</v>
      </c>
      <c r="AM35" s="200">
        <v>2.1088834287119514E-5</v>
      </c>
      <c r="AN35" s="200">
        <v>1.0849708607481778E-5</v>
      </c>
      <c r="AO35" s="200">
        <v>4.7045988982504765E-5</v>
      </c>
      <c r="AP35" s="200">
        <v>5.3875801407303917E-5</v>
      </c>
      <c r="AQ35" s="200">
        <v>6.0982543147346042E-5</v>
      </c>
      <c r="AR35" s="200">
        <v>3.5776176263284685E-4</v>
      </c>
      <c r="AS35" s="200">
        <v>7.7938724444284101E-5</v>
      </c>
      <c r="AT35" s="200">
        <v>7.0652095528623098E-5</v>
      </c>
      <c r="AU35" s="200">
        <v>8.4928144155959763E-5</v>
      </c>
      <c r="AV35" s="200">
        <v>2.1604018441141948E-4</v>
      </c>
      <c r="AW35" s="200">
        <v>2.6409736199479228E-5</v>
      </c>
      <c r="AX35" s="200">
        <v>4.9880665090423857E-4</v>
      </c>
      <c r="AY35" s="200">
        <v>8.6632972043619106E-4</v>
      </c>
      <c r="AZ35" s="200">
        <v>6.491286528523202E-5</v>
      </c>
      <c r="BA35" s="200">
        <v>6.6550771586738354E-5</v>
      </c>
      <c r="BB35" s="200">
        <v>1.0151009556250146</v>
      </c>
      <c r="BC35" s="200">
        <v>7.7820954337536822E-5</v>
      </c>
      <c r="BD35" s="200">
        <v>9.4543644258446823E-5</v>
      </c>
      <c r="BE35" s="200">
        <v>1.1483356675394602E-4</v>
      </c>
      <c r="BF35" s="200">
        <v>3.0703806159068741E-5</v>
      </c>
      <c r="BG35" s="201">
        <v>2.3308024496454176E-3</v>
      </c>
      <c r="BH35" s="13"/>
      <c r="BI35" s="64" t="s">
        <v>31</v>
      </c>
      <c r="BJ35" s="65" t="s">
        <v>116</v>
      </c>
      <c r="BK35" s="75">
        <f t="shared" si="35"/>
        <v>3.4480559333954243E-4</v>
      </c>
      <c r="BL35" s="63">
        <f t="shared" si="36"/>
        <v>1.1362668291623944E-4</v>
      </c>
      <c r="BM35" s="63">
        <f t="shared" si="37"/>
        <v>6.0111970365815303E-5</v>
      </c>
      <c r="BN35" s="63">
        <f t="shared" si="38"/>
        <v>2.6165692459111831E-5</v>
      </c>
      <c r="BO35" s="63">
        <f t="shared" si="40"/>
        <v>2.7175564511783459E-5</v>
      </c>
      <c r="BP35" s="63">
        <f t="shared" si="41"/>
        <v>9.0147470163321757E-5</v>
      </c>
      <c r="BQ35" s="63">
        <f t="shared" si="43"/>
        <v>2.5425833544304673E-5</v>
      </c>
      <c r="BR35" s="63">
        <f t="shared" si="44"/>
        <v>1.8594953164392607E-5</v>
      </c>
      <c r="BS35" s="63">
        <f t="shared" si="45"/>
        <v>4.2076005272308491E-5</v>
      </c>
      <c r="BT35" s="63">
        <f t="shared" si="46"/>
        <v>3.6077640935588586E-5</v>
      </c>
      <c r="BU35" s="63">
        <f t="shared" si="47"/>
        <v>2.2129064477613892E-5</v>
      </c>
      <c r="BV35" s="63">
        <f t="shared" si="48"/>
        <v>3.0627041334881146E-5</v>
      </c>
      <c r="BW35" s="63">
        <f t="shared" si="49"/>
        <v>2.3607269749444267E-5</v>
      </c>
      <c r="BX35" s="63">
        <f t="shared" si="50"/>
        <v>2.196066721995009E-5</v>
      </c>
      <c r="BY35" s="63">
        <f t="shared" si="51"/>
        <v>1.7948180039573607E-5</v>
      </c>
      <c r="BZ35" s="63">
        <f t="shared" si="52"/>
        <v>1.7179066027898839E-5</v>
      </c>
      <c r="CA35" s="63">
        <f t="shared" si="53"/>
        <v>2.1085656019385972E-5</v>
      </c>
      <c r="CB35" s="63">
        <f t="shared" si="54"/>
        <v>1.053535579853855E-5</v>
      </c>
      <c r="CC35" s="63">
        <f t="shared" si="55"/>
        <v>4.5845538628178998E-5</v>
      </c>
      <c r="CD35" s="63">
        <f t="shared" si="56"/>
        <v>4.6039446984434672E-5</v>
      </c>
      <c r="CE35" s="63">
        <f t="shared" si="57"/>
        <v>6.0562519104886125E-5</v>
      </c>
      <c r="CF35" s="63">
        <f t="shared" si="58"/>
        <v>3.2553412704452479E-4</v>
      </c>
      <c r="CG35" s="63">
        <f t="shared" si="59"/>
        <v>7.7898908945652216E-5</v>
      </c>
      <c r="CH35" s="63">
        <f t="shared" si="60"/>
        <v>7.0221651813725191E-5</v>
      </c>
      <c r="CI35" s="63">
        <f t="shared" si="61"/>
        <v>8.4621200861608869E-5</v>
      </c>
      <c r="CJ35" s="63">
        <f t="shared" si="62"/>
        <v>2.0899361295061156E-4</v>
      </c>
      <c r="CK35" s="63">
        <f t="shared" si="63"/>
        <v>2.5648269934092306E-5</v>
      </c>
      <c r="CL35" s="63">
        <f t="shared" si="64"/>
        <v>4.7623259002928177E-4</v>
      </c>
      <c r="CM35" s="63">
        <f t="shared" si="65"/>
        <v>7.629380519707246E-4</v>
      </c>
      <c r="CN35" s="63">
        <f t="shared" si="66"/>
        <v>6.4897505207811199E-5</v>
      </c>
      <c r="CO35" s="63">
        <f t="shared" ref="CO35:CO40" si="67">BA35/$BA$34</f>
        <v>6.6546186354149989E-5</v>
      </c>
      <c r="CP35" s="63">
        <f>BB35/$BB$35</f>
        <v>1</v>
      </c>
      <c r="CQ35" s="63">
        <f t="shared" si="30"/>
        <v>7.7795517914192622E-5</v>
      </c>
      <c r="CR35" s="63">
        <f t="shared" si="31"/>
        <v>8.7827387883349569E-5</v>
      </c>
      <c r="CS35" s="63">
        <f t="shared" si="32"/>
        <v>1.1320605725848516E-4</v>
      </c>
      <c r="CT35" s="63">
        <f t="shared" si="33"/>
        <v>3.0687362192099025E-5</v>
      </c>
      <c r="CU35" s="72">
        <f t="shared" si="34"/>
        <v>2.3276691535009334E-3</v>
      </c>
      <c r="CV35" s="15"/>
      <c r="CW35" s="64" t="s">
        <v>31</v>
      </c>
      <c r="CX35" s="89" t="s">
        <v>116</v>
      </c>
      <c r="CY35" s="102">
        <v>0</v>
      </c>
      <c r="CZ35" s="85">
        <v>0</v>
      </c>
      <c r="DA35" s="85">
        <v>0</v>
      </c>
      <c r="DB35" s="85">
        <v>0</v>
      </c>
      <c r="DC35" s="85">
        <v>0</v>
      </c>
      <c r="DD35" s="85">
        <v>0</v>
      </c>
      <c r="DE35" s="85">
        <v>0</v>
      </c>
      <c r="DF35" s="85">
        <v>0</v>
      </c>
      <c r="DG35" s="85">
        <v>0</v>
      </c>
      <c r="DH35" s="85">
        <v>0</v>
      </c>
      <c r="DI35" s="85">
        <v>0</v>
      </c>
      <c r="DJ35" s="85">
        <v>0</v>
      </c>
      <c r="DK35" s="85">
        <v>0</v>
      </c>
      <c r="DL35" s="85">
        <v>0</v>
      </c>
      <c r="DM35" s="85">
        <v>0</v>
      </c>
      <c r="DN35" s="85">
        <v>0</v>
      </c>
      <c r="DO35" s="85">
        <v>0</v>
      </c>
      <c r="DP35" s="85">
        <v>0</v>
      </c>
      <c r="DQ35" s="85">
        <v>0</v>
      </c>
      <c r="DR35" s="85">
        <v>0</v>
      </c>
      <c r="DS35" s="85">
        <v>0</v>
      </c>
      <c r="DT35" s="85">
        <v>0</v>
      </c>
      <c r="DU35" s="85">
        <v>0</v>
      </c>
      <c r="DV35" s="85">
        <v>0</v>
      </c>
      <c r="DW35" s="85">
        <v>0</v>
      </c>
      <c r="DX35" s="85">
        <v>0</v>
      </c>
      <c r="DY35" s="85">
        <v>0</v>
      </c>
      <c r="DZ35" s="85">
        <v>0</v>
      </c>
      <c r="EA35" s="85">
        <v>0</v>
      </c>
      <c r="EB35" s="85">
        <v>0</v>
      </c>
      <c r="EC35" s="85">
        <v>0</v>
      </c>
      <c r="ED35" s="85">
        <v>0</v>
      </c>
      <c r="EE35" s="85">
        <v>0</v>
      </c>
      <c r="EF35" s="85">
        <v>0</v>
      </c>
      <c r="EG35" s="85">
        <v>0</v>
      </c>
      <c r="EH35" s="85">
        <v>0</v>
      </c>
      <c r="EI35" s="86">
        <v>0</v>
      </c>
    </row>
    <row r="36" spans="2:139" ht="19.5" customHeight="1">
      <c r="B36" s="95" t="s">
        <v>87</v>
      </c>
      <c r="C36" s="96" t="s">
        <v>182</v>
      </c>
      <c r="D36" s="193">
        <v>0.9285986274714505</v>
      </c>
      <c r="E36" s="193">
        <v>0.43676852949313127</v>
      </c>
      <c r="F36" s="193">
        <v>0.60053497091342134</v>
      </c>
      <c r="G36" s="194">
        <v>1.2000915289126024E-2</v>
      </c>
      <c r="H36" s="193">
        <v>0.17438485988713942</v>
      </c>
      <c r="I36" s="195">
        <v>0.14017311625805484</v>
      </c>
      <c r="J36" s="6"/>
      <c r="K36" s="54" t="s">
        <v>194</v>
      </c>
      <c r="L36" s="130">
        <v>475301</v>
      </c>
      <c r="M36" s="131">
        <v>466778</v>
      </c>
      <c r="N36" s="6"/>
      <c r="O36" s="6"/>
      <c r="S36" s="6"/>
      <c r="U36" s="64" t="s">
        <v>87</v>
      </c>
      <c r="V36" s="65" t="s">
        <v>182</v>
      </c>
      <c r="W36" s="200">
        <v>1.1563567620835374E-3</v>
      </c>
      <c r="X36" s="200">
        <v>2.4985573404586671E-3</v>
      </c>
      <c r="Y36" s="200">
        <v>7.9602481257462238E-4</v>
      </c>
      <c r="Z36" s="200">
        <v>7.512957953791456E-4</v>
      </c>
      <c r="AA36" s="200">
        <v>1.292362766027957E-3</v>
      </c>
      <c r="AB36" s="200">
        <v>3.0822787826348922E-3</v>
      </c>
      <c r="AC36" s="200">
        <v>6.8353256815631544E-4</v>
      </c>
      <c r="AD36" s="200">
        <v>6.1093543301921234E-4</v>
      </c>
      <c r="AE36" s="200">
        <v>1.3183494442549335E-3</v>
      </c>
      <c r="AF36" s="200">
        <v>6.3927494700185151E-4</v>
      </c>
      <c r="AG36" s="200">
        <v>7.638937531410148E-4</v>
      </c>
      <c r="AH36" s="200">
        <v>2.1052458630307453E-3</v>
      </c>
      <c r="AI36" s="200">
        <v>2.2117014394865456E-3</v>
      </c>
      <c r="AJ36" s="200">
        <v>7.4816395014831705E-4</v>
      </c>
      <c r="AK36" s="200">
        <v>8.3973358798428112E-4</v>
      </c>
      <c r="AL36" s="200">
        <v>5.4717545279048577E-4</v>
      </c>
      <c r="AM36" s="200">
        <v>1.0382715962774891E-3</v>
      </c>
      <c r="AN36" s="200">
        <v>1.7326996022343718E-4</v>
      </c>
      <c r="AO36" s="200">
        <v>8.4178355365236172E-4</v>
      </c>
      <c r="AP36" s="200">
        <v>1.2097413094411297E-3</v>
      </c>
      <c r="AQ36" s="200">
        <v>1.2456994522360404E-3</v>
      </c>
      <c r="AR36" s="200">
        <v>9.6147562305401394E-3</v>
      </c>
      <c r="AS36" s="200">
        <v>2.1189749382480535E-3</v>
      </c>
      <c r="AT36" s="200">
        <v>5.5302486671524953E-4</v>
      </c>
      <c r="AU36" s="200">
        <v>9.9413465356375241E-4</v>
      </c>
      <c r="AV36" s="200">
        <v>3.1440096503970697E-3</v>
      </c>
      <c r="AW36" s="200">
        <v>5.231679243126511E-4</v>
      </c>
      <c r="AX36" s="200">
        <v>1.1720547283188901E-3</v>
      </c>
      <c r="AY36" s="200">
        <v>1.7621510148930787E-3</v>
      </c>
      <c r="AZ36" s="200">
        <v>2.9402316077996955E-4</v>
      </c>
      <c r="BA36" s="200">
        <v>1.000922789621746E-3</v>
      </c>
      <c r="BB36" s="200">
        <v>1.2572542581053606E-3</v>
      </c>
      <c r="BC36" s="200">
        <v>1.0003269651520574</v>
      </c>
      <c r="BD36" s="200">
        <v>2.1632153315104567E-3</v>
      </c>
      <c r="BE36" s="200">
        <v>3.2749431378720829E-3</v>
      </c>
      <c r="BF36" s="200">
        <v>2.6873581666880564E-4</v>
      </c>
      <c r="BG36" s="201">
        <v>4.7647443697734979E-3</v>
      </c>
      <c r="BH36" s="13"/>
      <c r="BI36" s="64" t="s">
        <v>87</v>
      </c>
      <c r="BJ36" s="65" t="s">
        <v>182</v>
      </c>
      <c r="BK36" s="75">
        <f t="shared" si="35"/>
        <v>1.0960194990527479E-3</v>
      </c>
      <c r="BL36" s="63">
        <f t="shared" si="36"/>
        <v>2.4983085097750974E-3</v>
      </c>
      <c r="BM36" s="63">
        <f t="shared" si="37"/>
        <v>7.4418587183804476E-4</v>
      </c>
      <c r="BN36" s="63">
        <f t="shared" si="38"/>
        <v>7.4245132366687746E-4</v>
      </c>
      <c r="BO36" s="63">
        <f t="shared" si="40"/>
        <v>1.2396537969687465E-3</v>
      </c>
      <c r="BP36" s="63">
        <f t="shared" si="41"/>
        <v>3.0520682709642413E-3</v>
      </c>
      <c r="BQ36" s="63">
        <f t="shared" si="43"/>
        <v>6.8051929156801808E-4</v>
      </c>
      <c r="BR36" s="63">
        <f t="shared" si="44"/>
        <v>5.8598643288116671E-4</v>
      </c>
      <c r="BS36" s="63">
        <f t="shared" si="45"/>
        <v>1.277803867034919E-3</v>
      </c>
      <c r="BT36" s="63">
        <f t="shared" si="46"/>
        <v>6.3847919257438153E-4</v>
      </c>
      <c r="BU36" s="63">
        <f t="shared" si="47"/>
        <v>7.5188927903790872E-4</v>
      </c>
      <c r="BV36" s="63">
        <f t="shared" si="48"/>
        <v>2.0806242188266058E-3</v>
      </c>
      <c r="BW36" s="63">
        <f t="shared" si="49"/>
        <v>2.1040121422891988E-3</v>
      </c>
      <c r="BX36" s="63">
        <f t="shared" si="50"/>
        <v>7.480572302301276E-4</v>
      </c>
      <c r="BY36" s="63">
        <f t="shared" si="51"/>
        <v>8.1825636946774845E-4</v>
      </c>
      <c r="BZ36" s="63">
        <f t="shared" si="52"/>
        <v>5.4628969144227988E-4</v>
      </c>
      <c r="CA36" s="63">
        <f t="shared" si="53"/>
        <v>1.0381151198659354E-3</v>
      </c>
      <c r="CB36" s="63">
        <f t="shared" si="54"/>
        <v>1.6824974256854469E-4</v>
      </c>
      <c r="CC36" s="63">
        <f t="shared" si="55"/>
        <v>8.2030415897700766E-4</v>
      </c>
      <c r="CD36" s="63">
        <f t="shared" si="56"/>
        <v>1.0337817614968195E-3</v>
      </c>
      <c r="CE36" s="63">
        <f t="shared" si="57"/>
        <v>1.237119558833529E-3</v>
      </c>
      <c r="CF36" s="63">
        <f t="shared" si="58"/>
        <v>8.7486467341309562E-3</v>
      </c>
      <c r="CG36" s="63">
        <f t="shared" si="59"/>
        <v>2.117892446273026E-3</v>
      </c>
      <c r="CH36" s="63">
        <f t="shared" si="60"/>
        <v>5.4965559541085638E-4</v>
      </c>
      <c r="CI36" s="63">
        <f t="shared" si="61"/>
        <v>9.9054169897106891E-4</v>
      </c>
      <c r="CJ36" s="63">
        <f t="shared" si="62"/>
        <v>3.0414616511192944E-3</v>
      </c>
      <c r="CK36" s="63">
        <f t="shared" si="63"/>
        <v>5.0808353564297409E-4</v>
      </c>
      <c r="CL36" s="63">
        <f t="shared" si="64"/>
        <v>1.1190120619111981E-3</v>
      </c>
      <c r="CM36" s="63">
        <f t="shared" si="65"/>
        <v>1.5518480214482986E-3</v>
      </c>
      <c r="CN36" s="63">
        <f t="shared" si="66"/>
        <v>2.9395358722943761E-4</v>
      </c>
      <c r="CO36" s="63">
        <f t="shared" si="67"/>
        <v>1.0008538277797721E-3</v>
      </c>
      <c r="CP36" s="63">
        <f t="shared" ref="CP36:CP40" si="68">BB36/$BB$35</f>
        <v>1.2385509550931792E-3</v>
      </c>
      <c r="CQ36" s="63">
        <f>BC36/$BC$36</f>
        <v>1</v>
      </c>
      <c r="CR36" s="63">
        <f t="shared" si="31"/>
        <v>2.0095433541404161E-3</v>
      </c>
      <c r="CS36" s="63">
        <f t="shared" si="32"/>
        <v>3.2285281287014471E-3</v>
      </c>
      <c r="CT36" s="63">
        <f t="shared" si="33"/>
        <v>2.6859189044448062E-4</v>
      </c>
      <c r="CU36" s="72">
        <f t="shared" si="34"/>
        <v>4.7583391271646559E-3</v>
      </c>
      <c r="CV36" s="15"/>
      <c r="CW36" s="64" t="s">
        <v>87</v>
      </c>
      <c r="CX36" s="89" t="s">
        <v>182</v>
      </c>
      <c r="CY36" s="102">
        <v>0</v>
      </c>
      <c r="CZ36" s="85">
        <v>0</v>
      </c>
      <c r="DA36" s="85">
        <v>0</v>
      </c>
      <c r="DB36" s="85">
        <v>0</v>
      </c>
      <c r="DC36" s="85">
        <v>0</v>
      </c>
      <c r="DD36" s="85">
        <v>0</v>
      </c>
      <c r="DE36" s="85">
        <v>0</v>
      </c>
      <c r="DF36" s="85">
        <v>0</v>
      </c>
      <c r="DG36" s="85">
        <v>0</v>
      </c>
      <c r="DH36" s="85">
        <v>0</v>
      </c>
      <c r="DI36" s="85">
        <v>0</v>
      </c>
      <c r="DJ36" s="85">
        <v>0</v>
      </c>
      <c r="DK36" s="85">
        <v>0</v>
      </c>
      <c r="DL36" s="85">
        <v>0</v>
      </c>
      <c r="DM36" s="85">
        <v>0</v>
      </c>
      <c r="DN36" s="85">
        <v>0</v>
      </c>
      <c r="DO36" s="85">
        <v>0</v>
      </c>
      <c r="DP36" s="85">
        <v>0</v>
      </c>
      <c r="DQ36" s="85">
        <v>0</v>
      </c>
      <c r="DR36" s="85">
        <v>0</v>
      </c>
      <c r="DS36" s="85">
        <v>0</v>
      </c>
      <c r="DT36" s="85">
        <v>0</v>
      </c>
      <c r="DU36" s="85">
        <v>0</v>
      </c>
      <c r="DV36" s="85">
        <v>0</v>
      </c>
      <c r="DW36" s="85">
        <v>0</v>
      </c>
      <c r="DX36" s="85">
        <v>0</v>
      </c>
      <c r="DY36" s="85">
        <v>0</v>
      </c>
      <c r="DZ36" s="85">
        <v>0</v>
      </c>
      <c r="EA36" s="85">
        <v>0</v>
      </c>
      <c r="EB36" s="85">
        <v>0</v>
      </c>
      <c r="EC36" s="85">
        <v>0</v>
      </c>
      <c r="ED36" s="85">
        <v>0</v>
      </c>
      <c r="EE36" s="85">
        <v>0</v>
      </c>
      <c r="EF36" s="85">
        <v>0</v>
      </c>
      <c r="EG36" s="85">
        <v>0</v>
      </c>
      <c r="EH36" s="85">
        <v>0</v>
      </c>
      <c r="EI36" s="86">
        <v>0</v>
      </c>
    </row>
    <row r="37" spans="2:139" ht="19.5" customHeight="1">
      <c r="B37" s="95" t="s">
        <v>88</v>
      </c>
      <c r="C37" s="96" t="s">
        <v>48</v>
      </c>
      <c r="D37" s="193">
        <v>0.44501605334726024</v>
      </c>
      <c r="E37" s="193">
        <v>0.37405861006829155</v>
      </c>
      <c r="F37" s="193">
        <v>0.64129859170656167</v>
      </c>
      <c r="G37" s="194">
        <v>1.1643975403245386E-2</v>
      </c>
      <c r="H37" s="193">
        <v>0.11297710504284604</v>
      </c>
      <c r="I37" s="195">
        <v>0.1019466516745188</v>
      </c>
      <c r="J37" s="6"/>
      <c r="K37" s="54" t="s">
        <v>195</v>
      </c>
      <c r="L37" s="130">
        <v>474549</v>
      </c>
      <c r="M37" s="131">
        <v>471492</v>
      </c>
      <c r="N37" s="6"/>
      <c r="O37" s="6"/>
      <c r="S37" s="6"/>
      <c r="U37" s="64" t="s">
        <v>88</v>
      </c>
      <c r="V37" s="65" t="s">
        <v>48</v>
      </c>
      <c r="W37" s="200">
        <v>1.769258295416782E-2</v>
      </c>
      <c r="X37" s="200">
        <v>3.5083700967421166E-2</v>
      </c>
      <c r="Y37" s="200">
        <v>2.2623203878215023E-2</v>
      </c>
      <c r="Z37" s="200">
        <v>2.3620704139146249E-2</v>
      </c>
      <c r="AA37" s="200">
        <v>1.7704659057830027E-2</v>
      </c>
      <c r="AB37" s="200">
        <v>4.1581589454459542E-2</v>
      </c>
      <c r="AC37" s="200">
        <v>1.4112873241896745E-2</v>
      </c>
      <c r="AD37" s="200">
        <v>2.254186909503637E-2</v>
      </c>
      <c r="AE37" s="200">
        <v>3.2304921873788216E-2</v>
      </c>
      <c r="AF37" s="200">
        <v>1.2764538512637544E-2</v>
      </c>
      <c r="AG37" s="200">
        <v>1.6569770413469152E-2</v>
      </c>
      <c r="AH37" s="200">
        <v>2.4190202349328501E-2</v>
      </c>
      <c r="AI37" s="200">
        <v>1.8708803598988751E-2</v>
      </c>
      <c r="AJ37" s="200">
        <v>2.1910920699108469E-2</v>
      </c>
      <c r="AK37" s="200">
        <v>2.8146181243614763E-2</v>
      </c>
      <c r="AL37" s="200">
        <v>1.6437425143720041E-2</v>
      </c>
      <c r="AM37" s="200">
        <v>2.237846855840623E-2</v>
      </c>
      <c r="AN37" s="200">
        <v>1.6309135218153244E-2</v>
      </c>
      <c r="AO37" s="200">
        <v>9.3707426538144262E-2</v>
      </c>
      <c r="AP37" s="200">
        <v>4.483703281644958E-2</v>
      </c>
      <c r="AQ37" s="200">
        <v>3.8211255978414412E-2</v>
      </c>
      <c r="AR37" s="200">
        <v>7.778866320820027E-2</v>
      </c>
      <c r="AS37" s="200">
        <v>3.8790221868272454E-2</v>
      </c>
      <c r="AT37" s="200">
        <v>4.1281573226085888E-2</v>
      </c>
      <c r="AU37" s="200">
        <v>5.8279292809696813E-2</v>
      </c>
      <c r="AV37" s="200">
        <v>6.3128746101996688E-2</v>
      </c>
      <c r="AW37" s="200">
        <v>1.7165917157175772E-2</v>
      </c>
      <c r="AX37" s="200">
        <v>9.9929267745844472E-2</v>
      </c>
      <c r="AY37" s="200">
        <v>8.2047589549851072E-2</v>
      </c>
      <c r="AZ37" s="200">
        <v>5.0706572689914839E-2</v>
      </c>
      <c r="BA37" s="200">
        <v>2.7355908904397281E-2</v>
      </c>
      <c r="BB37" s="200">
        <v>2.7604407560186891E-2</v>
      </c>
      <c r="BC37" s="200">
        <v>4.7218872370801447E-2</v>
      </c>
      <c r="BD37" s="200">
        <v>1.0764710933224797</v>
      </c>
      <c r="BE37" s="200">
        <v>3.1061943763968043E-2</v>
      </c>
      <c r="BF37" s="200">
        <v>1.5745651934597125E-2</v>
      </c>
      <c r="BG37" s="201">
        <v>3.6413864148951432E-2</v>
      </c>
      <c r="BH37" s="17"/>
      <c r="BI37" s="64" t="s">
        <v>88</v>
      </c>
      <c r="BJ37" s="65" t="s">
        <v>48</v>
      </c>
      <c r="BK37" s="75">
        <f t="shared" si="35"/>
        <v>1.6769405898086776E-2</v>
      </c>
      <c r="BL37" s="63">
        <f t="shared" si="36"/>
        <v>3.5080206990656053E-2</v>
      </c>
      <c r="BM37" s="63">
        <f t="shared" si="37"/>
        <v>2.1149929544816825E-2</v>
      </c>
      <c r="BN37" s="63">
        <f t="shared" si="38"/>
        <v>2.3342634368401553E-2</v>
      </c>
      <c r="BO37" s="63">
        <f t="shared" si="40"/>
        <v>1.6982575173170318E-2</v>
      </c>
      <c r="BP37" s="63">
        <f t="shared" si="41"/>
        <v>4.1174033492755037E-2</v>
      </c>
      <c r="BQ37" s="63">
        <f t="shared" si="43"/>
        <v>1.4050658224625336E-2</v>
      </c>
      <c r="BR37" s="63">
        <f t="shared" si="44"/>
        <v>2.1621318305594463E-2</v>
      </c>
      <c r="BS37" s="63">
        <f t="shared" si="45"/>
        <v>3.131139037109891E-2</v>
      </c>
      <c r="BT37" s="63">
        <f t="shared" si="46"/>
        <v>1.2748649515135482E-2</v>
      </c>
      <c r="BU37" s="63">
        <f t="shared" si="47"/>
        <v>1.6309378992535272E-2</v>
      </c>
      <c r="BV37" s="63">
        <f t="shared" si="48"/>
        <v>2.390728881132783E-2</v>
      </c>
      <c r="BW37" s="63">
        <f t="shared" si="49"/>
        <v>1.7797858805533258E-2</v>
      </c>
      <c r="BX37" s="63">
        <f t="shared" si="50"/>
        <v>2.1907795272303288E-2</v>
      </c>
      <c r="BY37" s="63">
        <f t="shared" si="51"/>
        <v>2.7426308067616041E-2</v>
      </c>
      <c r="BZ37" s="63">
        <f t="shared" si="52"/>
        <v>1.6410816428394669E-2</v>
      </c>
      <c r="CA37" s="63">
        <f t="shared" si="53"/>
        <v>2.2375095931755705E-2</v>
      </c>
      <c r="CB37" s="63">
        <f t="shared" si="54"/>
        <v>1.5836604327901866E-2</v>
      </c>
      <c r="CC37" s="63">
        <f t="shared" si="55"/>
        <v>9.1316338247227402E-2</v>
      </c>
      <c r="CD37" s="63">
        <f t="shared" si="56"/>
        <v>3.831538726795506E-2</v>
      </c>
      <c r="CE37" s="63">
        <f t="shared" si="57"/>
        <v>3.7948071706732839E-2</v>
      </c>
      <c r="CF37" s="63">
        <f t="shared" si="58"/>
        <v>7.0781361275407226E-2</v>
      </c>
      <c r="CG37" s="63">
        <f t="shared" si="59"/>
        <v>3.8770405633958394E-2</v>
      </c>
      <c r="CH37" s="63">
        <f t="shared" si="60"/>
        <v>4.1030067681865089E-2</v>
      </c>
      <c r="CI37" s="63">
        <f t="shared" si="61"/>
        <v>5.8068662537421004E-2</v>
      </c>
      <c r="CJ37" s="63">
        <f t="shared" si="62"/>
        <v>6.1069679073097197E-2</v>
      </c>
      <c r="CK37" s="63">
        <f t="shared" si="63"/>
        <v>1.6670975945689014E-2</v>
      </c>
      <c r="CL37" s="63">
        <f t="shared" si="64"/>
        <v>9.5406855365826659E-2</v>
      </c>
      <c r="CM37" s="63">
        <f t="shared" si="65"/>
        <v>7.2255662784533908E-2</v>
      </c>
      <c r="CN37" s="63">
        <f t="shared" si="66"/>
        <v>5.0694574191946229E-2</v>
      </c>
      <c r="CO37" s="63">
        <f t="shared" si="67"/>
        <v>2.7354024129780819E-2</v>
      </c>
      <c r="CP37" s="63">
        <f t="shared" si="68"/>
        <v>2.7193755859672496E-2</v>
      </c>
      <c r="CQ37" s="63">
        <f t="shared" ref="CQ37:CQ40" si="69">BC37/$BC$36</f>
        <v>4.720343849135749E-2</v>
      </c>
      <c r="CR37" s="63">
        <f>BD37/$BD$37</f>
        <v>1</v>
      </c>
      <c r="CS37" s="63">
        <f t="shared" si="32"/>
        <v>3.0621710042658571E-2</v>
      </c>
      <c r="CT37" s="63">
        <f t="shared" si="33"/>
        <v>1.5737219071941994E-2</v>
      </c>
      <c r="CU37" s="72">
        <f t="shared" si="34"/>
        <v>3.6364913016194114E-2</v>
      </c>
      <c r="CV37" s="15"/>
      <c r="CW37" s="64" t="s">
        <v>88</v>
      </c>
      <c r="CX37" s="89" t="s">
        <v>48</v>
      </c>
      <c r="CY37" s="102">
        <v>0</v>
      </c>
      <c r="CZ37" s="85">
        <v>4.3686550950710005E-3</v>
      </c>
      <c r="DA37" s="85">
        <v>0.10064608095496919</v>
      </c>
      <c r="DB37" s="85">
        <v>0</v>
      </c>
      <c r="DC37" s="85">
        <v>9.9585518582927218E-2</v>
      </c>
      <c r="DD37" s="85">
        <v>5.8352916735841136E-2</v>
      </c>
      <c r="DE37" s="85">
        <v>5.3812688618764731E-2</v>
      </c>
      <c r="DF37" s="85">
        <v>1.6685085748222889E-2</v>
      </c>
      <c r="DG37" s="85">
        <v>4.5310830416540021E-2</v>
      </c>
      <c r="DH37" s="85">
        <v>8.1990220240457407E-2</v>
      </c>
      <c r="DI37" s="85">
        <v>2.0830834432849547E-2</v>
      </c>
      <c r="DJ37" s="85">
        <v>1.9474180748065575E-2</v>
      </c>
      <c r="DK37" s="85">
        <v>1.6660937594090607E-2</v>
      </c>
      <c r="DL37" s="85">
        <v>8.5790626836958258E-3</v>
      </c>
      <c r="DM37" s="85">
        <v>1.0995411295498426E-2</v>
      </c>
      <c r="DN37" s="85">
        <v>1.3167189074720163E-2</v>
      </c>
      <c r="DO37" s="85">
        <v>1.3760402836877312E-2</v>
      </c>
      <c r="DP37" s="85">
        <v>1.472665373007713E-2</v>
      </c>
      <c r="DQ37" s="85">
        <v>1.6250935465088882E-2</v>
      </c>
      <c r="DR37" s="85">
        <v>0</v>
      </c>
      <c r="DS37" s="85">
        <v>0.11936965131343721</v>
      </c>
      <c r="DT37" s="85">
        <v>0.20686958221990484</v>
      </c>
      <c r="DU37" s="85">
        <v>3.6337822231169409E-2</v>
      </c>
      <c r="DV37" s="85">
        <v>0</v>
      </c>
      <c r="DW37" s="85">
        <v>1.1213152037261915E-2</v>
      </c>
      <c r="DX37" s="85">
        <v>0</v>
      </c>
      <c r="DY37" s="85">
        <v>0</v>
      </c>
      <c r="DZ37" s="85">
        <v>1.3288661234733106E-2</v>
      </c>
      <c r="EA37" s="85">
        <v>1.0684916063491534E-2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5">
        <v>0</v>
      </c>
      <c r="EH37" s="85">
        <v>0</v>
      </c>
      <c r="EI37" s="86">
        <v>0</v>
      </c>
    </row>
    <row r="38" spans="2:139" ht="19.5" customHeight="1">
      <c r="B38" s="95" t="s">
        <v>94</v>
      </c>
      <c r="C38" s="96" t="s">
        <v>49</v>
      </c>
      <c r="D38" s="196">
        <v>0.86046929514542203</v>
      </c>
      <c r="E38" s="193">
        <v>0.27011227666844828</v>
      </c>
      <c r="F38" s="193">
        <v>0.55434242890693541</v>
      </c>
      <c r="G38" s="193">
        <v>0.11703420374852</v>
      </c>
      <c r="H38" s="193">
        <v>0.15531340294300108</v>
      </c>
      <c r="I38" s="195">
        <v>0.13318333945013028</v>
      </c>
      <c r="K38" s="54" t="s">
        <v>196</v>
      </c>
      <c r="L38" s="130">
        <v>466829</v>
      </c>
      <c r="M38" s="131">
        <v>475241</v>
      </c>
      <c r="N38" s="6"/>
      <c r="S38" s="6"/>
      <c r="U38" s="66" t="s">
        <v>94</v>
      </c>
      <c r="V38" s="67" t="s">
        <v>49</v>
      </c>
      <c r="W38" s="200">
        <v>3.4359734961925868E-4</v>
      </c>
      <c r="X38" s="200">
        <v>4.3557770115049469E-4</v>
      </c>
      <c r="Y38" s="200">
        <v>2.9946653415315608E-4</v>
      </c>
      <c r="Z38" s="200">
        <v>3.2096091855747793E-4</v>
      </c>
      <c r="AA38" s="200">
        <v>2.4650936051148173E-4</v>
      </c>
      <c r="AB38" s="200">
        <v>5.0839017409059183E-4</v>
      </c>
      <c r="AC38" s="200">
        <v>1.5052952613066266E-4</v>
      </c>
      <c r="AD38" s="200">
        <v>2.2067242935133578E-4</v>
      </c>
      <c r="AE38" s="200">
        <v>2.2435668698341034E-4</v>
      </c>
      <c r="AF38" s="200">
        <v>2.1551341712100817E-4</v>
      </c>
      <c r="AG38" s="200">
        <v>2.061012980997069E-4</v>
      </c>
      <c r="AH38" s="200">
        <v>2.6015746509417434E-4</v>
      </c>
      <c r="AI38" s="200">
        <v>2.1227095086310944E-4</v>
      </c>
      <c r="AJ38" s="200">
        <v>2.2318872953825758E-4</v>
      </c>
      <c r="AK38" s="200">
        <v>3.0832089058929307E-4</v>
      </c>
      <c r="AL38" s="200">
        <v>2.0548649061716279E-4</v>
      </c>
      <c r="AM38" s="200">
        <v>2.7812720779930758E-4</v>
      </c>
      <c r="AN38" s="200">
        <v>1.8559570811837301E-4</v>
      </c>
      <c r="AO38" s="200">
        <v>5.4642761071579992E-4</v>
      </c>
      <c r="AP38" s="200">
        <v>4.1314439581559167E-4</v>
      </c>
      <c r="AQ38" s="200">
        <v>2.8830577390875266E-4</v>
      </c>
      <c r="AR38" s="200">
        <v>7.8921450012289709E-4</v>
      </c>
      <c r="AS38" s="200">
        <v>2.8139938504926498E-4</v>
      </c>
      <c r="AT38" s="200">
        <v>1.2232710202183957E-3</v>
      </c>
      <c r="AU38" s="200">
        <v>1.0625895685467761E-3</v>
      </c>
      <c r="AV38" s="200">
        <v>7.4604626541517616E-4</v>
      </c>
      <c r="AW38" s="200">
        <v>5.8071612925871343E-4</v>
      </c>
      <c r="AX38" s="200">
        <v>9.255036108542083E-4</v>
      </c>
      <c r="AY38" s="200">
        <v>1.2296242514343792E-2</v>
      </c>
      <c r="AZ38" s="200">
        <v>7.8952614049487206E-4</v>
      </c>
      <c r="BA38" s="200">
        <v>2.9763307518638786E-3</v>
      </c>
      <c r="BB38" s="200">
        <v>1.1342574012762861E-2</v>
      </c>
      <c r="BC38" s="200">
        <v>2.8899383051642323E-3</v>
      </c>
      <c r="BD38" s="200">
        <v>1.9593848170159404E-3</v>
      </c>
      <c r="BE38" s="200">
        <v>1.0143765230843147</v>
      </c>
      <c r="BF38" s="200">
        <v>2.4054138353284317E-4</v>
      </c>
      <c r="BG38" s="201">
        <v>2.2229903178278237E-3</v>
      </c>
      <c r="BI38" s="66" t="s">
        <v>94</v>
      </c>
      <c r="BJ38" s="67" t="s">
        <v>49</v>
      </c>
      <c r="BK38" s="75">
        <f t="shared" si="35"/>
        <v>3.2566886565959841E-4</v>
      </c>
      <c r="BL38" s="63">
        <f t="shared" si="36"/>
        <v>4.3553432207915226E-4</v>
      </c>
      <c r="BM38" s="63">
        <f t="shared" si="37"/>
        <v>2.7996459442549402E-4</v>
      </c>
      <c r="BN38" s="63">
        <f t="shared" si="38"/>
        <v>3.1718247365949655E-4</v>
      </c>
      <c r="BO38" s="63">
        <f t="shared" si="40"/>
        <v>2.3645548508458448E-4</v>
      </c>
      <c r="BP38" s="63">
        <f t="shared" si="41"/>
        <v>5.0340726100234787E-4</v>
      </c>
      <c r="BQ38" s="63">
        <f t="shared" si="43"/>
        <v>1.4986593361427316E-4</v>
      </c>
      <c r="BR38" s="63">
        <f t="shared" si="44"/>
        <v>2.116607463275813E-4</v>
      </c>
      <c r="BS38" s="63">
        <f t="shared" si="45"/>
        <v>2.1745664131148798E-4</v>
      </c>
      <c r="BT38" s="63">
        <f t="shared" si="46"/>
        <v>2.1524515108515375E-4</v>
      </c>
      <c r="BU38" s="63">
        <f t="shared" si="47"/>
        <v>2.0286244755867133E-4</v>
      </c>
      <c r="BV38" s="63">
        <f t="shared" si="48"/>
        <v>2.5711482544097102E-4</v>
      </c>
      <c r="BW38" s="63">
        <f t="shared" si="49"/>
        <v>2.0193532910795626E-4</v>
      </c>
      <c r="BX38" s="63">
        <f t="shared" si="50"/>
        <v>2.2315689335722748E-4</v>
      </c>
      <c r="BY38" s="63">
        <f t="shared" si="51"/>
        <v>3.004352048966515E-4</v>
      </c>
      <c r="BZ38" s="63">
        <f t="shared" si="52"/>
        <v>2.0515385144258188E-4</v>
      </c>
      <c r="CA38" s="63">
        <f t="shared" si="53"/>
        <v>2.7808529164982616E-4</v>
      </c>
      <c r="CB38" s="63">
        <f t="shared" si="54"/>
        <v>1.8021837179667805E-4</v>
      </c>
      <c r="CC38" s="63">
        <f t="shared" si="55"/>
        <v>5.3248467459979861E-4</v>
      </c>
      <c r="CD38" s="63">
        <f t="shared" si="56"/>
        <v>3.5305163006799496E-4</v>
      </c>
      <c r="CE38" s="63">
        <f t="shared" si="57"/>
        <v>2.8632003585369817E-4</v>
      </c>
      <c r="CF38" s="63">
        <f t="shared" si="58"/>
        <v>7.181210520031139E-4</v>
      </c>
      <c r="CG38" s="63">
        <f t="shared" si="59"/>
        <v>2.8125563036364074E-4</v>
      </c>
      <c r="CH38" s="63">
        <f t="shared" si="60"/>
        <v>1.2158183138502394E-3</v>
      </c>
      <c r="CI38" s="63">
        <f t="shared" si="61"/>
        <v>1.0587492074279261E-3</v>
      </c>
      <c r="CJ38" s="63">
        <f t="shared" si="62"/>
        <v>7.21712513170707E-4</v>
      </c>
      <c r="CK38" s="63">
        <f t="shared" si="63"/>
        <v>5.6397246552589272E-4</v>
      </c>
      <c r="CL38" s="63">
        <f t="shared" si="64"/>
        <v>8.8361889497573824E-4</v>
      </c>
      <c r="CM38" s="63">
        <f t="shared" si="65"/>
        <v>1.0828753867210803E-2</v>
      </c>
      <c r="CN38" s="63">
        <f t="shared" si="66"/>
        <v>7.8933931801229522E-4</v>
      </c>
      <c r="CO38" s="63">
        <f t="shared" si="67"/>
        <v>2.9761256878438557E-3</v>
      </c>
      <c r="CP38" s="63">
        <f t="shared" si="68"/>
        <v>1.1173838375296424E-2</v>
      </c>
      <c r="CQ38" s="63">
        <f t="shared" si="69"/>
        <v>2.8889937048982173E-3</v>
      </c>
      <c r="CR38" s="63">
        <f t="shared" ref="CR38:CR40" si="70">BD38/$BD$37</f>
        <v>1.8201926918152416E-3</v>
      </c>
      <c r="CS38" s="63">
        <f>BE38/$BE$38</f>
        <v>1</v>
      </c>
      <c r="CT38" s="63">
        <f t="shared" si="33"/>
        <v>2.4041255733633931E-4</v>
      </c>
      <c r="CU38" s="72">
        <f t="shared" si="34"/>
        <v>2.2200019534586619E-3</v>
      </c>
      <c r="CW38" s="66" t="s">
        <v>94</v>
      </c>
      <c r="CX38" s="90" t="s">
        <v>49</v>
      </c>
      <c r="CY38" s="102">
        <v>0</v>
      </c>
      <c r="CZ38" s="85">
        <v>0</v>
      </c>
      <c r="DA38" s="85">
        <v>0</v>
      </c>
      <c r="DB38" s="85">
        <v>0</v>
      </c>
      <c r="DC38" s="85">
        <v>0</v>
      </c>
      <c r="DD38" s="85">
        <v>0</v>
      </c>
      <c r="DE38" s="85">
        <v>0</v>
      </c>
      <c r="DF38" s="85">
        <v>0</v>
      </c>
      <c r="DG38" s="85">
        <v>0</v>
      </c>
      <c r="DH38" s="85">
        <v>0</v>
      </c>
      <c r="DI38" s="85">
        <v>0</v>
      </c>
      <c r="DJ38" s="85">
        <v>0</v>
      </c>
      <c r="DK38" s="85">
        <v>0</v>
      </c>
      <c r="DL38" s="85">
        <v>0</v>
      </c>
      <c r="DM38" s="85">
        <v>0</v>
      </c>
      <c r="DN38" s="85">
        <v>0</v>
      </c>
      <c r="DO38" s="85">
        <v>0</v>
      </c>
      <c r="DP38" s="85">
        <v>0</v>
      </c>
      <c r="DQ38" s="85">
        <v>0</v>
      </c>
      <c r="DR38" s="85">
        <v>0</v>
      </c>
      <c r="DS38" s="85">
        <v>0</v>
      </c>
      <c r="DT38" s="85">
        <v>0</v>
      </c>
      <c r="DU38" s="85">
        <v>0</v>
      </c>
      <c r="DV38" s="85">
        <v>0</v>
      </c>
      <c r="DW38" s="85">
        <v>0</v>
      </c>
      <c r="DX38" s="85">
        <v>0</v>
      </c>
      <c r="DY38" s="85">
        <v>0</v>
      </c>
      <c r="DZ38" s="85">
        <v>0</v>
      </c>
      <c r="EA38" s="85">
        <v>0</v>
      </c>
      <c r="EB38" s="85">
        <v>0</v>
      </c>
      <c r="EC38" s="85">
        <v>0</v>
      </c>
      <c r="ED38" s="85">
        <v>0</v>
      </c>
      <c r="EE38" s="85">
        <v>0</v>
      </c>
      <c r="EF38" s="85">
        <v>0</v>
      </c>
      <c r="EG38" s="85">
        <v>0</v>
      </c>
      <c r="EH38" s="85">
        <v>0</v>
      </c>
      <c r="EI38" s="86">
        <v>0</v>
      </c>
    </row>
    <row r="39" spans="2:139" ht="19.5" customHeight="1">
      <c r="B39" s="95" t="s">
        <v>95</v>
      </c>
      <c r="C39" s="96" t="s">
        <v>50</v>
      </c>
      <c r="D39" s="196">
        <v>1</v>
      </c>
      <c r="E39" s="193">
        <v>0</v>
      </c>
      <c r="F39" s="193">
        <v>0</v>
      </c>
      <c r="G39" s="193">
        <v>3.3030157244915902E-6</v>
      </c>
      <c r="H39" s="193">
        <v>0</v>
      </c>
      <c r="I39" s="195">
        <v>0</v>
      </c>
      <c r="K39" s="54" t="s">
        <v>197</v>
      </c>
      <c r="L39" s="130">
        <v>490697</v>
      </c>
      <c r="M39" s="131">
        <v>478354</v>
      </c>
      <c r="N39" s="6"/>
      <c r="S39" s="6"/>
      <c r="U39" s="66" t="s">
        <v>95</v>
      </c>
      <c r="V39" s="67" t="s">
        <v>50</v>
      </c>
      <c r="W39" s="200">
        <v>8.6886460058703584E-4</v>
      </c>
      <c r="X39" s="200">
        <v>1.1465001178738981E-3</v>
      </c>
      <c r="Y39" s="200">
        <v>8.6972555179687188E-4</v>
      </c>
      <c r="Z39" s="200">
        <v>1.4255000432066762E-3</v>
      </c>
      <c r="AA39" s="200">
        <v>1.0541838399393327E-3</v>
      </c>
      <c r="AB39" s="200">
        <v>8.1119738683342677E-4</v>
      </c>
      <c r="AC39" s="200">
        <v>3.1390990085908787E-4</v>
      </c>
      <c r="AD39" s="200">
        <v>3.1050183453968597E-4</v>
      </c>
      <c r="AE39" s="200">
        <v>1.0193466584992508E-3</v>
      </c>
      <c r="AF39" s="200">
        <v>6.2071175320756796E-4</v>
      </c>
      <c r="AG39" s="200">
        <v>5.5134908360790003E-4</v>
      </c>
      <c r="AH39" s="200">
        <v>1.1474269905661445E-3</v>
      </c>
      <c r="AI39" s="200">
        <v>1.9192349376867352E-3</v>
      </c>
      <c r="AJ39" s="200">
        <v>5.818498987185262E-4</v>
      </c>
      <c r="AK39" s="200">
        <v>1.0178654870433724E-3</v>
      </c>
      <c r="AL39" s="200">
        <v>7.1684026904818927E-4</v>
      </c>
      <c r="AM39" s="200">
        <v>1.1945363937135133E-3</v>
      </c>
      <c r="AN39" s="200">
        <v>4.7690473535419621E-4</v>
      </c>
      <c r="AO39" s="200">
        <v>1.1859606034967287E-3</v>
      </c>
      <c r="AP39" s="200">
        <v>1.0408468205800028E-3</v>
      </c>
      <c r="AQ39" s="200">
        <v>3.2616266127950534E-4</v>
      </c>
      <c r="AR39" s="200">
        <v>1.4267680782810994E-3</v>
      </c>
      <c r="AS39" s="200">
        <v>3.4728095199984105E-3</v>
      </c>
      <c r="AT39" s="200">
        <v>2.0879923568108381E-3</v>
      </c>
      <c r="AU39" s="200">
        <v>2.6724192996988982E-3</v>
      </c>
      <c r="AV39" s="200">
        <v>4.0547871375241152E-3</v>
      </c>
      <c r="AW39" s="200">
        <v>6.216226825378992E-4</v>
      </c>
      <c r="AX39" s="200">
        <v>2.4344239684892712E-3</v>
      </c>
      <c r="AY39" s="200">
        <v>2.8057542911395133E-3</v>
      </c>
      <c r="AZ39" s="200">
        <v>3.0996355616668774E-3</v>
      </c>
      <c r="BA39" s="200">
        <v>2.4053669065436795E-3</v>
      </c>
      <c r="BB39" s="200">
        <v>2.3571284245861709E-3</v>
      </c>
      <c r="BC39" s="200">
        <v>5.4436306947068759E-3</v>
      </c>
      <c r="BD39" s="200">
        <v>1.8443308861763031E-3</v>
      </c>
      <c r="BE39" s="200">
        <v>2.3395976555533864E-3</v>
      </c>
      <c r="BF39" s="200">
        <v>1.0005358546905003</v>
      </c>
      <c r="BG39" s="201">
        <v>9.9892245518989745E-4</v>
      </c>
      <c r="BI39" s="66" t="s">
        <v>95</v>
      </c>
      <c r="BJ39" s="67" t="s">
        <v>50</v>
      </c>
      <c r="BK39" s="75">
        <f t="shared" si="35"/>
        <v>8.2352832231829284E-4</v>
      </c>
      <c r="BL39" s="63">
        <f t="shared" si="36"/>
        <v>1.1463859382217351E-3</v>
      </c>
      <c r="BM39" s="63">
        <f t="shared" si="37"/>
        <v>8.1308705180983939E-4</v>
      </c>
      <c r="BN39" s="63">
        <f t="shared" si="38"/>
        <v>1.4087186438090983E-3</v>
      </c>
      <c r="BO39" s="63">
        <f t="shared" si="40"/>
        <v>1.0111889898378713E-3</v>
      </c>
      <c r="BP39" s="63">
        <f t="shared" si="41"/>
        <v>8.0324655245069682E-4</v>
      </c>
      <c r="BQ39" s="63">
        <f t="shared" si="43"/>
        <v>3.1252606430299694E-4</v>
      </c>
      <c r="BR39" s="63">
        <f t="shared" si="44"/>
        <v>2.9782175429861991E-4</v>
      </c>
      <c r="BS39" s="63">
        <f t="shared" si="45"/>
        <v>9.8799685300098028E-4</v>
      </c>
      <c r="BT39" s="63">
        <f t="shared" si="46"/>
        <v>6.1993910580739357E-4</v>
      </c>
      <c r="BU39" s="63">
        <f t="shared" si="47"/>
        <v>5.4268471664753752E-4</v>
      </c>
      <c r="BV39" s="63">
        <f t="shared" si="48"/>
        <v>1.134007399245217E-3</v>
      </c>
      <c r="BW39" s="63">
        <f t="shared" si="49"/>
        <v>1.8257860399711107E-3</v>
      </c>
      <c r="BX39" s="63">
        <f t="shared" si="50"/>
        <v>5.8176690223950918E-4</v>
      </c>
      <c r="BY39" s="63">
        <f t="shared" si="51"/>
        <v>9.9183232629039726E-4</v>
      </c>
      <c r="BZ39" s="63">
        <f t="shared" si="52"/>
        <v>7.1567985624106816E-4</v>
      </c>
      <c r="CA39" s="63">
        <f t="shared" si="53"/>
        <v>1.1943563668602036E-3</v>
      </c>
      <c r="CB39" s="63">
        <f t="shared" si="54"/>
        <v>4.6308718977942025E-4</v>
      </c>
      <c r="CC39" s="63">
        <f t="shared" si="55"/>
        <v>1.1556990050592194E-3</v>
      </c>
      <c r="CD39" s="63">
        <f t="shared" si="56"/>
        <v>8.8945334943108488E-4</v>
      </c>
      <c r="CE39" s="63">
        <f t="shared" si="57"/>
        <v>3.2391617970593285E-4</v>
      </c>
      <c r="CF39" s="63">
        <f t="shared" si="58"/>
        <v>1.2982429912021815E-3</v>
      </c>
      <c r="CG39" s="63">
        <f t="shared" si="59"/>
        <v>3.4710354129203415E-3</v>
      </c>
      <c r="CH39" s="63">
        <f t="shared" si="60"/>
        <v>2.0752713868237558E-3</v>
      </c>
      <c r="CI39" s="63">
        <f t="shared" si="61"/>
        <v>2.6627607678672105E-3</v>
      </c>
      <c r="CJ39" s="63">
        <f t="shared" si="62"/>
        <v>3.9225323563093556E-3</v>
      </c>
      <c r="CK39" s="63">
        <f t="shared" si="63"/>
        <v>6.0369956891886695E-4</v>
      </c>
      <c r="CL39" s="63">
        <f t="shared" si="64"/>
        <v>2.3242513499796575E-3</v>
      </c>
      <c r="CM39" s="63">
        <f t="shared" si="65"/>
        <v>2.4709030092061207E-3</v>
      </c>
      <c r="CN39" s="63">
        <f t="shared" si="66"/>
        <v>3.0989021070274262E-3</v>
      </c>
      <c r="CO39" s="63">
        <f t="shared" si="67"/>
        <v>2.4052011809410473E-3</v>
      </c>
      <c r="CP39" s="63">
        <f t="shared" si="68"/>
        <v>2.3220630534574243E-3</v>
      </c>
      <c r="CQ39" s="63">
        <f t="shared" si="69"/>
        <v>5.4418513989367484E-3</v>
      </c>
      <c r="CR39" s="63">
        <f t="shared" si="70"/>
        <v>1.7133120411843652E-3</v>
      </c>
      <c r="CS39" s="63">
        <f t="shared" ref="CS39:CS40" si="71">BE39/$BE$38</f>
        <v>2.3064390808647684E-3</v>
      </c>
      <c r="CT39" s="63">
        <f>BF39/$BF$39</f>
        <v>1</v>
      </c>
      <c r="CU39" s="72">
        <f t="shared" si="34"/>
        <v>9.9757960441420809E-4</v>
      </c>
      <c r="CW39" s="342" t="s">
        <v>95</v>
      </c>
      <c r="CX39" s="343" t="s">
        <v>50</v>
      </c>
      <c r="CY39" s="339">
        <v>0</v>
      </c>
      <c r="CZ39" s="340">
        <v>0</v>
      </c>
      <c r="DA39" s="340">
        <v>0</v>
      </c>
      <c r="DB39" s="340">
        <v>0</v>
      </c>
      <c r="DC39" s="340">
        <v>0</v>
      </c>
      <c r="DD39" s="340">
        <v>0</v>
      </c>
      <c r="DE39" s="340">
        <v>0</v>
      </c>
      <c r="DF39" s="340">
        <v>0</v>
      </c>
      <c r="DG39" s="340">
        <v>0</v>
      </c>
      <c r="DH39" s="340">
        <v>0</v>
      </c>
      <c r="DI39" s="340">
        <v>0</v>
      </c>
      <c r="DJ39" s="340">
        <v>0</v>
      </c>
      <c r="DK39" s="340">
        <v>0</v>
      </c>
      <c r="DL39" s="340">
        <v>0</v>
      </c>
      <c r="DM39" s="340">
        <v>0</v>
      </c>
      <c r="DN39" s="340">
        <v>0</v>
      </c>
      <c r="DO39" s="340">
        <v>0</v>
      </c>
      <c r="DP39" s="340">
        <v>0</v>
      </c>
      <c r="DQ39" s="340">
        <v>0</v>
      </c>
      <c r="DR39" s="340">
        <v>0</v>
      </c>
      <c r="DS39" s="340">
        <v>0</v>
      </c>
      <c r="DT39" s="340">
        <v>0</v>
      </c>
      <c r="DU39" s="340">
        <v>0</v>
      </c>
      <c r="DV39" s="340">
        <v>0</v>
      </c>
      <c r="DW39" s="340">
        <v>0</v>
      </c>
      <c r="DX39" s="340">
        <v>0</v>
      </c>
      <c r="DY39" s="340">
        <v>0</v>
      </c>
      <c r="DZ39" s="340">
        <v>0</v>
      </c>
      <c r="EA39" s="340">
        <v>0</v>
      </c>
      <c r="EB39" s="340">
        <v>0</v>
      </c>
      <c r="EC39" s="340">
        <v>0</v>
      </c>
      <c r="ED39" s="340">
        <v>0</v>
      </c>
      <c r="EE39" s="340">
        <v>0</v>
      </c>
      <c r="EF39" s="340">
        <v>0</v>
      </c>
      <c r="EG39" s="340">
        <v>0</v>
      </c>
      <c r="EH39" s="340">
        <v>0</v>
      </c>
      <c r="EI39" s="341">
        <v>0</v>
      </c>
    </row>
    <row r="40" spans="2:139" ht="19.5" customHeight="1" thickBot="1">
      <c r="B40" s="97" t="s">
        <v>96</v>
      </c>
      <c r="C40" s="98" t="s">
        <v>51</v>
      </c>
      <c r="D40" s="197">
        <v>0.90549737471651415</v>
      </c>
      <c r="E40" s="198">
        <v>9.5465109668978601E-2</v>
      </c>
      <c r="F40" s="198">
        <v>0.40658593203306698</v>
      </c>
      <c r="G40" s="198">
        <v>2.1932024410624158E-4</v>
      </c>
      <c r="H40" s="198">
        <v>2.85783644093318E-2</v>
      </c>
      <c r="I40" s="199">
        <v>2.5967384272266601E-2</v>
      </c>
      <c r="K40" s="54" t="s">
        <v>198</v>
      </c>
      <c r="L40" s="130">
        <v>476994</v>
      </c>
      <c r="M40" s="131">
        <v>499582</v>
      </c>
      <c r="N40" s="6"/>
      <c r="S40" s="6"/>
      <c r="U40" s="68" t="s">
        <v>96</v>
      </c>
      <c r="V40" s="69" t="s">
        <v>51</v>
      </c>
      <c r="W40" s="202">
        <v>5.3789461808184244E-3</v>
      </c>
      <c r="X40" s="202">
        <v>1.2806596545875305E-2</v>
      </c>
      <c r="Y40" s="202">
        <v>4.5840650887684388E-3</v>
      </c>
      <c r="Z40" s="202">
        <v>3.1449718427884387E-3</v>
      </c>
      <c r="AA40" s="202">
        <v>2.271249765606353E-3</v>
      </c>
      <c r="AB40" s="202">
        <v>2.5643627836841984E-3</v>
      </c>
      <c r="AC40" s="202">
        <v>2.3631823325894236E-3</v>
      </c>
      <c r="AD40" s="202">
        <v>1.8275692662842494E-3</v>
      </c>
      <c r="AE40" s="202">
        <v>7.1351913938940224E-3</v>
      </c>
      <c r="AF40" s="202">
        <v>9.0334507637705192E-3</v>
      </c>
      <c r="AG40" s="202">
        <v>2.9786689280142812E-3</v>
      </c>
      <c r="AH40" s="202">
        <v>7.2779877057608114E-3</v>
      </c>
      <c r="AI40" s="202">
        <v>4.6414266181741557E-3</v>
      </c>
      <c r="AJ40" s="202">
        <v>2.363620796085735E-3</v>
      </c>
      <c r="AK40" s="202">
        <v>1.3342306295785489E-3</v>
      </c>
      <c r="AL40" s="202">
        <v>2.3873388726505132E-3</v>
      </c>
      <c r="AM40" s="202">
        <v>1.6139388119874745E-3</v>
      </c>
      <c r="AN40" s="202">
        <v>7.6470377773135429E-4</v>
      </c>
      <c r="AO40" s="202">
        <v>2.3223647036273863E-3</v>
      </c>
      <c r="AP40" s="202">
        <v>1.2534719256907224E-2</v>
      </c>
      <c r="AQ40" s="202">
        <v>3.9525240765730394E-3</v>
      </c>
      <c r="AR40" s="202">
        <v>1.0043748439595081E-2</v>
      </c>
      <c r="AS40" s="202">
        <v>1.9432634535853432E-2</v>
      </c>
      <c r="AT40" s="202">
        <v>6.0157430779510046E-3</v>
      </c>
      <c r="AU40" s="202">
        <v>7.9540913078973187E-3</v>
      </c>
      <c r="AV40" s="202">
        <v>5.2089008052821862E-3</v>
      </c>
      <c r="AW40" s="202">
        <v>2.1768698492561885E-3</v>
      </c>
      <c r="AX40" s="202">
        <v>8.3156689665744646E-3</v>
      </c>
      <c r="AY40" s="202">
        <v>4.4981305128397745E-3</v>
      </c>
      <c r="AZ40" s="202">
        <v>1.8840161916587029E-3</v>
      </c>
      <c r="BA40" s="202">
        <v>1.0458367140509238E-2</v>
      </c>
      <c r="BB40" s="202">
        <v>3.8388435387067855E-3</v>
      </c>
      <c r="BC40" s="202">
        <v>5.0846590979836083E-3</v>
      </c>
      <c r="BD40" s="202">
        <v>3.6857417885072315E-3</v>
      </c>
      <c r="BE40" s="202">
        <v>3.8442854411192646E-3</v>
      </c>
      <c r="BF40" s="202">
        <v>1.9589466607974207E-3</v>
      </c>
      <c r="BG40" s="203">
        <v>1.0013461088917088</v>
      </c>
      <c r="BI40" s="68" t="s">
        <v>96</v>
      </c>
      <c r="BJ40" s="69" t="s">
        <v>51</v>
      </c>
      <c r="BK40" s="76">
        <f t="shared" si="35"/>
        <v>5.0982794340302421E-3</v>
      </c>
      <c r="BL40" s="73">
        <f>X40/$X$5</f>
        <v>1.2805321140215764E-2</v>
      </c>
      <c r="BM40" s="73">
        <f t="shared" si="37"/>
        <v>4.2855403760767661E-3</v>
      </c>
      <c r="BN40" s="73">
        <f t="shared" si="38"/>
        <v>3.1079483233297884E-3</v>
      </c>
      <c r="BO40" s="73">
        <f t="shared" si="40"/>
        <v>2.1786169253791266E-3</v>
      </c>
      <c r="BP40" s="73">
        <f t="shared" si="41"/>
        <v>2.5392285511025344E-3</v>
      </c>
      <c r="BQ40" s="73">
        <f t="shared" si="43"/>
        <v>2.3527645085845237E-3</v>
      </c>
      <c r="BR40" s="73">
        <f t="shared" si="44"/>
        <v>1.7529361325478734E-3</v>
      </c>
      <c r="BS40" s="73">
        <f t="shared" si="45"/>
        <v>6.9157499894155518E-3</v>
      </c>
      <c r="BT40" s="73">
        <f t="shared" si="46"/>
        <v>9.0222061365966937E-3</v>
      </c>
      <c r="BU40" s="73">
        <f t="shared" si="47"/>
        <v>2.9318595990191882E-3</v>
      </c>
      <c r="BV40" s="73">
        <f t="shared" si="48"/>
        <v>7.1928688951933039E-3</v>
      </c>
      <c r="BW40" s="73">
        <f t="shared" si="49"/>
        <v>4.4154322947177896E-3</v>
      </c>
      <c r="BX40" s="73">
        <f t="shared" si="50"/>
        <v>2.3632836434897843E-3</v>
      </c>
      <c r="BY40" s="73">
        <f t="shared" si="51"/>
        <v>1.3001060415033059E-3</v>
      </c>
      <c r="BZ40" s="73">
        <f t="shared" si="52"/>
        <v>2.3834742758604356E-3</v>
      </c>
      <c r="CA40" s="73">
        <f t="shared" si="53"/>
        <v>1.6136955776019125E-3</v>
      </c>
      <c r="CB40" s="73">
        <f t="shared" si="54"/>
        <v>7.4254771905401965E-4</v>
      </c>
      <c r="CC40" s="73">
        <f t="shared" si="55"/>
        <v>2.2631060167204132E-3</v>
      </c>
      <c r="CD40" s="73">
        <f t="shared" si="56"/>
        <v>1.0711516629336237E-2</v>
      </c>
      <c r="CE40" s="73">
        <f t="shared" si="57"/>
        <v>3.925300627781291E-3</v>
      </c>
      <c r="CF40" s="73">
        <f t="shared" si="58"/>
        <v>9.1389947781921107E-3</v>
      </c>
      <c r="CG40" s="73">
        <f t="shared" si="59"/>
        <v>1.9422707249523139E-2</v>
      </c>
      <c r="CH40" s="73">
        <f t="shared" si="60"/>
        <v>5.9790925189128008E-3</v>
      </c>
      <c r="CI40" s="73">
        <f t="shared" si="61"/>
        <v>7.9253440061179421E-3</v>
      </c>
      <c r="CJ40" s="73">
        <f t="shared" si="62"/>
        <v>5.0390023585803389E-3</v>
      </c>
      <c r="CK40" s="73">
        <f t="shared" si="63"/>
        <v>2.1141046273006892E-3</v>
      </c>
      <c r="CL40" s="73">
        <f>AX40/$AX$31</f>
        <v>7.9393339334967294E-3</v>
      </c>
      <c r="CM40" s="73">
        <f t="shared" si="65"/>
        <v>3.9613034737491963E-3</v>
      </c>
      <c r="CN40" s="73">
        <f t="shared" si="66"/>
        <v>1.8835703842761634E-3</v>
      </c>
      <c r="CO40" s="73">
        <f t="shared" si="67"/>
        <v>1.0457646577175555E-2</v>
      </c>
      <c r="CP40" s="73">
        <f t="shared" si="68"/>
        <v>3.7817357154817629E-3</v>
      </c>
      <c r="CQ40" s="73">
        <f t="shared" si="69"/>
        <v>5.0829971350524385E-3</v>
      </c>
      <c r="CR40" s="73">
        <f t="shared" si="70"/>
        <v>3.423911530342496E-3</v>
      </c>
      <c r="CS40" s="73">
        <f t="shared" si="71"/>
        <v>3.7898012755956979E-3</v>
      </c>
      <c r="CT40" s="73">
        <f>BF40/$BF$39</f>
        <v>1.9578975122319722E-3</v>
      </c>
      <c r="CU40" s="74">
        <f>BG40/$BG$40</f>
        <v>1</v>
      </c>
      <c r="CW40" s="68" t="s">
        <v>96</v>
      </c>
      <c r="CX40" s="91" t="s">
        <v>51</v>
      </c>
      <c r="CY40" s="103">
        <v>0</v>
      </c>
      <c r="CZ40" s="87">
        <v>0</v>
      </c>
      <c r="DA40" s="87">
        <v>0</v>
      </c>
      <c r="DB40" s="87">
        <v>0</v>
      </c>
      <c r="DC40" s="87">
        <v>0</v>
      </c>
      <c r="DD40" s="87">
        <v>0</v>
      </c>
      <c r="DE40" s="87">
        <v>0</v>
      </c>
      <c r="DF40" s="87">
        <v>0</v>
      </c>
      <c r="DG40" s="87">
        <v>0</v>
      </c>
      <c r="DH40" s="87">
        <v>0</v>
      </c>
      <c r="DI40" s="87">
        <v>0</v>
      </c>
      <c r="DJ40" s="87">
        <v>0</v>
      </c>
      <c r="DK40" s="87">
        <v>0</v>
      </c>
      <c r="DL40" s="87">
        <v>0</v>
      </c>
      <c r="DM40" s="87">
        <v>0</v>
      </c>
      <c r="DN40" s="87">
        <v>0</v>
      </c>
      <c r="DO40" s="87">
        <v>0</v>
      </c>
      <c r="DP40" s="87">
        <v>0</v>
      </c>
      <c r="DQ40" s="87">
        <v>0</v>
      </c>
      <c r="DR40" s="87">
        <v>0</v>
      </c>
      <c r="DS40" s="87">
        <v>0</v>
      </c>
      <c r="DT40" s="87">
        <v>0</v>
      </c>
      <c r="DU40" s="87">
        <v>0</v>
      </c>
      <c r="DV40" s="87">
        <v>0</v>
      </c>
      <c r="DW40" s="87">
        <v>0</v>
      </c>
      <c r="DX40" s="87">
        <v>0</v>
      </c>
      <c r="DY40" s="87">
        <v>0</v>
      </c>
      <c r="DZ40" s="87">
        <v>0</v>
      </c>
      <c r="EA40" s="87">
        <v>0</v>
      </c>
      <c r="EB40" s="87">
        <v>0</v>
      </c>
      <c r="EC40" s="87">
        <v>0</v>
      </c>
      <c r="ED40" s="87">
        <v>0</v>
      </c>
      <c r="EE40" s="87">
        <v>0</v>
      </c>
      <c r="EF40" s="87">
        <v>0</v>
      </c>
      <c r="EG40" s="87">
        <v>0</v>
      </c>
      <c r="EH40" s="87">
        <v>0</v>
      </c>
      <c r="EI40" s="88">
        <v>0</v>
      </c>
    </row>
    <row r="41" spans="2:139" ht="19.5" customHeight="1">
      <c r="D41" s="179"/>
      <c r="K41" s="54" t="s">
        <v>199</v>
      </c>
      <c r="L41" s="130">
        <v>506088</v>
      </c>
      <c r="M41" s="131">
        <v>504542</v>
      </c>
      <c r="CY41" s="94"/>
      <c r="EI41" s="179"/>
    </row>
    <row r="42" spans="2:139" ht="19.5" customHeight="1">
      <c r="K42" s="54" t="s">
        <v>200</v>
      </c>
      <c r="L42" s="130">
        <v>529127</v>
      </c>
      <c r="M42" s="131">
        <v>513744</v>
      </c>
    </row>
    <row r="43" spans="2:139" ht="19.5" customHeight="1" thickBot="1">
      <c r="K43" s="104" t="s">
        <v>202</v>
      </c>
      <c r="L43" s="132">
        <v>529179</v>
      </c>
      <c r="M43" s="133">
        <v>542994</v>
      </c>
    </row>
    <row r="78" spans="65:100" ht="19.5" customHeight="1"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</row>
    <row r="79" spans="65:100" ht="19.5" customHeight="1"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65:100" ht="19.5" customHeight="1"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</row>
    <row r="81" spans="65:100" ht="19.5" customHeight="1"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</row>
    <row r="82" spans="65:100" ht="19.5" customHeight="1"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</row>
    <row r="83" spans="65:100" ht="19.5" customHeight="1"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</row>
    <row r="84" spans="65:100" ht="19.5" customHeight="1"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</row>
    <row r="85" spans="65:100" ht="19.5" customHeight="1"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</row>
    <row r="86" spans="65:100" ht="19.5" customHeight="1"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</row>
    <row r="87" spans="65:100" ht="19.5" customHeight="1"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</row>
    <row r="88" spans="65:100" ht="19.5" customHeight="1"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</row>
    <row r="89" spans="65:100" ht="19.5" customHeight="1"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</row>
    <row r="90" spans="65:100" ht="19.5" customHeight="1"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</row>
    <row r="91" spans="65:100" ht="19.5" customHeight="1"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</row>
    <row r="92" spans="65:100" ht="19.5" customHeight="1"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65:100" ht="19.5" customHeight="1"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</row>
    <row r="94" spans="65:100" ht="19.5" customHeight="1"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</row>
    <row r="95" spans="65:100" ht="19.5" customHeight="1"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</row>
    <row r="96" spans="65:100" ht="19.5" customHeight="1"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</row>
    <row r="97" spans="65:100" ht="19.5" customHeight="1"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</row>
    <row r="98" spans="65:100" ht="19.5" customHeight="1"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</row>
    <row r="99" spans="65:100" ht="19.5" customHeight="1"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</row>
    <row r="100" spans="65:100" ht="19.5" customHeight="1"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</row>
    <row r="101" spans="65:100" ht="19.5" customHeight="1"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</row>
    <row r="102" spans="65:100" ht="19.5" customHeight="1"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</row>
    <row r="103" spans="65:100" ht="19.5" customHeight="1"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</row>
    <row r="104" spans="65:100" ht="19.5" customHeight="1"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</row>
    <row r="105" spans="65:100" ht="19.5" customHeight="1"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</row>
    <row r="106" spans="65:100" ht="19.5" customHeight="1"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</row>
    <row r="107" spans="65:100" ht="19.5" customHeight="1"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</row>
    <row r="108" spans="65:100" ht="19.5" customHeight="1"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</row>
    <row r="109" spans="65:100" ht="19.5" customHeight="1"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</row>
    <row r="110" spans="65:100" ht="19.5" customHeight="1"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</row>
    <row r="111" spans="65:100" ht="19.5" customHeight="1"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</row>
    <row r="112" spans="65:100" ht="19.5" customHeight="1"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</row>
    <row r="113" spans="66:100" ht="19.5" customHeight="1"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</row>
    <row r="114" spans="66:100" ht="19.5" customHeight="1"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</row>
    <row r="115" spans="66:100" ht="19.5" customHeight="1"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</row>
    <row r="116" spans="66:100" ht="19.5" customHeight="1"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</row>
    <row r="117" spans="66:100" ht="19.5" customHeight="1"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</row>
    <row r="118" spans="66:100" ht="19.5" customHeight="1"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</row>
    <row r="119" spans="66:100" ht="19.5" customHeight="1"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</row>
    <row r="120" spans="66:100" ht="19.5" customHeight="1"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</row>
    <row r="121" spans="66:100" ht="19.5" customHeight="1"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</row>
    <row r="122" spans="66:100" ht="19.5" customHeight="1"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</row>
    <row r="123" spans="66:100" ht="19.5" customHeight="1"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</row>
    <row r="124" spans="66:100" ht="19.5" customHeight="1"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</row>
    <row r="125" spans="66:100" ht="19.5" customHeight="1"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</row>
    <row r="126" spans="66:100" ht="19.5" customHeight="1"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</row>
    <row r="127" spans="66:100" ht="19.5" customHeight="1"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</row>
    <row r="128" spans="66:100" ht="19.5" customHeight="1"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</row>
    <row r="129" spans="66:100" ht="19.5" customHeight="1"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</row>
  </sheetData>
  <mergeCells count="11">
    <mergeCell ref="C2:C3"/>
    <mergeCell ref="B2:B3"/>
    <mergeCell ref="H2:H3"/>
    <mergeCell ref="I2:I3"/>
    <mergeCell ref="CW2:CX3"/>
    <mergeCell ref="U2:V3"/>
    <mergeCell ref="BI2:BJ3"/>
    <mergeCell ref="D2:D3"/>
    <mergeCell ref="E2:E3"/>
    <mergeCell ref="F2:F3"/>
    <mergeCell ref="G2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U4:U40 W2:BG2 BI4:BI40 CW4:CW40 B4:B40" numberStoredAsText="1"/>
    <ignoredError sqref="L18:M18" evalError="1"/>
  </ignoredErrors>
  <drawing r:id="rId2"/>
  <legacyDrawing r:id="rId3"/>
  <oleObjects>
    <mc:AlternateContent xmlns:mc="http://schemas.openxmlformats.org/markup-compatibility/2006">
      <mc:Choice Requires="x14">
        <oleObject progId="Equation.3" shapeId="14339" r:id="rId4">
          <objectPr defaultSize="0" autoPict="0" r:id="rId5">
            <anchor moveWithCells="1" sizeWithCells="1">
              <from>
                <xdr:col>20</xdr:col>
                <xdr:colOff>285750</xdr:colOff>
                <xdr:row>1</xdr:row>
                <xdr:rowOff>228600</xdr:rowOff>
              </from>
              <to>
                <xdr:col>21</xdr:col>
                <xdr:colOff>1000125</xdr:colOff>
                <xdr:row>2</xdr:row>
                <xdr:rowOff>247650</xdr:rowOff>
              </to>
            </anchor>
          </objectPr>
        </oleObject>
      </mc:Choice>
      <mc:Fallback>
        <oleObject progId="Equation.3" shapeId="1433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A9A3B-F96E-4F82-B10A-EEC3C848E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E37E0-E2A7-42B5-9B6B-0FA87AFA2931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customXml/itemProps3.xml><?xml version="1.0" encoding="utf-8"?>
<ds:datastoreItem xmlns:ds="http://schemas.openxmlformats.org/officeDocument/2006/customXml" ds:itemID="{7F18F365-EA6D-44A2-B4C0-C2D0AF1D3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説明シート</vt:lpstr>
      <vt:lpstr>生産増加の入力シート</vt:lpstr>
      <vt:lpstr>設備投資の入力シート</vt:lpstr>
      <vt:lpstr>出力シート</vt:lpstr>
      <vt:lpstr>生産増加の計算シート</vt:lpstr>
      <vt:lpstr>設備投資の計算シート</vt:lpstr>
      <vt:lpstr>関係係数シート</vt:lpstr>
      <vt:lpstr>関係係数シート!Print_Area</vt:lpstr>
      <vt:lpstr>出力シート!Print_Area</vt:lpstr>
      <vt:lpstr>生産増加の計算シート!Print_Area</vt:lpstr>
      <vt:lpstr>生産増加の入力シート!Print_Area</vt:lpstr>
      <vt:lpstr>設備投資の計算シート!Print_Area</vt:lpstr>
      <vt:lpstr>設備投資の入力シート!Print_Area</vt:lpstr>
      <vt:lpstr>説明シート!Print_Area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脇山　亮一</cp:lastModifiedBy>
  <cp:lastPrinted>2021-10-15T11:47:03Z</cp:lastPrinted>
  <dcterms:created xsi:type="dcterms:W3CDTF">1997-01-08T22:48:59Z</dcterms:created>
  <dcterms:modified xsi:type="dcterms:W3CDTF">2024-10-04T05:49:22Z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