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c0158490\Desktop\"/>
    </mc:Choice>
  </mc:AlternateContent>
  <xr:revisionPtr revIDLastSave="0" documentId="13_ncr:1_{2F199365-5D72-4C6C-A75B-EF044380030F}" xr6:coauthVersionLast="44" xr6:coauthVersionMax="44" xr10:uidLastSave="{00000000-0000-0000-0000-000000000000}"/>
  <bookViews>
    <workbookView xWindow="-110" yWindow="-110" windowWidth="19420" windowHeight="10420" tabRatio="845"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6" r:id="rId14"/>
    <sheet name="施設類型別ストック情報分析表①" sheetId="17" r:id="rId15"/>
    <sheet name="施設類型別ストック情報分析表②" sheetId="18" r:id="rId16"/>
    <sheet name="データシート" sheetId="14" state="hidden" r:id="rId17"/>
  </sheets>
  <definedNames>
    <definedName name="Z_E66EC7B0_393F_497E_BD75_9F504DAB1E87_.wvu.Cols" localSheetId="2" hidden="1">'各会計、関係団体の財政状況及び健全化判断比率'!$EB:$XFD</definedName>
    <definedName name="Z_E66EC7B0_393F_497E_BD75_9F504DAB1E87_.wvu.Cols" localSheetId="12" hidden="1">基金残高に係る経年分析!$P:$XFD</definedName>
    <definedName name="Z_E66EC7B0_393F_497E_BD75_9F504DAB1E87_.wvu.Cols" localSheetId="4" hidden="1">'経常経費分析表（経常収支比率の分析）'!$DM:$XFD</definedName>
    <definedName name="Z_E66EC7B0_393F_497E_BD75_9F504DAB1E87_.wvu.Cols" localSheetId="5" hidden="1">'経常経費分析表（人件費・公債費・普通建設事業費の分析）'!$AU:$XFD</definedName>
    <definedName name="Z_E66EC7B0_393F_497E_BD75_9F504DAB1E87_.wvu.Cols" localSheetId="3" hidden="1">財政比較分析表!$DQ:$XFD</definedName>
    <definedName name="Z_E66EC7B0_393F_497E_BD75_9F504DAB1E87_.wvu.Cols" localSheetId="10" hidden="1">'実質公債費比率（分子）の構造'!$V:$XFD</definedName>
    <definedName name="Z_E66EC7B0_393F_497E_BD75_9F504DAB1E87_.wvu.Cols" localSheetId="8" hidden="1">実質収支比率等に係る経年分析!$Q:$XFD</definedName>
    <definedName name="Z_E66EC7B0_393F_497E_BD75_9F504DAB1E87_.wvu.Cols" localSheetId="11" hidden="1">'将来負担比率（分子）の構造'!$T:$XFD</definedName>
    <definedName name="Z_E66EC7B0_393F_497E_BD75_9F504DAB1E87_.wvu.Cols" localSheetId="6" hidden="1">'性質別歳出決算分析表（住民一人当たりのコスト）'!$DV:$XFD</definedName>
    <definedName name="Z_E66EC7B0_393F_497E_BD75_9F504DAB1E87_.wvu.Cols" localSheetId="0" hidden="1">総括表!$DP:$XFD</definedName>
    <definedName name="Z_E66EC7B0_393F_497E_BD75_9F504DAB1E87_.wvu.Cols" localSheetId="1" hidden="1">普通会計の状況!$EN:$XFD</definedName>
    <definedName name="Z_E66EC7B0_393F_497E_BD75_9F504DAB1E87_.wvu.Cols" localSheetId="7" hidden="1">'目的別歳出決算分析表（住民一人当たりのコスト）'!$DV:$XFD</definedName>
    <definedName name="Z_E66EC7B0_393F_497E_BD75_9F504DAB1E87_.wvu.Cols" localSheetId="9" hidden="1">連結実質赤字比率に係る赤字・黒字の構成分析!$Q:$XFD</definedName>
    <definedName name="Z_E66EC7B0_393F_497E_BD75_9F504DAB1E87_.wvu.Rows" localSheetId="2" hidden="1">'各会計、関係団体の財政状況及び健全化判断比率'!$137:$1048576,'各会計、関係団体の財政状況及び健全化判断比率'!$89:$101,'各会計、関係団体の財政状況及び健全化判断比率'!$135:$136</definedName>
    <definedName name="Z_E66EC7B0_393F_497E_BD75_9F504DAB1E87_.wvu.Rows" localSheetId="12" hidden="1">基金残高に係る経年分析!$67:$1048576,基金残高に係る経年分析!$65:$66</definedName>
    <definedName name="Z_E66EC7B0_393F_497E_BD75_9F504DAB1E87_.wvu.Rows" localSheetId="4" hidden="1">'経常経費分析表（経常収支比率の分析）'!$104:$1048576,'経常経費分析表（経常収支比率の分析）'!$90:$103</definedName>
    <definedName name="Z_E66EC7B0_393F_497E_BD75_9F504DAB1E87_.wvu.Rows" localSheetId="5" hidden="1">'経常経費分析表（人件費・公債費・普通建設事業費の分析）'!$75:$1048576,'経常経費分析表（人件費・公債費・普通建設事業費の分析）'!$67:$74</definedName>
    <definedName name="Z_E66EC7B0_393F_497E_BD75_9F504DAB1E87_.wvu.Rows" localSheetId="3" hidden="1">財政比較分析表!$111:$1048576,財政比較分析表!$98:$110</definedName>
    <definedName name="Z_E66EC7B0_393F_497E_BD75_9F504DAB1E87_.wvu.Rows" localSheetId="10" hidden="1">'実質公債費比率（分子）の構造'!$63:$1048576</definedName>
    <definedName name="Z_E66EC7B0_393F_497E_BD75_9F504DAB1E87_.wvu.Rows" localSheetId="8" hidden="1">実質収支比率等に係る経年分析!$60:$1048576,実質収支比率等に係る経年分析!$51:$59</definedName>
    <definedName name="Z_E66EC7B0_393F_497E_BD75_9F504DAB1E87_.wvu.Rows" localSheetId="11" hidden="1">'将来負担比率（分子）の構造'!$87:$1048576,'将来負担比率（分子）の構造'!$56:$86</definedName>
    <definedName name="Z_E66EC7B0_393F_497E_BD75_9F504DAB1E87_.wvu.Rows" localSheetId="6" hidden="1">'性質別歳出決算分析表（住民一人当たりのコスト）'!$133:$1048576,'性質別歳出決算分析表（住民一人当たりのコスト）'!$117:$132</definedName>
    <definedName name="Z_E66EC7B0_393F_497E_BD75_9F504DAB1E87_.wvu.Rows" localSheetId="0" hidden="1">総括表!$60:$1048576,総括表!$57:$59</definedName>
    <definedName name="Z_E66EC7B0_393F_497E_BD75_9F504DAB1E87_.wvu.Rows" localSheetId="1" hidden="1">普通会計の状況!$54:$1048576,普通会計の状況!$50:$53</definedName>
    <definedName name="Z_E66EC7B0_393F_497E_BD75_9F504DAB1E87_.wvu.Rows" localSheetId="7" hidden="1">'目的別歳出決算分析表（住民一人当たりのコスト）'!$133:$1048576,'目的別歳出決算分析表（住民一人当たりのコスト）'!$117:$132</definedName>
    <definedName name="Z_E66EC7B0_393F_497E_BD75_9F504DAB1E87_.wvu.Rows" localSheetId="9" hidden="1">連結実質赤字比率に係る赤字・黒字の構成分析!$46:$1048576</definedName>
  </definedNames>
  <calcPr calcId="191029"/>
  <customWorkbookViews>
    <customWorkbookView name="松元　泰樹 - 個人用ビュー" guid="{E66EC7B0-393F-497E-BD75-9F504DAB1E87}" mergeInterval="0" personalView="1" maximized="1" xWindow="-11" yWindow="-11" windowWidth="1783" windowHeight="1102"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7" i="11" l="1"/>
  <c r="BG35" i="1" l="1"/>
  <c r="BG34" i="1"/>
  <c r="AO38" i="1"/>
  <c r="AO37" i="1"/>
  <c r="AO36" i="1"/>
  <c r="AO35" i="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BW41" i="1"/>
  <c r="BE41" i="1"/>
  <c r="AM41" i="1"/>
  <c r="U41" i="1"/>
  <c r="BW40" i="1"/>
  <c r="BE40" i="1"/>
  <c r="AM40" i="1"/>
  <c r="U40" i="1"/>
  <c r="BW39" i="1"/>
  <c r="BE39" i="1"/>
  <c r="AM39" i="1"/>
  <c r="U39" i="1"/>
  <c r="BW38" i="1"/>
  <c r="BE38" i="1"/>
  <c r="BW37" i="1"/>
  <c r="BE37" i="1"/>
  <c r="BE36" i="1"/>
  <c r="CO34" i="1"/>
  <c r="CO35" i="1" s="1"/>
  <c r="CO36" i="1" s="1"/>
  <c r="CO37" i="1" s="1"/>
  <c r="CO38" i="1" s="1"/>
  <c r="CO39" i="1" s="1"/>
  <c r="CO40" i="1" s="1"/>
  <c r="CO41" i="1" s="1"/>
  <c r="CO42" i="1" s="1"/>
  <c r="CO43" i="1" s="1"/>
  <c r="BW34" i="1"/>
  <c r="BW35" i="1" s="1"/>
  <c r="BW36" i="1" s="1"/>
  <c r="C34" i="1"/>
  <c r="C35" i="1" l="1"/>
  <c r="C36" i="1" s="1"/>
  <c r="C37" i="1" s="1"/>
  <c r="C38" i="1" s="1"/>
  <c r="C39" i="1" s="1"/>
  <c r="C40" i="1" s="1"/>
  <c r="C41" i="1" s="1"/>
  <c r="C42"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4" i="1" l="1"/>
  <c r="U35" i="1" s="1"/>
  <c r="U36" i="1" s="1"/>
  <c r="U37" i="1" s="1"/>
  <c r="U38" i="1" s="1"/>
  <c r="BE34" i="1" l="1"/>
  <c r="BE35" i="1" s="1"/>
  <c r="AM34" i="1"/>
  <c r="AM35" i="1" s="1"/>
  <c r="AM36" i="1" s="1"/>
  <c r="AM37" i="1" s="1"/>
  <c r="AM38" i="1" s="1"/>
</calcChain>
</file>

<file path=xl/sharedStrings.xml><?xml version="1.0" encoding="utf-8"?>
<sst xmlns="http://schemas.openxmlformats.org/spreadsheetml/2006/main" count="1113" uniqueCount="627">
  <si>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</si>
  <si>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</si>
  <si>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</si>
  <si>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</si>
  <si>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</si>
  <si>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</si>
  <si>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</si>
  <si>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</si>
  <si>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</si>
  <si>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</si>
  <si>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</si>
  <si>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</si>
  <si>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</si>
  <si>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</si>
  <si>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</si>
  <si>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</si>
  <si>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</si>
  <si>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</si>
  <si>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</si>
  <si>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</si>
  <si>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</si>
  <si>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</si>
  <si>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</si>
  <si>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</si>
  <si>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</si>
  <si>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</si>
  <si>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</si>
  <si>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</si>
  <si>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</si>
  <si>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</si>
  <si>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</si>
  <si>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</si>
  <si>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</si>
  <si>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</si>
  <si>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</si>
  <si>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</si>
  <si>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</si>
  <si>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</si>
  <si>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</si>
  <si>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</si>
  <si>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</si>
  <si>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</si>
  <si>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</si>
  <si>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</si>
  <si>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</si>
  <si>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</si>
  <si>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</si>
  <si>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</si>
  <si>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</si>
  <si>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</si>
  <si>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</si>
  <si>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</si>
  <si>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</si>
  <si>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</si>
  <si>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</si>
  <si>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</si>
  <si>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</si>
  <si>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</si>
  <si>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</si>
  <si>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</si>
  <si>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</si>
  <si>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</si>
  <si>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</si>
  <si>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</si>
  <si>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</si>
  <si>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</si>
  <si>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</si>
  <si>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</si>
  <si>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</si>
  <si>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</si>
  <si>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</si>
  <si>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</si>
  <si>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</si>
  <si>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</si>
  <si>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</si>
  <si>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</si>
  <si>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</si>
  <si>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</si>
  <si>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</si>
  <si>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</si>
  <si>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</si>
  <si>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</si>
  <si>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</si>
  <si>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</si>
  <si>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</si>
  <si>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</si>
  <si>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</si>
  <si>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</si>
  <si>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</si>
  <si>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</si>
  <si>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</si>
  <si>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</si>
  <si>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</si>
  <si>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</si>
  <si>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</si>
  <si>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</si>
  <si>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</si>
  <si>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</si>
  <si>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</si>
  <si>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</si>
  <si>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</si>
  <si>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</si>
  <si>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</si>
  <si>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</si>
  <si>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</si>
  <si>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</si>
  <si>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</si>
  <si>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</si>
  <si>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</si>
  <si>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</si>
  <si>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</si>
  <si>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</si>
  <si>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</si>
  <si>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</si>
  <si>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</si>
  <si>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</si>
  <si>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</si>
  <si>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</si>
  <si>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</si>
  <si>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</si>
  <si>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</si>
  <si>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</si>
  <si>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</si>
  <si>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</si>
  <si>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</si>
  <si>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</si>
  <si>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</si>
  <si>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</si>
  <si>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</si>
  <si>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</si>
  <si>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</si>
  <si>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</si>
  <si>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</si>
  <si>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</si>
  <si>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</si>
  <si>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</si>
  <si>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</si>
  <si>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</si>
  <si>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</si>
  <si>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</si>
  <si>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</si>
  <si>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</si>
  <si>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</si>
  <si>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</si>
  <si>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</si>
  <si>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</si>
  <si>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</si>
  <si>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</si>
  <si>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</si>
  <si>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</si>
  <si>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</si>
  <si>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</si>
  <si>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</si>
  <si>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</si>
  <si>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</si>
  <si>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</si>
  <si>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</si>
  <si>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</si>
  <si>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</si>
  <si>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</si>
  <si>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</si>
  <si>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</si>
  <si>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</si>
  <si>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</si>
  <si>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</si>
  <si>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</si>
  <si>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</si>
  <si>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</si>
  <si>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</si>
  <si>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</si>
  <si>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</si>
  <si>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</si>
  <si>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</si>
  <si>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</si>
  <si>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</si>
  <si>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</si>
  <si>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</si>
  <si>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</si>
  <si>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</si>
  <si>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</si>
  <si>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</si>
  <si>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</si>
  <si>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</si>
  <si>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</si>
  <si>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</si>
  <si>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</si>
  <si>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</si>
  <si>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</si>
  <si>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</si>
  <si>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</si>
  <si>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</si>
  <si>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</si>
  <si>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</si>
  <si>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</si>
  <si>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</si>
  <si>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</si>
  <si>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</si>
  <si>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</si>
  <si>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</si>
  <si>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</si>
  <si>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</si>
  <si>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</si>
  <si>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</si>
  <si>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</si>
  <si>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</si>
  <si>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</si>
  <si>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</si>
  <si>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</si>
  <si>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</si>
  <si>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</si>
  <si>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</si>
  <si>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</si>
  <si>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</si>
  <si>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</si>
  <si>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</si>
  <si>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熊本県熊本市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</si>
  <si>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</si>
  <si>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</si>
  <si>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</si>
  <si>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</si>
  <si>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</si>
  <si>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</si>
  <si>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</si>
  <si>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</si>
  <si>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</si>
  <si>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</si>
  <si>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</si>
  <si>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</si>
  <si>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</si>
  <si>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</si>
  <si>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</si>
  <si>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</si>
  <si>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</si>
  <si>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</si>
  <si>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</si>
  <si>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</si>
  <si>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</si>
  <si>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</si>
  <si>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</si>
  <si>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</si>
  <si>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</si>
  <si>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</si>
  <si>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</si>
  <si>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</si>
  <si>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</si>
  <si>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</si>
  <si>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</si>
  <si>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</si>
  <si>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</si>
  <si>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</si>
  <si>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</si>
  <si>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</si>
  <si>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</si>
  <si>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</si>
  <si>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</si>
  <si>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</si>
  <si>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</si>
  <si>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</si>
  <si>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</si>
  <si>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</si>
  <si>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</si>
  <si>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</si>
  <si>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</si>
  <si>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</si>
  <si>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</si>
  <si>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</si>
  <si>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</si>
  <si>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</si>
  <si>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</si>
  <si>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</si>
  <si>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</si>
  <si>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</si>
  <si>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</si>
  <si>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</si>
  <si>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</si>
  <si>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</si>
  <si>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</si>
  <si>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</si>
  <si>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</si>
  <si>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</si>
  <si>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</si>
  <si>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</si>
  <si>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</si>
  <si>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</si>
  <si>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</si>
  <si>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</si>
  <si>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</si>
  <si>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</si>
  <si>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</si>
  <si>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</si>
  <si>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</si>
  <si>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</si>
  <si>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</si>
  <si>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</si>
  <si>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</si>
  <si>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</si>
  <si>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</si>
  <si>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</si>
  <si>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</si>
  <si>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</si>
  <si>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</si>
  <si>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</si>
  <si>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</si>
  <si>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</si>
  <si>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</si>
  <si>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</si>
  <si>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</si>
  <si>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</si>
  <si>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</si>
  <si>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</si>
  <si>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</si>
  <si>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</si>
  <si>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</si>
  <si>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</si>
  <si>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</si>
  <si>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</si>
  <si>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</si>
  <si>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</si>
  <si>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</si>
  <si>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</si>
  <si>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</si>
  <si>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</si>
  <si>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</si>
  <si>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</si>
  <si>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</si>
  <si>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</si>
  <si>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</si>
  <si>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</si>
  <si>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</si>
  <si>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</si>
  <si>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</si>
  <si>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</si>
  <si>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</si>
  <si>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</si>
  <si>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</si>
  <si>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</si>
  <si>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</si>
  <si>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</si>
  <si>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</si>
  <si>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</si>
  <si>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</si>
  <si>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</si>
  <si>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</si>
  <si>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</si>
  <si>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</si>
  <si>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</si>
  <si>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</si>
  <si>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</si>
  <si>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</si>
  <si>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</si>
  <si>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</si>
  <si>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</si>
  <si>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</si>
  <si>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</si>
  <si>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</si>
  <si>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</si>
  <si>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</si>
  <si>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</si>
  <si>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</si>
  <si>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</si>
  <si>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</si>
  <si>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</si>
  <si>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</si>
  <si>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</si>
  <si>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</si>
  <si>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熊本県熊本市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</si>
  <si>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</si>
  <si>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</si>
  <si>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</si>
  <si>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</si>
  <si>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</si>
  <si>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</si>
  <si>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</si>
  <si>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</si>
  <si>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</si>
  <si>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</si>
  <si>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</si>
  <si>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</si>
  <si>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</si>
  <si>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</si>
  <si>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</si>
  <si>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</si>
  <si>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</si>
  <si>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</si>
  <si>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</si>
  <si>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</si>
  <si>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母子父子寡婦福祉資金貸付事業会計</t>
    <phoneticPr fontId="5"/>
  </si>
  <si>
    <t>産業振興資金会計</t>
    <phoneticPr fontId="5"/>
  </si>
  <si>
    <t>公共用地先行取得事業会計</t>
    <phoneticPr fontId="5"/>
  </si>
  <si>
    <t>-</t>
    <phoneticPr fontId="5"/>
  </si>
  <si>
    <t>都市開発資金貸付事業会計</t>
    <phoneticPr fontId="5"/>
  </si>
  <si>
    <t>熊本駅西土地区画整理事業会計</t>
    <phoneticPr fontId="5"/>
  </si>
  <si>
    <t>植木中央土地区画整理事業会計</t>
    <phoneticPr fontId="5"/>
  </si>
  <si>
    <t>奨学金貸付事業会計</t>
    <phoneticPr fontId="5"/>
  </si>
  <si>
    <t>公債管理会計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</si>
  <si>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</si>
  <si>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</si>
  <si>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</si>
  <si>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</si>
  <si>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</si>
  <si>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</si>
  <si>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</si>
  <si>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</si>
  <si>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</si>
  <si>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</si>
  <si>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</si>
  <si>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</si>
  <si>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</si>
  <si>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</si>
  <si>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</si>
  <si>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</si>
  <si>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競輪事業会計</t>
    <phoneticPr fontId="5"/>
  </si>
  <si>
    <t>地下駐車場事業会計</t>
    <phoneticPr fontId="5"/>
  </si>
  <si>
    <t>病院事業会計</t>
    <phoneticPr fontId="5"/>
  </si>
  <si>
    <t>法適用企業</t>
    <phoneticPr fontId="5"/>
  </si>
  <si>
    <t>水道事業会計</t>
    <phoneticPr fontId="5"/>
  </si>
  <si>
    <t>法適用企業</t>
    <phoneticPr fontId="5"/>
  </si>
  <si>
    <t>工業用水道事業会計</t>
    <phoneticPr fontId="5"/>
  </si>
  <si>
    <t>下水道事業会計</t>
    <phoneticPr fontId="5"/>
  </si>
  <si>
    <t>交通事業会計</t>
    <phoneticPr fontId="5"/>
  </si>
  <si>
    <t>法適用企業</t>
    <phoneticPr fontId="5"/>
  </si>
  <si>
    <t>農業集落排水事業会計</t>
    <phoneticPr fontId="5"/>
  </si>
  <si>
    <t>法非適用企業</t>
    <phoneticPr fontId="5"/>
  </si>
  <si>
    <t>食品工業団地用地会計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</si>
  <si>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</si>
  <si>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</si>
  <si>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</si>
  <si>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</si>
  <si>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</si>
  <si>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</si>
  <si>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</si>
  <si>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</si>
  <si>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</si>
  <si>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</si>
  <si>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</si>
  <si>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</si>
  <si>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</si>
  <si>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</si>
  <si>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</si>
  <si>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</si>
  <si>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</si>
  <si>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</si>
  <si>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</si>
  <si>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</si>
  <si>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</si>
  <si>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</si>
  <si>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</si>
  <si>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</si>
  <si>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</si>
  <si>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</si>
  <si>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</si>
  <si>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</si>
  <si>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</si>
  <si>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</si>
  <si>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</si>
  <si>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</si>
  <si>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</si>
  <si>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</si>
  <si>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</si>
  <si>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</si>
  <si>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</si>
  <si>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</si>
  <si>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</si>
  <si>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</si>
  <si>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</si>
  <si>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</si>
  <si>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</si>
  <si>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</si>
  <si>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</si>
  <si>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</si>
  <si>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</si>
  <si>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</si>
  <si>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</si>
  <si>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</si>
  <si>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</si>
  <si>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</si>
  <si>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</si>
  <si>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</si>
  <si>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</si>
  <si>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</si>
  <si>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</si>
  <si>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</si>
  <si>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</si>
  <si>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</si>
  <si>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</si>
  <si>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</si>
  <si>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交通事業会計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</si>
  <si>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</si>
  <si>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</si>
  <si>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</si>
  <si>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</si>
  <si>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</si>
  <si>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</si>
  <si>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</si>
  <si>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</si>
  <si>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</si>
  <si>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</si>
  <si>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</si>
  <si>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</si>
  <si>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</si>
  <si>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</si>
  <si>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</si>
  <si>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</si>
  <si>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</si>
  <si>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</si>
  <si>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</si>
  <si>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</si>
  <si>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</si>
  <si>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</si>
  <si>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</si>
  <si>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</si>
  <si>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</si>
  <si>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</si>
  <si>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</si>
  <si>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</si>
  <si>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</si>
  <si>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</si>
  <si>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</si>
  <si>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</si>
  <si>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</si>
  <si>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</si>
  <si>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</si>
  <si>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</si>
  <si>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</si>
  <si>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</si>
  <si>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</si>
  <si>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</si>
  <si>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</si>
  <si>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</si>
  <si>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</si>
  <si>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</si>
  <si>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</si>
  <si>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</si>
  <si>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</si>
  <si>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</si>
  <si>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</si>
  <si>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</si>
  <si>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</si>
  <si>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</si>
  <si>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</si>
  <si>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</si>
  <si>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</si>
  <si>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</si>
  <si>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</si>
  <si>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</si>
  <si>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</si>
  <si>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</si>
  <si>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</si>
  <si>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</si>
  <si>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</si>
  <si>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</si>
  <si>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</si>
  <si>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</si>
  <si>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</si>
  <si>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</si>
  <si>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</si>
  <si>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</si>
  <si>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</si>
  <si>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</si>
  <si>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</si>
  <si>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</si>
  <si>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</si>
  <si>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</si>
  <si>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</si>
  <si>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</si>
  <si>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</si>
  <si>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</si>
  <si>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</si>
  <si>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</si>
  <si>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</si>
  <si>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</si>
  <si>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0.25</t>
  </si>
  <si>
    <t>▲ 1.24</t>
  </si>
  <si>
    <t>▲ 0.60</t>
  </si>
  <si>
    <t>国民健康保険会計</t>
  </si>
  <si>
    <t>▲ 1.27</t>
  </si>
  <si>
    <t>▲ 2.55</t>
  </si>
  <si>
    <t>▲ 2.61</t>
  </si>
  <si>
    <t>▲ 1.26</t>
  </si>
  <si>
    <t>▲ 1.29</t>
  </si>
  <si>
    <t>水道事業会計</t>
  </si>
  <si>
    <t>下水道事業会計</t>
  </si>
  <si>
    <t>一般会計</t>
  </si>
  <si>
    <t>介護保険会計</t>
  </si>
  <si>
    <t>交通事業会計</t>
  </si>
  <si>
    <t>▲ 0.66</t>
  </si>
  <si>
    <t>後期高齢者医療会計</t>
  </si>
  <si>
    <t>母子父子寡婦福祉資金貸付事業会計</t>
  </si>
  <si>
    <t>その他会計（赤字）</t>
  </si>
  <si>
    <t>その他会計（黒字）</t>
  </si>
  <si>
    <t>H25末</t>
    <phoneticPr fontId="5"/>
  </si>
  <si>
    <t>H26末</t>
    <phoneticPr fontId="5"/>
  </si>
  <si>
    <t>H27末</t>
    <phoneticPr fontId="5"/>
  </si>
  <si>
    <t>H28末</t>
    <phoneticPr fontId="5"/>
  </si>
  <si>
    <t>H29末</t>
    <phoneticPr fontId="5"/>
  </si>
  <si>
    <t>山鹿植木広域行政事務組合</t>
    <rPh sb="0" eb="2">
      <t>ヤマガ</t>
    </rPh>
    <rPh sb="2" eb="4">
      <t>ウエキ</t>
    </rPh>
    <rPh sb="4" eb="6">
      <t>コウイキ</t>
    </rPh>
    <rPh sb="6" eb="8">
      <t>ギョウセイ</t>
    </rPh>
    <rPh sb="8" eb="10">
      <t>ジム</t>
    </rPh>
    <rPh sb="10" eb="12">
      <t>クミアイ</t>
    </rPh>
    <phoneticPr fontId="19"/>
  </si>
  <si>
    <t>-</t>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</si>
  <si>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19"/>
  </si>
  <si>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</si>
  <si>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熊本市勤労者福祉センター</t>
    <rPh sb="0" eb="3">
      <t>クマモトシ</t>
    </rPh>
    <rPh sb="3" eb="6">
      <t>キンロウシャ</t>
    </rPh>
    <rPh sb="6" eb="8">
      <t>フクシ</t>
    </rPh>
    <phoneticPr fontId="19"/>
  </si>
  <si>
    <t>熊本市上下水道サービス公社</t>
    <rPh sb="0" eb="3">
      <t>クマモトシ</t>
    </rPh>
    <rPh sb="3" eb="5">
      <t>ジョウゲ</t>
    </rPh>
    <rPh sb="5" eb="7">
      <t>スイドウ</t>
    </rPh>
    <rPh sb="11" eb="13">
      <t>コウシャ</t>
    </rPh>
    <phoneticPr fontId="19"/>
  </si>
  <si>
    <t>熊本市駐車場公社</t>
    <rPh sb="0" eb="3">
      <t>クマモトシ</t>
    </rPh>
    <rPh sb="3" eb="6">
      <t>チュウシャジョウ</t>
    </rPh>
    <rPh sb="6" eb="8">
      <t>コウシャ</t>
    </rPh>
    <phoneticPr fontId="19"/>
  </si>
  <si>
    <t>熊本市社会教育振興事業団</t>
    <rPh sb="0" eb="3">
      <t>クマモトシ</t>
    </rPh>
    <rPh sb="3" eb="5">
      <t>シャカイ</t>
    </rPh>
    <rPh sb="5" eb="7">
      <t>キョウイク</t>
    </rPh>
    <rPh sb="7" eb="9">
      <t>シンコウ</t>
    </rPh>
    <rPh sb="9" eb="12">
      <t>ジギョウダン</t>
    </rPh>
    <phoneticPr fontId="19"/>
  </si>
  <si>
    <t>熊本市美術文化振興財団</t>
    <rPh sb="0" eb="3">
      <t>クマモトシ</t>
    </rPh>
    <rPh sb="3" eb="5">
      <t>ビジュツ</t>
    </rPh>
    <rPh sb="5" eb="7">
      <t>ブンカ</t>
    </rPh>
    <rPh sb="7" eb="9">
      <t>シンコウ</t>
    </rPh>
    <rPh sb="9" eb="11">
      <t>ザイダン</t>
    </rPh>
    <phoneticPr fontId="19"/>
  </si>
  <si>
    <t>くまもと地下水財団</t>
    <rPh sb="4" eb="6">
      <t>チカ</t>
    </rPh>
    <rPh sb="6" eb="7">
      <t>スイ</t>
    </rPh>
    <rPh sb="7" eb="9">
      <t>ザイダン</t>
    </rPh>
    <phoneticPr fontId="19"/>
  </si>
  <si>
    <t>熊本市国際交流振興事業団</t>
    <rPh sb="0" eb="3">
      <t>クマモトシ</t>
    </rPh>
    <rPh sb="3" eb="5">
      <t>コクサイ</t>
    </rPh>
    <rPh sb="5" eb="7">
      <t>コウリュウ</t>
    </rPh>
    <rPh sb="7" eb="9">
      <t>シンコウ</t>
    </rPh>
    <rPh sb="9" eb="12">
      <t>ジギョウダン</t>
    </rPh>
    <phoneticPr fontId="19"/>
  </si>
  <si>
    <t>熊本市学校給食会</t>
    <rPh sb="0" eb="3">
      <t>クマモトシ</t>
    </rPh>
    <rPh sb="3" eb="5">
      <t>ガッコウ</t>
    </rPh>
    <rPh sb="5" eb="7">
      <t>キュウショク</t>
    </rPh>
    <rPh sb="7" eb="8">
      <t>カイ</t>
    </rPh>
    <phoneticPr fontId="19"/>
  </si>
  <si>
    <t>熊本流通情報センター</t>
    <rPh sb="0" eb="2">
      <t>クマモト</t>
    </rPh>
    <rPh sb="2" eb="4">
      <t>リュウツウ</t>
    </rPh>
    <rPh sb="4" eb="6">
      <t>ジョウホウ</t>
    </rPh>
    <phoneticPr fontId="19"/>
  </si>
  <si>
    <t>熊本国際観光コンベンション協会</t>
    <rPh sb="0" eb="2">
      <t>クマモト</t>
    </rPh>
    <rPh sb="2" eb="4">
      <t>コクサイ</t>
    </rPh>
    <rPh sb="4" eb="6">
      <t>カンコウ</t>
    </rPh>
    <rPh sb="13" eb="15">
      <t>キョウカイ</t>
    </rPh>
    <phoneticPr fontId="19"/>
  </si>
  <si>
    <t>植木まちづくり</t>
    <rPh sb="0" eb="2">
      <t>ウエキ</t>
    </rPh>
    <phoneticPr fontId="19"/>
  </si>
  <si>
    <t>熊本城復元整備基金</t>
    <rPh sb="0" eb="3">
      <t>クマモトジョウ</t>
    </rPh>
    <rPh sb="3" eb="5">
      <t>フクゲン</t>
    </rPh>
    <rPh sb="5" eb="7">
      <t>セイビ</t>
    </rPh>
    <rPh sb="7" eb="9">
      <t>キキン</t>
    </rPh>
    <phoneticPr fontId="11"/>
  </si>
  <si>
    <t>熊本市平成28年熊本地震復興基金</t>
    <rPh sb="0" eb="3">
      <t>クマモトシ</t>
    </rPh>
    <rPh sb="3" eb="5">
      <t>ヘイセイ</t>
    </rPh>
    <rPh sb="7" eb="8">
      <t>ネン</t>
    </rPh>
    <rPh sb="8" eb="16">
      <t>クマモトジシンフッコウキキン</t>
    </rPh>
    <phoneticPr fontId="11"/>
  </si>
  <si>
    <t>熊本市制100周年記念人づくり基金</t>
    <rPh sb="0" eb="3">
      <t>クマモトシ</t>
    </rPh>
    <rPh sb="7" eb="9">
      <t>シュウネン</t>
    </rPh>
    <rPh sb="9" eb="11">
      <t>キネン</t>
    </rPh>
    <rPh sb="11" eb="12">
      <t>ヒト</t>
    </rPh>
    <rPh sb="15" eb="17">
      <t>キキン</t>
    </rPh>
    <phoneticPr fontId="11"/>
  </si>
  <si>
    <t>熊本市ふるさとの森基金</t>
    <rPh sb="0" eb="2">
      <t>クマモト</t>
    </rPh>
    <rPh sb="2" eb="3">
      <t>シ</t>
    </rPh>
    <rPh sb="8" eb="9">
      <t>モリ</t>
    </rPh>
    <rPh sb="9" eb="11">
      <t>キキン</t>
    </rPh>
    <phoneticPr fontId="11"/>
  </si>
  <si>
    <t>熊本市公共施設長寿命化等基金</t>
    <rPh sb="0" eb="3">
      <t>クマモトシ</t>
    </rPh>
    <rPh sb="3" eb="5">
      <t>コウキョウ</t>
    </rPh>
    <rPh sb="5" eb="7">
      <t>シセツ</t>
    </rPh>
    <rPh sb="7" eb="11">
      <t>チョウジュミョウカ</t>
    </rPh>
    <rPh sb="11" eb="12">
      <t>トウ</t>
    </rPh>
    <rPh sb="12" eb="14">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</si>
  <si>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</si>
  <si>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</si>
  <si>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</si>
  <si>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＜有形固定資産減価償却率の変動理由＞
有形固定資産減価償却率については、平成29年度から平成30年度にかけては、熊本地震により被災した資産の除却及び新規施設の供用開始等を行った結果、類似団体に比べ低い水準にあるが、将来負担比率については、類似団体に比べ高い水準にある。今後、既存資産の有効活用の観点から、各施設において策定を行う個別施設計画に基づき計画的な維持修繕に取り組むことで、財政負担の軽減や施設の長寿命化を図っていく。</t>
    <rPh sb="36" eb="38">
      <t>ヘイセイ</t>
    </rPh>
    <rPh sb="40" eb="42">
      <t>ネンド</t>
    </rPh>
    <rPh sb="44" eb="46">
      <t>ヘイセイ</t>
    </rPh>
    <rPh sb="48" eb="50">
      <t>ネンド</t>
    </rPh>
    <rPh sb="56" eb="60">
      <t>クマモトジシン</t>
    </rPh>
    <rPh sb="63" eb="65">
      <t>ヒサイ</t>
    </rPh>
    <rPh sb="85" eb="86">
      <t>オコナ</t>
    </rPh>
    <rPh sb="88" eb="90">
      <t>ケッカ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</si>
  <si>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</si>
  <si>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</si>
  <si>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</si>
  <si>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</si>
  <si>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</si>
  <si>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</si>
  <si>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については、政令指定都市への移行前から取り組んできた投資的経費の抑制や繰上償還等の影響で、臨時財政対策債分を除く元利償還金が減少傾向（平成26年度から平成30年度で▲13億円）にあること等により、減少が続いており類似団体内平均を下回っている。将来負担比率については、熊本地震関連事業や中心市街地整備等の投資的経費の増に伴い市債残高は増加しているものの、熊本地震に伴う雑損控除が減少したことによる市民税の増や、普通交付税の増加により平成29年度と比べて11.2ポイント改善した。</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</si>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</sst>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6" xfId="12" applyNumberFormat="1" applyFont="1" applyFill="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112" xfId="15" applyNumberFormat="1" applyFont="1" applyFill="1" applyBorder="1" applyAlignment="1" applyProtection="1">
      <alignment horizontal="right" vertical="center" shrinkToFit="1"/>
      <protection locked="0"/>
    </xf>
    <xf numFmtId="177" fontId="33" fillId="0" borderId="113" xfId="15" applyNumberFormat="1" applyFont="1" applyFill="1" applyBorder="1" applyAlignment="1" applyProtection="1">
      <alignment horizontal="right" vertical="center" shrinkToFit="1"/>
      <protection locked="0"/>
    </xf>
    <xf numFmtId="177" fontId="33" fillId="0" borderId="114" xfId="15" applyNumberFormat="1" applyFont="1" applyFill="1" applyBorder="1" applyAlignment="1" applyProtection="1">
      <alignment horizontal="right" vertical="center" shrinkToFit="1"/>
      <protection locked="0"/>
    </xf>
    <xf numFmtId="177" fontId="33" fillId="0" borderId="98" xfId="15" applyNumberFormat="1" applyFont="1" applyFill="1" applyBorder="1" applyAlignment="1" applyProtection="1">
      <alignment horizontal="right" vertical="center" shrinkToFit="1"/>
      <protection locked="0"/>
    </xf>
    <xf numFmtId="177" fontId="33" fillId="0" borderId="99" xfId="15" applyNumberFormat="1" applyFont="1" applyFill="1" applyBorder="1" applyAlignment="1" applyProtection="1">
      <alignment horizontal="right" vertical="center" shrinkToFit="1"/>
      <protection locked="0"/>
    </xf>
    <xf numFmtId="177" fontId="33" fillId="0" borderId="100" xfId="15" applyNumberFormat="1" applyFont="1" applyFill="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13B0B02-84C8-46CA-8BCD-9C4434BC49E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7AD2-4D94-B2D9-FA75E7CC36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59595</c:v>
                </c:pt>
                <c:pt idx="1">
                  <c:v>65964</c:v>
                </c:pt>
                <c:pt idx="2">
                  <c:v>47989</c:v>
                </c:pt>
                <c:pt idx="3">
                  <c:v>63585</c:v>
                </c:pt>
                <c:pt idx="4">
                  <c:v>77633</c:v>
                </c:pt>
              </c:numCache>
            </c:numRef>
          </c:val>
          <c:smooth val="0"/>
          <c:extLst>
            <c:ext xmlns:c16="http://schemas.microsoft.com/office/drawing/2014/chart" uri="{C3380CC4-5D6E-409C-BE32-E72D297353CC}">
              <c16:uniqueId val="{00000001-7AD2-4D94-B2D9-FA75E7CC36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1.87</c:v>
                </c:pt>
                <c:pt idx="1">
                  <c:v>2.58</c:v>
                </c:pt>
                <c:pt idx="2">
                  <c:v>3.16</c:v>
                </c:pt>
                <c:pt idx="3">
                  <c:v>3.31</c:v>
                </c:pt>
                <c:pt idx="4">
                  <c:v>3.36</c:v>
                </c:pt>
              </c:numCache>
            </c:numRef>
          </c:val>
          <c:extLst>
            <c:ext xmlns:c16="http://schemas.microsoft.com/office/drawing/2014/chart" uri="{C3380CC4-5D6E-409C-BE32-E72D297353CC}">
              <c16:uniqueId val="{00000000-F114-48B3-87A0-D20A40347C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6.27</c:v>
                </c:pt>
                <c:pt idx="1">
                  <c:v>6.33</c:v>
                </c:pt>
                <c:pt idx="2">
                  <c:v>4.4000000000000004</c:v>
                </c:pt>
                <c:pt idx="3">
                  <c:v>2.52</c:v>
                </c:pt>
                <c:pt idx="4">
                  <c:v>2.5</c:v>
                </c:pt>
              </c:numCache>
            </c:numRef>
          </c:val>
          <c:extLst>
            <c:ext xmlns:c16="http://schemas.microsoft.com/office/drawing/2014/chart" uri="{C3380CC4-5D6E-409C-BE32-E72D297353CC}">
              <c16:uniqueId val="{00000001-F114-48B3-87A0-D20A40347C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-0.25</c:v>
                </c:pt>
                <c:pt idx="1">
                  <c:v>0.72</c:v>
                </c:pt>
                <c:pt idx="2">
                  <c:v>-1.24</c:v>
                </c:pt>
                <c:pt idx="3">
                  <c:v>-0.6</c:v>
                </c:pt>
                <c:pt idx="4">
                  <c:v>0.09</c:v>
                </c:pt>
              </c:numCache>
            </c:numRef>
          </c:val>
          <c:smooth val="0"/>
          <c:extLst>
            <c:ext xmlns:c16="http://schemas.microsoft.com/office/drawing/2014/chart" uri="{C3380CC4-5D6E-409C-BE32-E72D297353CC}">
              <c16:uniqueId val="{00000002-F114-48B3-87A0-D20A40347C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1.33</c:v>
                </c:pt>
                <c:pt idx="2">
                  <c:v>#N/A</c:v>
                </c:pt>
                <c:pt idx="3">
                  <c:v>1.07</c:v>
                </c:pt>
                <c:pt idx="4">
                  <c:v>#N/A</c:v>
                </c:pt>
                <c:pt idx="5">
                  <c:v>0.28999999999999998</c:v>
                </c:pt>
                <c:pt idx="6">
                  <c:v>#N/A</c:v>
                </c:pt>
                <c:pt idx="7">
                  <c:v>0.23</c:v>
                </c:pt>
                <c:pt idx="8">
                  <c:v>#N/A</c:v>
                </c:pt>
                <c:pt idx="9">
                  <c:v>0.16</c:v>
                </c:pt>
              </c:numCache>
            </c:numRef>
          </c:val>
          <c:extLst>
            <c:ext xmlns:c16="http://schemas.microsoft.com/office/drawing/2014/chart" uri="{C3380CC4-5D6E-409C-BE32-E72D297353CC}">
              <c16:uniqueId val="{00000000-401A-485D-8999-13E88D9583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1A-485D-8999-13E88D9583EC}"/>
            </c:ext>
          </c:extLst>
        </c:ser>
        <c:ser>
          <c:idx val="2"/>
          <c:order val="2"/>
          <c:tx>
            <c:strRef>
              <c:f>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7.0000000000000007E-2</c:v>
                </c:pt>
                <c:pt idx="4">
                  <c:v>#N/A</c:v>
                </c:pt>
                <c:pt idx="5">
                  <c:v>0.1</c:v>
                </c:pt>
                <c:pt idx="6">
                  <c:v>#N/A</c:v>
                </c:pt>
                <c:pt idx="7">
                  <c:v>0.11</c:v>
                </c:pt>
                <c:pt idx="8">
                  <c:v>#N/A</c:v>
                </c:pt>
                <c:pt idx="9">
                  <c:v>0.11</c:v>
                </c:pt>
              </c:numCache>
            </c:numRef>
          </c:val>
          <c:extLst>
            <c:ext xmlns:c16="http://schemas.microsoft.com/office/drawing/2014/chart" uri="{C3380CC4-5D6E-409C-BE32-E72D297353CC}">
              <c16:uniqueId val="{00000002-401A-485D-8999-13E88D9583EC}"/>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0.14000000000000001</c:v>
                </c:pt>
                <c:pt idx="2">
                  <c:v>#N/A</c:v>
                </c:pt>
                <c:pt idx="3">
                  <c:v>0.15</c:v>
                </c:pt>
                <c:pt idx="4">
                  <c:v>#N/A</c:v>
                </c:pt>
                <c:pt idx="5">
                  <c:v>0.13</c:v>
                </c:pt>
                <c:pt idx="6">
                  <c:v>#N/A</c:v>
                </c:pt>
                <c:pt idx="7">
                  <c:v>0.15</c:v>
                </c:pt>
                <c:pt idx="8">
                  <c:v>#N/A</c:v>
                </c:pt>
                <c:pt idx="9">
                  <c:v>0.15</c:v>
                </c:pt>
              </c:numCache>
            </c:numRef>
          </c:val>
          <c:extLst>
            <c:ext xmlns:c16="http://schemas.microsoft.com/office/drawing/2014/chart" uri="{C3380CC4-5D6E-409C-BE32-E72D297353CC}">
              <c16:uniqueId val="{00000003-401A-485D-8999-13E88D9583EC}"/>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0.66</c:v>
                </c:pt>
                <c:pt idx="1">
                  <c:v>#N/A</c:v>
                </c:pt>
                <c:pt idx="2">
                  <c:v>#N/A</c:v>
                </c:pt>
                <c:pt idx="3">
                  <c:v>0.5</c:v>
                </c:pt>
                <c:pt idx="4">
                  <c:v>#N/A</c:v>
                </c:pt>
                <c:pt idx="5">
                  <c:v>0.59</c:v>
                </c:pt>
                <c:pt idx="6">
                  <c:v>#N/A</c:v>
                </c:pt>
                <c:pt idx="7">
                  <c:v>0.6</c:v>
                </c:pt>
                <c:pt idx="8">
                  <c:v>#N/A</c:v>
                </c:pt>
                <c:pt idx="9">
                  <c:v>0.65</c:v>
                </c:pt>
              </c:numCache>
            </c:numRef>
          </c:val>
          <c:extLst>
            <c:ext xmlns:c16="http://schemas.microsoft.com/office/drawing/2014/chart" uri="{C3380CC4-5D6E-409C-BE32-E72D297353CC}">
              <c16:uniqueId val="{00000004-401A-485D-8999-13E88D9583EC}"/>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0.69</c:v>
                </c:pt>
                <c:pt idx="2">
                  <c:v>#N/A</c:v>
                </c:pt>
                <c:pt idx="3">
                  <c:v>0.99</c:v>
                </c:pt>
                <c:pt idx="4">
                  <c:v>#N/A</c:v>
                </c:pt>
                <c:pt idx="5">
                  <c:v>0.94</c:v>
                </c:pt>
                <c:pt idx="6">
                  <c:v>#N/A</c:v>
                </c:pt>
                <c:pt idx="7">
                  <c:v>0.97</c:v>
                </c:pt>
                <c:pt idx="8">
                  <c:v>#N/A</c:v>
                </c:pt>
                <c:pt idx="9">
                  <c:v>2.0099999999999998</c:v>
                </c:pt>
              </c:numCache>
            </c:numRef>
          </c:val>
          <c:extLst>
            <c:ext xmlns:c16="http://schemas.microsoft.com/office/drawing/2014/chart" uri="{C3380CC4-5D6E-409C-BE32-E72D297353CC}">
              <c16:uniqueId val="{00000005-401A-485D-8999-13E88D9583E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1.75</c:v>
                </c:pt>
                <c:pt idx="2">
                  <c:v>#N/A</c:v>
                </c:pt>
                <c:pt idx="3">
                  <c:v>2.4</c:v>
                </c:pt>
                <c:pt idx="4">
                  <c:v>#N/A</c:v>
                </c:pt>
                <c:pt idx="5">
                  <c:v>2.93</c:v>
                </c:pt>
                <c:pt idx="6">
                  <c:v>#N/A</c:v>
                </c:pt>
                <c:pt idx="7">
                  <c:v>3.07</c:v>
                </c:pt>
                <c:pt idx="8">
                  <c:v>#N/A</c:v>
                </c:pt>
                <c:pt idx="9">
                  <c:v>3.12</c:v>
                </c:pt>
              </c:numCache>
            </c:numRef>
          </c:val>
          <c:extLst>
            <c:ext xmlns:c16="http://schemas.microsoft.com/office/drawing/2014/chart" uri="{C3380CC4-5D6E-409C-BE32-E72D297353CC}">
              <c16:uniqueId val="{00000006-401A-485D-8999-13E88D9583E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6.21</c:v>
                </c:pt>
                <c:pt idx="2">
                  <c:v>#N/A</c:v>
                </c:pt>
                <c:pt idx="3">
                  <c:v>6.6</c:v>
                </c:pt>
                <c:pt idx="4">
                  <c:v>#N/A</c:v>
                </c:pt>
                <c:pt idx="5">
                  <c:v>5.77</c:v>
                </c:pt>
                <c:pt idx="6">
                  <c:v>#N/A</c:v>
                </c:pt>
                <c:pt idx="7">
                  <c:v>5.34</c:v>
                </c:pt>
                <c:pt idx="8">
                  <c:v>#N/A</c:v>
                </c:pt>
                <c:pt idx="9">
                  <c:v>5.5</c:v>
                </c:pt>
              </c:numCache>
            </c:numRef>
          </c:val>
          <c:extLst>
            <c:ext xmlns:c16="http://schemas.microsoft.com/office/drawing/2014/chart" uri="{C3380CC4-5D6E-409C-BE32-E72D297353CC}">
              <c16:uniqueId val="{00000007-401A-485D-8999-13E88D9583E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7.19</c:v>
                </c:pt>
                <c:pt idx="2">
                  <c:v>#N/A</c:v>
                </c:pt>
                <c:pt idx="3">
                  <c:v>7.49</c:v>
                </c:pt>
                <c:pt idx="4">
                  <c:v>#N/A</c:v>
                </c:pt>
                <c:pt idx="5">
                  <c:v>7.4</c:v>
                </c:pt>
                <c:pt idx="6">
                  <c:v>#N/A</c:v>
                </c:pt>
                <c:pt idx="7">
                  <c:v>6.56</c:v>
                </c:pt>
                <c:pt idx="8">
                  <c:v>#N/A</c:v>
                </c:pt>
                <c:pt idx="9">
                  <c:v>6.89</c:v>
                </c:pt>
              </c:numCache>
            </c:numRef>
          </c:val>
          <c:extLst>
            <c:ext xmlns:c16="http://schemas.microsoft.com/office/drawing/2014/chart" uri="{C3380CC4-5D6E-409C-BE32-E72D297353CC}">
              <c16:uniqueId val="{00000008-401A-485D-8999-13E88D9583EC}"/>
            </c:ext>
          </c:extLst>
        </c:ser>
        <c:ser>
          <c:idx val="9"/>
          <c:order val="9"/>
          <c:tx>
            <c:strRef>
              <c:f>データシート!$A$36</c:f>
              <c:strCache>
                <c:ptCount val="1"/>
                <c:pt idx="0">
                  <c:v>国民健康保険会計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1.27</c:v>
                </c:pt>
                <c:pt idx="1">
                  <c:v>#N/A</c:v>
                </c:pt>
                <c:pt idx="2">
                  <c:v>2.5499999999999998</c:v>
                </c:pt>
                <c:pt idx="3">
                  <c:v>#N/A</c:v>
                </c:pt>
                <c:pt idx="4">
                  <c:v>2.61</c:v>
                </c:pt>
                <c:pt idx="5">
                  <c:v>#N/A</c:v>
                </c:pt>
                <c:pt idx="6">
                  <c:v>1.26</c:v>
                </c:pt>
                <c:pt idx="7">
                  <c:v>#N/A</c:v>
                </c:pt>
                <c:pt idx="8">
                  <c:v>1.29</c:v>
                </c:pt>
                <c:pt idx="9">
                  <c:v>#N/A</c:v>
                </c:pt>
              </c:numCache>
            </c:numRef>
          </c:val>
          <c:extLst>
            <c:ext xmlns:c16="http://schemas.microsoft.com/office/drawing/2014/chart" uri="{C3380CC4-5D6E-409C-BE32-E72D297353CC}">
              <c16:uniqueId val="{00000009-401A-485D-8999-13E88D9583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27078</c:v>
                </c:pt>
                <c:pt idx="5">
                  <c:v>26358</c:v>
                </c:pt>
                <c:pt idx="8">
                  <c:v>26942</c:v>
                </c:pt>
                <c:pt idx="11">
                  <c:v>26294</c:v>
                </c:pt>
                <c:pt idx="14">
                  <c:v>27272</c:v>
                </c:pt>
              </c:numCache>
            </c:numRef>
          </c:val>
          <c:extLst>
            <c:ext xmlns:c16="http://schemas.microsoft.com/office/drawing/2014/chart" uri="{C3380CC4-5D6E-409C-BE32-E72D297353CC}">
              <c16:uniqueId val="{00000000-3B95-4F07-96DB-FB39BABE5C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3</c:v>
                </c:pt>
                <c:pt idx="3">
                  <c:v>1</c:v>
                </c:pt>
                <c:pt idx="6">
                  <c:v>0</c:v>
                </c:pt>
                <c:pt idx="9">
                  <c:v>1</c:v>
                </c:pt>
                <c:pt idx="12">
                  <c:v>0</c:v>
                </c:pt>
              </c:numCache>
            </c:numRef>
          </c:val>
          <c:extLst>
            <c:ext xmlns:c16="http://schemas.microsoft.com/office/drawing/2014/chart" uri="{C3380CC4-5D6E-409C-BE32-E72D297353CC}">
              <c16:uniqueId val="{00000001-3B95-4F07-96DB-FB39BABE5C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362</c:v>
                </c:pt>
                <c:pt idx="3">
                  <c:v>357</c:v>
                </c:pt>
                <c:pt idx="6">
                  <c:v>351</c:v>
                </c:pt>
                <c:pt idx="9">
                  <c:v>221</c:v>
                </c:pt>
                <c:pt idx="12">
                  <c:v>193</c:v>
                </c:pt>
              </c:numCache>
            </c:numRef>
          </c:val>
          <c:extLst>
            <c:ext xmlns:c16="http://schemas.microsoft.com/office/drawing/2014/chart" uri="{C3380CC4-5D6E-409C-BE32-E72D297353CC}">
              <c16:uniqueId val="{00000002-3B95-4F07-96DB-FB39BABE5C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254</c:v>
                </c:pt>
                <c:pt idx="3">
                  <c:v>61</c:v>
                </c:pt>
                <c:pt idx="6">
                  <c:v>61</c:v>
                </c:pt>
                <c:pt idx="9">
                  <c:v>50</c:v>
                </c:pt>
                <c:pt idx="12">
                  <c:v>0</c:v>
                </c:pt>
              </c:numCache>
            </c:numRef>
          </c:val>
          <c:extLst>
            <c:ext xmlns:c16="http://schemas.microsoft.com/office/drawing/2014/chart" uri="{C3380CC4-5D6E-409C-BE32-E72D297353CC}">
              <c16:uniqueId val="{00000003-3B95-4F07-96DB-FB39BABE5C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6782</c:v>
                </c:pt>
                <c:pt idx="3">
                  <c:v>6647</c:v>
                </c:pt>
                <c:pt idx="6">
                  <c:v>6618</c:v>
                </c:pt>
                <c:pt idx="9">
                  <c:v>6418</c:v>
                </c:pt>
                <c:pt idx="12">
                  <c:v>5383</c:v>
                </c:pt>
              </c:numCache>
            </c:numRef>
          </c:val>
          <c:extLst>
            <c:ext xmlns:c16="http://schemas.microsoft.com/office/drawing/2014/chart" uri="{C3380CC4-5D6E-409C-BE32-E72D297353CC}">
              <c16:uniqueId val="{00000004-3B95-4F07-96DB-FB39BABE5C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667</c:v>
                </c:pt>
                <c:pt idx="3">
                  <c:v>1000</c:v>
                </c:pt>
                <c:pt idx="6">
                  <c:v>1333</c:v>
                </c:pt>
                <c:pt idx="9">
                  <c:v>1667</c:v>
                </c:pt>
                <c:pt idx="12">
                  <c:v>2000</c:v>
                </c:pt>
              </c:numCache>
            </c:numRef>
          </c:val>
          <c:extLst>
            <c:ext xmlns:c16="http://schemas.microsoft.com/office/drawing/2014/chart" uri="{C3380CC4-5D6E-409C-BE32-E72D297353CC}">
              <c16:uniqueId val="{00000005-3B95-4F07-96DB-FB39BABE5C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95-4F07-96DB-FB39BABE5C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32131</c:v>
                </c:pt>
                <c:pt idx="3">
                  <c:v>31644</c:v>
                </c:pt>
                <c:pt idx="6">
                  <c:v>31481</c:v>
                </c:pt>
                <c:pt idx="9">
                  <c:v>30941</c:v>
                </c:pt>
                <c:pt idx="12">
                  <c:v>30780</c:v>
                </c:pt>
              </c:numCache>
            </c:numRef>
          </c:val>
          <c:extLst>
            <c:ext xmlns:c16="http://schemas.microsoft.com/office/drawing/2014/chart" uri="{C3380CC4-5D6E-409C-BE32-E72D297353CC}">
              <c16:uniqueId val="{00000007-3B95-4F07-96DB-FB39BABE5C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13121</c:v>
                </c:pt>
                <c:pt idx="2">
                  <c:v>#N/A</c:v>
                </c:pt>
                <c:pt idx="3">
                  <c:v>#N/A</c:v>
                </c:pt>
                <c:pt idx="4">
                  <c:v>13352</c:v>
                </c:pt>
                <c:pt idx="5">
                  <c:v>#N/A</c:v>
                </c:pt>
                <c:pt idx="6">
                  <c:v>#N/A</c:v>
                </c:pt>
                <c:pt idx="7">
                  <c:v>12902</c:v>
                </c:pt>
                <c:pt idx="8">
                  <c:v>#N/A</c:v>
                </c:pt>
                <c:pt idx="9">
                  <c:v>#N/A</c:v>
                </c:pt>
                <c:pt idx="10">
                  <c:v>13004</c:v>
                </c:pt>
                <c:pt idx="11">
                  <c:v>#N/A</c:v>
                </c:pt>
                <c:pt idx="12">
                  <c:v>#N/A</c:v>
                </c:pt>
                <c:pt idx="13">
                  <c:v>11084</c:v>
                </c:pt>
                <c:pt idx="14">
                  <c:v>#N/A</c:v>
                </c:pt>
              </c:numCache>
            </c:numRef>
          </c:val>
          <c:smooth val="0"/>
          <c:extLst>
            <c:ext xmlns:c16="http://schemas.microsoft.com/office/drawing/2014/chart" uri="{C3380CC4-5D6E-409C-BE32-E72D297353CC}">
              <c16:uniqueId val="{00000008-3B95-4F07-96DB-FB39BABE5C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262084</c:v>
                </c:pt>
                <c:pt idx="5">
                  <c:v>272313</c:v>
                </c:pt>
                <c:pt idx="8">
                  <c:v>297204</c:v>
                </c:pt>
                <c:pt idx="11">
                  <c:v>327057</c:v>
                </c:pt>
                <c:pt idx="14">
                  <c:v>347856</c:v>
                </c:pt>
              </c:numCache>
            </c:numRef>
          </c:val>
          <c:extLst>
            <c:ext xmlns:c16="http://schemas.microsoft.com/office/drawing/2014/chart" uri="{C3380CC4-5D6E-409C-BE32-E72D297353CC}">
              <c16:uniqueId val="{00000000-131C-4AFB-BBE0-3AB629C4AF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28119</c:v>
                </c:pt>
                <c:pt idx="5">
                  <c:v>28076</c:v>
                </c:pt>
                <c:pt idx="8">
                  <c:v>31125</c:v>
                </c:pt>
                <c:pt idx="11">
                  <c:v>32191</c:v>
                </c:pt>
                <c:pt idx="14">
                  <c:v>31561</c:v>
                </c:pt>
              </c:numCache>
            </c:numRef>
          </c:val>
          <c:extLst>
            <c:ext xmlns:c16="http://schemas.microsoft.com/office/drawing/2014/chart" uri="{C3380CC4-5D6E-409C-BE32-E72D297353CC}">
              <c16:uniqueId val="{00000001-131C-4AFB-BBE0-3AB629C4AF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15128</c:v>
                </c:pt>
                <c:pt idx="5">
                  <c:v>13385</c:v>
                </c:pt>
                <c:pt idx="8">
                  <c:v>17386</c:v>
                </c:pt>
                <c:pt idx="11">
                  <c:v>18732</c:v>
                </c:pt>
                <c:pt idx="14">
                  <c:v>22511</c:v>
                </c:pt>
              </c:numCache>
            </c:numRef>
          </c:val>
          <c:extLst>
            <c:ext xmlns:c16="http://schemas.microsoft.com/office/drawing/2014/chart" uri="{C3380CC4-5D6E-409C-BE32-E72D297353CC}">
              <c16:uniqueId val="{00000002-131C-4AFB-BBE0-3AB629C4AF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1C-4AFB-BBE0-3AB629C4AF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1C-4AFB-BBE0-3AB629C4AF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1C-4AFB-BBE0-3AB629C4AF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44003</c:v>
                </c:pt>
                <c:pt idx="3">
                  <c:v>40682</c:v>
                </c:pt>
                <c:pt idx="6">
                  <c:v>42517</c:v>
                </c:pt>
                <c:pt idx="9">
                  <c:v>75498</c:v>
                </c:pt>
                <c:pt idx="12">
                  <c:v>74247</c:v>
                </c:pt>
              </c:numCache>
            </c:numRef>
          </c:val>
          <c:extLst>
            <c:ext xmlns:c16="http://schemas.microsoft.com/office/drawing/2014/chart" uri="{C3380CC4-5D6E-409C-BE32-E72D297353CC}">
              <c16:uniqueId val="{00000006-131C-4AFB-BBE0-3AB629C4AF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229</c:v>
                </c:pt>
                <c:pt idx="3">
                  <c:v>150</c:v>
                </c:pt>
                <c:pt idx="6">
                  <c:v>70</c:v>
                </c:pt>
                <c:pt idx="9">
                  <c:v>3</c:v>
                </c:pt>
                <c:pt idx="12">
                  <c:v>2</c:v>
                </c:pt>
              </c:numCache>
            </c:numRef>
          </c:val>
          <c:extLst>
            <c:ext xmlns:c16="http://schemas.microsoft.com/office/drawing/2014/chart" uri="{C3380CC4-5D6E-409C-BE32-E72D297353CC}">
              <c16:uniqueId val="{00000007-131C-4AFB-BBE0-3AB629C4AF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78990</c:v>
                </c:pt>
                <c:pt idx="3">
                  <c:v>78386</c:v>
                </c:pt>
                <c:pt idx="6">
                  <c:v>77061</c:v>
                </c:pt>
                <c:pt idx="9">
                  <c:v>73298</c:v>
                </c:pt>
                <c:pt idx="12">
                  <c:v>70909</c:v>
                </c:pt>
              </c:numCache>
            </c:numRef>
          </c:val>
          <c:extLst>
            <c:ext xmlns:c16="http://schemas.microsoft.com/office/drawing/2014/chart" uri="{C3380CC4-5D6E-409C-BE32-E72D297353CC}">
              <c16:uniqueId val="{00000008-131C-4AFB-BBE0-3AB629C4AF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2927</c:v>
                </c:pt>
                <c:pt idx="3">
                  <c:v>2568</c:v>
                </c:pt>
                <c:pt idx="6">
                  <c:v>2206</c:v>
                </c:pt>
                <c:pt idx="9">
                  <c:v>1902</c:v>
                </c:pt>
                <c:pt idx="12">
                  <c:v>1707</c:v>
                </c:pt>
              </c:numCache>
            </c:numRef>
          </c:val>
          <c:extLst>
            <c:ext xmlns:c16="http://schemas.microsoft.com/office/drawing/2014/chart" uri="{C3380CC4-5D6E-409C-BE32-E72D297353CC}">
              <c16:uniqueId val="{00000009-131C-4AFB-BBE0-3AB629C4AF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350443</c:v>
                </c:pt>
                <c:pt idx="3">
                  <c:v>366706</c:v>
                </c:pt>
                <c:pt idx="6">
                  <c:v>398565</c:v>
                </c:pt>
                <c:pt idx="9">
                  <c:v>443111</c:v>
                </c:pt>
                <c:pt idx="12">
                  <c:v>454325</c:v>
                </c:pt>
              </c:numCache>
            </c:numRef>
          </c:val>
          <c:extLst>
            <c:ext xmlns:c16="http://schemas.microsoft.com/office/drawing/2014/chart" uri="{C3380CC4-5D6E-409C-BE32-E72D297353CC}">
              <c16:uniqueId val="{0000000A-131C-4AFB-BBE0-3AB629C4AF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171262</c:v>
                </c:pt>
                <c:pt idx="2">
                  <c:v>#N/A</c:v>
                </c:pt>
                <c:pt idx="3">
                  <c:v>#N/A</c:v>
                </c:pt>
                <c:pt idx="4">
                  <c:v>174718</c:v>
                </c:pt>
                <c:pt idx="5">
                  <c:v>#N/A</c:v>
                </c:pt>
                <c:pt idx="6">
                  <c:v>#N/A</c:v>
                </c:pt>
                <c:pt idx="7">
                  <c:v>174704</c:v>
                </c:pt>
                <c:pt idx="8">
                  <c:v>#N/A</c:v>
                </c:pt>
                <c:pt idx="9">
                  <c:v>#N/A</c:v>
                </c:pt>
                <c:pt idx="10">
                  <c:v>215831</c:v>
                </c:pt>
                <c:pt idx="11">
                  <c:v>#N/A</c:v>
                </c:pt>
                <c:pt idx="12">
                  <c:v>#N/A</c:v>
                </c:pt>
                <c:pt idx="13">
                  <c:v>199261</c:v>
                </c:pt>
                <c:pt idx="14">
                  <c:v>#N/A</c:v>
                </c:pt>
              </c:numCache>
            </c:numRef>
          </c:val>
          <c:smooth val="0"/>
          <c:extLst>
            <c:ext xmlns:c16="http://schemas.microsoft.com/office/drawing/2014/chart" uri="{C3380CC4-5D6E-409C-BE32-E72D297353CC}">
              <c16:uniqueId val="{0000000B-131C-4AFB-BBE0-3AB629C4AF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7090</c:v>
                </c:pt>
                <c:pt idx="1">
                  <c:v>4775</c:v>
                </c:pt>
                <c:pt idx="2">
                  <c:v>4780</c:v>
                </c:pt>
              </c:numCache>
            </c:numRef>
          </c:val>
          <c:extLst>
            <c:ext xmlns:c16="http://schemas.microsoft.com/office/drawing/2014/chart" uri="{C3380CC4-5D6E-409C-BE32-E72D297353CC}">
              <c16:uniqueId val="{00000000-1E98-48D7-B76D-2E4F7930ED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5387</c:v>
                </c:pt>
                <c:pt idx="1">
                  <c:v>5387</c:v>
                </c:pt>
                <c:pt idx="2">
                  <c:v>5387</c:v>
                </c:pt>
              </c:numCache>
            </c:numRef>
          </c:val>
          <c:extLst>
            <c:ext xmlns:c16="http://schemas.microsoft.com/office/drawing/2014/chart" uri="{C3380CC4-5D6E-409C-BE32-E72D297353CC}">
              <c16:uniqueId val="{00000001-1E98-48D7-B76D-2E4F7930ED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4618</c:v>
                </c:pt>
                <c:pt idx="1">
                  <c:v>8638</c:v>
                </c:pt>
                <c:pt idx="2">
                  <c:v>12382</c:v>
                </c:pt>
              </c:numCache>
            </c:numRef>
          </c:val>
          <c:extLst>
            <c:ext xmlns:c16="http://schemas.microsoft.com/office/drawing/2014/chart" uri="{C3380CC4-5D6E-409C-BE32-E72D297353CC}">
              <c16:uniqueId val="{00000002-1E98-48D7-B76D-2E4F7930ED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{BBC50216-2A1E-4D50-BD4A-DDDF1A9F2290}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660-4D8A-BF4E-70AA417154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{FDF08C07-D53E-4536-9A6A-49806F407A62}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60-4D8A-BF4E-70AA417154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{868AE9F6-C876-4B0C-88A6-AA470BEDCE3E}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60-4D8A-BF4E-70AA417154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{30736203-EC0C-48DB-9847-74CE8F93B98F}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60-4D8A-BF4E-70AA417154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{191510DA-D66E-40CE-ACAC-3E72DFD345EF}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60-4D8A-BF4E-70AA417154F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{1DBA04A9-BDDD-4E97-A2D6-00E1DAEEA294}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660-4D8A-BF4E-70AA417154F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{687BA1AA-F693-4554-BC42-165D255B89A6}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660-4D8A-BF4E-70AA417154F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{2B41C02D-7CD8-442E-B164-662E9AC7C0EB}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660-4D8A-BF4E-70AA417154F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{25B0B8F7-7C0B-4E7B-92DB-5C95B9DAB33F}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660-4D8A-BF4E-70AA417154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56.4</c:v>
                </c:pt>
                <c:pt idx="16">
                  <c:v>56.8</c:v>
                </c:pt>
                <c:pt idx="24">
                  <c:v>59.9</c:v>
                </c:pt>
                <c:pt idx="32">
                  <c:v>59.2</c:v>
                </c:pt>
              </c:numCache>
            </c:numRef>
          </c:xVal>
          <c:yVal>
            <c:numRef>
              <c:f>公会計指標分析・財政指標組合せ分析表!$BP$51:$DC$51</c:f>
              <c:numCache>
                <c:formatCode>#,##0.0;"▲ "#,##0.0</c:formatCode>
                <c:ptCount val="40"/>
                <c:pt idx="8">
                  <c:v>125.5</c:v>
                </c:pt>
                <c:pt idx="16">
                  <c:v>124</c:v>
                </c:pt>
                <c:pt idx="24">
                  <c:v>127.8</c:v>
                </c:pt>
                <c:pt idx="32">
                  <c:v>116.6</c:v>
                </c:pt>
              </c:numCache>
            </c:numRef>
          </c:yVal>
          <c:smooth val="0"/>
          <c:extLst>
            <c:ext xmlns:c16="http://schemas.microsoft.com/office/drawing/2014/chart" uri="{C3380CC4-5D6E-409C-BE32-E72D297353CC}">
              <c16:uniqueId val="{00000009-B660-4D8A-BF4E-70AA417154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{86B58344-69B2-455D-8024-AFB59CE49B1E}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660-4D8A-BF4E-70AA417154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{D176B7B0-1376-45EB-AF9E-8C5C02E26D19}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60-4D8A-BF4E-70AA417154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{0286F0D1-EF8D-4567-82E5-9EC347913567}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60-4D8A-BF4E-70AA417154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{D9C89819-3DD1-4C19-8A70-E52443718B3A}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60-4D8A-BF4E-70AA417154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{06358EC7-B0E4-4FDA-AC3A-98035F2A9CF4}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60-4D8A-BF4E-70AA417154F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{980F1835-EB3D-4CF1-8B4B-05164E4F0393}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660-4D8A-BF4E-70AA417154F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{7E44960C-820F-4AE5-9FE5-0E4118760416}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660-4D8A-BF4E-70AA417154F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{23CDE288-BE90-4F52-B01B-37665D53A521}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660-4D8A-BF4E-70AA417154F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{71DDE585-139B-4C9B-8AC2-423C70661D65}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660-4D8A-BF4E-70AA417154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c:ext xmlns:c16="http://schemas.microsoft.com/office/drawing/2014/chart" uri="{C3380CC4-5D6E-409C-BE32-E72D297353CC}">
              <c16:uniqueId val="{00000013-B660-4D8A-BF4E-70AA417154FC}"/>
            </c:ext>
          </c:extLst>
        </c:ser>
        <c:dLbls>
          <c:showLegendKey val="0"/>
          <c:showVal val="1"/>
          <c:showCatName val="0"/>
          <c:showSerName val="0"/>
          <c:showPercent val="0"/>
          <c:showBubbleSize val="0"/>
        </c:dLbls>
        <c:axId val="46179840"/>
        <c:axId val="46181760"/>
      </c:scatterChart>
      <c:valAx>
        <c:axId val="46179840"/>
        <c:scaling>
          <c:orientation val="minMax"/>
          <c:max val="63.4"/>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3"/>
          <c:min val="9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{4C834E57-C45B-4B62-8FDB-108A0C8CD55D}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526-4770-BA1F-FBE1EE4948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{B3B23DA2-0D91-497D-8C69-EAB5E3974838}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26-4770-BA1F-FBE1EE4948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{243B8FE8-E6A5-4BE3-8EFD-EF31706CC630}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26-4770-BA1F-FBE1EE4948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{98307E5E-DAE6-4845-8479-F579DA94B161}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26-4770-BA1F-FBE1EE4948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{97E0659E-89EA-410B-8327-D3A588E09D84}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26-4770-BA1F-FBE1EE49480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{A32B4E5E-69CA-4E28-84AB-28E4436EFD43}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526-4770-BA1F-FBE1EE49480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{18D5C692-3BCD-41A3-B6F6-45894DF122CB}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526-4770-BA1F-FBE1EE49480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{9DAEEE47-B826-46BB-AC41-21452132C236}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526-4770-BA1F-FBE1EE49480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{71B1E62A-95DA-48FC-A03D-636C1E940FB1}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526-4770-BA1F-FBE1EE4948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9.6</c:v>
                </c:pt>
                <c:pt idx="16">
                  <c:v>9.3000000000000007</c:v>
                </c:pt>
                <c:pt idx="24">
                  <c:v>8.8000000000000007</c:v>
                </c:pt>
                <c:pt idx="32">
                  <c:v>7.7</c:v>
                </c:pt>
              </c:numCache>
            </c:numRef>
          </c:xVal>
          <c:yVal>
            <c:numRef>
              <c:f>公会計指標分析・財政指標組合せ分析表!$BP$73:$DC$73</c:f>
              <c:numCache>
                <c:formatCode>#,##0.0;"▲ "#,##0.0</c:formatCode>
                <c:ptCount val="40"/>
                <c:pt idx="0">
                  <c:v>122.4</c:v>
                </c:pt>
                <c:pt idx="8">
                  <c:v>125.5</c:v>
                </c:pt>
                <c:pt idx="16">
                  <c:v>124</c:v>
                </c:pt>
                <c:pt idx="24">
                  <c:v>127.8</c:v>
                </c:pt>
                <c:pt idx="32">
                  <c:v>116.6</c:v>
                </c:pt>
              </c:numCache>
            </c:numRef>
          </c:yVal>
          <c:smooth val="0"/>
          <c:extLst>
            <c:ext xmlns:c16="http://schemas.microsoft.com/office/drawing/2014/chart" uri="{C3380CC4-5D6E-409C-BE32-E72D297353CC}">
              <c16:uniqueId val="{00000009-E526-4770-BA1F-FBE1EE4948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{67671495-A640-46AD-A58A-CAB1FAD11780}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526-4770-BA1F-FBE1EE4948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{B4D631C8-12A2-4946-9D18-9BB8F4031D62}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26-4770-BA1F-FBE1EE4948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{EC87BECD-D2C4-4D32-AC0E-D98A197C17F2}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26-4770-BA1F-FBE1EE4948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{BD06CE22-58BD-4118-8615-16EC20F320CD}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26-4770-BA1F-FBE1EE4948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{11C08B33-6B02-4693-B11D-6A21EA29F96A}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26-4770-BA1F-FBE1EE49480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{C0EA1969-C367-4270-B905-001B4D132A11}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526-4770-BA1F-FBE1EE49480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{B6B2D99D-100A-4D0E-BC24-8D432DDD491D}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526-4770-BA1F-FBE1EE49480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{B2900356-355B-4CC3-9108-F7C0D7E2C28A}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526-4770-BA1F-FBE1EE49480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{407F18A1-3311-4C97-AB19-4B9DE6E67C89}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526-4770-BA1F-FBE1EE4948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E526-4770-BA1F-FBE1EE494809}"/>
            </c:ext>
          </c:extLst>
        </c:ser>
        <c:dLbls>
          <c:showLegendKey val="0"/>
          <c:showVal val="1"/>
          <c:showCatName val="0"/>
          <c:showSerName val="0"/>
          <c:showPercent val="0"/>
          <c:showBubbleSize val="0"/>
        </c:dLbls>
        <c:axId val="84219776"/>
        <c:axId val="84234240"/>
      </c:scatterChart>
      <c:valAx>
        <c:axId val="84219776"/>
        <c:scaling>
          <c:orientation val="minMax"/>
          <c:max val="11.5"/>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9"/>
          <c:min val="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734,105
728,178
390.32
393,708,361
382,888,282
6,421,192
191,297,285
454,325,134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次産業人口の割合（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％）は高いが第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次産業人口の割合（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％）は低く、製造品出荷額や事業所数が少ないなど、産業構造上の税収基盤が弱い状況にあり、財政力指数は下位にある。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今後も、企業誘致や地場産業の育成に努めるなど、市税収入の確保に向けた取組を行う。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116840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123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116840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熊本地震に伴う市税の雑損控除が減少したことによる市民税の増や、普通交付税の増などに伴う分母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経常一般財源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の増が、扶助費の増などの分子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経常的経費充当一般財源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の増を上回り、平成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ポイントの改善となった。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46567</xdr:rowOff>
    </xdr:from>
    <xdr:to>
      <xdr:col>23</xdr:col>
      <xdr:colOff>133350</xdr:colOff>
      <xdr:row>59</xdr:row>
      <xdr:rowOff>170039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9990667"/>
          <a:ext cx="8382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8766</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10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170039</xdr:rowOff>
    </xdr:from>
    <xdr:to>
      <xdr:col>19</xdr:col>
      <xdr:colOff>133350</xdr:colOff>
      <xdr:row>60</xdr:row>
      <xdr:rowOff>25400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855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167217</xdr:rowOff>
    </xdr:from>
    <xdr:to>
      <xdr:col>15</xdr:col>
      <xdr:colOff>82550</xdr:colOff>
      <xdr:row>60</xdr:row>
      <xdr:rowOff>25400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1113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72266</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127000</xdr:rowOff>
    </xdr:from>
    <xdr:to>
      <xdr:col>11</xdr:col>
      <xdr:colOff>31750</xdr:colOff>
      <xdr:row>58</xdr:row>
      <xdr:rowOff>167217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0711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167217</xdr:rowOff>
    </xdr:from>
    <xdr:to>
      <xdr:col>23</xdr:col>
      <xdr:colOff>184150</xdr:colOff>
      <xdr:row>58</xdr:row>
      <xdr:rowOff>97367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88494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86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119239</xdr:rowOff>
    </xdr:from>
    <xdr:to>
      <xdr:col>19</xdr:col>
      <xdr:colOff>184150</xdr:colOff>
      <xdr:row>60</xdr:row>
      <xdr:rowOff>49389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59566</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0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116417</xdr:rowOff>
    </xdr:from>
    <xdr:to>
      <xdr:col>11</xdr:col>
      <xdr:colOff>82550</xdr:colOff>
      <xdr:row>59</xdr:row>
      <xdr:rowOff>46567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56744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76200</xdr:rowOff>
    </xdr:from>
    <xdr:to>
      <xdr:col>7</xdr:col>
      <xdr:colOff>31750</xdr:colOff>
      <xdr:row>59</xdr:row>
      <xdr:rowOff>6350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16527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年熊本地震の影響に伴う時間外勤務や任期付職員の雇用、災害廃棄物処理経費（物件費）や、県費負担教職員の権限委譲に伴う人件費の増加により、平成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人当たり人件費・物件費が増加している。</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年度においては、災害廃棄物処理経費（物件費）が昨年度に比べ減少したことから、人口１人当たり人件費・物件費等決算額は減少した。今後についても、係る経費については減少していく見込み。</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159462</xdr:rowOff>
    </xdr:from>
    <xdr:to>
      <xdr:col>23</xdr:col>
      <xdr:colOff>133350</xdr:colOff>
      <xdr:row>86</xdr:row>
      <xdr:rowOff>6724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218362"/>
          <a:ext cx="0" cy="533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150251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47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6724</xdr:rowOff>
    </xdr:from>
    <xdr:to>
      <xdr:col>24</xdr:col>
      <xdr:colOff>12700</xdr:colOff>
      <xdr:row>86</xdr:row>
      <xdr:rowOff>6724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751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74389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96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159462</xdr:rowOff>
    </xdr:from>
    <xdr:to>
      <xdr:col>24</xdr:col>
      <xdr:colOff>12700</xdr:colOff>
      <xdr:row>82</xdr:row>
      <xdr:rowOff>159462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21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35716</xdr:rowOff>
    </xdr:from>
    <xdr:to>
      <xdr:col>23</xdr:col>
      <xdr:colOff>133350</xdr:colOff>
      <xdr:row>89</xdr:row>
      <xdr:rowOff>29990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608966"/>
          <a:ext cx="838200" cy="68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28717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59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12190</xdr:rowOff>
    </xdr:from>
    <xdr:to>
      <xdr:col>23</xdr:col>
      <xdr:colOff>184150</xdr:colOff>
      <xdr:row>84</xdr:row>
      <xdr:rowOff>113790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13607</xdr:rowOff>
    </xdr:from>
    <xdr:to>
      <xdr:col>19</xdr:col>
      <xdr:colOff>133350</xdr:colOff>
      <xdr:row>89</xdr:row>
      <xdr:rowOff>29990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86857"/>
          <a:ext cx="889000" cy="70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11587</xdr:rowOff>
    </xdr:from>
    <xdr:to>
      <xdr:col>19</xdr:col>
      <xdr:colOff>184150</xdr:colOff>
      <xdr:row>84</xdr:row>
      <xdr:rowOff>113187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123364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82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138044</xdr:rowOff>
    </xdr:from>
    <xdr:to>
      <xdr:col>15</xdr:col>
      <xdr:colOff>82550</xdr:colOff>
      <xdr:row>85</xdr:row>
      <xdr:rowOff>13607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54044"/>
          <a:ext cx="889000" cy="7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124058</xdr:rowOff>
    </xdr:from>
    <xdr:to>
      <xdr:col>15</xdr:col>
      <xdr:colOff>133350</xdr:colOff>
      <xdr:row>81</xdr:row>
      <xdr:rowOff>54208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64385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0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88185</xdr:rowOff>
    </xdr:from>
    <xdr:to>
      <xdr:col>11</xdr:col>
      <xdr:colOff>31750</xdr:colOff>
      <xdr:row>80</xdr:row>
      <xdr:rowOff>138044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04185"/>
          <a:ext cx="889000" cy="4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101481</xdr:rowOff>
    </xdr:from>
    <xdr:to>
      <xdr:col>11</xdr:col>
      <xdr:colOff>82550</xdr:colOff>
      <xdr:row>81</xdr:row>
      <xdr:rowOff>31631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0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94980</xdr:rowOff>
    </xdr:from>
    <xdr:to>
      <xdr:col>7</xdr:col>
      <xdr:colOff>31750</xdr:colOff>
      <xdr:row>81</xdr:row>
      <xdr:rowOff>25130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9907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156366</xdr:rowOff>
    </xdr:from>
    <xdr:to>
      <xdr:col>23</xdr:col>
      <xdr:colOff>184150</xdr:colOff>
      <xdr:row>85</xdr:row>
      <xdr:rowOff>86516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128443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3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150640</xdr:rowOff>
    </xdr:from>
    <xdr:to>
      <xdr:col>19</xdr:col>
      <xdr:colOff>184150</xdr:colOff>
      <xdr:row>89</xdr:row>
      <xdr:rowOff>80790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65567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324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134257</xdr:rowOff>
    </xdr:from>
    <xdr:to>
      <xdr:col>15</xdr:col>
      <xdr:colOff>133350</xdr:colOff>
      <xdr:row>85</xdr:row>
      <xdr:rowOff>64407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49184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87244</xdr:rowOff>
    </xdr:from>
    <xdr:to>
      <xdr:col>11</xdr:col>
      <xdr:colOff>82550</xdr:colOff>
      <xdr:row>81</xdr:row>
      <xdr:rowOff>17394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27571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7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37385</xdr:rowOff>
    </xdr:from>
    <xdr:to>
      <xdr:col>7</xdr:col>
      <xdr:colOff>31750</xdr:colOff>
      <xdr:row>80</xdr:row>
      <xdr:rowOff>138985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149162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国の給与を上回る水準であったため、本市独自の給与水準抑制措置（平成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日給料表切替等）を行ったことから、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年度は国と同水準にあり、類似団体平均を下回る水準にあった。　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年度は、給与制度の総合的見直しが国に比べ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年遅れたことから、国を上回る水準となったが、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年度は、国とほぼ同水準となっている。　今後も引き続き人事委員会の勧告等を踏まえながら、給与制度を継続的に点検し、必要に応じて見直しを行う。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132291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2510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41275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055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41275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8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41275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050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組織体制の見直しや民間委託の推進等に取り組み、平成</a:t>
          </a:r>
          <a:r>
            <a:rPr kumimoji="1" lang="en-US"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年度からほぼ横ばいの数値となっていたが、平成</a:t>
          </a:r>
          <a:r>
            <a:rPr kumimoji="1" lang="en-US"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年度は、県費負担教職員の給与負担が指定都市へ移譲されたことにより教職員数が増加している。</a:t>
          </a:r>
          <a:endParaRPr lang="ja-JP" altLang="ja-JP" sz="1300" spc="-100" baseline="0">
            <a:effectLst/>
            <a:latin typeface="ＭＳ Ｐゴシック" panose="020B0600070205080204" pitchFamily="50" charset="-128"/>
            <a:ea typeface="ＭＳ Ｐゴシック" panose="020B0600070205080204" pitchFamily="50" charset="-128"/>
          </a:endParaRPr>
        </a:p>
        <a:p>
          <a:r>
            <a:rPr kumimoji="1" lang="ja-JP"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年熊本地震発生後は、復旧・復興業務を着実に推進するため、定員抑制を見合わせて人員確保に努めてきたため、職員数がやや増加している。</a:t>
          </a:r>
          <a:endParaRPr lang="ja-JP" altLang="ja-JP" sz="1300" spc="-100" baseline="0">
            <a:effectLst/>
            <a:latin typeface="ＭＳ Ｐゴシック" panose="020B0600070205080204" pitchFamily="50" charset="-128"/>
            <a:ea typeface="ＭＳ Ｐゴシック" panose="020B0600070205080204" pitchFamily="50" charset="-128"/>
          </a:endParaRPr>
        </a:p>
        <a:p>
          <a:r>
            <a:rPr kumimoji="1" lang="ja-JP" altLang="ja-JP" sz="1300" spc="-100" baseline="0">
              <a:solidFill>
                <a:schemeClr val="dk1"/>
              </a:solidFill>
              <a:effectLst/>
              <a:latin typeface="ＭＳ Ｐゴシック" panose="020B0600070205080204" pitchFamily="50" charset="-128"/>
              <a:ea typeface="ＭＳ Ｐゴシック" panose="020B0600070205080204" pitchFamily="50" charset="-128"/>
              <a:cs typeface="+mn-cs"/>
            </a:rPr>
            <a:t>　引き続き、熊本地震の復旧復興業務に必要な人員を確保しながら、事務事業の見直しや民間委託の推進等により職員数の適正化に努める。</a:t>
          </a:r>
          <a:endParaRPr lang="ja-JP" altLang="ja-JP" sz="1300" spc="-100" baseline="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118745</xdr:rowOff>
    </xdr:from>
    <xdr:to>
      <xdr:col>81</xdr:col>
      <xdr:colOff>44450</xdr:colOff>
      <xdr:row>66</xdr:row>
      <xdr:rowOff>140462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43444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36339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1009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72898</xdr:rowOff>
    </xdr:from>
    <xdr:to>
      <xdr:col>77</xdr:col>
      <xdr:colOff>44450</xdr:colOff>
      <xdr:row>66</xdr:row>
      <xdr:rowOff>118745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38859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126763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134112</xdr:rowOff>
    </xdr:from>
    <xdr:to>
      <xdr:col>72</xdr:col>
      <xdr:colOff>203200</xdr:colOff>
      <xdr:row>66</xdr:row>
      <xdr:rowOff>72898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49662"/>
          <a:ext cx="889000" cy="113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134002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134112</xdr:rowOff>
    </xdr:from>
    <xdr:to>
      <xdr:col>68</xdr:col>
      <xdr:colOff>152400</xdr:colOff>
      <xdr:row>59</xdr:row>
      <xdr:rowOff>141351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4966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146829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89662</xdr:rowOff>
    </xdr:from>
    <xdr:to>
      <xdr:col>81</xdr:col>
      <xdr:colOff>95250</xdr:colOff>
      <xdr:row>67</xdr:row>
      <xdr:rowOff>19812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156989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30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67945</xdr:rowOff>
    </xdr:from>
    <xdr:to>
      <xdr:col>77</xdr:col>
      <xdr:colOff>95250</xdr:colOff>
      <xdr:row>66</xdr:row>
      <xdr:rowOff>169545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154322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7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22098</xdr:rowOff>
    </xdr:from>
    <xdr:to>
      <xdr:col>73</xdr:col>
      <xdr:colOff>44450</xdr:colOff>
      <xdr:row>66</xdr:row>
      <xdr:rowOff>123698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108475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83312</xdr:rowOff>
    </xdr:from>
    <xdr:to>
      <xdr:col>68</xdr:col>
      <xdr:colOff>203200</xdr:colOff>
      <xdr:row>60</xdr:row>
      <xdr:rowOff>13462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169689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8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90551</xdr:rowOff>
    </xdr:from>
    <xdr:to>
      <xdr:col>64</xdr:col>
      <xdr:colOff>152400</xdr:colOff>
      <xdr:row>60</xdr:row>
      <xdr:rowOff>20701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5478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9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年度以降、投資的経費の抑制や繰上償還の推進等に取り組み、臨時財政対策債分を除く元利償還金が減少傾向にあることに加え、</a:t>
          </a:r>
          <a:r>
            <a:rPr kumimoji="1" lang="en-US" altLang="ja-JP" sz="1300">
              <a:solidFill>
                <a:schemeClr val="tx1"/>
              </a:solidFill>
              <a:latin typeface="ＭＳ Ｐゴシック" panose="020B0600070205080204" pitchFamily="50" charset="-128"/>
              <a:ea typeface="ＭＳ Ｐゴシック" panose="020B0600070205080204" pitchFamily="50" charset="-128"/>
            </a:rPr>
            <a:t>H30</a:t>
          </a:r>
          <a:r>
            <a:rPr kumimoji="1" lang="ja-JP" altLang="en-US" sz="1300">
              <a:solidFill>
                <a:schemeClr val="tx1"/>
              </a:solidFill>
              <a:latin typeface="ＭＳ Ｐゴシック" panose="020B0600070205080204" pitchFamily="50" charset="-128"/>
              <a:ea typeface="ＭＳ Ｐゴシック" panose="020B0600070205080204" pitchFamily="50" charset="-128"/>
            </a:rPr>
            <a:t>は、分母となる標準財政規模の増加より、実質公債費比率の低下が続いている。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今後は、震災関連経費の償還が控えているため、引き続き事業の選択と集中を図り、公債費の抑制に努めることで指標の改善を図っていく。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124178</xdr:rowOff>
    </xdr:from>
    <xdr:to>
      <xdr:col>81</xdr:col>
      <xdr:colOff>44450</xdr:colOff>
      <xdr:row>40</xdr:row>
      <xdr:rowOff>100189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810728"/>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100189</xdr:rowOff>
    </xdr:from>
    <xdr:to>
      <xdr:col>77</xdr:col>
      <xdr:colOff>44450</xdr:colOff>
      <xdr:row>40</xdr:row>
      <xdr:rowOff>167217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95818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35983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76200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73378</xdr:rowOff>
    </xdr:from>
    <xdr:to>
      <xdr:col>81</xdr:col>
      <xdr:colOff>95250</xdr:colOff>
      <xdr:row>40</xdr:row>
      <xdr:rowOff>3528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89905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49389</xdr:rowOff>
    </xdr:from>
    <xdr:to>
      <xdr:col>77</xdr:col>
      <xdr:colOff>95250</xdr:colOff>
      <xdr:row>40</xdr:row>
      <xdr:rowOff>150989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国県道整備事業等の投資的経費増に伴う地方債残高の増加等により</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に増加へ転じて以降、</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まで増加が続いていた。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は分母となる標準財政規模が増加したことと、臨時財政対策債償還費の増に伴う基準財政需要額算入見込額の増等により分子となる将来負担額が減少したことで、</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今後も、引き続き投資的経費の総額管理等による計画的な市債発行により、比率の改善を図っていく。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50969</xdr:rowOff>
    </xdr:from>
    <xdr:to>
      <xdr:col>81</xdr:col>
      <xdr:colOff>44450</xdr:colOff>
      <xdr:row>19</xdr:row>
      <xdr:rowOff>141055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308519"/>
          <a:ext cx="8382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35323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9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110490</xdr:rowOff>
    </xdr:from>
    <xdr:to>
      <xdr:col>77</xdr:col>
      <xdr:colOff>44450</xdr:colOff>
      <xdr:row>19</xdr:row>
      <xdr:rowOff>141055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368040"/>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26687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94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110490</xdr:rowOff>
    </xdr:from>
    <xdr:to>
      <xdr:col>72</xdr:col>
      <xdr:colOff>203200</xdr:colOff>
      <xdr:row>19</xdr:row>
      <xdr:rowOff>122555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680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104707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97621</xdr:rowOff>
    </xdr:from>
    <xdr:to>
      <xdr:col>68</xdr:col>
      <xdr:colOff>152400</xdr:colOff>
      <xdr:row>19</xdr:row>
      <xdr:rowOff>122555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355171"/>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169</xdr:rowOff>
    </xdr:from>
    <xdr:to>
      <xdr:col>81</xdr:col>
      <xdr:colOff>95250</xdr:colOff>
      <xdr:row>19</xdr:row>
      <xdr:rowOff>101769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143696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2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90255</xdr:rowOff>
    </xdr:from>
    <xdr:to>
      <xdr:col>77</xdr:col>
      <xdr:colOff>95250</xdr:colOff>
      <xdr:row>20</xdr:row>
      <xdr:rowOff>20405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5182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3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59690</xdr:rowOff>
    </xdr:from>
    <xdr:to>
      <xdr:col>73</xdr:col>
      <xdr:colOff>44450</xdr:colOff>
      <xdr:row>19</xdr:row>
      <xdr:rowOff>161290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146067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71755</xdr:rowOff>
    </xdr:from>
    <xdr:to>
      <xdr:col>68</xdr:col>
      <xdr:colOff>203200</xdr:colOff>
      <xdr:row>20</xdr:row>
      <xdr:rowOff>1905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158132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1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46821</xdr:rowOff>
    </xdr:from>
    <xdr:to>
      <xdr:col>64</xdr:col>
      <xdr:colOff>152400</xdr:colOff>
      <xdr:row>19</xdr:row>
      <xdr:rowOff>148421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158598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734,105
728,178
390.32
393,708,361
382,888,282
6,421,192
191,297,285
454,325,134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類似団体と比較し、職員数が多いこと等の要因により依然として高い水準で推移している。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年度は退職手当の伸び等により対前年決算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億円となったが、人件費以外の費目が伸びたこと等により▲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今後も、定員管理計画に基づく正職員数の適正化や行財政改革計画に基づく人件費の削減、民間活力の導入等を図る。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0</xdr:rowOff>
    </xdr:from>
    <xdr:to>
      <xdr:col>24</xdr:col>
      <xdr:colOff>25400</xdr:colOff>
      <xdr:row>40</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58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6350</xdr:rowOff>
    </xdr:from>
    <xdr:to>
      <xdr:col>19</xdr:col>
      <xdr:colOff>187325</xdr:colOff>
      <xdr:row>40</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7100"/>
          <a:ext cx="889000" cy="10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6350</xdr:rowOff>
    </xdr:from>
    <xdr:to>
      <xdr:col>15</xdr:col>
      <xdr:colOff>98425</xdr:colOff>
      <xdr:row>35</xdr:row>
      <xdr:rowOff>6350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9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120650</xdr:rowOff>
    </xdr:from>
    <xdr:to>
      <xdr:col>24</xdr:col>
      <xdr:colOff>76200</xdr:colOff>
      <xdr:row>40</xdr:row>
      <xdr:rowOff>50800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127000</xdr:rowOff>
    </xdr:from>
    <xdr:to>
      <xdr:col>15</xdr:col>
      <xdr:colOff>149225</xdr:colOff>
      <xdr:row>35</xdr:row>
      <xdr:rowOff>57150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41927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127000</xdr:rowOff>
    </xdr:from>
    <xdr:to>
      <xdr:col>11</xdr:col>
      <xdr:colOff>60325</xdr:colOff>
      <xdr:row>35</xdr:row>
      <xdr:rowOff>57150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41927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行財政改革計画に基づき、民間委託や指定管理者制度の導入等を推進する一方、当初予算編成時における事業のスクラップや見直し等により、分子となる充当一般財源に大幅な変動はなく、類似団体平均を下回り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年度は、庁内ネットワーク整備経費や資源物再資源化推進経費の増などにより、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ポイント上昇したもの。</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120650</xdr:rowOff>
    </xdr:from>
    <xdr:to>
      <xdr:col>82</xdr:col>
      <xdr:colOff>107950</xdr:colOff>
      <xdr:row>16</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92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120650</xdr:rowOff>
    </xdr:from>
    <xdr:to>
      <xdr:col>78</xdr:col>
      <xdr:colOff>69850</xdr:colOff>
      <xdr:row>16</xdr:row>
      <xdr:rowOff>63500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9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0</xdr:rowOff>
    </xdr:from>
    <xdr:to>
      <xdr:col>73</xdr:col>
      <xdr:colOff>180975</xdr:colOff>
      <xdr:row>16</xdr:row>
      <xdr:rowOff>63500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4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95250</xdr:rowOff>
    </xdr:from>
    <xdr:to>
      <xdr:col>69</xdr:col>
      <xdr:colOff>92075</xdr:colOff>
      <xdr:row>16</xdr:row>
      <xdr:rowOff>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6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69850</xdr:rowOff>
    </xdr:from>
    <xdr:to>
      <xdr:col>78</xdr:col>
      <xdr:colOff>120650</xdr:colOff>
      <xdr:row>16</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12700</xdr:rowOff>
    </xdr:from>
    <xdr:to>
      <xdr:col>74</xdr:col>
      <xdr:colOff>31750</xdr:colOff>
      <xdr:row>16</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60977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44450</xdr:rowOff>
    </xdr:from>
    <xdr:to>
      <xdr:col>65</xdr:col>
      <xdr:colOff>53975</xdr:colOff>
      <xdr:row>15</xdr:row>
      <xdr:rowOff>146050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生活保護費については、生活保護受給世帯数の減により、平成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年度の一般財源ベースでは</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億円の減となった。</a:t>
          </a:r>
        </a:p>
        <a:p>
          <a:r>
            <a:rPr kumimoji="1" lang="ja-JP" altLang="en-US" sz="1300">
              <a:latin typeface="ＭＳ Ｐゴシック" panose="020B0600070205080204" pitchFamily="50" charset="-128"/>
              <a:ea typeface="ＭＳ Ｐゴシック" panose="020B0600070205080204" pitchFamily="50" charset="-128"/>
            </a:rPr>
            <a:t>　また、施設型・地域型保育給付費については、入所児童数の増加や給付費単価の改定等により、平成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年度の一般財源ベースで</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億円の増加となった。</a:t>
          </a:r>
        </a:p>
        <a:p>
          <a:r>
            <a:rPr kumimoji="1" lang="ja-JP" altLang="en-US" sz="1300">
              <a:latin typeface="ＭＳ Ｐゴシック" panose="020B0600070205080204" pitchFamily="50" charset="-128"/>
              <a:ea typeface="ＭＳ Ｐゴシック" panose="020B0600070205080204" pitchFamily="50" charset="-128"/>
            </a:rPr>
            <a:t>　今後も、引き続き単独事業の見直し等に努めていく。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59</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568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167822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85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60</xdr:row>
      <xdr:rowOff>78015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854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117022</xdr:rowOff>
    </xdr:from>
    <xdr:to>
      <xdr:col>15</xdr:col>
      <xdr:colOff>149225</xdr:colOff>
      <xdr:row>60</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spc="0" baseline="0">
              <a:latin typeface="ＭＳ Ｐゴシック" panose="020B0600070205080204" pitchFamily="50" charset="-128"/>
              <a:ea typeface="ＭＳ Ｐゴシック" panose="020B0600070205080204" pitchFamily="50" charset="-128"/>
            </a:rPr>
            <a:t>　介護保険会計繰出金の増加など、主に繰出金の増加により、分子となる充当一般財源は増加（前年度比＋</a:t>
          </a:r>
          <a:r>
            <a:rPr kumimoji="1" lang="en-US" altLang="ja-JP" sz="1200" spc="0" baseline="0">
              <a:latin typeface="ＭＳ Ｐゴシック" panose="020B0600070205080204" pitchFamily="50" charset="-128"/>
              <a:ea typeface="ＭＳ Ｐゴシック" panose="020B0600070205080204" pitchFamily="50" charset="-128"/>
            </a:rPr>
            <a:t>11</a:t>
          </a:r>
          <a:r>
            <a:rPr kumimoji="1" lang="ja-JP" altLang="en-US" sz="1200" spc="0" baseline="0">
              <a:latin typeface="ＭＳ Ｐゴシック" panose="020B0600070205080204" pitchFamily="50" charset="-128"/>
              <a:ea typeface="ＭＳ Ｐゴシック" panose="020B0600070205080204" pitchFamily="50" charset="-128"/>
            </a:rPr>
            <a:t>億円）したが、市民税や普通交付税の増などにより、分母となる経常一般財源総額が増加したため、平成</a:t>
          </a:r>
          <a:r>
            <a:rPr kumimoji="1" lang="en-US" altLang="ja-JP" sz="1200" spc="0" baseline="0">
              <a:latin typeface="ＭＳ Ｐゴシック" panose="020B0600070205080204" pitchFamily="50" charset="-128"/>
              <a:ea typeface="ＭＳ Ｐゴシック" panose="020B0600070205080204" pitchFamily="50" charset="-128"/>
            </a:rPr>
            <a:t>29</a:t>
          </a:r>
          <a:r>
            <a:rPr kumimoji="1" lang="ja-JP" altLang="en-US" sz="1200" spc="0" baseline="0">
              <a:latin typeface="ＭＳ Ｐゴシック" panose="020B0600070205080204" pitchFamily="50" charset="-128"/>
              <a:ea typeface="ＭＳ Ｐゴシック" panose="020B0600070205080204" pitchFamily="50" charset="-128"/>
            </a:rPr>
            <a:t>年度から横ばいの数値となった。</a:t>
          </a:r>
        </a:p>
        <a:p>
          <a:r>
            <a:rPr kumimoji="1" lang="ja-JP" altLang="en-US" sz="1200" spc="0" baseline="0">
              <a:latin typeface="ＭＳ Ｐゴシック" panose="020B0600070205080204" pitchFamily="50" charset="-128"/>
              <a:ea typeface="ＭＳ Ｐゴシック" panose="020B0600070205080204" pitchFamily="50" charset="-128"/>
            </a:rPr>
            <a:t>　また、累積赤字を抱える国民健康保険会計に対する収支補填の繰出金が多額に上っていること等から類似団体平均を上回っており、今後も保険料収納率の向上や医療費の適正化等に取り組み、繰出金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58</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90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31750</xdr:rowOff>
    </xdr:from>
    <xdr:to>
      <xdr:col>73</xdr:col>
      <xdr:colOff>180975</xdr:colOff>
      <xdr:row>58</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88900</xdr:rowOff>
    </xdr:from>
    <xdr:to>
      <xdr:col>69</xdr:col>
      <xdr:colOff>92075</xdr:colOff>
      <xdr:row>58</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152400</xdr:rowOff>
    </xdr:from>
    <xdr:to>
      <xdr:col>69</xdr:col>
      <xdr:colOff>142875</xdr:colOff>
      <xdr:row>58</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行財政改革計画に基づき、各種団体等への補助金や事業負担金を定期的に見直していること等から、分子となる充当一般財源に大幅な変動はなく、比率は類似団体平均を下回り推移している。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年度は、下水道事業会計会計に対する補助金の減などにより、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ポイント低下したもの。</a:t>
          </a:r>
        </a:p>
        <a:p>
          <a:r>
            <a:rPr kumimoji="1" lang="ja-JP" altLang="en-US" sz="1300">
              <a:latin typeface="ＭＳ Ｐゴシック" panose="020B0600070205080204" pitchFamily="50" charset="-128"/>
              <a:ea typeface="ＭＳ Ｐゴシック" panose="020B0600070205080204" pitchFamily="50" charset="-128"/>
            </a:rPr>
            <a:t>　今後も必要性や効果等を検証し、継続的な見直しに努める。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127000</xdr:rowOff>
    </xdr:from>
    <xdr:to>
      <xdr:col>82</xdr:col>
      <xdr:colOff>107950</xdr:colOff>
      <xdr:row>34</xdr:row>
      <xdr:rowOff>31750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784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48277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31750</xdr:rowOff>
    </xdr:from>
    <xdr:to>
      <xdr:col>78</xdr:col>
      <xdr:colOff>69850</xdr:colOff>
      <xdr:row>35</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61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88900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3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88900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9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76200</xdr:rowOff>
    </xdr:from>
    <xdr:to>
      <xdr:col>82</xdr:col>
      <xdr:colOff>158750</xdr:colOff>
      <xdr:row>34</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156227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152400</xdr:rowOff>
    </xdr:from>
    <xdr:to>
      <xdr:col>78</xdr:col>
      <xdr:colOff>120650</xdr:colOff>
      <xdr:row>34</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92727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7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年度以降、投資的経費の抑制や繰上償還の推進等に取組み、臨時財政対策債分を除く元利償還金が減少傾向（平成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億円）にあることなどにより、近年は横ばいで推移している。平成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年度についても同水準を維持。</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一方、熊本地震に伴う雑損控除が減少したことによる市民税の増や、普通交付税の増などにより、平成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年度は分母となる経常一般財源総額が増加したため、相対的に</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ポイント低下したもの。</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は、中心市街地整備及び本庁舎整備等に係る市債や臨時財政対策債の発行により公債費は増加すると見込まれるものの、財政の中期見通しに基づく投資的経費の総額管理等による計画的な市債発行により、公債費負担の抑制に努める。</a:t>
          </a:r>
        </a:p>
        <a:p>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74</xdr:row>
      <xdr:rowOff>45357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5857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45357</xdr:rowOff>
    </xdr:from>
    <xdr:to>
      <xdr:col>19</xdr:col>
      <xdr:colOff>187325</xdr:colOff>
      <xdr:row>76</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7326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61686</xdr:rowOff>
    </xdr:from>
    <xdr:to>
      <xdr:col>15</xdr:col>
      <xdr:colOff>98425</xdr:colOff>
      <xdr:row>76</xdr:row>
      <xdr:rowOff>127000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0918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61686</xdr:rowOff>
    </xdr:from>
    <xdr:to>
      <xdr:col>11</xdr:col>
      <xdr:colOff>9525</xdr:colOff>
      <xdr:row>76</xdr:row>
      <xdr:rowOff>127000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0918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166007</xdr:rowOff>
    </xdr:from>
    <xdr:to>
      <xdr:col>20</xdr:col>
      <xdr:colOff>38100</xdr:colOff>
      <xdr:row>74</xdr:row>
      <xdr:rowOff>96157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106334</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45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10886</xdr:rowOff>
    </xdr:from>
    <xdr:to>
      <xdr:col>11</xdr:col>
      <xdr:colOff>60325</xdr:colOff>
      <xdr:row>76</xdr:row>
      <xdr:rowOff>112486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122662</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市民税や、普通交付税の増に伴う経常経費充当一般財源の減により、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ポイントの低下となった。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今後も行財政改革に取り組み、比率の改善に努める。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99786</xdr:rowOff>
    </xdr:from>
    <xdr:to>
      <xdr:col>82</xdr:col>
      <xdr:colOff>107950</xdr:colOff>
      <xdr:row>77</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129986"/>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165298</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366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151493</xdr:rowOff>
    </xdr:from>
    <xdr:to>
      <xdr:col>78</xdr:col>
      <xdr:colOff>69850</xdr:colOff>
      <xdr:row>77</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0102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75491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48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31750</xdr:rowOff>
    </xdr:from>
    <xdr:to>
      <xdr:col>73</xdr:col>
      <xdr:colOff>180975</xdr:colOff>
      <xdr:row>75</xdr:row>
      <xdr:rowOff>151493</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2890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31750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81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110870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37391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48986</xdr:rowOff>
    </xdr:from>
    <xdr:to>
      <xdr:col>82</xdr:col>
      <xdr:colOff>158750</xdr:colOff>
      <xdr:row>76</xdr:row>
      <xdr:rowOff>150586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65512</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100693</xdr:rowOff>
    </xdr:from>
    <xdr:to>
      <xdr:col>74</xdr:col>
      <xdr:colOff>31750</xdr:colOff>
      <xdr:row>76</xdr:row>
      <xdr:rowOff>30843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152400</xdr:rowOff>
    </xdr:from>
    <xdr:to>
      <xdr:col>69</xdr:col>
      <xdr:colOff>142875</xdr:colOff>
      <xdr:row>75</xdr:row>
      <xdr:rowOff>82550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92727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108925</xdr:rowOff>
    </xdr:from>
    <xdr:to>
      <xdr:col>29</xdr:col>
      <xdr:colOff>127000</xdr:colOff>
      <xdr:row>13</xdr:row>
      <xdr:rowOff>130139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85400"/>
          <a:ext cx="647700" cy="2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11069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5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130139</xdr:rowOff>
    </xdr:from>
    <xdr:to>
      <xdr:col>26</xdr:col>
      <xdr:colOff>50800</xdr:colOff>
      <xdr:row>18</xdr:row>
      <xdr:rowOff>162578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06614"/>
          <a:ext cx="698500" cy="889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130146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162578</xdr:rowOff>
    </xdr:from>
    <xdr:to>
      <xdr:col>22</xdr:col>
      <xdr:colOff>114300</xdr:colOff>
      <xdr:row>19</xdr:row>
      <xdr:rowOff>13325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96303"/>
          <a:ext cx="698500" cy="2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129140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13325</xdr:rowOff>
    </xdr:from>
    <xdr:to>
      <xdr:col>18</xdr:col>
      <xdr:colOff>177800</xdr:colOff>
      <xdr:row>19</xdr:row>
      <xdr:rowOff>29647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18500"/>
          <a:ext cx="698500" cy="1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121254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128981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58125</xdr:rowOff>
    </xdr:from>
    <xdr:to>
      <xdr:col>29</xdr:col>
      <xdr:colOff>177800</xdr:colOff>
      <xdr:row>13</xdr:row>
      <xdr:rowOff>159725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3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74652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79339</xdr:rowOff>
    </xdr:from>
    <xdr:to>
      <xdr:col>26</xdr:col>
      <xdr:colOff>101600</xdr:colOff>
      <xdr:row>14</xdr:row>
      <xdr:rowOff>9489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55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19666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24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111778</xdr:rowOff>
    </xdr:from>
    <xdr:to>
      <xdr:col>22</xdr:col>
      <xdr:colOff>165100</xdr:colOff>
      <xdr:row>19</xdr:row>
      <xdr:rowOff>41928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45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52105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1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133975</xdr:rowOff>
    </xdr:from>
    <xdr:to>
      <xdr:col>19</xdr:col>
      <xdr:colOff>38100</xdr:colOff>
      <xdr:row>19</xdr:row>
      <xdr:rowOff>64125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6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74302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3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150297</xdr:rowOff>
    </xdr:from>
    <xdr:to>
      <xdr:col>15</xdr:col>
      <xdr:colOff>101600</xdr:colOff>
      <xdr:row>19</xdr:row>
      <xdr:rowOff>80447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84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90624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60295</xdr:rowOff>
    </xdr:from>
    <xdr:to>
      <xdr:col>29</xdr:col>
      <xdr:colOff>127000</xdr:colOff>
      <xdr:row>35</xdr:row>
      <xdr:rowOff>179532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70645"/>
          <a:ext cx="647700" cy="119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60295</xdr:rowOff>
    </xdr:from>
    <xdr:to>
      <xdr:col>26</xdr:col>
      <xdr:colOff>50800</xdr:colOff>
      <xdr:row>35</xdr:row>
      <xdr:rowOff>66101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70645"/>
          <a:ext cx="698500" cy="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134459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44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39584</xdr:rowOff>
    </xdr:from>
    <xdr:to>
      <xdr:col>22</xdr:col>
      <xdr:colOff>114300</xdr:colOff>
      <xdr:row>35</xdr:row>
      <xdr:rowOff>66101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49934"/>
          <a:ext cx="698500" cy="2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39584</xdr:rowOff>
    </xdr:from>
    <xdr:to>
      <xdr:col>18</xdr:col>
      <xdr:colOff>177800</xdr:colOff>
      <xdr:row>35</xdr:row>
      <xdr:rowOff>53711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49934"/>
          <a:ext cx="698500" cy="14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128732</xdr:rowOff>
    </xdr:from>
    <xdr:to>
      <xdr:col>29</xdr:col>
      <xdr:colOff>177800</xdr:colOff>
      <xdr:row>35</xdr:row>
      <xdr:rowOff>230332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3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100809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1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9495</xdr:rowOff>
    </xdr:from>
    <xdr:to>
      <xdr:col>26</xdr:col>
      <xdr:colOff>101600</xdr:colOff>
      <xdr:row>35</xdr:row>
      <xdr:rowOff>111095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1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121271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8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15301</xdr:rowOff>
    </xdr:from>
    <xdr:to>
      <xdr:col>22</xdr:col>
      <xdr:colOff>165100</xdr:colOff>
      <xdr:row>35</xdr:row>
      <xdr:rowOff>116901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2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101678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331684</xdr:rowOff>
    </xdr:from>
    <xdr:to>
      <xdr:col>19</xdr:col>
      <xdr:colOff>38100</xdr:colOff>
      <xdr:row>35</xdr:row>
      <xdr:rowOff>90384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99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75161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8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2911</xdr:rowOff>
    </xdr:from>
    <xdr:to>
      <xdr:col>15</xdr:col>
      <xdr:colOff>101600</xdr:colOff>
      <xdr:row>35</xdr:row>
      <xdr:rowOff>104511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1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89288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9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734,105
728,178
390.32
393,708,361
382,888,282
6,421,192
191,297,285
454,325,134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35070</xdr:rowOff>
    </xdr:from>
    <xdr:to>
      <xdr:col>24</xdr:col>
      <xdr:colOff>63500</xdr:colOff>
      <xdr:row>32</xdr:row>
      <xdr:rowOff>61085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21470"/>
          <a:ext cx="8382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110235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6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61085</xdr:rowOff>
    </xdr:from>
    <xdr:to>
      <xdr:col>19</xdr:col>
      <xdr:colOff>177800</xdr:colOff>
      <xdr:row>37</xdr:row>
      <xdr:rowOff>119309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547485"/>
          <a:ext cx="889000" cy="91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50433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119309</xdr:rowOff>
    </xdr:from>
    <xdr:to>
      <xdr:col>15</xdr:col>
      <xdr:colOff>50800</xdr:colOff>
      <xdr:row>37</xdr:row>
      <xdr:rowOff>137894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62959"/>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125575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137894</xdr:rowOff>
    </xdr:from>
    <xdr:to>
      <xdr:col>10</xdr:col>
      <xdr:colOff>114300</xdr:colOff>
      <xdr:row>38</xdr:row>
      <xdr:rowOff>3089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81544"/>
          <a:ext cx="889000" cy="3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107287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110601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155720</xdr:rowOff>
    </xdr:from>
    <xdr:to>
      <xdr:col>24</xdr:col>
      <xdr:colOff>114300</xdr:colOff>
      <xdr:row>32</xdr:row>
      <xdr:rowOff>85870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7147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2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10285</xdr:rowOff>
    </xdr:from>
    <xdr:to>
      <xdr:col>20</xdr:col>
      <xdr:colOff>38100</xdr:colOff>
      <xdr:row>32</xdr:row>
      <xdr:rowOff>111885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128412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2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68509</xdr:rowOff>
    </xdr:from>
    <xdr:to>
      <xdr:col>15</xdr:col>
      <xdr:colOff>101600</xdr:colOff>
      <xdr:row>37</xdr:row>
      <xdr:rowOff>170109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15186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1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87094</xdr:rowOff>
    </xdr:from>
    <xdr:to>
      <xdr:col>10</xdr:col>
      <xdr:colOff>165100</xdr:colOff>
      <xdr:row>38</xdr:row>
      <xdr:rowOff>17244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3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33771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0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123739</xdr:rowOff>
    </xdr:from>
    <xdr:to>
      <xdr:col>6</xdr:col>
      <xdr:colOff>38100</xdr:colOff>
      <xdr:row>38</xdr:row>
      <xdr:rowOff>53888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67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70416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58387</xdr:rowOff>
    </xdr:from>
    <xdr:to>
      <xdr:col>24</xdr:col>
      <xdr:colOff>62865</xdr:colOff>
      <xdr:row>59</xdr:row>
      <xdr:rowOff>32281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9659587"/>
          <a:ext cx="1270" cy="4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36108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5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32281</xdr:rowOff>
    </xdr:from>
    <xdr:to>
      <xdr:col>24</xdr:col>
      <xdr:colOff>152400</xdr:colOff>
      <xdr:row>59</xdr:row>
      <xdr:rowOff>32281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4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5064</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943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58387</xdr:rowOff>
    </xdr:from>
    <xdr:to>
      <xdr:col>24</xdr:col>
      <xdr:colOff>152400</xdr:colOff>
      <xdr:row>56</xdr:row>
      <xdr:rowOff>58387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65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112040</xdr:rowOff>
    </xdr:from>
    <xdr:to>
      <xdr:col>24</xdr:col>
      <xdr:colOff>63500</xdr:colOff>
      <xdr:row>56</xdr:row>
      <xdr:rowOff>131265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8684540"/>
          <a:ext cx="838200" cy="104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75740</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848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97313</xdr:rowOff>
    </xdr:from>
    <xdr:to>
      <xdr:col>24</xdr:col>
      <xdr:colOff>114300</xdr:colOff>
      <xdr:row>58</xdr:row>
      <xdr:rowOff>27463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6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112040</xdr:rowOff>
    </xdr:from>
    <xdr:to>
      <xdr:col>19</xdr:col>
      <xdr:colOff>177800</xdr:colOff>
      <xdr:row>51</xdr:row>
      <xdr:rowOff>156068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8684540"/>
          <a:ext cx="889000" cy="2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83505</xdr:rowOff>
    </xdr:from>
    <xdr:to>
      <xdr:col>20</xdr:col>
      <xdr:colOff>38100</xdr:colOff>
      <xdr:row>58</xdr:row>
      <xdr:rowOff>13655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4782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94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156068</xdr:rowOff>
    </xdr:from>
    <xdr:to>
      <xdr:col>15</xdr:col>
      <xdr:colOff>50800</xdr:colOff>
      <xdr:row>58</xdr:row>
      <xdr:rowOff>52809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8900018"/>
          <a:ext cx="889000" cy="109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89883</xdr:rowOff>
    </xdr:from>
    <xdr:to>
      <xdr:col>15</xdr:col>
      <xdr:colOff>101600</xdr:colOff>
      <xdr:row>58</xdr:row>
      <xdr:rowOff>20033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11160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52809</xdr:rowOff>
    </xdr:from>
    <xdr:to>
      <xdr:col>10</xdr:col>
      <xdr:colOff>114300</xdr:colOff>
      <xdr:row>58</xdr:row>
      <xdr:rowOff>97775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96909"/>
          <a:ext cx="889000" cy="4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127602</xdr:rowOff>
    </xdr:from>
    <xdr:to>
      <xdr:col>10</xdr:col>
      <xdr:colOff>165100</xdr:colOff>
      <xdr:row>58</xdr:row>
      <xdr:rowOff>57752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74279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139238</xdr:rowOff>
    </xdr:from>
    <xdr:to>
      <xdr:col>6</xdr:col>
      <xdr:colOff>38100</xdr:colOff>
      <xdr:row>58</xdr:row>
      <xdr:rowOff>69388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85915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80465</xdr:rowOff>
    </xdr:from>
    <xdr:to>
      <xdr:col>24</xdr:col>
      <xdr:colOff>114300</xdr:colOff>
      <xdr:row>57</xdr:row>
      <xdr:rowOff>10615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166842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9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61240</xdr:rowOff>
    </xdr:from>
    <xdr:to>
      <xdr:col>20</xdr:col>
      <xdr:colOff>38100</xdr:colOff>
      <xdr:row>50</xdr:row>
      <xdr:rowOff>162840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86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7917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840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105268</xdr:rowOff>
    </xdr:from>
    <xdr:to>
      <xdr:col>15</xdr:col>
      <xdr:colOff>101600</xdr:colOff>
      <xdr:row>52</xdr:row>
      <xdr:rowOff>35418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88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51945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86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2009</xdr:rowOff>
    </xdr:from>
    <xdr:to>
      <xdr:col>10</xdr:col>
      <xdr:colOff>165100</xdr:colOff>
      <xdr:row>58</xdr:row>
      <xdr:rowOff>103609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4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94736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46975</xdr:rowOff>
    </xdr:from>
    <xdr:to>
      <xdr:col>6</xdr:col>
      <xdr:colOff>38100</xdr:colOff>
      <xdr:row>58</xdr:row>
      <xdr:rowOff>148575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139702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8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116622</xdr:rowOff>
    </xdr:from>
    <xdr:to>
      <xdr:col>24</xdr:col>
      <xdr:colOff>63500</xdr:colOff>
      <xdr:row>78</xdr:row>
      <xdr:rowOff>129141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89722"/>
          <a:ext cx="8382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140733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9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116622</xdr:rowOff>
    </xdr:from>
    <xdr:to>
      <xdr:col>19</xdr:col>
      <xdr:colOff>177800</xdr:colOff>
      <xdr:row>79</xdr:row>
      <xdr:rowOff>58165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89722"/>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104919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108894</xdr:rowOff>
    </xdr:from>
    <xdr:to>
      <xdr:col>15</xdr:col>
      <xdr:colOff>50800</xdr:colOff>
      <xdr:row>79</xdr:row>
      <xdr:rowOff>58165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81994"/>
          <a:ext cx="889000" cy="12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134746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108894</xdr:rowOff>
    </xdr:from>
    <xdr:to>
      <xdr:col>10</xdr:col>
      <xdr:colOff>114300</xdr:colOff>
      <xdr:row>78</xdr:row>
      <xdr:rowOff>149932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81994"/>
          <a:ext cx="8890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150530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0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120812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78341</xdr:rowOff>
    </xdr:from>
    <xdr:to>
      <xdr:col>24</xdr:col>
      <xdr:colOff>114300</xdr:colOff>
      <xdr:row>79</xdr:row>
      <xdr:rowOff>8491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56768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65822</xdr:rowOff>
    </xdr:from>
    <xdr:to>
      <xdr:col>20</xdr:col>
      <xdr:colOff>38100</xdr:colOff>
      <xdr:row>78</xdr:row>
      <xdr:rowOff>167422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3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158549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3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7365</xdr:rowOff>
    </xdr:from>
    <xdr:to>
      <xdr:col>15</xdr:col>
      <xdr:colOff>101600</xdr:colOff>
      <xdr:row>79</xdr:row>
      <xdr:rowOff>108965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100092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4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58094</xdr:rowOff>
    </xdr:from>
    <xdr:to>
      <xdr:col>10</xdr:col>
      <xdr:colOff>165100</xdr:colOff>
      <xdr:row>78</xdr:row>
      <xdr:rowOff>159694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150821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2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99132</xdr:rowOff>
    </xdr:from>
    <xdr:to>
      <xdr:col>6</xdr:col>
      <xdr:colOff>38100</xdr:colOff>
      <xdr:row>79</xdr:row>
      <xdr:rowOff>29282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20409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28142</xdr:rowOff>
    </xdr:from>
    <xdr:to>
      <xdr:col>24</xdr:col>
      <xdr:colOff>63500</xdr:colOff>
      <xdr:row>96</xdr:row>
      <xdr:rowOff>39891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87342"/>
          <a:ext cx="8382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157548</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73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39891</xdr:rowOff>
    </xdr:from>
    <xdr:to>
      <xdr:col>19</xdr:col>
      <xdr:colOff>177800</xdr:colOff>
      <xdr:row>96</xdr:row>
      <xdr:rowOff>52794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99091"/>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101655</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52794</xdr:rowOff>
    </xdr:from>
    <xdr:to>
      <xdr:col>15</xdr:col>
      <xdr:colOff>50800</xdr:colOff>
      <xdr:row>96</xdr:row>
      <xdr:rowOff>151118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11994"/>
          <a:ext cx="889000" cy="9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108538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151118</xdr:rowOff>
    </xdr:from>
    <xdr:to>
      <xdr:col>10</xdr:col>
      <xdr:colOff>114300</xdr:colOff>
      <xdr:row>97</xdr:row>
      <xdr:rowOff>37909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10318"/>
          <a:ext cx="889000" cy="5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29354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77347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148792</xdr:rowOff>
    </xdr:from>
    <xdr:to>
      <xdr:col>24</xdr:col>
      <xdr:colOff>114300</xdr:colOff>
      <xdr:row>96</xdr:row>
      <xdr:rowOff>78942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127219</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1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160541</xdr:rowOff>
    </xdr:from>
    <xdr:to>
      <xdr:col>20</xdr:col>
      <xdr:colOff>38100</xdr:colOff>
      <xdr:row>96</xdr:row>
      <xdr:rowOff>90691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81818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54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1994</xdr:rowOff>
    </xdr:from>
    <xdr:to>
      <xdr:col>15</xdr:col>
      <xdr:colOff>101600</xdr:colOff>
      <xdr:row>96</xdr:row>
      <xdr:rowOff>103594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120121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23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100318</xdr:rowOff>
    </xdr:from>
    <xdr:to>
      <xdr:col>10</xdr:col>
      <xdr:colOff>165100</xdr:colOff>
      <xdr:row>97</xdr:row>
      <xdr:rowOff>30468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21595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65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158559</xdr:rowOff>
    </xdr:from>
    <xdr:to>
      <xdr:col>6</xdr:col>
      <xdr:colOff>38100</xdr:colOff>
      <xdr:row>97</xdr:row>
      <xdr:rowOff>88709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79836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71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60604</xdr:rowOff>
    </xdr:from>
    <xdr:to>
      <xdr:col>55</xdr:col>
      <xdr:colOff>0</xdr:colOff>
      <xdr:row>35</xdr:row>
      <xdr:rowOff>145986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061354"/>
          <a:ext cx="8382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78973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5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5169</xdr:rowOff>
    </xdr:from>
    <xdr:to>
      <xdr:col>50</xdr:col>
      <xdr:colOff>114300</xdr:colOff>
      <xdr:row>35</xdr:row>
      <xdr:rowOff>60604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834469"/>
          <a:ext cx="889000" cy="2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17632</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5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5169</xdr:rowOff>
    </xdr:from>
    <xdr:to>
      <xdr:col>45</xdr:col>
      <xdr:colOff>177800</xdr:colOff>
      <xdr:row>35</xdr:row>
      <xdr:rowOff>128003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834469"/>
          <a:ext cx="889000" cy="29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66739</xdr:rowOff>
    </xdr:from>
    <xdr:to>
      <xdr:col>41</xdr:col>
      <xdr:colOff>50800</xdr:colOff>
      <xdr:row>35</xdr:row>
      <xdr:rowOff>128003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067489"/>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154296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95186</xdr:rowOff>
    </xdr:from>
    <xdr:to>
      <xdr:col>55</xdr:col>
      <xdr:colOff>50800</xdr:colOff>
      <xdr:row>36</xdr:row>
      <xdr:rowOff>25336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73613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7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9804</xdr:rowOff>
    </xdr:from>
    <xdr:to>
      <xdr:col>50</xdr:col>
      <xdr:colOff>165100</xdr:colOff>
      <xdr:row>35</xdr:row>
      <xdr:rowOff>111404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102531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125819</xdr:rowOff>
    </xdr:from>
    <xdr:to>
      <xdr:col>46</xdr:col>
      <xdr:colOff>38100</xdr:colOff>
      <xdr:row>34</xdr:row>
      <xdr:rowOff>55969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78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47096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87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77203</xdr:rowOff>
    </xdr:from>
    <xdr:to>
      <xdr:col>41</xdr:col>
      <xdr:colOff>101600</xdr:colOff>
      <xdr:row>36</xdr:row>
      <xdr:rowOff>7353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169930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7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15939</xdr:rowOff>
    </xdr:from>
    <xdr:to>
      <xdr:col>36</xdr:col>
      <xdr:colOff>165100</xdr:colOff>
      <xdr:row>35</xdr:row>
      <xdr:rowOff>117539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108666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0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86371</xdr:rowOff>
    </xdr:from>
    <xdr:to>
      <xdr:col>55</xdr:col>
      <xdr:colOff>0</xdr:colOff>
      <xdr:row>53</xdr:row>
      <xdr:rowOff>30788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8658871"/>
          <a:ext cx="838200" cy="4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69123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32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30788</xdr:rowOff>
    </xdr:from>
    <xdr:to>
      <xdr:col>50</xdr:col>
      <xdr:colOff>114300</xdr:colOff>
      <xdr:row>56</xdr:row>
      <xdr:rowOff>25759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117638"/>
          <a:ext cx="889000" cy="50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124547</xdr:rowOff>
    </xdr:from>
    <xdr:to>
      <xdr:col>45</xdr:col>
      <xdr:colOff>177800</xdr:colOff>
      <xdr:row>56</xdr:row>
      <xdr:rowOff>25759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039947"/>
          <a:ext cx="889000" cy="58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143868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124547</xdr:rowOff>
    </xdr:from>
    <xdr:to>
      <xdr:col>41</xdr:col>
      <xdr:colOff>50800</xdr:colOff>
      <xdr:row>53</xdr:row>
      <xdr:rowOff>161090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039947"/>
          <a:ext cx="889000" cy="20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111479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56811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35571</xdr:rowOff>
    </xdr:from>
    <xdr:to>
      <xdr:col>55</xdr:col>
      <xdr:colOff>50800</xdr:colOff>
      <xdr:row>50</xdr:row>
      <xdr:rowOff>137171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86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160048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56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151438</xdr:rowOff>
    </xdr:from>
    <xdr:to>
      <xdr:col>50</xdr:col>
      <xdr:colOff>165100</xdr:colOff>
      <xdr:row>53</xdr:row>
      <xdr:rowOff>81588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98115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884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146409</xdr:rowOff>
    </xdr:from>
    <xdr:to>
      <xdr:col>46</xdr:col>
      <xdr:colOff>38100</xdr:colOff>
      <xdr:row>56</xdr:row>
      <xdr:rowOff>76559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7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67686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66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73747</xdr:rowOff>
    </xdr:from>
    <xdr:to>
      <xdr:col>41</xdr:col>
      <xdr:colOff>101600</xdr:colOff>
      <xdr:row>53</xdr:row>
      <xdr:rowOff>3897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89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20424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876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110290</xdr:rowOff>
    </xdr:from>
    <xdr:to>
      <xdr:col>36</xdr:col>
      <xdr:colOff>165100</xdr:colOff>
      <xdr:row>54</xdr:row>
      <xdr:rowOff>40440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1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56967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897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156007</xdr:rowOff>
    </xdr:from>
    <xdr:to>
      <xdr:col>55</xdr:col>
      <xdr:colOff>0</xdr:colOff>
      <xdr:row>74</xdr:row>
      <xdr:rowOff>38049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2157507"/>
          <a:ext cx="838200" cy="56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132325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8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38049</xdr:rowOff>
    </xdr:from>
    <xdr:to>
      <xdr:col>50</xdr:col>
      <xdr:colOff>114300</xdr:colOff>
      <xdr:row>75</xdr:row>
      <xdr:rowOff>1854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725349"/>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122381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65519</xdr:rowOff>
    </xdr:from>
    <xdr:to>
      <xdr:col>45</xdr:col>
      <xdr:colOff>177800</xdr:colOff>
      <xdr:row>75</xdr:row>
      <xdr:rowOff>1854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238469"/>
          <a:ext cx="889000" cy="6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6138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65519</xdr:rowOff>
    </xdr:from>
    <xdr:to>
      <xdr:col>41</xdr:col>
      <xdr:colOff>50800</xdr:colOff>
      <xdr:row>73</xdr:row>
      <xdr:rowOff>124460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238469"/>
          <a:ext cx="889000" cy="40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151871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120667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105207</xdr:rowOff>
    </xdr:from>
    <xdr:to>
      <xdr:col>55</xdr:col>
      <xdr:colOff>50800</xdr:colOff>
      <xdr:row>71</xdr:row>
      <xdr:rowOff>35357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1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58234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0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158699</xdr:rowOff>
    </xdr:from>
    <xdr:to>
      <xdr:col>50</xdr:col>
      <xdr:colOff>165100</xdr:colOff>
      <xdr:row>74</xdr:row>
      <xdr:rowOff>88849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6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105376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4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122504</xdr:rowOff>
    </xdr:from>
    <xdr:to>
      <xdr:col>46</xdr:col>
      <xdr:colOff>38100</xdr:colOff>
      <xdr:row>75</xdr:row>
      <xdr:rowOff>52654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8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69181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58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14719</xdr:rowOff>
    </xdr:from>
    <xdr:to>
      <xdr:col>41</xdr:col>
      <xdr:colOff>101600</xdr:colOff>
      <xdr:row>71</xdr:row>
      <xdr:rowOff>116319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1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132846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196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73660</xdr:rowOff>
    </xdr:from>
    <xdr:to>
      <xdr:col>36</xdr:col>
      <xdr:colOff>165100</xdr:colOff>
      <xdr:row>74</xdr:row>
      <xdr:rowOff>3810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20337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36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48580</xdr:rowOff>
    </xdr:from>
    <xdr:to>
      <xdr:col>55</xdr:col>
      <xdr:colOff>0</xdr:colOff>
      <xdr:row>96</xdr:row>
      <xdr:rowOff>78253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507780"/>
          <a:ext cx="838200" cy="2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101170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046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48580</xdr:rowOff>
    </xdr:from>
    <xdr:to>
      <xdr:col>50</xdr:col>
      <xdr:colOff>114300</xdr:colOff>
      <xdr:row>98</xdr:row>
      <xdr:rowOff>85248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507780"/>
          <a:ext cx="889000" cy="37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105438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0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88996</xdr:rowOff>
    </xdr:from>
    <xdr:to>
      <xdr:col>45</xdr:col>
      <xdr:colOff>177800</xdr:colOff>
      <xdr:row>98</xdr:row>
      <xdr:rowOff>85248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548196"/>
          <a:ext cx="889000" cy="3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144984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08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1031</xdr:rowOff>
    </xdr:from>
    <xdr:to>
      <xdr:col>41</xdr:col>
      <xdr:colOff>50800</xdr:colOff>
      <xdr:row>96</xdr:row>
      <xdr:rowOff>88996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460231"/>
          <a:ext cx="889000" cy="8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131198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117299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27453</xdr:rowOff>
    </xdr:from>
    <xdr:to>
      <xdr:col>55</xdr:col>
      <xdr:colOff>50800</xdr:colOff>
      <xdr:row>96</xdr:row>
      <xdr:rowOff>129053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4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5880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169230</xdr:rowOff>
    </xdr:from>
    <xdr:to>
      <xdr:col>50</xdr:col>
      <xdr:colOff>165100</xdr:colOff>
      <xdr:row>96</xdr:row>
      <xdr:rowOff>99380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5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90507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5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34448</xdr:rowOff>
    </xdr:from>
    <xdr:to>
      <xdr:col>46</xdr:col>
      <xdr:colOff>38100</xdr:colOff>
      <xdr:row>98</xdr:row>
      <xdr:rowOff>136048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127175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2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38196</xdr:rowOff>
    </xdr:from>
    <xdr:to>
      <xdr:col>41</xdr:col>
      <xdr:colOff>101600</xdr:colOff>
      <xdr:row>96</xdr:row>
      <xdr:rowOff>139796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4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156323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121681</xdr:rowOff>
    </xdr:from>
    <xdr:to>
      <xdr:col>36</xdr:col>
      <xdr:colOff>165100</xdr:colOff>
      <xdr:row>96</xdr:row>
      <xdr:rowOff>51831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0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68358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18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34658</xdr:rowOff>
    </xdr:from>
    <xdr:to>
      <xdr:col>85</xdr:col>
      <xdr:colOff>126364</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521058"/>
          <a:ext cx="1269" cy="1019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152785</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34658</xdr:rowOff>
    </xdr:from>
    <xdr:to>
      <xdr:col>86</xdr:col>
      <xdr:colOff>25400</xdr:colOff>
      <xdr:row>32</xdr:row>
      <xdr:rowOff>34658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5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19514</xdr:rowOff>
    </xdr:from>
    <xdr:to>
      <xdr:col>85</xdr:col>
      <xdr:colOff>127000</xdr:colOff>
      <xdr:row>32</xdr:row>
      <xdr:rowOff>34658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5334464"/>
          <a:ext cx="838200" cy="1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41724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85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63297</xdr:rowOff>
    </xdr:from>
    <xdr:to>
      <xdr:col>85</xdr:col>
      <xdr:colOff>177800</xdr:colOff>
      <xdr:row>37</xdr:row>
      <xdr:rowOff>164897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40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19514</xdr:rowOff>
    </xdr:from>
    <xdr:to>
      <xdr:col>81</xdr:col>
      <xdr:colOff>50800</xdr:colOff>
      <xdr:row>32</xdr:row>
      <xdr:rowOff>16770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5334464"/>
          <a:ext cx="8890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99587</xdr:rowOff>
    </xdr:from>
    <xdr:to>
      <xdr:col>81</xdr:col>
      <xdr:colOff>101600</xdr:colOff>
      <xdr:row>38</xdr:row>
      <xdr:rowOff>29737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20864</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53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16770</xdr:rowOff>
    </xdr:from>
    <xdr:to>
      <xdr:col>76</xdr:col>
      <xdr:colOff>114300</xdr:colOff>
      <xdr:row>37</xdr:row>
      <xdr:rowOff>159588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5503170"/>
          <a:ext cx="889000" cy="100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99816</xdr:rowOff>
    </xdr:from>
    <xdr:to>
      <xdr:col>76</xdr:col>
      <xdr:colOff>165100</xdr:colOff>
      <xdr:row>38</xdr:row>
      <xdr:rowOff>29966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21093</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53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159588</xdr:rowOff>
    </xdr:from>
    <xdr:to>
      <xdr:col>71</xdr:col>
      <xdr:colOff>177800</xdr:colOff>
      <xdr:row>38</xdr:row>
      <xdr:rowOff>19400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503238"/>
          <a:ext cx="8890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112388</xdr:rowOff>
    </xdr:from>
    <xdr:to>
      <xdr:col>72</xdr:col>
      <xdr:colOff>38100</xdr:colOff>
      <xdr:row>38</xdr:row>
      <xdr:rowOff>42538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33665</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54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106045</xdr:rowOff>
    </xdr:from>
    <xdr:to>
      <xdr:col>67</xdr:col>
      <xdr:colOff>101600</xdr:colOff>
      <xdr:row>38</xdr:row>
      <xdr:rowOff>36195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52722</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155308</xdr:rowOff>
    </xdr:from>
    <xdr:to>
      <xdr:col>85</xdr:col>
      <xdr:colOff>177800</xdr:colOff>
      <xdr:row>32</xdr:row>
      <xdr:rowOff>85458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54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108335</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54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140164</xdr:rowOff>
    </xdr:from>
    <xdr:to>
      <xdr:col>81</xdr:col>
      <xdr:colOff>101600</xdr:colOff>
      <xdr:row>31</xdr:row>
      <xdr:rowOff>70314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52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86841</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5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137420</xdr:rowOff>
    </xdr:from>
    <xdr:to>
      <xdr:col>76</xdr:col>
      <xdr:colOff>165100</xdr:colOff>
      <xdr:row>32</xdr:row>
      <xdr:rowOff>67570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54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84097</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522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108788</xdr:rowOff>
    </xdr:from>
    <xdr:to>
      <xdr:col>72</xdr:col>
      <xdr:colOff>38100</xdr:colOff>
      <xdr:row>38</xdr:row>
      <xdr:rowOff>38939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55465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140049</xdr:rowOff>
    </xdr:from>
    <xdr:to>
      <xdr:col>67</xdr:col>
      <xdr:colOff>101600</xdr:colOff>
      <xdr:row>38</xdr:row>
      <xdr:rowOff>70199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4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61327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576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150349</xdr:rowOff>
    </xdr:from>
    <xdr:to>
      <xdr:col>85</xdr:col>
      <xdr:colOff>127000</xdr:colOff>
      <xdr:row>78</xdr:row>
      <xdr:rowOff>156026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523449"/>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151321</xdr:rowOff>
    </xdr:from>
    <xdr:to>
      <xdr:col>81</xdr:col>
      <xdr:colOff>50800</xdr:colOff>
      <xdr:row>78</xdr:row>
      <xdr:rowOff>156026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524421"/>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112005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151321</xdr:rowOff>
    </xdr:from>
    <xdr:to>
      <xdr:col>76</xdr:col>
      <xdr:colOff>114300</xdr:colOff>
      <xdr:row>78</xdr:row>
      <xdr:rowOff>157321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524421"/>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99757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145396</xdr:rowOff>
    </xdr:from>
    <xdr:to>
      <xdr:col>71</xdr:col>
      <xdr:colOff>177800</xdr:colOff>
      <xdr:row>78</xdr:row>
      <xdr:rowOff>157321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518496"/>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89241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95775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99549</xdr:rowOff>
    </xdr:from>
    <xdr:to>
      <xdr:col>85</xdr:col>
      <xdr:colOff>177800</xdr:colOff>
      <xdr:row>79</xdr:row>
      <xdr:rowOff>29699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4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77976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4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105226</xdr:rowOff>
    </xdr:from>
    <xdr:to>
      <xdr:col>81</xdr:col>
      <xdr:colOff>101600</xdr:colOff>
      <xdr:row>79</xdr:row>
      <xdr:rowOff>35376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4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26503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5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100521</xdr:rowOff>
    </xdr:from>
    <xdr:to>
      <xdr:col>76</xdr:col>
      <xdr:colOff>165100</xdr:colOff>
      <xdr:row>79</xdr:row>
      <xdr:rowOff>30671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4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21798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56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106521</xdr:rowOff>
    </xdr:from>
    <xdr:to>
      <xdr:col>72</xdr:col>
      <xdr:colOff>38100</xdr:colOff>
      <xdr:row>79</xdr:row>
      <xdr:rowOff>36671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47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27798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5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94596</xdr:rowOff>
    </xdr:from>
    <xdr:to>
      <xdr:col>67</xdr:col>
      <xdr:colOff>101600</xdr:colOff>
      <xdr:row>79</xdr:row>
      <xdr:rowOff>24746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4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15873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5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92202</xdr:rowOff>
    </xdr:from>
    <xdr:to>
      <xdr:col>85</xdr:col>
      <xdr:colOff>127000</xdr:colOff>
      <xdr:row>92</xdr:row>
      <xdr:rowOff>21971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5694152"/>
          <a:ext cx="838200" cy="1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103267</xdr:rowOff>
    </xdr:from>
    <xdr:ext cx="469744"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39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122937</xdr:rowOff>
    </xdr:from>
    <xdr:to>
      <xdr:col>81</xdr:col>
      <xdr:colOff>50800</xdr:colOff>
      <xdr:row>92</xdr:row>
      <xdr:rowOff>21971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5553437"/>
          <a:ext cx="889000" cy="2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41039</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46428" y="163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122937</xdr:rowOff>
    </xdr:from>
    <xdr:to>
      <xdr:col>76</xdr:col>
      <xdr:colOff>114300</xdr:colOff>
      <xdr:row>97</xdr:row>
      <xdr:rowOff>80263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5553437"/>
          <a:ext cx="889000" cy="11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98569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5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80263</xdr:rowOff>
    </xdr:from>
    <xdr:to>
      <xdr:col>71</xdr:col>
      <xdr:colOff>177800</xdr:colOff>
      <xdr:row>97</xdr:row>
      <xdr:rowOff>126492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710913"/>
          <a:ext cx="889000" cy="4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41402</xdr:rowOff>
    </xdr:from>
    <xdr:to>
      <xdr:col>85</xdr:col>
      <xdr:colOff>177800</xdr:colOff>
      <xdr:row>91</xdr:row>
      <xdr:rowOff>143002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564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127779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55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142621</xdr:rowOff>
    </xdr:from>
    <xdr:to>
      <xdr:col>81</xdr:col>
      <xdr:colOff>101600</xdr:colOff>
      <xdr:row>92</xdr:row>
      <xdr:rowOff>72771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57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90</xdr:row>
      <xdr:rowOff>89298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551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72137</xdr:rowOff>
    </xdr:from>
    <xdr:to>
      <xdr:col>76</xdr:col>
      <xdr:colOff>165100</xdr:colOff>
      <xdr:row>91</xdr:row>
      <xdr:rowOff>2287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55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18814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527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29463</xdr:rowOff>
    </xdr:from>
    <xdr:to>
      <xdr:col>72</xdr:col>
      <xdr:colOff>38100</xdr:colOff>
      <xdr:row>97</xdr:row>
      <xdr:rowOff>131063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6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122190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7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75692</xdr:rowOff>
    </xdr:from>
    <xdr:to>
      <xdr:col>67</xdr:col>
      <xdr:colOff>101600</xdr:colOff>
      <xdr:row>98</xdr:row>
      <xdr:rowOff>5842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168419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79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9072</xdr:rowOff>
    </xdr:from>
    <xdr:to>
      <xdr:col>116</xdr:col>
      <xdr:colOff>63500</xdr:colOff>
      <xdr:row>35</xdr:row>
      <xdr:rowOff>12337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00982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51978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05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12337</xdr:rowOff>
    </xdr:from>
    <xdr:to>
      <xdr:col>111</xdr:col>
      <xdr:colOff>177800</xdr:colOff>
      <xdr:row>35</xdr:row>
      <xdr:rowOff>23767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01308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98678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23767</xdr:rowOff>
    </xdr:from>
    <xdr:to>
      <xdr:col>107</xdr:col>
      <xdr:colOff>50800</xdr:colOff>
      <xdr:row>35</xdr:row>
      <xdr:rowOff>72426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024517"/>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65622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24420</xdr:rowOff>
    </xdr:from>
    <xdr:to>
      <xdr:col>102</xdr:col>
      <xdr:colOff>114300</xdr:colOff>
      <xdr:row>35</xdr:row>
      <xdr:rowOff>72426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02517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129722</xdr:rowOff>
    </xdr:from>
    <xdr:to>
      <xdr:col>116</xdr:col>
      <xdr:colOff>114300</xdr:colOff>
      <xdr:row>35</xdr:row>
      <xdr:rowOff>59872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152599</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81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132987</xdr:rowOff>
    </xdr:from>
    <xdr:to>
      <xdr:col>112</xdr:col>
      <xdr:colOff>38100</xdr:colOff>
      <xdr:row>35</xdr:row>
      <xdr:rowOff>63137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9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79664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73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144417</xdr:rowOff>
    </xdr:from>
    <xdr:to>
      <xdr:col>107</xdr:col>
      <xdr:colOff>101600</xdr:colOff>
      <xdr:row>35</xdr:row>
      <xdr:rowOff>74567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65694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0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21626</xdr:rowOff>
    </xdr:from>
    <xdr:to>
      <xdr:col>102</xdr:col>
      <xdr:colOff>165100</xdr:colOff>
      <xdr:row>35</xdr:row>
      <xdr:rowOff>123226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0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114353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11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145070</xdr:rowOff>
    </xdr:from>
    <xdr:to>
      <xdr:col>98</xdr:col>
      <xdr:colOff>38100</xdr:colOff>
      <xdr:row>35</xdr:row>
      <xdr:rowOff>75220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59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66347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0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101067</xdr:rowOff>
    </xdr:from>
    <xdr:to>
      <xdr:col>116</xdr:col>
      <xdr:colOff>63500</xdr:colOff>
      <xdr:row>58</xdr:row>
      <xdr:rowOff>26406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873717"/>
          <a:ext cx="838200" cy="9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77772</xdr:rowOff>
    </xdr:from>
    <xdr:to>
      <xdr:col>111</xdr:col>
      <xdr:colOff>177800</xdr:colOff>
      <xdr:row>57</xdr:row>
      <xdr:rowOff>101067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850422"/>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77772</xdr:rowOff>
    </xdr:from>
    <xdr:to>
      <xdr:col>107</xdr:col>
      <xdr:colOff>50800</xdr:colOff>
      <xdr:row>58</xdr:row>
      <xdr:rowOff>5306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850422"/>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5306</xdr:rowOff>
    </xdr:from>
    <xdr:to>
      <xdr:col>102</xdr:col>
      <xdr:colOff>114300</xdr:colOff>
      <xdr:row>58</xdr:row>
      <xdr:rowOff>22451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94940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147056</xdr:rowOff>
    </xdr:from>
    <xdr:to>
      <xdr:col>116</xdr:col>
      <xdr:colOff>114300</xdr:colOff>
      <xdr:row>58</xdr:row>
      <xdr:rowOff>77206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61983</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50267</xdr:rowOff>
    </xdr:from>
    <xdr:to>
      <xdr:col>112</xdr:col>
      <xdr:colOff>38100</xdr:colOff>
      <xdr:row>57</xdr:row>
      <xdr:rowOff>151867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142994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91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26972</xdr:rowOff>
    </xdr:from>
    <xdr:to>
      <xdr:col>107</xdr:col>
      <xdr:colOff>101600</xdr:colOff>
      <xdr:row>57</xdr:row>
      <xdr:rowOff>128572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7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119699</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89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125956</xdr:rowOff>
    </xdr:from>
    <xdr:to>
      <xdr:col>102</xdr:col>
      <xdr:colOff>165100</xdr:colOff>
      <xdr:row>58</xdr:row>
      <xdr:rowOff>56106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47233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9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143101</xdr:rowOff>
    </xdr:from>
    <xdr:to>
      <xdr:col>98</xdr:col>
      <xdr:colOff>38100</xdr:colOff>
      <xdr:row>58</xdr:row>
      <xdr:rowOff>73251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64378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0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149209</xdr:rowOff>
    </xdr:from>
    <xdr:to>
      <xdr:col>116</xdr:col>
      <xdr:colOff>63500</xdr:colOff>
      <xdr:row>74</xdr:row>
      <xdr:rowOff>50546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665059"/>
          <a:ext cx="838200" cy="7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63715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51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50546</xdr:rowOff>
    </xdr:from>
    <xdr:to>
      <xdr:col>111</xdr:col>
      <xdr:colOff>177800</xdr:colOff>
      <xdr:row>74</xdr:row>
      <xdr:rowOff>65908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37846"/>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21333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65908</xdr:rowOff>
    </xdr:from>
    <xdr:to>
      <xdr:col>107</xdr:col>
      <xdr:colOff>50800</xdr:colOff>
      <xdr:row>74</xdr:row>
      <xdr:rowOff>130784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53208"/>
          <a:ext cx="889000" cy="6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33494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130784</xdr:rowOff>
    </xdr:from>
    <xdr:to>
      <xdr:col>102</xdr:col>
      <xdr:colOff>114300</xdr:colOff>
      <xdr:row>74</xdr:row>
      <xdr:rowOff>144683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818084"/>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91879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98409</xdr:rowOff>
    </xdr:from>
    <xdr:to>
      <xdr:col>116</xdr:col>
      <xdr:colOff>114300</xdr:colOff>
      <xdr:row>74</xdr:row>
      <xdr:rowOff>28559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6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121286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171196</xdr:rowOff>
    </xdr:from>
    <xdr:to>
      <xdr:col>112</xdr:col>
      <xdr:colOff>38100</xdr:colOff>
      <xdr:row>74</xdr:row>
      <xdr:rowOff>101346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6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117873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46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15108</xdr:rowOff>
    </xdr:from>
    <xdr:to>
      <xdr:col>107</xdr:col>
      <xdr:colOff>101600</xdr:colOff>
      <xdr:row>74</xdr:row>
      <xdr:rowOff>116708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133235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79984</xdr:rowOff>
    </xdr:from>
    <xdr:to>
      <xdr:col>102</xdr:col>
      <xdr:colOff>165100</xdr:colOff>
      <xdr:row>75</xdr:row>
      <xdr:rowOff>10134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1261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93883</xdr:rowOff>
    </xdr:from>
    <xdr:to>
      <xdr:col>98</xdr:col>
      <xdr:colOff>38100</xdr:colOff>
      <xdr:row>75</xdr:row>
      <xdr:rowOff>24033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40560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521,572</a:t>
          </a:r>
          <a:r>
            <a:rPr kumimoji="1" lang="ja-JP" altLang="en-US" sz="1200">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109,577</a:t>
          </a:r>
          <a:r>
            <a:rPr kumimoji="1" lang="ja-JP" altLang="en-US" sz="1200">
              <a:latin typeface="ＭＳ Ｐゴシック" panose="020B0600070205080204" pitchFamily="50" charset="-128"/>
              <a:ea typeface="ＭＳ Ｐゴシック" panose="020B0600070205080204" pitchFamily="50" charset="-128"/>
            </a:rPr>
            <a:t>円となっており、類似団体平均と比べて高い水準にある。これは、職員数が類似団体平均と比較して多いことや、震災対応に係る時間外手当の増加などが主な要因である。</a:t>
          </a:r>
        </a:p>
        <a:p>
          <a:r>
            <a:rPr kumimoji="1" lang="ja-JP" altLang="en-US" sz="1200">
              <a:latin typeface="ＭＳ Ｐゴシック" panose="020B0600070205080204" pitchFamily="50" charset="-128"/>
              <a:ea typeface="ＭＳ Ｐゴシック" panose="020B0600070205080204" pitchFamily="50" charset="-128"/>
            </a:rPr>
            <a:t>・物件費は住民一人当たり</a:t>
          </a:r>
          <a:r>
            <a:rPr kumimoji="1" lang="en-US" altLang="ja-JP" sz="1200">
              <a:latin typeface="ＭＳ Ｐゴシック" panose="020B0600070205080204" pitchFamily="50" charset="-128"/>
              <a:ea typeface="ＭＳ Ｐゴシック" panose="020B0600070205080204" pitchFamily="50" charset="-128"/>
            </a:rPr>
            <a:t>55,369</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円となっており、類似団体と比較して一人当たりコストが高い状況となっている。また、前年度比で、住民一人当たり▲</a:t>
          </a:r>
          <a:r>
            <a:rPr kumimoji="1" lang="en-US" altLang="ja-JP" sz="1200">
              <a:latin typeface="ＭＳ Ｐゴシック" panose="020B0600070205080204" pitchFamily="50" charset="-128"/>
              <a:ea typeface="ＭＳ Ｐゴシック" panose="020B0600070205080204" pitchFamily="50" charset="-128"/>
            </a:rPr>
            <a:t>45,841</a:t>
          </a:r>
          <a:r>
            <a:rPr kumimoji="1" lang="ja-JP" altLang="en-US" sz="1200">
              <a:latin typeface="ＭＳ Ｐゴシック" panose="020B0600070205080204" pitchFamily="50" charset="-128"/>
              <a:ea typeface="ＭＳ Ｐゴシック" panose="020B0600070205080204" pitchFamily="50" charset="-128"/>
            </a:rPr>
            <a:t>円となっており、これは、災害廃棄物処理経費（熊本地震に伴うがれき処理経費）の減が主な要因である。 </a:t>
          </a:r>
        </a:p>
        <a:p>
          <a:r>
            <a:rPr kumimoji="1" lang="ja-JP" altLang="en-US" sz="1200">
              <a:latin typeface="ＭＳ Ｐゴシック" panose="020B0600070205080204" pitchFamily="50" charset="-128"/>
              <a:ea typeface="ＭＳ Ｐゴシック" panose="020B0600070205080204" pitchFamily="50" charset="-128"/>
            </a:rPr>
            <a:t>・補助費等は住民一人当たり</a:t>
          </a:r>
          <a:r>
            <a:rPr kumimoji="1" lang="en-US" altLang="ja-JP" sz="1200">
              <a:latin typeface="ＭＳ Ｐゴシック" panose="020B0600070205080204" pitchFamily="50" charset="-128"/>
              <a:ea typeface="ＭＳ Ｐゴシック" panose="020B0600070205080204" pitchFamily="50" charset="-128"/>
            </a:rPr>
            <a:t>25,335</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円となっており、類似団体と比較して一人当たりコストが低い状況となっている。また、前年度比で、住民一人当たり▲</a:t>
          </a:r>
          <a:r>
            <a:rPr kumimoji="1" lang="en-US" altLang="ja-JP" sz="1200">
              <a:latin typeface="ＭＳ Ｐゴシック" panose="020B0600070205080204" pitchFamily="50" charset="-128"/>
              <a:ea typeface="ＭＳ Ｐゴシック" panose="020B0600070205080204" pitchFamily="50" charset="-128"/>
            </a:rPr>
            <a:t>2,241</a:t>
          </a:r>
          <a:r>
            <a:rPr kumimoji="1" lang="ja-JP" altLang="en-US" sz="1200">
              <a:latin typeface="ＭＳ Ｐゴシック" panose="020B0600070205080204" pitchFamily="50" charset="-128"/>
              <a:ea typeface="ＭＳ Ｐゴシック" panose="020B0600070205080204" pitchFamily="50" charset="-128"/>
            </a:rPr>
            <a:t>円となっており、これは、災害廃棄物処理経費（熊本地震に伴う自費解体に対する助成）約</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億円の減などが主な要因である。</a:t>
          </a:r>
        </a:p>
        <a:p>
          <a:r>
            <a:rPr kumimoji="1" lang="ja-JP" altLang="en-US" sz="12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77,633</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円となっており、類似団体と比較して一人当たりコストが高い状況となっている。また、前年度比で、住民一人当たり＋</a:t>
          </a:r>
          <a:r>
            <a:rPr kumimoji="1" lang="en-US" altLang="ja-JP" sz="1200">
              <a:latin typeface="ＭＳ Ｐゴシック" panose="020B0600070205080204" pitchFamily="50" charset="-128"/>
              <a:ea typeface="ＭＳ Ｐゴシック" panose="020B0600070205080204" pitchFamily="50" charset="-128"/>
            </a:rPr>
            <a:t>14,048</a:t>
          </a:r>
          <a:r>
            <a:rPr kumimoji="1" lang="ja-JP" altLang="en-US" sz="1200">
              <a:latin typeface="ＭＳ Ｐゴシック" panose="020B0600070205080204" pitchFamily="50" charset="-128"/>
              <a:ea typeface="ＭＳ Ｐゴシック" panose="020B0600070205080204" pitchFamily="50" charset="-128"/>
            </a:rPr>
            <a:t>円となっており、これは、熊本城ホール整備事業（＋</a:t>
          </a:r>
          <a:r>
            <a:rPr kumimoji="1" lang="en-US" altLang="ja-JP" sz="1200">
              <a:latin typeface="ＭＳ Ｐゴシック" panose="020B0600070205080204" pitchFamily="50" charset="-128"/>
              <a:ea typeface="ＭＳ Ｐゴシック" panose="020B0600070205080204" pitchFamily="50" charset="-128"/>
            </a:rPr>
            <a:t>53.7</a:t>
          </a:r>
          <a:r>
            <a:rPr kumimoji="1" lang="ja-JP" altLang="en-US" sz="1200">
              <a:latin typeface="ＭＳ Ｐゴシック" panose="020B0600070205080204" pitchFamily="50" charset="-128"/>
              <a:ea typeface="ＭＳ Ｐゴシック" panose="020B0600070205080204" pitchFamily="50" charset="-128"/>
            </a:rPr>
            <a:t>億円）や、桜町地区再開発事業（＋</a:t>
          </a:r>
          <a:r>
            <a:rPr kumimoji="1" lang="en-US" altLang="ja-JP" sz="1200">
              <a:latin typeface="ＭＳ Ｐゴシック" panose="020B0600070205080204" pitchFamily="50" charset="-128"/>
              <a:ea typeface="ＭＳ Ｐゴシック" panose="020B0600070205080204" pitchFamily="50" charset="-128"/>
            </a:rPr>
            <a:t>12.0</a:t>
          </a:r>
          <a:r>
            <a:rPr kumimoji="1" lang="ja-JP" altLang="en-US" sz="1200">
              <a:latin typeface="ＭＳ Ｐゴシック" panose="020B0600070205080204" pitchFamily="50" charset="-128"/>
              <a:ea typeface="ＭＳ Ｐゴシック" panose="020B0600070205080204" pitchFamily="50" charset="-128"/>
            </a:rPr>
            <a:t>億円）の増などが主な要因である。</a:t>
          </a:r>
        </a:p>
        <a:p>
          <a:r>
            <a:rPr kumimoji="1" lang="ja-JP" altLang="en-US" sz="12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200">
              <a:latin typeface="ＭＳ Ｐゴシック" panose="020B0600070205080204" pitchFamily="50" charset="-128"/>
              <a:ea typeface="ＭＳ Ｐゴシック" panose="020B0600070205080204" pitchFamily="50" charset="-128"/>
            </a:rPr>
            <a:t>17,838</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円となっており、類似団体と比較して一人当たりコストが高い状況となっている。これは、熊本地震災害復旧に係る経費の発生が要因である。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734,105
728,178
390.32
393,708,361
382,888,282
6,421,192
191,297,285
454,325,134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167458</xdr:rowOff>
    </xdr:from>
    <xdr:to>
      <xdr:col>24</xdr:col>
      <xdr:colOff>63500</xdr:colOff>
      <xdr:row>33</xdr:row>
      <xdr:rowOff>56424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53858"/>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119578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0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56424</xdr:rowOff>
    </xdr:from>
    <xdr:to>
      <xdr:col>19</xdr:col>
      <xdr:colOff>177800</xdr:colOff>
      <xdr:row>33</xdr:row>
      <xdr:rowOff>123372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1427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49366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64589</xdr:rowOff>
    </xdr:from>
    <xdr:to>
      <xdr:col>15</xdr:col>
      <xdr:colOff>50800</xdr:colOff>
      <xdr:row>33</xdr:row>
      <xdr:rowOff>123372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50989"/>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64589</xdr:rowOff>
    </xdr:from>
    <xdr:to>
      <xdr:col>10</xdr:col>
      <xdr:colOff>114300</xdr:colOff>
      <xdr:row>33</xdr:row>
      <xdr:rowOff>4173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550989"/>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116658</xdr:rowOff>
    </xdr:from>
    <xdr:to>
      <xdr:col>24</xdr:col>
      <xdr:colOff>114300</xdr:colOff>
      <xdr:row>33</xdr:row>
      <xdr:rowOff>46808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139535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5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5624</xdr:rowOff>
    </xdr:from>
    <xdr:to>
      <xdr:col>20</xdr:col>
      <xdr:colOff>38100</xdr:colOff>
      <xdr:row>33</xdr:row>
      <xdr:rowOff>107224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123751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72572</xdr:rowOff>
    </xdr:from>
    <xdr:to>
      <xdr:col>15</xdr:col>
      <xdr:colOff>101600</xdr:colOff>
      <xdr:row>34</xdr:row>
      <xdr:rowOff>2722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19249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0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13789</xdr:rowOff>
    </xdr:from>
    <xdr:to>
      <xdr:col>10</xdr:col>
      <xdr:colOff>165100</xdr:colOff>
      <xdr:row>32</xdr:row>
      <xdr:rowOff>115389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131916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124823</xdr:rowOff>
    </xdr:from>
    <xdr:to>
      <xdr:col>6</xdr:col>
      <xdr:colOff>38100</xdr:colOff>
      <xdr:row>33</xdr:row>
      <xdr:rowOff>54973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71500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12416</xdr:rowOff>
    </xdr:from>
    <xdr:to>
      <xdr:col>24</xdr:col>
      <xdr:colOff>63500</xdr:colOff>
      <xdr:row>53</xdr:row>
      <xdr:rowOff>121824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099266"/>
          <a:ext cx="838200" cy="10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150995</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0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32121</xdr:rowOff>
    </xdr:from>
    <xdr:to>
      <xdr:col>19</xdr:col>
      <xdr:colOff>177800</xdr:colOff>
      <xdr:row>53</xdr:row>
      <xdr:rowOff>121824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118971"/>
          <a:ext cx="889000" cy="8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32121</xdr:rowOff>
    </xdr:from>
    <xdr:to>
      <xdr:col>15</xdr:col>
      <xdr:colOff>50800</xdr:colOff>
      <xdr:row>55</xdr:row>
      <xdr:rowOff>18771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118971"/>
          <a:ext cx="889000" cy="32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40033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9032</xdr:rowOff>
    </xdr:from>
    <xdr:to>
      <xdr:col>10</xdr:col>
      <xdr:colOff>114300</xdr:colOff>
      <xdr:row>55</xdr:row>
      <xdr:rowOff>18771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438782"/>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114464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145828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133066</xdr:rowOff>
    </xdr:from>
    <xdr:to>
      <xdr:col>24</xdr:col>
      <xdr:colOff>114300</xdr:colOff>
      <xdr:row>53</xdr:row>
      <xdr:rowOff>63216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04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155943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89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71024</xdr:rowOff>
    </xdr:from>
    <xdr:to>
      <xdr:col>20</xdr:col>
      <xdr:colOff>38100</xdr:colOff>
      <xdr:row>54</xdr:row>
      <xdr:rowOff>1174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1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17701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89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152771</xdr:rowOff>
    </xdr:from>
    <xdr:to>
      <xdr:col>15</xdr:col>
      <xdr:colOff>101600</xdr:colOff>
      <xdr:row>53</xdr:row>
      <xdr:rowOff>82921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06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99448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88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139421</xdr:rowOff>
    </xdr:from>
    <xdr:to>
      <xdr:col>10</xdr:col>
      <xdr:colOff>165100</xdr:colOff>
      <xdr:row>55</xdr:row>
      <xdr:rowOff>69571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39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86098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17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129682</xdr:rowOff>
    </xdr:from>
    <xdr:to>
      <xdr:col>6</xdr:col>
      <xdr:colOff>38100</xdr:colOff>
      <xdr:row>55</xdr:row>
      <xdr:rowOff>59832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3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76359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16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53572</xdr:rowOff>
    </xdr:from>
    <xdr:to>
      <xdr:col>24</xdr:col>
      <xdr:colOff>63500</xdr:colOff>
      <xdr:row>75</xdr:row>
      <xdr:rowOff>14787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740872"/>
          <a:ext cx="838200" cy="13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156438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43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3215</xdr:rowOff>
    </xdr:from>
    <xdr:to>
      <xdr:col>19</xdr:col>
      <xdr:colOff>177800</xdr:colOff>
      <xdr:row>74</xdr:row>
      <xdr:rowOff>53572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690515"/>
          <a:ext cx="889000" cy="5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89490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3215</xdr:rowOff>
    </xdr:from>
    <xdr:to>
      <xdr:col>15</xdr:col>
      <xdr:colOff>50800</xdr:colOff>
      <xdr:row>76</xdr:row>
      <xdr:rowOff>37156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690515"/>
          <a:ext cx="889000" cy="37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120558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37156</xdr:rowOff>
    </xdr:from>
    <xdr:to>
      <xdr:col>10</xdr:col>
      <xdr:colOff>114300</xdr:colOff>
      <xdr:row>76</xdr:row>
      <xdr:rowOff>66580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67356"/>
          <a:ext cx="8890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44438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94327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135437</xdr:rowOff>
    </xdr:from>
    <xdr:to>
      <xdr:col>24</xdr:col>
      <xdr:colOff>114300</xdr:colOff>
      <xdr:row>75</xdr:row>
      <xdr:rowOff>65587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158314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2772</xdr:rowOff>
    </xdr:from>
    <xdr:to>
      <xdr:col>20</xdr:col>
      <xdr:colOff>38100</xdr:colOff>
      <xdr:row>74</xdr:row>
      <xdr:rowOff>104372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69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120899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6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123865</xdr:rowOff>
    </xdr:from>
    <xdr:to>
      <xdr:col>15</xdr:col>
      <xdr:colOff>101600</xdr:colOff>
      <xdr:row>74</xdr:row>
      <xdr:rowOff>54015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6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70542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41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157806</xdr:rowOff>
    </xdr:from>
    <xdr:to>
      <xdr:col>10</xdr:col>
      <xdr:colOff>165100</xdr:colOff>
      <xdr:row>76</xdr:row>
      <xdr:rowOff>87956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79083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0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15780</xdr:rowOff>
    </xdr:from>
    <xdr:to>
      <xdr:col>6</xdr:col>
      <xdr:colOff>38100</xdr:colOff>
      <xdr:row>76</xdr:row>
      <xdr:rowOff>117380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108507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13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86926</xdr:rowOff>
    </xdr:from>
    <xdr:to>
      <xdr:col>24</xdr:col>
      <xdr:colOff>62865</xdr:colOff>
      <xdr:row>98</xdr:row>
      <xdr:rowOff>61323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860326"/>
          <a:ext cx="1270" cy="100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65150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61323</xdr:rowOff>
    </xdr:from>
    <xdr:to>
      <xdr:col>24</xdr:col>
      <xdr:colOff>152400</xdr:colOff>
      <xdr:row>98</xdr:row>
      <xdr:rowOff>61323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6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33603</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63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86926</xdr:rowOff>
    </xdr:from>
    <xdr:to>
      <xdr:col>24</xdr:col>
      <xdr:colOff>152400</xdr:colOff>
      <xdr:row>92</xdr:row>
      <xdr:rowOff>86926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86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60082</xdr:rowOff>
    </xdr:from>
    <xdr:to>
      <xdr:col>24</xdr:col>
      <xdr:colOff>63500</xdr:colOff>
      <xdr:row>98</xdr:row>
      <xdr:rowOff>36111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5662032"/>
          <a:ext cx="838200" cy="117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107956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95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85079</xdr:rowOff>
    </xdr:from>
    <xdr:to>
      <xdr:col>24</xdr:col>
      <xdr:colOff>114300</xdr:colOff>
      <xdr:row>97</xdr:row>
      <xdr:rowOff>15229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4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60082</xdr:rowOff>
    </xdr:from>
    <xdr:to>
      <xdr:col>19</xdr:col>
      <xdr:colOff>177800</xdr:colOff>
      <xdr:row>92</xdr:row>
      <xdr:rowOff>7308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662032"/>
          <a:ext cx="889000" cy="1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117670</xdr:rowOff>
    </xdr:from>
    <xdr:to>
      <xdr:col>20</xdr:col>
      <xdr:colOff>38100</xdr:colOff>
      <xdr:row>97</xdr:row>
      <xdr:rowOff>47820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38947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7308</xdr:rowOff>
    </xdr:from>
    <xdr:to>
      <xdr:col>15</xdr:col>
      <xdr:colOff>50800</xdr:colOff>
      <xdr:row>96</xdr:row>
      <xdr:rowOff>111582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5780708"/>
          <a:ext cx="889000" cy="79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146638</xdr:rowOff>
    </xdr:from>
    <xdr:to>
      <xdr:col>15</xdr:col>
      <xdr:colOff>101600</xdr:colOff>
      <xdr:row>97</xdr:row>
      <xdr:rowOff>76788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67915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111582</xdr:rowOff>
    </xdr:from>
    <xdr:to>
      <xdr:col>10</xdr:col>
      <xdr:colOff>114300</xdr:colOff>
      <xdr:row>98</xdr:row>
      <xdr:rowOff>29482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70782"/>
          <a:ext cx="889000" cy="26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151732</xdr:rowOff>
    </xdr:from>
    <xdr:to>
      <xdr:col>10</xdr:col>
      <xdr:colOff>165100</xdr:colOff>
      <xdr:row>97</xdr:row>
      <xdr:rowOff>81882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73009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123811</xdr:rowOff>
    </xdr:from>
    <xdr:to>
      <xdr:col>6</xdr:col>
      <xdr:colOff>38100</xdr:colOff>
      <xdr:row>97</xdr:row>
      <xdr:rowOff>53961</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70488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156761</xdr:rowOff>
    </xdr:from>
    <xdr:to>
      <xdr:col>24</xdr:col>
      <xdr:colOff>114300</xdr:colOff>
      <xdr:row>98</xdr:row>
      <xdr:rowOff>86911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71688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0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9282</xdr:rowOff>
    </xdr:from>
    <xdr:to>
      <xdr:col>20</xdr:col>
      <xdr:colOff>38100</xdr:colOff>
      <xdr:row>91</xdr:row>
      <xdr:rowOff>110882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6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127409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3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127958</xdr:rowOff>
    </xdr:from>
    <xdr:to>
      <xdr:col>15</xdr:col>
      <xdr:colOff>101600</xdr:colOff>
      <xdr:row>92</xdr:row>
      <xdr:rowOff>58108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57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74635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5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60782</xdr:rowOff>
    </xdr:from>
    <xdr:to>
      <xdr:col>10</xdr:col>
      <xdr:colOff>165100</xdr:colOff>
      <xdr:row>96</xdr:row>
      <xdr:rowOff>162382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7459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29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150132</xdr:rowOff>
    </xdr:from>
    <xdr:to>
      <xdr:col>6</xdr:col>
      <xdr:colOff>38100</xdr:colOff>
      <xdr:row>98</xdr:row>
      <xdr:rowOff>80282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8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71409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7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4826</xdr:rowOff>
    </xdr:from>
    <xdr:to>
      <xdr:col>55</xdr:col>
      <xdr:colOff>0</xdr:colOff>
      <xdr:row>37</xdr:row>
      <xdr:rowOff>40640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348476"/>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41419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8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4826</xdr:rowOff>
    </xdr:from>
    <xdr:to>
      <xdr:col>50</xdr:col>
      <xdr:colOff>114300</xdr:colOff>
      <xdr:row>38</xdr:row>
      <xdr:rowOff>1016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348476"/>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125239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79502</xdr:rowOff>
    </xdr:from>
    <xdr:to>
      <xdr:col>45</xdr:col>
      <xdr:colOff>177800</xdr:colOff>
      <xdr:row>38</xdr:row>
      <xdr:rowOff>1016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423152"/>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161307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20828</xdr:rowOff>
    </xdr:from>
    <xdr:to>
      <xdr:col>41</xdr:col>
      <xdr:colOff>50800</xdr:colOff>
      <xdr:row>37</xdr:row>
      <xdr:rowOff>79502</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021578"/>
          <a:ext cx="889000" cy="40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163339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161290</xdr:rowOff>
    </xdr:from>
    <xdr:to>
      <xdr:col>55</xdr:col>
      <xdr:colOff>50800</xdr:colOff>
      <xdr:row>37</xdr:row>
      <xdr:rowOff>91440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12717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125476</xdr:rowOff>
    </xdr:from>
    <xdr:to>
      <xdr:col>50</xdr:col>
      <xdr:colOff>165100</xdr:colOff>
      <xdr:row>37</xdr:row>
      <xdr:rowOff>55626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72153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07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121666</xdr:rowOff>
    </xdr:from>
    <xdr:to>
      <xdr:col>46</xdr:col>
      <xdr:colOff>38100</xdr:colOff>
      <xdr:row>38</xdr:row>
      <xdr:rowOff>51815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42943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558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28702</xdr:rowOff>
    </xdr:from>
    <xdr:to>
      <xdr:col>41</xdr:col>
      <xdr:colOff>101600</xdr:colOff>
      <xdr:row>37</xdr:row>
      <xdr:rowOff>130302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121429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141478</xdr:rowOff>
    </xdr:from>
    <xdr:to>
      <xdr:col>36</xdr:col>
      <xdr:colOff>165100</xdr:colOff>
      <xdr:row>35</xdr:row>
      <xdr:rowOff>71628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88155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746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11557</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926957"/>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129684</xdr:rowOff>
    </xdr:from>
    <xdr:ext cx="469744"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70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11557</xdr:rowOff>
    </xdr:from>
    <xdr:to>
      <xdr:col>55</xdr:col>
      <xdr:colOff>88900</xdr:colOff>
      <xdr:row>52</xdr:row>
      <xdr:rowOff>11557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92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128270</xdr:rowOff>
    </xdr:from>
    <xdr:to>
      <xdr:col>55</xdr:col>
      <xdr:colOff>0</xdr:colOff>
      <xdr:row>52</xdr:row>
      <xdr:rowOff>31496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8529320"/>
          <a:ext cx="838200" cy="4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50055</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22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71628</xdr:rowOff>
    </xdr:from>
    <xdr:to>
      <xdr:col>55</xdr:col>
      <xdr:colOff>50800</xdr:colOff>
      <xdr:row>58</xdr:row>
      <xdr:rowOff>1778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128270</xdr:rowOff>
    </xdr:from>
    <xdr:to>
      <xdr:col>50</xdr:col>
      <xdr:colOff>114300</xdr:colOff>
      <xdr:row>53</xdr:row>
      <xdr:rowOff>96266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8529320"/>
          <a:ext cx="889000" cy="6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49657</xdr:rowOff>
    </xdr:from>
    <xdr:to>
      <xdr:col>50</xdr:col>
      <xdr:colOff>165100</xdr:colOff>
      <xdr:row>57</xdr:row>
      <xdr:rowOff>151257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142384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72136</xdr:rowOff>
    </xdr:from>
    <xdr:to>
      <xdr:col>45</xdr:col>
      <xdr:colOff>177800</xdr:colOff>
      <xdr:row>53</xdr:row>
      <xdr:rowOff>96266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1589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46736</xdr:rowOff>
    </xdr:from>
    <xdr:to>
      <xdr:col>46</xdr:col>
      <xdr:colOff>38100</xdr:colOff>
      <xdr:row>57</xdr:row>
      <xdr:rowOff>148336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139463</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72136</xdr:rowOff>
    </xdr:from>
    <xdr:to>
      <xdr:col>41</xdr:col>
      <xdr:colOff>50800</xdr:colOff>
      <xdr:row>53</xdr:row>
      <xdr:rowOff>130302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158986"/>
          <a:ext cx="889000" cy="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59944</xdr:rowOff>
    </xdr:from>
    <xdr:to>
      <xdr:col>41</xdr:col>
      <xdr:colOff>101600</xdr:colOff>
      <xdr:row>57</xdr:row>
      <xdr:rowOff>161544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152671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43307</xdr:rowOff>
    </xdr:from>
    <xdr:to>
      <xdr:col>36</xdr:col>
      <xdr:colOff>165100</xdr:colOff>
      <xdr:row>57</xdr:row>
      <xdr:rowOff>144907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136034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152146</xdr:rowOff>
    </xdr:from>
    <xdr:to>
      <xdr:col>55</xdr:col>
      <xdr:colOff>50800</xdr:colOff>
      <xdr:row>52</xdr:row>
      <xdr:rowOff>82296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88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85234</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8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77470</xdr:rowOff>
    </xdr:from>
    <xdr:to>
      <xdr:col>50</xdr:col>
      <xdr:colOff>165100</xdr:colOff>
      <xdr:row>50</xdr:row>
      <xdr:rowOff>7620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84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48</xdr:row>
      <xdr:rowOff>24147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82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45466</xdr:rowOff>
    </xdr:from>
    <xdr:to>
      <xdr:col>46</xdr:col>
      <xdr:colOff>38100</xdr:colOff>
      <xdr:row>53</xdr:row>
      <xdr:rowOff>147066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13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51</xdr:row>
      <xdr:rowOff>163593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890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21336</xdr:rowOff>
    </xdr:from>
    <xdr:to>
      <xdr:col>41</xdr:col>
      <xdr:colOff>101600</xdr:colOff>
      <xdr:row>53</xdr:row>
      <xdr:rowOff>122936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10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51</xdr:row>
      <xdr:rowOff>139463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888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79502</xdr:rowOff>
    </xdr:from>
    <xdr:to>
      <xdr:col>36</xdr:col>
      <xdr:colOff>165100</xdr:colOff>
      <xdr:row>54</xdr:row>
      <xdr:rowOff>9652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16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52</xdr:row>
      <xdr:rowOff>26179</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894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118146</xdr:rowOff>
    </xdr:from>
    <xdr:to>
      <xdr:col>55</xdr:col>
      <xdr:colOff>0</xdr:colOff>
      <xdr:row>77</xdr:row>
      <xdr:rowOff>1560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2976896"/>
          <a:ext cx="8382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166315</xdr:rowOff>
    </xdr:from>
    <xdr:to>
      <xdr:col>50</xdr:col>
      <xdr:colOff>114300</xdr:colOff>
      <xdr:row>77</xdr:row>
      <xdr:rowOff>1560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196515"/>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166315</xdr:rowOff>
    </xdr:from>
    <xdr:to>
      <xdr:col>45</xdr:col>
      <xdr:colOff>177800</xdr:colOff>
      <xdr:row>77</xdr:row>
      <xdr:rowOff>102471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196515"/>
          <a:ext cx="889000" cy="10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102471</xdr:rowOff>
    </xdr:from>
    <xdr:to>
      <xdr:col>41</xdr:col>
      <xdr:colOff>50800</xdr:colOff>
      <xdr:row>77</xdr:row>
      <xdr:rowOff>150411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304121"/>
          <a:ext cx="889000" cy="4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67346</xdr:rowOff>
    </xdr:from>
    <xdr:to>
      <xdr:col>55</xdr:col>
      <xdr:colOff>50800</xdr:colOff>
      <xdr:row>75</xdr:row>
      <xdr:rowOff>168946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292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45773</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90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122210</xdr:rowOff>
    </xdr:from>
    <xdr:to>
      <xdr:col>50</xdr:col>
      <xdr:colOff>165100</xdr:colOff>
      <xdr:row>77</xdr:row>
      <xdr:rowOff>52360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1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43487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2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115515</xdr:rowOff>
    </xdr:from>
    <xdr:to>
      <xdr:col>46</xdr:col>
      <xdr:colOff>38100</xdr:colOff>
      <xdr:row>77</xdr:row>
      <xdr:rowOff>45665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1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36792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23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51671</xdr:rowOff>
    </xdr:from>
    <xdr:to>
      <xdr:col>41</xdr:col>
      <xdr:colOff>101600</xdr:colOff>
      <xdr:row>77</xdr:row>
      <xdr:rowOff>153271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144398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3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99611</xdr:rowOff>
    </xdr:from>
    <xdr:to>
      <xdr:col>36</xdr:col>
      <xdr:colOff>165100</xdr:colOff>
      <xdr:row>78</xdr:row>
      <xdr:rowOff>29761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20888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39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47509</xdr:rowOff>
    </xdr:from>
    <xdr:to>
      <xdr:col>55</xdr:col>
      <xdr:colOff>0</xdr:colOff>
      <xdr:row>93</xdr:row>
      <xdr:rowOff>165368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5820909"/>
          <a:ext cx="838200" cy="28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148088</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921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165368</xdr:rowOff>
    </xdr:from>
    <xdr:to>
      <xdr:col>50</xdr:col>
      <xdr:colOff>114300</xdr:colOff>
      <xdr:row>94</xdr:row>
      <xdr:rowOff>94503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11021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111472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139015</xdr:rowOff>
    </xdr:from>
    <xdr:to>
      <xdr:col>45</xdr:col>
      <xdr:colOff>177800</xdr:colOff>
      <xdr:row>94</xdr:row>
      <xdr:rowOff>94503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083865"/>
          <a:ext cx="889000" cy="12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139015</xdr:rowOff>
    </xdr:from>
    <xdr:to>
      <xdr:col>41</xdr:col>
      <xdr:colOff>50800</xdr:colOff>
      <xdr:row>93</xdr:row>
      <xdr:rowOff>165826</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08386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64315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168159</xdr:rowOff>
    </xdr:from>
    <xdr:to>
      <xdr:col>55</xdr:col>
      <xdr:colOff>50800</xdr:colOff>
      <xdr:row>92</xdr:row>
      <xdr:rowOff>98309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7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19586</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6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114568</xdr:rowOff>
    </xdr:from>
    <xdr:to>
      <xdr:col>50</xdr:col>
      <xdr:colOff>165100</xdr:colOff>
      <xdr:row>94</xdr:row>
      <xdr:rowOff>44718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0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35845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43703</xdr:rowOff>
    </xdr:from>
    <xdr:to>
      <xdr:col>46</xdr:col>
      <xdr:colOff>38100</xdr:colOff>
      <xdr:row>94</xdr:row>
      <xdr:rowOff>145303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16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136430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25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88215</xdr:rowOff>
    </xdr:from>
    <xdr:to>
      <xdr:col>41</xdr:col>
      <xdr:colOff>101600</xdr:colOff>
      <xdr:row>94</xdr:row>
      <xdr:rowOff>18365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0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9492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12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115026</xdr:rowOff>
    </xdr:from>
    <xdr:to>
      <xdr:col>36</xdr:col>
      <xdr:colOff>165100</xdr:colOff>
      <xdr:row>94</xdr:row>
      <xdr:rowOff>45176</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0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36303</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15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148027</xdr:rowOff>
    </xdr:from>
    <xdr:to>
      <xdr:col>85</xdr:col>
      <xdr:colOff>127000</xdr:colOff>
      <xdr:row>37</xdr:row>
      <xdr:rowOff>6132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5481300" y="6148777"/>
          <a:ext cx="838200" cy="20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71772</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901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116513</xdr:rowOff>
    </xdr:from>
    <xdr:to>
      <xdr:col>81</xdr:col>
      <xdr:colOff>50800</xdr:colOff>
      <xdr:row>37</xdr:row>
      <xdr:rowOff>6132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4592300" y="6288713"/>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151837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13153</xdr:rowOff>
    </xdr:from>
    <xdr:to>
      <xdr:col>76</xdr:col>
      <xdr:colOff>114300</xdr:colOff>
      <xdr:row>36</xdr:row>
      <xdr:rowOff>116513</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3703300" y="6013903"/>
          <a:ext cx="889000" cy="27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28719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13153</xdr:rowOff>
    </xdr:from>
    <xdr:to>
      <xdr:col>71</xdr:col>
      <xdr:colOff>177800</xdr:colOff>
      <xdr:row>35</xdr:row>
      <xdr:rowOff>148191</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flipV="1">
          <a:off x="12814300" y="6013903"/>
          <a:ext cx="889000" cy="1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39496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113791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97227</xdr:rowOff>
    </xdr:from>
    <xdr:to>
      <xdr:col>85</xdr:col>
      <xdr:colOff>177800</xdr:colOff>
      <xdr:row>36</xdr:row>
      <xdr:rowOff>27377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609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75654</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607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126782</xdr:rowOff>
    </xdr:from>
    <xdr:to>
      <xdr:col>81</xdr:col>
      <xdr:colOff>101600</xdr:colOff>
      <xdr:row>37</xdr:row>
      <xdr:rowOff>56932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62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48059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63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65713</xdr:rowOff>
    </xdr:from>
    <xdr:to>
      <xdr:col>76</xdr:col>
      <xdr:colOff>165100</xdr:colOff>
      <xdr:row>36</xdr:row>
      <xdr:rowOff>167313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62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158440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63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133803</xdr:rowOff>
    </xdr:from>
    <xdr:to>
      <xdr:col>72</xdr:col>
      <xdr:colOff>38100</xdr:colOff>
      <xdr:row>35</xdr:row>
      <xdr:rowOff>63953</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59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55080</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605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97391</xdr:rowOff>
    </xdr:from>
    <xdr:to>
      <xdr:col>67</xdr:col>
      <xdr:colOff>101600</xdr:colOff>
      <xdr:row>36</xdr:row>
      <xdr:rowOff>27541</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60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18668</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619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27709</xdr:rowOff>
    </xdr:from>
    <xdr:to>
      <xdr:col>85</xdr:col>
      <xdr:colOff>127000</xdr:colOff>
      <xdr:row>52</xdr:row>
      <xdr:rowOff>72400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8943109"/>
          <a:ext cx="8382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113321</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028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27709</xdr:rowOff>
    </xdr:from>
    <xdr:to>
      <xdr:col>81</xdr:col>
      <xdr:colOff>50800</xdr:colOff>
      <xdr:row>59</xdr:row>
      <xdr:rowOff>53495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8943109"/>
          <a:ext cx="889000" cy="122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50182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3523</xdr:rowOff>
    </xdr:from>
    <xdr:to>
      <xdr:col>76</xdr:col>
      <xdr:colOff>114300</xdr:colOff>
      <xdr:row>59</xdr:row>
      <xdr:rowOff>53495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10119073"/>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3523</xdr:rowOff>
    </xdr:from>
    <xdr:to>
      <xdr:col>71</xdr:col>
      <xdr:colOff>177800</xdr:colOff>
      <xdr:row>59</xdr:row>
      <xdr:rowOff>34772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10119073"/>
          <a:ext cx="889000" cy="3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34571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46435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21600</xdr:rowOff>
    </xdr:from>
    <xdr:to>
      <xdr:col>85</xdr:col>
      <xdr:colOff>177800</xdr:colOff>
      <xdr:row>52</xdr:row>
      <xdr:rowOff>123200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89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107977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885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148359</xdr:rowOff>
    </xdr:from>
    <xdr:to>
      <xdr:col>81</xdr:col>
      <xdr:colOff>101600</xdr:colOff>
      <xdr:row>52</xdr:row>
      <xdr:rowOff>78509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889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95036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86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2695</xdr:rowOff>
    </xdr:from>
    <xdr:to>
      <xdr:col>76</xdr:col>
      <xdr:colOff>165100</xdr:colOff>
      <xdr:row>59</xdr:row>
      <xdr:rowOff>104295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1011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95422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124173</xdr:rowOff>
    </xdr:from>
    <xdr:to>
      <xdr:col>72</xdr:col>
      <xdr:colOff>38100</xdr:colOff>
      <xdr:row>59</xdr:row>
      <xdr:rowOff>54323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100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45450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16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155422</xdr:rowOff>
    </xdr:from>
    <xdr:to>
      <xdr:col>67</xdr:col>
      <xdr:colOff>101600</xdr:colOff>
      <xdr:row>59</xdr:row>
      <xdr:rowOff>85572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76699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9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34658</xdr:rowOff>
    </xdr:from>
    <xdr:to>
      <xdr:col>85</xdr:col>
      <xdr:colOff>126364</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379058"/>
          <a:ext cx="1269" cy="1019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152785</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1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34658</xdr:rowOff>
    </xdr:from>
    <xdr:to>
      <xdr:col>86</xdr:col>
      <xdr:colOff>25400</xdr:colOff>
      <xdr:row>72</xdr:row>
      <xdr:rowOff>34658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379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19514</xdr:rowOff>
    </xdr:from>
    <xdr:to>
      <xdr:col>85</xdr:col>
      <xdr:colOff>127000</xdr:colOff>
      <xdr:row>72</xdr:row>
      <xdr:rowOff>34658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2192464"/>
          <a:ext cx="838200" cy="1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41724</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43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63297</xdr:rowOff>
    </xdr:from>
    <xdr:to>
      <xdr:col>85</xdr:col>
      <xdr:colOff>177800</xdr:colOff>
      <xdr:row>77</xdr:row>
      <xdr:rowOff>164897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6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19514</xdr:rowOff>
    </xdr:from>
    <xdr:to>
      <xdr:col>81</xdr:col>
      <xdr:colOff>50800</xdr:colOff>
      <xdr:row>72</xdr:row>
      <xdr:rowOff>16770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2192464"/>
          <a:ext cx="8890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99588</xdr:rowOff>
    </xdr:from>
    <xdr:to>
      <xdr:col>81</xdr:col>
      <xdr:colOff>101600</xdr:colOff>
      <xdr:row>78</xdr:row>
      <xdr:rowOff>29738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20865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393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16770</xdr:rowOff>
    </xdr:from>
    <xdr:to>
      <xdr:col>76</xdr:col>
      <xdr:colOff>114300</xdr:colOff>
      <xdr:row>77</xdr:row>
      <xdr:rowOff>159589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2361170"/>
          <a:ext cx="889000" cy="100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99816</xdr:rowOff>
    </xdr:from>
    <xdr:to>
      <xdr:col>76</xdr:col>
      <xdr:colOff>165100</xdr:colOff>
      <xdr:row>78</xdr:row>
      <xdr:rowOff>29966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21093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39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159589</xdr:rowOff>
    </xdr:from>
    <xdr:to>
      <xdr:col>71</xdr:col>
      <xdr:colOff>177800</xdr:colOff>
      <xdr:row>78</xdr:row>
      <xdr:rowOff>19399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361239"/>
          <a:ext cx="8890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112388</xdr:rowOff>
    </xdr:from>
    <xdr:to>
      <xdr:col>72</xdr:col>
      <xdr:colOff>38100</xdr:colOff>
      <xdr:row>78</xdr:row>
      <xdr:rowOff>42538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33665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40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102445</xdr:rowOff>
    </xdr:from>
    <xdr:to>
      <xdr:col>67</xdr:col>
      <xdr:colOff>101600</xdr:colOff>
      <xdr:row>78</xdr:row>
      <xdr:rowOff>32595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49122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155308</xdr:rowOff>
    </xdr:from>
    <xdr:to>
      <xdr:col>85</xdr:col>
      <xdr:colOff>177800</xdr:colOff>
      <xdr:row>72</xdr:row>
      <xdr:rowOff>85458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23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108335</xdr:rowOff>
    </xdr:from>
    <xdr:ext cx="534377"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22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140164</xdr:rowOff>
    </xdr:from>
    <xdr:to>
      <xdr:col>81</xdr:col>
      <xdr:colOff>101600</xdr:colOff>
      <xdr:row>71</xdr:row>
      <xdr:rowOff>70314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214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86841</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14111" y="119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137420</xdr:rowOff>
    </xdr:from>
    <xdr:to>
      <xdr:col>76</xdr:col>
      <xdr:colOff>165100</xdr:colOff>
      <xdr:row>72</xdr:row>
      <xdr:rowOff>67570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23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84097</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25111" y="120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108789</xdr:rowOff>
    </xdr:from>
    <xdr:to>
      <xdr:col>72</xdr:col>
      <xdr:colOff>38100</xdr:colOff>
      <xdr:row>78</xdr:row>
      <xdr:rowOff>38939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3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55466</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08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140049</xdr:rowOff>
    </xdr:from>
    <xdr:to>
      <xdr:col>67</xdr:col>
      <xdr:colOff>101600</xdr:colOff>
      <xdr:row>78</xdr:row>
      <xdr:rowOff>70199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61326</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43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149358</xdr:rowOff>
    </xdr:from>
    <xdr:to>
      <xdr:col>85</xdr:col>
      <xdr:colOff>127000</xdr:colOff>
      <xdr:row>98</xdr:row>
      <xdr:rowOff>155054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951458"/>
          <a:ext cx="8382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1667</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6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150349</xdr:rowOff>
    </xdr:from>
    <xdr:to>
      <xdr:col>81</xdr:col>
      <xdr:colOff>50800</xdr:colOff>
      <xdr:row>98</xdr:row>
      <xdr:rowOff>155054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952449"/>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107987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150349</xdr:rowOff>
    </xdr:from>
    <xdr:to>
      <xdr:col>76</xdr:col>
      <xdr:colOff>114300</xdr:colOff>
      <xdr:row>98</xdr:row>
      <xdr:rowOff>156350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952449"/>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95966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144424</xdr:rowOff>
    </xdr:from>
    <xdr:to>
      <xdr:col>71</xdr:col>
      <xdr:colOff>177800</xdr:colOff>
      <xdr:row>98</xdr:row>
      <xdr:rowOff>156350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946524"/>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85259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91870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98558</xdr:rowOff>
    </xdr:from>
    <xdr:to>
      <xdr:col>85</xdr:col>
      <xdr:colOff>177800</xdr:colOff>
      <xdr:row>99</xdr:row>
      <xdr:rowOff>28708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9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76985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87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104254</xdr:rowOff>
    </xdr:from>
    <xdr:to>
      <xdr:col>81</xdr:col>
      <xdr:colOff>101600</xdr:colOff>
      <xdr:row>99</xdr:row>
      <xdr:rowOff>34404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90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25531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99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99549</xdr:rowOff>
    </xdr:from>
    <xdr:to>
      <xdr:col>76</xdr:col>
      <xdr:colOff>165100</xdr:colOff>
      <xdr:row>99</xdr:row>
      <xdr:rowOff>29699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90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20826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99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105550</xdr:rowOff>
    </xdr:from>
    <xdr:to>
      <xdr:col>72</xdr:col>
      <xdr:colOff>38100</xdr:colOff>
      <xdr:row>99</xdr:row>
      <xdr:rowOff>35700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9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26827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700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93624</xdr:rowOff>
    </xdr:from>
    <xdr:to>
      <xdr:col>67</xdr:col>
      <xdr:colOff>101600</xdr:colOff>
      <xdr:row>99</xdr:row>
      <xdr:rowOff>23774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8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14901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98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18977</xdr:rowOff>
    </xdr:from>
    <xdr:to>
      <xdr:col>116</xdr:col>
      <xdr:colOff>63500</xdr:colOff>
      <xdr:row>39</xdr:row>
      <xdr:rowOff>32367</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1323300" y="6705527"/>
          <a:ext cx="8382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32367</xdr:rowOff>
    </xdr:from>
    <xdr:to>
      <xdr:col>111</xdr:col>
      <xdr:colOff>177800</xdr:colOff>
      <xdr:row>39</xdr:row>
      <xdr:rowOff>35523</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6718917"/>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107369</xdr:rowOff>
    </xdr:from>
    <xdr:to>
      <xdr:col>107</xdr:col>
      <xdr:colOff>50800</xdr:colOff>
      <xdr:row>39</xdr:row>
      <xdr:rowOff>35523</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622469"/>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64915</xdr:rowOff>
    </xdr:from>
    <xdr:to>
      <xdr:col>102</xdr:col>
      <xdr:colOff>114300</xdr:colOff>
      <xdr:row>38</xdr:row>
      <xdr:rowOff>107369</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58001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139627</xdr:rowOff>
    </xdr:from>
    <xdr:to>
      <xdr:col>116</xdr:col>
      <xdr:colOff>114300</xdr:colOff>
      <xdr:row>39</xdr:row>
      <xdr:rowOff>69777</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5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54554</xdr:rowOff>
    </xdr:from>
    <xdr:ext cx="378565"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6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153017</xdr:rowOff>
    </xdr:from>
    <xdr:to>
      <xdr:col>112</xdr:col>
      <xdr:colOff>38100</xdr:colOff>
      <xdr:row>39</xdr:row>
      <xdr:rowOff>83167</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74294</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4017" y="676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156173</xdr:rowOff>
    </xdr:from>
    <xdr:to>
      <xdr:col>107</xdr:col>
      <xdr:colOff>101600</xdr:colOff>
      <xdr:row>39</xdr:row>
      <xdr:rowOff>86323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7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77450</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5017" y="6764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56569</xdr:rowOff>
    </xdr:from>
    <xdr:to>
      <xdr:col>102</xdr:col>
      <xdr:colOff>165100</xdr:colOff>
      <xdr:row>38</xdr:row>
      <xdr:rowOff>158169</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5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149296</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666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14115</xdr:rowOff>
    </xdr:from>
    <xdr:to>
      <xdr:col>98</xdr:col>
      <xdr:colOff>38100</xdr:colOff>
      <xdr:row>38</xdr:row>
      <xdr:rowOff>115715</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5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106842</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662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27,172</a:t>
          </a:r>
          <a:r>
            <a:rPr kumimoji="1" lang="ja-JP" altLang="en-US" sz="1300">
              <a:latin typeface="ＭＳ Ｐゴシック" panose="020B0600070205080204" pitchFamily="50" charset="-128"/>
              <a:ea typeface="ＭＳ Ｐゴシック" panose="020B0600070205080204" pitchFamily="50" charset="-128"/>
            </a:rPr>
            <a:t>円となっている。決算全体で見ると、前年度と比べ</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5,314</a:t>
          </a:r>
          <a:r>
            <a:rPr kumimoji="1" lang="ja-JP" altLang="en-US" sz="1300">
              <a:latin typeface="ＭＳ Ｐゴシック" panose="020B0600070205080204" pitchFamily="50" charset="-128"/>
              <a:ea typeface="ＭＳ Ｐゴシック" panose="020B0600070205080204" pitchFamily="50" charset="-128"/>
            </a:rPr>
            <a:t>万円減の</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4,693</a:t>
          </a:r>
          <a:r>
            <a:rPr kumimoji="1" lang="ja-JP" altLang="en-US" sz="1300">
              <a:latin typeface="ＭＳ Ｐゴシック" panose="020B0600070205080204" pitchFamily="50" charset="-128"/>
              <a:ea typeface="ＭＳ Ｐゴシック" panose="020B0600070205080204" pitchFamily="50" charset="-128"/>
            </a:rPr>
            <a:t>万円となっており、災害廃棄物処理経費が</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9,630</a:t>
          </a:r>
          <a:r>
            <a:rPr kumimoji="1" lang="ja-JP" altLang="en-US" sz="1300">
              <a:latin typeface="ＭＳ Ｐゴシック" panose="020B0600070205080204" pitchFamily="50" charset="-128"/>
              <a:ea typeface="ＭＳ Ｐゴシック" panose="020B0600070205080204" pitchFamily="50" charset="-128"/>
            </a:rPr>
            <a:t>万円減少したことが主な要因である。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9,552</a:t>
          </a:r>
          <a:r>
            <a:rPr kumimoji="1" lang="ja-JP" altLang="en-US" sz="1300">
              <a:latin typeface="ＭＳ Ｐゴシック" panose="020B0600070205080204" pitchFamily="50" charset="-128"/>
              <a:ea typeface="ＭＳ Ｐゴシック" panose="020B0600070205080204" pitchFamily="50" charset="-128"/>
            </a:rPr>
            <a:t>円となっている。決算全体で見ると、前年度と比べ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8,402</a:t>
          </a:r>
          <a:r>
            <a:rPr kumimoji="1" lang="ja-JP" altLang="en-US" sz="1300">
              <a:latin typeface="ＭＳ Ｐゴシック" panose="020B0600070205080204" pitchFamily="50" charset="-128"/>
              <a:ea typeface="ＭＳ Ｐゴシック" panose="020B0600070205080204" pitchFamily="50" charset="-128"/>
            </a:rPr>
            <a:t>万円減の</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1,602</a:t>
          </a:r>
          <a:r>
            <a:rPr kumimoji="1" lang="ja-JP" altLang="en-US" sz="1300">
              <a:latin typeface="ＭＳ Ｐゴシック" panose="020B0600070205080204" pitchFamily="50" charset="-128"/>
              <a:ea typeface="ＭＳ Ｐゴシック" panose="020B0600070205080204" pitchFamily="50" charset="-128"/>
            </a:rPr>
            <a:t>万円となっており、熊本地震に係る農業用施設の復旧経費が</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3,289</a:t>
          </a:r>
          <a:r>
            <a:rPr kumimoji="1" lang="ja-JP" altLang="en-US" sz="1300">
              <a:latin typeface="ＭＳ Ｐゴシック" panose="020B0600070205080204" pitchFamily="50" charset="-128"/>
              <a:ea typeface="ＭＳ Ｐゴシック" panose="020B0600070205080204" pitchFamily="50" charset="-128"/>
            </a:rPr>
            <a:t>万円増加したことなどによる。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20,410</a:t>
          </a:r>
          <a:r>
            <a:rPr kumimoji="1" lang="ja-JP" altLang="en-US" sz="1300">
              <a:latin typeface="ＭＳ Ｐゴシック" panose="020B0600070205080204" pitchFamily="50" charset="-128"/>
              <a:ea typeface="ＭＳ Ｐゴシック" panose="020B0600070205080204" pitchFamily="50" charset="-128"/>
            </a:rPr>
            <a:t>円となっている。決算全体でみると、前年度と比べ</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8,405</a:t>
          </a:r>
          <a:r>
            <a:rPr kumimoji="1" lang="ja-JP" altLang="en-US" sz="1300">
              <a:latin typeface="ＭＳ Ｐゴシック" panose="020B0600070205080204" pitchFamily="50" charset="-128"/>
              <a:ea typeface="ＭＳ Ｐゴシック" panose="020B0600070205080204" pitchFamily="50" charset="-128"/>
            </a:rPr>
            <a:t>万円増の</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9,868</a:t>
          </a:r>
          <a:r>
            <a:rPr kumimoji="1" lang="ja-JP" altLang="en-US" sz="1300">
              <a:latin typeface="ＭＳ Ｐゴシック" panose="020B0600070205080204" pitchFamily="50" charset="-128"/>
              <a:ea typeface="ＭＳ Ｐゴシック" panose="020B0600070205080204" pitchFamily="50" charset="-128"/>
            </a:rPr>
            <a:t>万円となっており、熊本城ホール整備事業が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9,010</a:t>
          </a:r>
          <a:r>
            <a:rPr kumimoji="1" lang="ja-JP" altLang="en-US" sz="1300">
              <a:latin typeface="ＭＳ Ｐゴシック" panose="020B0600070205080204" pitchFamily="50" charset="-128"/>
              <a:ea typeface="ＭＳ Ｐゴシック" panose="020B0600070205080204" pitchFamily="50" charset="-128"/>
            </a:rPr>
            <a:t>万円増加したことが主な要因である。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・教育費は、住民一当たり</a:t>
          </a:r>
          <a:r>
            <a:rPr kumimoji="1" lang="en-US" altLang="ja-JP" sz="1300">
              <a:latin typeface="ＭＳ Ｐゴシック" panose="020B0600070205080204" pitchFamily="50" charset="-128"/>
              <a:ea typeface="ＭＳ Ｐゴシック" panose="020B0600070205080204" pitchFamily="50" charset="-128"/>
            </a:rPr>
            <a:t>87,944</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において権限移譲に伴う県費負担教職員の増等により人件費が増加したものの、決算全体で見ると、前年度と比べ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5,389</a:t>
          </a:r>
          <a:r>
            <a:rPr kumimoji="1" lang="ja-JP" altLang="en-US" sz="1300">
              <a:latin typeface="ＭＳ Ｐゴシック" panose="020B0600070205080204" pitchFamily="50" charset="-128"/>
              <a:ea typeface="ＭＳ Ｐゴシック" panose="020B0600070205080204" pitchFamily="50" charset="-128"/>
            </a:rPr>
            <a:t>万円減の</a:t>
          </a:r>
          <a:r>
            <a:rPr kumimoji="1" lang="en-US" altLang="ja-JP" sz="1300">
              <a:latin typeface="ＭＳ Ｐゴシック" panose="020B0600070205080204" pitchFamily="50" charset="-128"/>
              <a:ea typeface="ＭＳ Ｐゴシック" panose="020B0600070205080204" pitchFamily="50" charset="-128"/>
            </a:rPr>
            <a:t>645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6,047</a:t>
          </a:r>
          <a:r>
            <a:rPr kumimoji="1" lang="ja-JP" altLang="en-US" sz="1300">
              <a:latin typeface="ＭＳ Ｐゴシック" panose="020B0600070205080204" pitchFamily="50" charset="-128"/>
              <a:ea typeface="ＭＳ Ｐゴシック" panose="020B0600070205080204" pitchFamily="50" charset="-128"/>
            </a:rPr>
            <a:t>万円となっており、博物館展示整備経費が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万円減少したことなどによる。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17,838</a:t>
          </a:r>
          <a:r>
            <a:rPr kumimoji="1" lang="ja-JP" altLang="en-US" sz="1300">
              <a:latin typeface="ＭＳ Ｐゴシック" panose="020B0600070205080204" pitchFamily="50" charset="-128"/>
              <a:ea typeface="ＭＳ Ｐゴシック" panose="020B0600070205080204" pitchFamily="50" charset="-128"/>
            </a:rPr>
            <a:t>円となっている。決算全体で見ると、前年度に比べ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万円減の</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9,476</a:t>
          </a:r>
          <a:r>
            <a:rPr kumimoji="1" lang="ja-JP" altLang="en-US" sz="1300">
              <a:latin typeface="ＭＳ Ｐゴシック" panose="020B0600070205080204" pitchFamily="50" charset="-128"/>
              <a:ea typeface="ＭＳ Ｐゴシック" panose="020B0600070205080204" pitchFamily="50" charset="-128"/>
            </a:rPr>
            <a:t>万円となっており、復旧の進捗に伴い、熊本地震災害復旧に係る事業費が減少したことが主な要因である。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年度において、熊本地震に係る災害復旧等の臨時の財政需要があり、財政調整基金を取崩して対応したため、実質単年度収支は赤字となっていた。しかし、平成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年度においては、財政調整基金の実質的な取崩しは行わず、また、実質収支は前年と同程度で推移したため、実質単年度収支は黒字となった。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年度の国民健康保険会計については、平成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年度に受け入</a:t>
          </a:r>
        </a:p>
        <a:p>
          <a:r>
            <a:rPr kumimoji="1" lang="ja-JP" altLang="en-US" sz="1400">
              <a:latin typeface="ＭＳ ゴシック" pitchFamily="49" charset="-128"/>
              <a:ea typeface="ＭＳ ゴシック" pitchFamily="49" charset="-128"/>
            </a:rPr>
            <a:t>　れた国庫負担金等の一部について約</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億円の返還が発生したもの</a:t>
          </a:r>
        </a:p>
        <a:p>
          <a:r>
            <a:rPr kumimoji="1" lang="ja-JP" altLang="en-US" sz="1400">
              <a:latin typeface="ＭＳ ゴシック" pitchFamily="49" charset="-128"/>
              <a:ea typeface="ＭＳ ゴシック" pitchFamily="49" charset="-128"/>
            </a:rPr>
            <a:t>　の、保険料収納率の向上に伴う保険料収入の増や、県の特別交付</a:t>
          </a:r>
        </a:p>
        <a:p>
          <a:r>
            <a:rPr kumimoji="1" lang="ja-JP" altLang="en-US" sz="1400">
              <a:latin typeface="ＭＳ ゴシック" pitchFamily="49" charset="-128"/>
              <a:ea typeface="ＭＳ ゴシック" pitchFamily="49" charset="-128"/>
            </a:rPr>
            <a:t>　金の増等により、単年度収支は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億円の赤字となったもの。</a:t>
          </a:r>
        </a:p>
        <a:p>
          <a:r>
            <a:rPr kumimoji="1" lang="ja-JP" altLang="en-US" sz="1400">
              <a:latin typeface="ＭＳ ゴシック" pitchFamily="49" charset="-128"/>
              <a:ea typeface="ＭＳ ゴシック" pitchFamily="49" charset="-128"/>
            </a:rPr>
            <a:t>・しかしながら、国民健康保険会計においては、依然として累積赤</a:t>
          </a:r>
        </a:p>
        <a:p>
          <a:r>
            <a:rPr kumimoji="1" lang="ja-JP" altLang="en-US" sz="1400">
              <a:latin typeface="ＭＳ ゴシック" pitchFamily="49" charset="-128"/>
              <a:ea typeface="ＭＳ ゴシック" pitchFamily="49" charset="-128"/>
            </a:rPr>
            <a:t>　字を抱えていることから、今後も引き続き保険料収納率の向上対</a:t>
          </a:r>
        </a:p>
        <a:p>
          <a:r>
            <a:rPr kumimoji="1" lang="ja-JP" altLang="en-US" sz="1400">
              <a:latin typeface="ＭＳ ゴシック" pitchFamily="49" charset="-128"/>
              <a:ea typeface="ＭＳ ゴシック" pitchFamily="49" charset="-128"/>
            </a:rPr>
            <a:t>　策や医療費の適正化等に積極的に取り組み、単年度収支の黒字化</a:t>
          </a:r>
        </a:p>
        <a:p>
          <a:r>
            <a:rPr kumimoji="1" lang="ja-JP" altLang="en-US" sz="1400">
              <a:latin typeface="ＭＳ ゴシック" pitchFamily="49" charset="-128"/>
              <a:ea typeface="ＭＳ ゴシック" pitchFamily="49" charset="-128"/>
            </a:rPr>
            <a:t>　及び累積赤字の解消に努める。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政令指定都市への移行前から取り組んできた、投資的経費の抑制や繰上償還等の影響で、臨時財政対策債分を除く元利償還金が減少しており、また、下水道会計をはじめとする公営企業債の元利償還金が減少したこともあり、実質公債費比率の分子は減少傾向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分の１として設定しているのに対して、本市においては</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年償還（３年据置）で毎年度の発行額の積立額を</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分の１として設定しているため、減債基金残高と減債基金積立相当額に乖離が生じている。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・政令指定都市への移行前から取り組んできた、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baseline="0">
              <a:solidFill>
                <a:sysClr val="windowText" lastClr="00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投資的経費の抑制や繰上償還等の影響で、臨</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時財政対策債を除く市債残高が減少（平成</a:t>
          </a:r>
          <a:r>
            <a:rPr kumimoji="1" lang="en-US" altLang="ja-JP" sz="1400">
              <a:solidFill>
                <a:sysClr val="windowText" lastClr="000000"/>
              </a:solidFill>
              <a:latin typeface="ＭＳ ゴシック" pitchFamily="49" charset="-128"/>
              <a:ea typeface="ＭＳ ゴシック" pitchFamily="49" charset="-128"/>
            </a:rPr>
            <a:t>24</a:t>
          </a:r>
        </a:p>
        <a:p>
          <a:r>
            <a:rPr kumimoji="1" lang="ja-JP" altLang="en-US" sz="1400">
              <a:solidFill>
                <a:sysClr val="windowText" lastClr="000000"/>
              </a:solidFill>
              <a:latin typeface="ＭＳ ゴシック" pitchFamily="49" charset="-128"/>
              <a:ea typeface="ＭＳ ゴシック" pitchFamily="49" charset="-128"/>
            </a:rPr>
            <a:t>　年度から平成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年度で▲</a:t>
          </a:r>
          <a:r>
            <a:rPr kumimoji="1" lang="en-US" altLang="ja-JP" sz="1400">
              <a:solidFill>
                <a:sysClr val="windowText" lastClr="000000"/>
              </a:solidFill>
              <a:latin typeface="ＭＳ ゴシック" pitchFamily="49" charset="-128"/>
              <a:ea typeface="ＭＳ ゴシック" pitchFamily="49" charset="-128"/>
            </a:rPr>
            <a:t>13</a:t>
          </a:r>
          <a:r>
            <a:rPr kumimoji="1" lang="ja-JP" altLang="en-US" sz="1400">
              <a:solidFill>
                <a:sysClr val="windowText" lastClr="000000"/>
              </a:solidFill>
              <a:latin typeface="ＭＳ ゴシック" pitchFamily="49" charset="-128"/>
              <a:ea typeface="ＭＳ ゴシック" pitchFamily="49" charset="-128"/>
            </a:rPr>
            <a:t>億円）傾向にあっ</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たものの、平成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年度以降、熊本地震分の市</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債発行額の増等により、残高は増加傾向にあ</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・しかし、平成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年度においては、熊本地震に</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伴う雑損控除が減少したことによる市民税の</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増や、普通交付税の増などにより、分母とな</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る標準財政規模が増加したことや、公共施設</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等長寿命化基金及び熊本地震に伴う熊本城復</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元整備基金への積立の増により、将来負担比</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率の分子が減となったことで、平成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年度と</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比べ</a:t>
          </a:r>
          <a:r>
            <a:rPr kumimoji="1" lang="en-US" altLang="ja-JP" sz="1400">
              <a:solidFill>
                <a:sysClr val="windowText" lastClr="000000"/>
              </a:solidFill>
              <a:latin typeface="ＭＳ ゴシック" pitchFamily="49" charset="-128"/>
              <a:ea typeface="ＭＳ ゴシック" pitchFamily="49" charset="-128"/>
            </a:rPr>
            <a:t>11.2</a:t>
          </a:r>
          <a:r>
            <a:rPr kumimoji="1" lang="ja-JP" altLang="en-US" sz="1400">
              <a:solidFill>
                <a:sysClr val="windowText" lastClr="000000"/>
              </a:solidFill>
              <a:latin typeface="ＭＳ ゴシック" pitchFamily="49" charset="-128"/>
              <a:ea typeface="ＭＳ ゴシック" pitchFamily="49" charset="-128"/>
            </a:rPr>
            <a:t>ポイントの改善となった。</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熊本県熊本市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億円）を熊本城復元整備基金にを積み立てたこと、熊本地震関連事業に充てるため、平成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年熊本地震復興基金」の一部を取り崩したこと、自主財源の増収分の一部を活用し、「熊本市公共施設長寿命化等基金」へ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億円の積み立てをおこなったこと等により、基金全体の残高は、前年度と比べ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財政調整基金については、目標とする積立規模の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億円程度で現状維持、減債基金及びその他特定目的基金については、事業への活用により減少傾向を見込んでおり、基金全体としては、今後、減少傾向の予定。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・熊本城復元整備基金：本市の貴重な歴史的文化遺産である熊本城の復元整備及び災害復旧並びにその過程の公開その他これらに関連する事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業を実施すること（文化振興、災害対応）</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年熊本地震による災害からの早期の復興を図ること（被災者への直接的な支援や防災対策等）</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・熊本市公共施設長寿命化等基金：本市の公共施設の計画的な長寿命化及び更新を推進すること</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・熊本城復元整備基金：寄附金等の積立てによる増加（</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億円）、熊本城の復元事業に充てるための取崩し（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年熊本地震に関連する事業に充てるたの取崩し（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・熊本市公共施設長寿命化等基金：今後の公共施設の整備を計画的に進めるため、積立を行ったことによる増（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億円（皆増））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・熊本城復元整備基金：平成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年熊本地震により被災した熊本城の早期復旧及び復元を図るため、今後も計画的に取崩しを行う予定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年熊本地震による災害からの早期の復興を図るため、今後も計画的に取崩しを行う予定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・熊本市公共施設長寿命化等基金：今後の公共施設の整備を計画的に進めるため、今後、計画的に取崩しを行う予定</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運用収入のみを積み立てており、実質的な取崩しはなし。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経済事情の変動に対応する備えや新たな災害の発生などの将来的に見込まれる財政需要に対処するため、一定額を確保しておく必要があると考えている。目標とする積立規模については、第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次行財政改革計画（平成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年度実施計画において、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億円程度と設定している。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熊本地震により起債した災害復旧事業債の償還のために積み立てたものであり、今後、償還期の到来に合わせて随時取り崩していく。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その他、財政状況に応じた積立て及び取崩しを実施予定。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10864E0-CDC5-4DDD-B8A3-65ADEE515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856F1F0-72CC-4B09-8252-07552F6D40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6564659-3CEA-4368-8597-F6D831F1734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C278044-A9D2-4E64-BD32-1BCA65A2DD2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9448273-98DB-4E45-8980-9C7C0A39733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F7DD670-2403-46C9-B5D5-7D9B1E46499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3B33520-43F4-475E-AF2D-6EEACCAD1B9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F1D0635-A504-4E2C-97EF-4A153D60B1B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B0184D5-0549-4928-8102-F4CF338ADC7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A6B0946-86B2-44F6-A9E3-4AE763A55B1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8508625-1F4C-4DF6-A582-8A4A90C4EC2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7E428C3-8809-4D79-A9B5-698B79FF611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734,105
728,178
390.32
393,708,361
382,888,282
6,421,192
191,297,285
454,325,134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2EE8149-7E30-47CF-968E-CABF3A8CAB6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A60599F-82CD-43F5-9250-4C46BE46300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79E4C9E-34A7-433B-90BE-509C5510BA0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CCF751D-6DA1-4655-812B-2C79F5B8BBE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63FF277-8608-476A-BE56-29E58291782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F56D6D4-CDB0-4BCA-BD96-2361CCB0893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763B0FE-CC21-4A7D-AD79-34A2141C2F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AFD2B34-4471-4349-8BCE-944AAF94522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4139CD3-386F-4017-8936-F2CB9D842F5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ABE0408-FCD9-4F5D-B2A1-05B11B97DB7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4722B62-12DE-4FE4-A5D6-7A8383AAEF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7F0A954-F466-4E49-B902-907EA5BA63D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64104CE-B1A2-4C2B-8164-497957B3949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40F6EF3-08A1-49EC-8C78-1C19147A6F0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42507BC-C2A3-466F-A226-1A3258D9CC5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39829A8-9655-467A-A358-E63FCA29465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69A43EC-322D-45F1-86A2-2246075F5B7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AE04960F-471E-4FD3-98FE-5B15E35E82B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5F0FC8DC-B3C1-4C71-A61A-7D6A83D16723}"/>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581C5522-165A-48BE-9C04-CA9B8410ED3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273ADFD9-0B06-439C-9124-61F4C754000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67EA39B-FF8B-402A-BAC6-275FA45E420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7126CBF6-6882-47EB-8931-9D31E155CAE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D1584577-9E0F-41C9-8E31-9CCF2D0155F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C6D4F812-D85E-4579-8BBF-CC53925859E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71B30C71-4584-431E-B166-C2A7E5DE53C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1AB6B0DE-5D21-423E-9B05-EE6600CF229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BEB79F02-871B-4C91-8C28-CC4A3926EFF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5CB22694-9861-424C-BE79-2325706BCB7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A3970897-53B2-4BD2-B6CD-06268F12A89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E02EC18-2D34-49B5-9BCA-FED8C24D533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5D6CB32-E2DA-4511-B8E4-C2635D58950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D13E2D4-FE07-4DCF-9227-8696F9B4024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6ABD3FD6-3F17-443C-B63B-B9D3E74C982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本市</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公共施設は、庁舎、学校、市営住宅等</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建築から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年以上経過し</a:t>
          </a:r>
          <a:r>
            <a:rPr lang="ja-JP" altLang="en-US" sz="1100">
              <a:solidFill>
                <a:schemeClr val="dk1"/>
              </a:solidFill>
              <a:effectLst/>
              <a:latin typeface="+mn-lt"/>
              <a:ea typeface="+mn-ea"/>
              <a:cs typeface="+mn-cs"/>
            </a:rPr>
            <a:t>た建物が多く</a:t>
          </a:r>
          <a:r>
            <a:rPr lang="ja-JP" altLang="ja-JP" sz="1100">
              <a:solidFill>
                <a:schemeClr val="dk1"/>
              </a:solidFill>
              <a:effectLst/>
              <a:latin typeface="+mn-lt"/>
              <a:ea typeface="+mn-ea"/>
              <a:cs typeface="+mn-cs"/>
            </a:rPr>
            <a:t>老朽化が進んでいる</a:t>
          </a:r>
          <a:r>
            <a:rPr lang="ja-JP" altLang="en-US" sz="1100">
              <a:solidFill>
                <a:schemeClr val="dk1"/>
              </a:solidFill>
              <a:effectLst/>
              <a:latin typeface="+mn-lt"/>
              <a:ea typeface="+mn-ea"/>
              <a:cs typeface="+mn-cs"/>
            </a:rPr>
            <a:t>が、平成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年度にかけて、熊本地震により被災した資産の除却及び新規施設の供用開始等を行った結果、有形固定資産減価償却率が減少した。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45C02EA-31AD-4F54-8081-6779CDC0FDD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EB171C3F-268D-4B54-B0A6-5652B28F87C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6DEF0080-FA96-4DF3-963E-037C0AA8486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709F963C-AB97-4E00-91C3-5D1BE2C99D4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E8CEF212-D527-46BB-8C06-E9F69864C15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F163BE41-8F27-490F-9515-21EBB408A07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F63058EC-5AFA-4692-8429-E411B2769F0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14128F53-7190-438A-827B-30FFEA2E255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54B178B5-7FAB-43A9-A7F3-139594FF536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28E56801-9592-46E6-BDD9-9F5FEE2CCB7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73195C6B-722F-4AC8-836D-3C188522BE0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E0BBAEBE-A197-4DD8-8368-151FC9D7897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6084CE07-8E71-43D8-9382-292AF611ECC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5084FC3F-726B-4655-A04E-BC85B7B3319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71892458-F70F-4FE8-9D93-D5B414A2B35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C860B15F-39F0-4421-867D-C8A6A8A1A08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DE50D53-EF93-4801-A97E-B074CD858C6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C2B94D59-2478-4291-8835-3065E2BF55F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a:extLst>
            <a:ext uri="{FF2B5EF4-FFF2-40B4-BE49-F238E27FC236}">
              <a16:creationId xmlns:a16="http://schemas.microsoft.com/office/drawing/2014/main" id="{18FC7A0D-2D19-4A31-B8B6-875F3793CB69}"/>
            </a:ext>
          </a:extLst>
        </xdr:cNvPr>
        <xdr:cNvCxnSpPr/>
      </xdr:nvCxnSpPr>
      <xdr:spPr>
        <a:xfrm flipV="1">
          <a:off x="4760595" y="5230586"/>
          <a:ext cx="127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a:extLst>
            <a:ext uri="{FF2B5EF4-FFF2-40B4-BE49-F238E27FC236}">
              <a16:creationId xmlns:a16="http://schemas.microsoft.com/office/drawing/2014/main" id="{49186065-5312-4AF0-8E03-7E95BF5726BC}"/>
            </a:ext>
          </a:extLst>
        </xdr:cNvPr>
        <xdr:cNvSpPr txBox="1"/>
      </xdr:nvSpPr>
      <xdr:spPr>
        <a:xfrm>
          <a:off x="4813300" y="662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a:extLst>
            <a:ext uri="{FF2B5EF4-FFF2-40B4-BE49-F238E27FC236}">
              <a16:creationId xmlns:a16="http://schemas.microsoft.com/office/drawing/2014/main" id="{40D879A3-257A-4431-99FB-F42C024BB8CF}"/>
            </a:ext>
          </a:extLst>
        </xdr:cNvPr>
        <xdr:cNvCxnSpPr/>
      </xdr:nvCxnSpPr>
      <xdr:spPr>
        <a:xfrm>
          <a:off x="4673600" y="661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a:extLst>
            <a:ext uri="{FF2B5EF4-FFF2-40B4-BE49-F238E27FC236}">
              <a16:creationId xmlns:a16="http://schemas.microsoft.com/office/drawing/2014/main" id="{62D23147-04B6-4A71-A311-994A402BAC5B}"/>
            </a:ext>
          </a:extLst>
        </xdr:cNvPr>
        <xdr:cNvSpPr txBox="1"/>
      </xdr:nvSpPr>
      <xdr:spPr>
        <a:xfrm>
          <a:off x="4813300" y="500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a:extLst>
            <a:ext uri="{FF2B5EF4-FFF2-40B4-BE49-F238E27FC236}">
              <a16:creationId xmlns:a16="http://schemas.microsoft.com/office/drawing/2014/main" id="{6150535B-8F73-471D-AFF9-77546F5CBEF3}"/>
            </a:ext>
          </a:extLst>
        </xdr:cNvPr>
        <xdr:cNvCxnSpPr/>
      </xdr:nvCxnSpPr>
      <xdr:spPr>
        <a:xfrm>
          <a:off x="4673600" y="523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127350</xdr:rowOff>
    </xdr:from>
    <xdr:ext cx="405111" cy="259045"/>
    <xdr:sp macro="" textlink="">
      <xdr:nvSpPr>
        <xdr:cNvPr id="71" name="有形固定資産減価償却率平均値テキスト">
          <a:extLst>
            <a:ext uri="{FF2B5EF4-FFF2-40B4-BE49-F238E27FC236}">
              <a16:creationId xmlns:a16="http://schemas.microsoft.com/office/drawing/2014/main" id="{3D9E36B4-358F-4C72-B076-ED019C867E12}"/>
            </a:ext>
          </a:extLst>
        </xdr:cNvPr>
        <xdr:cNvSpPr txBox="1"/>
      </xdr:nvSpPr>
      <xdr:spPr>
        <a:xfrm>
          <a:off x="4813300" y="5699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a:extLst>
            <a:ext uri="{FF2B5EF4-FFF2-40B4-BE49-F238E27FC236}">
              <a16:creationId xmlns:a16="http://schemas.microsoft.com/office/drawing/2014/main" id="{0EE044FF-5E8F-4B55-A0DD-74969F21EF7E}"/>
            </a:ext>
          </a:extLst>
        </xdr:cNvPr>
        <xdr:cNvSpPr/>
      </xdr:nvSpPr>
      <xdr:spPr>
        <a:xfrm>
          <a:off x="4711700" y="584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a:extLst>
            <a:ext uri="{FF2B5EF4-FFF2-40B4-BE49-F238E27FC236}">
              <a16:creationId xmlns:a16="http://schemas.microsoft.com/office/drawing/2014/main" id="{50381FC1-9093-47F6-95AF-A35D45C7FDC4}"/>
            </a:ext>
          </a:extLst>
        </xdr:cNvPr>
        <xdr:cNvSpPr/>
      </xdr:nvSpPr>
      <xdr:spPr>
        <a:xfrm>
          <a:off x="4000500" y="59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a:extLst>
            <a:ext uri="{FF2B5EF4-FFF2-40B4-BE49-F238E27FC236}">
              <a16:creationId xmlns:a16="http://schemas.microsoft.com/office/drawing/2014/main" id="{A9E31452-8E1C-4785-A403-3402712A6C32}"/>
            </a:ext>
          </a:extLst>
        </xdr:cNvPr>
        <xdr:cNvSpPr/>
      </xdr:nvSpPr>
      <xdr:spPr>
        <a:xfrm>
          <a:off x="3238500" y="603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a:extLst>
            <a:ext uri="{FF2B5EF4-FFF2-40B4-BE49-F238E27FC236}">
              <a16:creationId xmlns:a16="http://schemas.microsoft.com/office/drawing/2014/main" id="{420CD024-83B8-4F6D-9DAD-AACDA6D581E9}"/>
            </a:ext>
          </a:extLst>
        </xdr:cNvPr>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19F5B75-9CC5-44B8-8DCF-4143C25F99E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6379A7E-446E-4B70-927A-61A09404EEE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28B8930-1B0E-4E1B-A02D-2EBF99D5DCB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F7787B2-B239-4310-B2D7-E4857D57CE8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AE19500-90A1-413C-A7C5-314FD7979EF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131687</xdr:rowOff>
    </xdr:from>
    <xdr:to>
      <xdr:col>23</xdr:col>
      <xdr:colOff>136525</xdr:colOff>
      <xdr:row>32</xdr:row>
      <xdr:rowOff>61837</xdr:rowOff>
    </xdr:to>
    <xdr:sp macro="" textlink="">
      <xdr:nvSpPr>
        <xdr:cNvPr id="81" name="楕円 80">
          <a:extLst>
            <a:ext uri="{FF2B5EF4-FFF2-40B4-BE49-F238E27FC236}">
              <a16:creationId xmlns:a16="http://schemas.microsoft.com/office/drawing/2014/main" id="{1BED5C19-BE4E-4910-B510-27A644E29612}"/>
            </a:ext>
          </a:extLst>
        </xdr:cNvPr>
        <xdr:cNvSpPr/>
      </xdr:nvSpPr>
      <xdr:spPr>
        <a:xfrm>
          <a:off x="4711700" y="621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110114</xdr:rowOff>
    </xdr:from>
    <xdr:ext cx="405111" cy="259045"/>
    <xdr:sp macro="" textlink="">
      <xdr:nvSpPr>
        <xdr:cNvPr id="82" name="有形固定資産減価償却率該当値テキスト">
          <a:extLst>
            <a:ext uri="{FF2B5EF4-FFF2-40B4-BE49-F238E27FC236}">
              <a16:creationId xmlns:a16="http://schemas.microsoft.com/office/drawing/2014/main" id="{EC5A11DC-5352-469A-84CC-060E21FED82B}"/>
            </a:ext>
          </a:extLst>
        </xdr:cNvPr>
        <xdr:cNvSpPr txBox="1"/>
      </xdr:nvSpPr>
      <xdr:spPr>
        <a:xfrm>
          <a:off x="4813300" y="6196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59720</xdr:rowOff>
    </xdr:from>
    <xdr:to>
      <xdr:col>19</xdr:col>
      <xdr:colOff>187325</xdr:colOff>
      <xdr:row>31</xdr:row>
      <xdr:rowOff>161320</xdr:rowOff>
    </xdr:to>
    <xdr:sp macro="" textlink="">
      <xdr:nvSpPr>
        <xdr:cNvPr id="83" name="楕円 82">
          <a:extLst>
            <a:ext uri="{FF2B5EF4-FFF2-40B4-BE49-F238E27FC236}">
              <a16:creationId xmlns:a16="http://schemas.microsoft.com/office/drawing/2014/main" id="{85AD567D-51AB-4752-86E3-B691B0C5A25A}"/>
            </a:ext>
          </a:extLst>
        </xdr:cNvPr>
        <xdr:cNvSpPr/>
      </xdr:nvSpPr>
      <xdr:spPr>
        <a:xfrm>
          <a:off x="4000500" y="61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110520</xdr:rowOff>
    </xdr:from>
    <xdr:to>
      <xdr:col>23</xdr:col>
      <xdr:colOff>85725</xdr:colOff>
      <xdr:row>32</xdr:row>
      <xdr:rowOff>11037</xdr:rowOff>
    </xdr:to>
    <xdr:cxnSp macro="">
      <xdr:nvCxnSpPr>
        <xdr:cNvPr id="84" name="直線コネクタ 83">
          <a:extLst>
            <a:ext uri="{FF2B5EF4-FFF2-40B4-BE49-F238E27FC236}">
              <a16:creationId xmlns:a16="http://schemas.microsoft.com/office/drawing/2014/main" id="{83D7114F-331D-4D85-9A39-FAF7BDF652EC}"/>
            </a:ext>
          </a:extLst>
        </xdr:cNvPr>
        <xdr:cNvCxnSpPr/>
      </xdr:nvCxnSpPr>
      <xdr:spPr>
        <a:xfrm>
          <a:off x="4051300" y="6196995"/>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35530</xdr:rowOff>
    </xdr:from>
    <xdr:to>
      <xdr:col>15</xdr:col>
      <xdr:colOff>187325</xdr:colOff>
      <xdr:row>33</xdr:row>
      <xdr:rowOff>137130</xdr:rowOff>
    </xdr:to>
    <xdr:sp macro="" textlink="">
      <xdr:nvSpPr>
        <xdr:cNvPr id="85" name="楕円 84">
          <a:extLst>
            <a:ext uri="{FF2B5EF4-FFF2-40B4-BE49-F238E27FC236}">
              <a16:creationId xmlns:a16="http://schemas.microsoft.com/office/drawing/2014/main" id="{890878C2-E97F-4328-AE67-E6CA4BA05CF2}"/>
            </a:ext>
          </a:extLst>
        </xdr:cNvPr>
        <xdr:cNvSpPr/>
      </xdr:nvSpPr>
      <xdr:spPr>
        <a:xfrm>
          <a:off x="3238500" y="64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110520</xdr:rowOff>
    </xdr:from>
    <xdr:to>
      <xdr:col>19</xdr:col>
      <xdr:colOff>136525</xdr:colOff>
      <xdr:row>33</xdr:row>
      <xdr:rowOff>86330</xdr:rowOff>
    </xdr:to>
    <xdr:cxnSp macro="">
      <xdr:nvCxnSpPr>
        <xdr:cNvPr id="86" name="直線コネクタ 85">
          <a:extLst>
            <a:ext uri="{FF2B5EF4-FFF2-40B4-BE49-F238E27FC236}">
              <a16:creationId xmlns:a16="http://schemas.microsoft.com/office/drawing/2014/main" id="{1860AEC9-2EA5-42B4-81FC-B7AF92B5CED1}"/>
            </a:ext>
          </a:extLst>
        </xdr:cNvPr>
        <xdr:cNvCxnSpPr/>
      </xdr:nvCxnSpPr>
      <xdr:spPr>
        <a:xfrm flipV="1">
          <a:off x="3289300" y="6196995"/>
          <a:ext cx="762000" cy="31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76653</xdr:rowOff>
    </xdr:from>
    <xdr:to>
      <xdr:col>11</xdr:col>
      <xdr:colOff>187325</xdr:colOff>
      <xdr:row>34</xdr:row>
      <xdr:rowOff>6803</xdr:rowOff>
    </xdr:to>
    <xdr:sp macro="" textlink="">
      <xdr:nvSpPr>
        <xdr:cNvPr id="87" name="楕円 86">
          <a:extLst>
            <a:ext uri="{FF2B5EF4-FFF2-40B4-BE49-F238E27FC236}">
              <a16:creationId xmlns:a16="http://schemas.microsoft.com/office/drawing/2014/main" id="{6791A30E-7FA0-4C7B-9A64-7B164EABBA00}"/>
            </a:ext>
          </a:extLst>
        </xdr:cNvPr>
        <xdr:cNvSpPr/>
      </xdr:nvSpPr>
      <xdr:spPr>
        <a:xfrm>
          <a:off x="24765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86330</xdr:rowOff>
    </xdr:from>
    <xdr:to>
      <xdr:col>15</xdr:col>
      <xdr:colOff>136525</xdr:colOff>
      <xdr:row>33</xdr:row>
      <xdr:rowOff>127453</xdr:rowOff>
    </xdr:to>
    <xdr:cxnSp macro="">
      <xdr:nvCxnSpPr>
        <xdr:cNvPr id="88" name="直線コネクタ 87">
          <a:extLst>
            <a:ext uri="{FF2B5EF4-FFF2-40B4-BE49-F238E27FC236}">
              <a16:creationId xmlns:a16="http://schemas.microsoft.com/office/drawing/2014/main" id="{7CDB39D2-9EBE-44FA-B261-E36FE4C22444}"/>
            </a:ext>
          </a:extLst>
        </xdr:cNvPr>
        <xdr:cNvCxnSpPr/>
      </xdr:nvCxnSpPr>
      <xdr:spPr>
        <a:xfrm flipV="1">
          <a:off x="2527300" y="6515705"/>
          <a:ext cx="762000" cy="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133397</xdr:rowOff>
    </xdr:from>
    <xdr:ext cx="405111" cy="259045"/>
    <xdr:sp macro="" textlink="">
      <xdr:nvSpPr>
        <xdr:cNvPr id="89" name="n_1aveValue有形固定資産減価償却率">
          <a:extLst>
            <a:ext uri="{FF2B5EF4-FFF2-40B4-BE49-F238E27FC236}">
              <a16:creationId xmlns:a16="http://schemas.microsoft.com/office/drawing/2014/main" id="{E6B6BD75-DB7D-4A48-A585-41CB3E7E8166}"/>
            </a:ext>
          </a:extLst>
        </xdr:cNvPr>
        <xdr:cNvSpPr txBox="1"/>
      </xdr:nvSpPr>
      <xdr:spPr>
        <a:xfrm>
          <a:off x="3836044" y="570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64757</xdr:rowOff>
    </xdr:from>
    <xdr:ext cx="405111" cy="259045"/>
    <xdr:sp macro="" textlink="">
      <xdr:nvSpPr>
        <xdr:cNvPr id="90" name="n_2aveValue有形固定資産減価償却率">
          <a:extLst>
            <a:ext uri="{FF2B5EF4-FFF2-40B4-BE49-F238E27FC236}">
              <a16:creationId xmlns:a16="http://schemas.microsoft.com/office/drawing/2014/main" id="{23EE36F6-2D2C-433D-A45D-65ED6B83BB55}"/>
            </a:ext>
          </a:extLst>
        </xdr:cNvPr>
        <xdr:cNvSpPr txBox="1"/>
      </xdr:nvSpPr>
      <xdr:spPr>
        <a:xfrm>
          <a:off x="3086744" y="580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91" name="n_3aveValue有形固定資産減価償却率">
          <a:extLst>
            <a:ext uri="{FF2B5EF4-FFF2-40B4-BE49-F238E27FC236}">
              <a16:creationId xmlns:a16="http://schemas.microsoft.com/office/drawing/2014/main" id="{931CF95F-CF38-40DC-A263-8C0A9F40E19E}"/>
            </a:ext>
          </a:extLst>
        </xdr:cNvPr>
        <xdr:cNvSpPr txBox="1"/>
      </xdr:nvSpPr>
      <xdr:spPr>
        <a:xfrm>
          <a:off x="2324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152447</xdr:rowOff>
    </xdr:from>
    <xdr:ext cx="405111" cy="259045"/>
    <xdr:sp macro="" textlink="">
      <xdr:nvSpPr>
        <xdr:cNvPr id="92" name="n_1mainValue有形固定資産減価償却率">
          <a:extLst>
            <a:ext uri="{FF2B5EF4-FFF2-40B4-BE49-F238E27FC236}">
              <a16:creationId xmlns:a16="http://schemas.microsoft.com/office/drawing/2014/main" id="{5008819B-1400-4D0F-B15F-35EC4CA5BDEB}"/>
            </a:ext>
          </a:extLst>
        </xdr:cNvPr>
        <xdr:cNvSpPr txBox="1"/>
      </xdr:nvSpPr>
      <xdr:spPr>
        <a:xfrm>
          <a:off x="3836044" y="623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128257</xdr:rowOff>
    </xdr:from>
    <xdr:ext cx="405111" cy="259045"/>
    <xdr:sp macro="" textlink="">
      <xdr:nvSpPr>
        <xdr:cNvPr id="93" name="n_2mainValue有形固定資産減価償却率">
          <a:extLst>
            <a:ext uri="{FF2B5EF4-FFF2-40B4-BE49-F238E27FC236}">
              <a16:creationId xmlns:a16="http://schemas.microsoft.com/office/drawing/2014/main" id="{9941F716-8D4D-41DA-9FAE-A3D49173C8A3}"/>
            </a:ext>
          </a:extLst>
        </xdr:cNvPr>
        <xdr:cNvSpPr txBox="1"/>
      </xdr:nvSpPr>
      <xdr:spPr>
        <a:xfrm>
          <a:off x="3086744" y="655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169380</xdr:rowOff>
    </xdr:from>
    <xdr:ext cx="405111" cy="259045"/>
    <xdr:sp macro="" textlink="">
      <xdr:nvSpPr>
        <xdr:cNvPr id="94" name="n_3mainValue有形固定資産減価償却率">
          <a:extLst>
            <a:ext uri="{FF2B5EF4-FFF2-40B4-BE49-F238E27FC236}">
              <a16:creationId xmlns:a16="http://schemas.microsoft.com/office/drawing/2014/main" id="{B167E22A-690F-4A6F-A273-CB5BC7EDAB49}"/>
            </a:ext>
          </a:extLst>
        </xdr:cNvPr>
        <xdr:cNvSpPr txBox="1"/>
      </xdr:nvSpPr>
      <xdr:spPr>
        <a:xfrm>
          <a:off x="2324744" y="659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8CA82CB8-3C61-432D-A12B-0B483196EB8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1B60596F-B7A2-470C-A5E5-46C5096ECBE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a:extLst>
            <a:ext uri="{FF2B5EF4-FFF2-40B4-BE49-F238E27FC236}">
              <a16:creationId xmlns:a16="http://schemas.microsoft.com/office/drawing/2014/main" id="{1513226A-BA0A-49CC-AD99-75B2C936C5F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E6868D26-9072-4358-A741-AD1AD883CC4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83E6E7C-C3C5-46B8-8762-C1E7A5638BF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BFD0D5C4-785B-4621-962B-1260B68E3BD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71124205-3AE8-4A7D-9D92-17CE8D3C698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95826694-14D5-42CA-A186-640E3EACD13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8C6558A4-DA8D-4018-BFAB-804CDF67E86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66DBCC26-3EEF-4342-9D14-8A8FC171F93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B1CDC4BE-6822-4C92-B1FB-143A679B171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42640F12-B74E-4222-86B7-1390350E1A4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71A6BBE8-7EDC-440A-A130-63FB14683CE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年度と比較すると、将来負担額は増加したものの、経常一般財源等も増加していることにより、結果として債務償還比率が減少している。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D9470C98-2E09-45D5-8F18-EFA369160F8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AACC7DF-9C07-45CA-A606-E4A17B1D4D9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a:extLst>
            <a:ext uri="{FF2B5EF4-FFF2-40B4-BE49-F238E27FC236}">
              <a16:creationId xmlns:a16="http://schemas.microsoft.com/office/drawing/2014/main" id="{5E0D6577-3D88-418F-8118-7F3A3C94B335}"/>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3263AAF3-08D3-4EBB-A9A3-3ED7EC347E2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a:extLst>
            <a:ext uri="{FF2B5EF4-FFF2-40B4-BE49-F238E27FC236}">
              <a16:creationId xmlns:a16="http://schemas.microsoft.com/office/drawing/2014/main" id="{ABF00441-021E-44BC-9DAD-C670045DA044}"/>
            </a:ext>
          </a:extLst>
        </xdr:cNvPr>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4DF849DA-9E80-459B-B049-65D91975678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9967F730-7F0F-4B1D-84EA-87293727C65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7F94563C-AC91-4862-BE60-EB7D990B49D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C89D9324-7480-45A4-87B2-77DB759AD68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525D61DC-2B4F-430D-97A1-61A2293C4CE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a:extLst>
            <a:ext uri="{FF2B5EF4-FFF2-40B4-BE49-F238E27FC236}">
              <a16:creationId xmlns:a16="http://schemas.microsoft.com/office/drawing/2014/main" id="{7230A3DC-C337-4571-BA64-3A8415C96B48}"/>
            </a:ext>
          </a:extLst>
        </xdr:cNvPr>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9B792CD1-63C2-4C33-9DFC-6DE274E1991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a:extLst>
            <a:ext uri="{FF2B5EF4-FFF2-40B4-BE49-F238E27FC236}">
              <a16:creationId xmlns:a16="http://schemas.microsoft.com/office/drawing/2014/main" id="{B489A738-DEF9-4526-9208-4120B8FD763D}"/>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C18DD141-2292-4B36-B301-B1E45DC63B8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a:extLst>
            <a:ext uri="{FF2B5EF4-FFF2-40B4-BE49-F238E27FC236}">
              <a16:creationId xmlns:a16="http://schemas.microsoft.com/office/drawing/2014/main" id="{A412D186-E101-45A3-9879-798F8039B175}"/>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F7D74829-E1D9-4BD9-B69C-B3B8E772C91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E9ABD57B-96D1-4BC8-AD9A-528BE9D064D1}"/>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27FBFBB6-FC6D-4A35-9ECC-742BFE7CEA9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6" name="直線コネクタ 125">
          <a:extLst>
            <a:ext uri="{FF2B5EF4-FFF2-40B4-BE49-F238E27FC236}">
              <a16:creationId xmlns:a16="http://schemas.microsoft.com/office/drawing/2014/main" id="{7D773407-6C27-44FA-A429-6F115D87DEB0}"/>
            </a:ext>
          </a:extLst>
        </xdr:cNvPr>
        <xdr:cNvCxnSpPr/>
      </xdr:nvCxnSpPr>
      <xdr:spPr>
        <a:xfrm flipV="1">
          <a:off x="14793595" y="5460776"/>
          <a:ext cx="1269" cy="116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7" name="債務償還比率最小値テキスト">
          <a:extLst>
            <a:ext uri="{FF2B5EF4-FFF2-40B4-BE49-F238E27FC236}">
              <a16:creationId xmlns:a16="http://schemas.microsoft.com/office/drawing/2014/main" id="{39797307-4881-43F9-87FB-C3138C33283C}"/>
            </a:ext>
          </a:extLst>
        </xdr:cNvPr>
        <xdr:cNvSpPr txBox="1"/>
      </xdr:nvSpPr>
      <xdr:spPr>
        <a:xfrm>
          <a:off x="14846300" y="662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8" name="直線コネクタ 127">
          <a:extLst>
            <a:ext uri="{FF2B5EF4-FFF2-40B4-BE49-F238E27FC236}">
              <a16:creationId xmlns:a16="http://schemas.microsoft.com/office/drawing/2014/main" id="{7A93EE83-FC02-4522-9E25-F2237F391615}"/>
            </a:ext>
          </a:extLst>
        </xdr:cNvPr>
        <xdr:cNvCxnSpPr/>
      </xdr:nvCxnSpPr>
      <xdr:spPr>
        <a:xfrm>
          <a:off x="14706600" y="662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9" name="債務償還比率最大値テキスト">
          <a:extLst>
            <a:ext uri="{FF2B5EF4-FFF2-40B4-BE49-F238E27FC236}">
              <a16:creationId xmlns:a16="http://schemas.microsoft.com/office/drawing/2014/main" id="{781D810C-8385-449F-8D61-7881433FCAB5}"/>
            </a:ext>
          </a:extLst>
        </xdr:cNvPr>
        <xdr:cNvSpPr txBox="1"/>
      </xdr:nvSpPr>
      <xdr:spPr>
        <a:xfrm>
          <a:off x="14846300" y="52360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30" name="直線コネクタ 129">
          <a:extLst>
            <a:ext uri="{FF2B5EF4-FFF2-40B4-BE49-F238E27FC236}">
              <a16:creationId xmlns:a16="http://schemas.microsoft.com/office/drawing/2014/main" id="{B8F8B82F-187E-4366-AEC0-2196BA2296AA}"/>
            </a:ext>
          </a:extLst>
        </xdr:cNvPr>
        <xdr:cNvCxnSpPr/>
      </xdr:nvCxnSpPr>
      <xdr:spPr>
        <a:xfrm>
          <a:off x="14706600" y="546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72244</xdr:rowOff>
    </xdr:from>
    <xdr:ext cx="560923" cy="259045"/>
    <xdr:sp macro="" textlink="">
      <xdr:nvSpPr>
        <xdr:cNvPr id="131" name="債務償還比率平均値テキスト">
          <a:extLst>
            <a:ext uri="{FF2B5EF4-FFF2-40B4-BE49-F238E27FC236}">
              <a16:creationId xmlns:a16="http://schemas.microsoft.com/office/drawing/2014/main" id="{09469576-F9E2-48FB-822A-B599FDDB6ACF}"/>
            </a:ext>
          </a:extLst>
        </xdr:cNvPr>
        <xdr:cNvSpPr txBox="1"/>
      </xdr:nvSpPr>
      <xdr:spPr>
        <a:xfrm>
          <a:off x="14846300" y="598726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2" name="フローチャート: 判断 131">
          <a:extLst>
            <a:ext uri="{FF2B5EF4-FFF2-40B4-BE49-F238E27FC236}">
              <a16:creationId xmlns:a16="http://schemas.microsoft.com/office/drawing/2014/main" id="{0C25AB52-6BE4-4683-A3B2-4FD2EAA3E65C}"/>
            </a:ext>
          </a:extLst>
        </xdr:cNvPr>
        <xdr:cNvSpPr/>
      </xdr:nvSpPr>
      <xdr:spPr>
        <a:xfrm>
          <a:off x="14744700" y="60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3" name="フローチャート: 判断 132">
          <a:extLst>
            <a:ext uri="{FF2B5EF4-FFF2-40B4-BE49-F238E27FC236}">
              <a16:creationId xmlns:a16="http://schemas.microsoft.com/office/drawing/2014/main" id="{20C92B20-6ADE-4BFF-B885-9B3D188B2CCB}"/>
            </a:ext>
          </a:extLst>
        </xdr:cNvPr>
        <xdr:cNvSpPr/>
      </xdr:nvSpPr>
      <xdr:spPr>
        <a:xfrm>
          <a:off x="14033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693CEC0-5F73-48B1-B8DE-6EE03FE2BAC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45CFC34E-4F60-44B6-8415-A2A7E50196F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9054B376-91EE-47DD-9C56-65EA4ECF82F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4BF971C-B8C0-429D-98A8-6E86DD21789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EE14D25-CB9F-4458-9E39-D535B914315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63179</xdr:rowOff>
    </xdr:from>
    <xdr:to>
      <xdr:col>76</xdr:col>
      <xdr:colOff>73025</xdr:colOff>
      <xdr:row>30</xdr:row>
      <xdr:rowOff>164779</xdr:rowOff>
    </xdr:to>
    <xdr:sp macro="" textlink="">
      <xdr:nvSpPr>
        <xdr:cNvPr id="139" name="楕円 138">
          <a:extLst>
            <a:ext uri="{FF2B5EF4-FFF2-40B4-BE49-F238E27FC236}">
              <a16:creationId xmlns:a16="http://schemas.microsoft.com/office/drawing/2014/main" id="{73DFE57D-7BE0-4A24-B0D3-95B7D3B71BF7}"/>
            </a:ext>
          </a:extLst>
        </xdr:cNvPr>
        <xdr:cNvSpPr/>
      </xdr:nvSpPr>
      <xdr:spPr>
        <a:xfrm>
          <a:off x="14744700" y="59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86056</xdr:rowOff>
    </xdr:from>
    <xdr:ext cx="560923" cy="259045"/>
    <xdr:sp macro="" textlink="">
      <xdr:nvSpPr>
        <xdr:cNvPr id="140" name="債務償還比率該当値テキスト">
          <a:extLst>
            <a:ext uri="{FF2B5EF4-FFF2-40B4-BE49-F238E27FC236}">
              <a16:creationId xmlns:a16="http://schemas.microsoft.com/office/drawing/2014/main" id="{05A5AE1A-42ED-492A-9F67-8771F20EFB7F}"/>
            </a:ext>
          </a:extLst>
        </xdr:cNvPr>
        <xdr:cNvSpPr txBox="1"/>
      </xdr:nvSpPr>
      <xdr:spPr>
        <a:xfrm>
          <a:off x="14846300" y="58296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168420</xdr:rowOff>
    </xdr:from>
    <xdr:to>
      <xdr:col>72</xdr:col>
      <xdr:colOff>123825</xdr:colOff>
      <xdr:row>30</xdr:row>
      <xdr:rowOff>98570</xdr:rowOff>
    </xdr:to>
    <xdr:sp macro="" textlink="">
      <xdr:nvSpPr>
        <xdr:cNvPr id="141" name="楕円 140">
          <a:extLst>
            <a:ext uri="{FF2B5EF4-FFF2-40B4-BE49-F238E27FC236}">
              <a16:creationId xmlns:a16="http://schemas.microsoft.com/office/drawing/2014/main" id="{631DC293-7D4A-47B5-B85B-4B15CB6A8886}"/>
            </a:ext>
          </a:extLst>
        </xdr:cNvPr>
        <xdr:cNvSpPr/>
      </xdr:nvSpPr>
      <xdr:spPr>
        <a:xfrm>
          <a:off x="14033500" y="59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47770</xdr:rowOff>
    </xdr:from>
    <xdr:to>
      <xdr:col>76</xdr:col>
      <xdr:colOff>22225</xdr:colOff>
      <xdr:row>30</xdr:row>
      <xdr:rowOff>113979</xdr:rowOff>
    </xdr:to>
    <xdr:cxnSp macro="">
      <xdr:nvCxnSpPr>
        <xdr:cNvPr id="142" name="直線コネクタ 141">
          <a:extLst>
            <a:ext uri="{FF2B5EF4-FFF2-40B4-BE49-F238E27FC236}">
              <a16:creationId xmlns:a16="http://schemas.microsoft.com/office/drawing/2014/main" id="{E67A8AA2-C191-41B5-A84E-1D3582BADAFD}"/>
            </a:ext>
          </a:extLst>
        </xdr:cNvPr>
        <xdr:cNvCxnSpPr/>
      </xdr:nvCxnSpPr>
      <xdr:spPr>
        <a:xfrm>
          <a:off x="14084300" y="5962795"/>
          <a:ext cx="711200" cy="6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289</xdr:rowOff>
    </xdr:from>
    <xdr:ext cx="560923" cy="259045"/>
    <xdr:sp macro="" textlink="">
      <xdr:nvSpPr>
        <xdr:cNvPr id="143" name="n_1aveValue債務償還比率">
          <a:extLst>
            <a:ext uri="{FF2B5EF4-FFF2-40B4-BE49-F238E27FC236}">
              <a16:creationId xmlns:a16="http://schemas.microsoft.com/office/drawing/2014/main" id="{8A215F54-6521-4683-940F-22DC86514DEF}"/>
            </a:ext>
          </a:extLst>
        </xdr:cNvPr>
        <xdr:cNvSpPr txBox="1"/>
      </xdr:nvSpPr>
      <xdr:spPr>
        <a:xfrm>
          <a:off x="13791138" y="60867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115097</xdr:rowOff>
    </xdr:from>
    <xdr:ext cx="560923" cy="259045"/>
    <xdr:sp macro="" textlink="">
      <xdr:nvSpPr>
        <xdr:cNvPr id="144" name="n_1mainValue債務償還比率">
          <a:extLst>
            <a:ext uri="{FF2B5EF4-FFF2-40B4-BE49-F238E27FC236}">
              <a16:creationId xmlns:a16="http://schemas.microsoft.com/office/drawing/2014/main" id="{21AFF322-B285-403E-9E12-055FF3F47295}"/>
            </a:ext>
          </a:extLst>
        </xdr:cNvPr>
        <xdr:cNvSpPr txBox="1"/>
      </xdr:nvSpPr>
      <xdr:spPr>
        <a:xfrm>
          <a:off x="13791138" y="5687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D2852E35-1F86-44C0-AD3D-7A905EC7B9B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DB5AF03A-8184-402A-8397-635DE9AE7B7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369C0393-E653-4C99-BFC0-59D8373CC54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DAADCC6E-6F23-4877-AC8C-B89E1932A92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D9017456-513C-402D-B630-CDC43C004BE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938D83AE-BB1E-4DA8-8989-94517CA98F2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F6681D-6E37-4BC0-8801-5C1FE06981F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50176E8-5016-46B1-9203-4A8DB344D5F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875119-D841-4000-9EA6-CC466A5642C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77AEDE-ED14-4048-AE5E-56FA77A98D5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878D237-527B-49E6-80A9-EC26EB039F4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F4A7E5-2D0F-406E-9103-FCAF2CFFE28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104CF9-DA58-4C81-839F-FA7A1011D32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A00663-2F3E-492F-B330-C2FCF428DF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D31455-A29C-4CA5-9761-DF2E7D90CAB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33A9D9-D60F-44AE-9DE2-3A7DBE9D4AB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734,105
728,178
390.32
393,708,361
382,888,282
6,421,192
191,297,285
454,325,134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5DB86F-FA5F-4619-9986-3203FB731B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5A17B0-7243-4B62-92A4-35DBA345D10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FE9C77-B900-4B80-88EF-00D1256A06B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E254F0-5883-40DB-8024-CFA2E47FBD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673C4C1-8A82-4EA3-AE2E-4522432C20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38607DC-F7E6-4411-8952-7D168598036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B6BE1F-70C5-4262-81AE-E9F1D38EA0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D9E51C-3090-46A8-BAB9-4078CCCFE0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86D796B-A781-4A56-AE7B-F9D1FE8A01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0DF848-7188-4D0D-BC3C-D0BAFEA324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B25C08-B1C4-433B-8F3F-DD6433937C9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B5A078-19F5-409D-805D-142C21859A7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01B430-6BAD-43AC-97A6-75F7E0DEEE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5C75F3-78E1-4354-8ED6-EE5EA57491A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2004E4-C8CF-4FE5-A202-DF997103273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9A0BE36-E467-4F31-B055-97D51BD5A4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94DAD9C-2B6C-4819-B089-8F87883F28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46CBAB-41E6-445B-ADAA-D2399F4FE0F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6F1D33-3B46-49E4-8BF9-F353941FB7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A0AFEF5-C715-452A-8954-BEE6B3352D4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F7EB98C-841E-4E08-82E7-78A7DBDB763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2DDD622-748E-447D-BAC0-E2C5D18E13D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7D2B95F-C718-43D3-AD29-3D589FC3FC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79F0E2A-27CA-4B15-B143-0440AF83BE1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1C5AD31-861A-41D9-A4A7-E6F45D42B98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0CCE6F7-3705-4FB5-8685-2D13EFB466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D3FC61D-255C-4D69-8837-CEFE6825DD1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C937B16-696D-45F6-AA96-2285A17622C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89BED25-E721-4EA2-8EB5-084269F8E76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B72AF2C-F42A-4204-A6E2-36648A28AB9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F8CC0C2F-9D04-4E8F-82BE-8305930CBD21}"/>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CC83570B-1D42-4BBC-9043-CE8624FB05F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F9D8573C-6D49-4C91-81C0-F86D2694A9B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EA148346-1F49-470A-853E-A3E3FCB299C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7752B38A-0752-4B27-9E41-4BD6903D680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2C71564C-BCBC-468A-919C-14CD3B25E28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4606BCA8-FF68-407B-8371-2C9409FF055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B46BD9F3-3DAE-4512-8666-9E97F236A0A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37C04D4C-CED5-403B-A8FB-94BEDE7C0B7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127988B-8DE2-4D1C-B324-EB893B10530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59DF41F5-2C38-480A-AC59-3F50589E92C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3409A445-087E-4AE6-8695-FAE48235CD6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4657B2AD-06E6-4453-86C0-8FC237FBEAE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792E1D48-FB2D-4536-A610-0D2F22C0E36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a:extLst>
            <a:ext uri="{FF2B5EF4-FFF2-40B4-BE49-F238E27FC236}">
              <a16:creationId xmlns:a16="http://schemas.microsoft.com/office/drawing/2014/main" id="{4A103902-6965-4913-B344-1DF07BFCDFB6}"/>
            </a:ext>
          </a:extLst>
        </xdr:cNvPr>
        <xdr:cNvCxnSpPr/>
      </xdr:nvCxnSpPr>
      <xdr:spPr>
        <a:xfrm flipV="1">
          <a:off x="4634865" y="56388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a:extLst>
            <a:ext uri="{FF2B5EF4-FFF2-40B4-BE49-F238E27FC236}">
              <a16:creationId xmlns:a16="http://schemas.microsoft.com/office/drawing/2014/main" id="{A6F14298-6BAD-4B24-AFDE-3CBEE86B208C}"/>
            </a:ext>
          </a:extLst>
        </xdr:cNvPr>
        <xdr:cNvSpPr txBox="1"/>
      </xdr:nvSpPr>
      <xdr:spPr>
        <a:xfrm>
          <a:off x="4673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a:extLst>
            <a:ext uri="{FF2B5EF4-FFF2-40B4-BE49-F238E27FC236}">
              <a16:creationId xmlns:a16="http://schemas.microsoft.com/office/drawing/2014/main" id="{A82BE57E-7308-45F5-A0C8-852E3261CE5A}"/>
            </a:ext>
          </a:extLst>
        </xdr:cNvPr>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a:extLst>
            <a:ext uri="{FF2B5EF4-FFF2-40B4-BE49-F238E27FC236}">
              <a16:creationId xmlns:a16="http://schemas.microsoft.com/office/drawing/2014/main" id="{EF76DA43-7888-40C3-BC1C-8BF707FFFBD3}"/>
            </a:ext>
          </a:extLst>
        </xdr:cNvPr>
        <xdr:cNvSpPr txBox="1"/>
      </xdr:nvSpPr>
      <xdr:spPr>
        <a:xfrm>
          <a:off x="4673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a:extLst>
            <a:ext uri="{FF2B5EF4-FFF2-40B4-BE49-F238E27FC236}">
              <a16:creationId xmlns:a16="http://schemas.microsoft.com/office/drawing/2014/main" id="{03EA478D-7B2C-4DE9-96BC-2E1217DB808E}"/>
            </a:ext>
          </a:extLst>
        </xdr:cNvPr>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90187</xdr:rowOff>
    </xdr:from>
    <xdr:ext cx="405111" cy="259045"/>
    <xdr:sp macro="" textlink="">
      <xdr:nvSpPr>
        <xdr:cNvPr id="61" name="【道路】&#10;有形固定資産減価償却率平均値テキスト">
          <a:extLst>
            <a:ext uri="{FF2B5EF4-FFF2-40B4-BE49-F238E27FC236}">
              <a16:creationId xmlns:a16="http://schemas.microsoft.com/office/drawing/2014/main" id="{4C0012C8-E5AD-48DA-9AFC-2FC4A87E27A2}"/>
            </a:ext>
          </a:extLst>
        </xdr:cNvPr>
        <xdr:cNvSpPr txBox="1"/>
      </xdr:nvSpPr>
      <xdr:spPr>
        <a:xfrm>
          <a:off x="4673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a:extLst>
            <a:ext uri="{FF2B5EF4-FFF2-40B4-BE49-F238E27FC236}">
              <a16:creationId xmlns:a16="http://schemas.microsoft.com/office/drawing/2014/main" id="{F484C302-C26E-412D-9AA1-A31BE993553E}"/>
            </a:ext>
          </a:extLst>
        </xdr:cNvPr>
        <xdr:cNvSpPr/>
      </xdr:nvSpPr>
      <xdr:spPr>
        <a:xfrm>
          <a:off x="4584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a:extLst>
            <a:ext uri="{FF2B5EF4-FFF2-40B4-BE49-F238E27FC236}">
              <a16:creationId xmlns:a16="http://schemas.microsoft.com/office/drawing/2014/main" id="{03174445-0036-4E9A-8F22-5F8EE52620D2}"/>
            </a:ext>
          </a:extLst>
        </xdr:cNvPr>
        <xdr:cNvSpPr/>
      </xdr:nvSpPr>
      <xdr:spPr>
        <a:xfrm>
          <a:off x="3746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a:extLst>
            <a:ext uri="{FF2B5EF4-FFF2-40B4-BE49-F238E27FC236}">
              <a16:creationId xmlns:a16="http://schemas.microsoft.com/office/drawing/2014/main" id="{597D6432-1BC1-443E-92DA-6D7543F38B92}"/>
            </a:ext>
          </a:extLst>
        </xdr:cNvPr>
        <xdr:cNvSpPr/>
      </xdr:nvSpPr>
      <xdr:spPr>
        <a:xfrm>
          <a:off x="2857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a:extLst>
            <a:ext uri="{FF2B5EF4-FFF2-40B4-BE49-F238E27FC236}">
              <a16:creationId xmlns:a16="http://schemas.microsoft.com/office/drawing/2014/main" id="{FE8C68F9-AF3B-48D9-97A9-660BD718EBA6}"/>
            </a:ext>
          </a:extLst>
        </xdr:cNvPr>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E02C6C2-7E9A-45BE-BE66-80716D97221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A6613EF-061F-42F0-90D3-07BCB745E31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78B2CB9-EF1E-48C7-AA9B-400EAB0B5F8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EB5CE5B-B12B-43CC-8BA8-93330EF746C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7564660-2963-4781-A56E-6190186CE83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132080</xdr:rowOff>
    </xdr:from>
    <xdr:to>
      <xdr:col>24</xdr:col>
      <xdr:colOff>114300</xdr:colOff>
      <xdr:row>41</xdr:row>
      <xdr:rowOff>62230</xdr:rowOff>
    </xdr:to>
    <xdr:sp macro="" textlink="">
      <xdr:nvSpPr>
        <xdr:cNvPr id="71" name="楕円 70">
          <a:extLst>
            <a:ext uri="{FF2B5EF4-FFF2-40B4-BE49-F238E27FC236}">
              <a16:creationId xmlns:a16="http://schemas.microsoft.com/office/drawing/2014/main" id="{CAD61BE2-5AE7-4204-80B8-D8684B5295BF}"/>
            </a:ext>
          </a:extLst>
        </xdr:cNvPr>
        <xdr:cNvSpPr/>
      </xdr:nvSpPr>
      <xdr:spPr>
        <a:xfrm>
          <a:off x="4584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110507</xdr:rowOff>
    </xdr:from>
    <xdr:ext cx="405111" cy="259045"/>
    <xdr:sp macro="" textlink="">
      <xdr:nvSpPr>
        <xdr:cNvPr id="72" name="【道路】&#10;有形固定資産減価償却率該当値テキスト">
          <a:extLst>
            <a:ext uri="{FF2B5EF4-FFF2-40B4-BE49-F238E27FC236}">
              <a16:creationId xmlns:a16="http://schemas.microsoft.com/office/drawing/2014/main" id="{54737A12-A37C-4CA5-8435-25F0C62EF6F5}"/>
            </a:ext>
          </a:extLst>
        </xdr:cNvPr>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25400</xdr:rowOff>
    </xdr:from>
    <xdr:to>
      <xdr:col>20</xdr:col>
      <xdr:colOff>38100</xdr:colOff>
      <xdr:row>41</xdr:row>
      <xdr:rowOff>127000</xdr:rowOff>
    </xdr:to>
    <xdr:sp macro="" textlink="">
      <xdr:nvSpPr>
        <xdr:cNvPr id="73" name="楕円 72">
          <a:extLst>
            <a:ext uri="{FF2B5EF4-FFF2-40B4-BE49-F238E27FC236}">
              <a16:creationId xmlns:a16="http://schemas.microsoft.com/office/drawing/2014/main" id="{063FA937-4FF2-4F88-ACB8-AC30922046CD}"/>
            </a:ext>
          </a:extLst>
        </xdr:cNvPr>
        <xdr:cNvSpPr/>
      </xdr:nvSpPr>
      <xdr:spPr>
        <a:xfrm>
          <a:off x="3746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11430</xdr:rowOff>
    </xdr:from>
    <xdr:to>
      <xdr:col>24</xdr:col>
      <xdr:colOff>63500</xdr:colOff>
      <xdr:row>41</xdr:row>
      <xdr:rowOff>76200</xdr:rowOff>
    </xdr:to>
    <xdr:cxnSp macro="">
      <xdr:nvCxnSpPr>
        <xdr:cNvPr id="74" name="直線コネクタ 73">
          <a:extLst>
            <a:ext uri="{FF2B5EF4-FFF2-40B4-BE49-F238E27FC236}">
              <a16:creationId xmlns:a16="http://schemas.microsoft.com/office/drawing/2014/main" id="{5D3F5683-3EFD-40F9-8438-2747DDA8688E}"/>
            </a:ext>
          </a:extLst>
        </xdr:cNvPr>
        <xdr:cNvCxnSpPr/>
      </xdr:nvCxnSpPr>
      <xdr:spPr>
        <a:xfrm flipV="1">
          <a:off x="3797300" y="70408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93980</xdr:rowOff>
    </xdr:from>
    <xdr:to>
      <xdr:col>15</xdr:col>
      <xdr:colOff>101600</xdr:colOff>
      <xdr:row>42</xdr:row>
      <xdr:rowOff>24130</xdr:rowOff>
    </xdr:to>
    <xdr:sp macro="" textlink="">
      <xdr:nvSpPr>
        <xdr:cNvPr id="75" name="楕円 74">
          <a:extLst>
            <a:ext uri="{FF2B5EF4-FFF2-40B4-BE49-F238E27FC236}">
              <a16:creationId xmlns:a16="http://schemas.microsoft.com/office/drawing/2014/main" id="{1A2D6D65-7750-4ABC-B72E-FFEA6A646336}"/>
            </a:ext>
          </a:extLst>
        </xdr:cNvPr>
        <xdr:cNvSpPr/>
      </xdr:nvSpPr>
      <xdr:spPr>
        <a:xfrm>
          <a:off x="2857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76200</xdr:rowOff>
    </xdr:from>
    <xdr:to>
      <xdr:col>19</xdr:col>
      <xdr:colOff>177800</xdr:colOff>
      <xdr:row>41</xdr:row>
      <xdr:rowOff>144780</xdr:rowOff>
    </xdr:to>
    <xdr:cxnSp macro="">
      <xdr:nvCxnSpPr>
        <xdr:cNvPr id="76" name="直線コネクタ 75">
          <a:extLst>
            <a:ext uri="{FF2B5EF4-FFF2-40B4-BE49-F238E27FC236}">
              <a16:creationId xmlns:a16="http://schemas.microsoft.com/office/drawing/2014/main" id="{C837B64A-9E8B-43AE-B573-577BC2E51949}"/>
            </a:ext>
          </a:extLst>
        </xdr:cNvPr>
        <xdr:cNvCxnSpPr/>
      </xdr:nvCxnSpPr>
      <xdr:spPr>
        <a:xfrm flipV="1">
          <a:off x="2908300" y="71056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166370</xdr:rowOff>
    </xdr:from>
    <xdr:to>
      <xdr:col>10</xdr:col>
      <xdr:colOff>165100</xdr:colOff>
      <xdr:row>42</xdr:row>
      <xdr:rowOff>96520</xdr:rowOff>
    </xdr:to>
    <xdr:sp macro="" textlink="">
      <xdr:nvSpPr>
        <xdr:cNvPr id="77" name="楕円 76">
          <a:extLst>
            <a:ext uri="{FF2B5EF4-FFF2-40B4-BE49-F238E27FC236}">
              <a16:creationId xmlns:a16="http://schemas.microsoft.com/office/drawing/2014/main" id="{B1F71643-176A-485A-991E-E93317471327}"/>
            </a:ext>
          </a:extLst>
        </xdr:cNvPr>
        <xdr:cNvSpPr/>
      </xdr:nvSpPr>
      <xdr:spPr>
        <a:xfrm>
          <a:off x="19685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144780</xdr:rowOff>
    </xdr:from>
    <xdr:to>
      <xdr:col>15</xdr:col>
      <xdr:colOff>50800</xdr:colOff>
      <xdr:row>42</xdr:row>
      <xdr:rowOff>45720</xdr:rowOff>
    </xdr:to>
    <xdr:cxnSp macro="">
      <xdr:nvCxnSpPr>
        <xdr:cNvPr id="78" name="直線コネクタ 77">
          <a:extLst>
            <a:ext uri="{FF2B5EF4-FFF2-40B4-BE49-F238E27FC236}">
              <a16:creationId xmlns:a16="http://schemas.microsoft.com/office/drawing/2014/main" id="{2E8EA2A0-4AA6-4805-BB3D-32CE03405D71}"/>
            </a:ext>
          </a:extLst>
        </xdr:cNvPr>
        <xdr:cNvCxnSpPr/>
      </xdr:nvCxnSpPr>
      <xdr:spPr>
        <a:xfrm flipV="1">
          <a:off x="2019300" y="71742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36847</xdr:rowOff>
    </xdr:from>
    <xdr:ext cx="405111" cy="259045"/>
    <xdr:sp macro="" textlink="">
      <xdr:nvSpPr>
        <xdr:cNvPr id="79" name="n_1aveValue【道路】&#10;有形固定資産減価償却率">
          <a:extLst>
            <a:ext uri="{FF2B5EF4-FFF2-40B4-BE49-F238E27FC236}">
              <a16:creationId xmlns:a16="http://schemas.microsoft.com/office/drawing/2014/main" id="{D52B07EF-D3A3-491B-8189-2665160B363E}"/>
            </a:ext>
          </a:extLst>
        </xdr:cNvPr>
        <xdr:cNvSpPr txBox="1"/>
      </xdr:nvSpPr>
      <xdr:spPr>
        <a:xfrm>
          <a:off x="35820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0" name="n_2aveValue【道路】&#10;有形固定資産減価償却率">
          <a:extLst>
            <a:ext uri="{FF2B5EF4-FFF2-40B4-BE49-F238E27FC236}">
              <a16:creationId xmlns:a16="http://schemas.microsoft.com/office/drawing/2014/main" id="{DFC8AC7F-CA0D-46E5-9194-8E6BB51F1578}"/>
            </a:ext>
          </a:extLst>
        </xdr:cNvPr>
        <xdr:cNvSpPr txBox="1"/>
      </xdr:nvSpPr>
      <xdr:spPr>
        <a:xfrm>
          <a:off x="2705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1" name="n_3aveValue【道路】&#10;有形固定資産減価償却率">
          <a:extLst>
            <a:ext uri="{FF2B5EF4-FFF2-40B4-BE49-F238E27FC236}">
              <a16:creationId xmlns:a16="http://schemas.microsoft.com/office/drawing/2014/main" id="{38EB99D6-6271-4259-B459-3A73FC974001}"/>
            </a:ext>
          </a:extLst>
        </xdr:cNvPr>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118127</xdr:rowOff>
    </xdr:from>
    <xdr:ext cx="405111" cy="259045"/>
    <xdr:sp macro="" textlink="">
      <xdr:nvSpPr>
        <xdr:cNvPr id="82" name="n_1mainValue【道路】&#10;有形固定資産減価償却率">
          <a:extLst>
            <a:ext uri="{FF2B5EF4-FFF2-40B4-BE49-F238E27FC236}">
              <a16:creationId xmlns:a16="http://schemas.microsoft.com/office/drawing/2014/main" id="{C4AFAC2C-B944-44AF-96A1-7A29F7964B61}"/>
            </a:ext>
          </a:extLst>
        </xdr:cNvPr>
        <xdr:cNvSpPr txBox="1"/>
      </xdr:nvSpPr>
      <xdr:spPr>
        <a:xfrm>
          <a:off x="35820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15257</xdr:rowOff>
    </xdr:from>
    <xdr:ext cx="405111" cy="259045"/>
    <xdr:sp macro="" textlink="">
      <xdr:nvSpPr>
        <xdr:cNvPr id="83" name="n_2mainValue【道路】&#10;有形固定資産減価償却率">
          <a:extLst>
            <a:ext uri="{FF2B5EF4-FFF2-40B4-BE49-F238E27FC236}">
              <a16:creationId xmlns:a16="http://schemas.microsoft.com/office/drawing/2014/main" id="{42E68AAA-297D-4A2F-9763-7A178F019C4D}"/>
            </a:ext>
          </a:extLst>
        </xdr:cNvPr>
        <xdr:cNvSpPr txBox="1"/>
      </xdr:nvSpPr>
      <xdr:spPr>
        <a:xfrm>
          <a:off x="2705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87647</xdr:rowOff>
    </xdr:from>
    <xdr:ext cx="405111" cy="259045"/>
    <xdr:sp macro="" textlink="">
      <xdr:nvSpPr>
        <xdr:cNvPr id="84" name="n_3mainValue【道路】&#10;有形固定資産減価償却率">
          <a:extLst>
            <a:ext uri="{FF2B5EF4-FFF2-40B4-BE49-F238E27FC236}">
              <a16:creationId xmlns:a16="http://schemas.microsoft.com/office/drawing/2014/main" id="{E7283D8D-B4A6-4141-AE6A-357FB4E2A27F}"/>
            </a:ext>
          </a:extLst>
        </xdr:cNvPr>
        <xdr:cNvSpPr txBox="1"/>
      </xdr:nvSpPr>
      <xdr:spPr>
        <a:xfrm>
          <a:off x="1816744"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B367A276-7FD9-4BA5-A134-092425A2225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BF4B678-4953-4678-9D07-ADB318C33CB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BC7D1AA5-0A4A-4A31-9DA2-839017E1A9F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79AF602E-5269-461E-AE2F-320DFA71424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82F21F44-F1E0-4B39-8871-DB04507D381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4F160232-9CC2-4314-8973-CD1DB0784CC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91C85606-0629-46AE-9DC6-AB8CA10830F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F3594E6B-6755-4779-88B7-EF620E0B572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C0593084-081B-404D-A89D-E90AF0E6D99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BD617C74-A43C-40C3-82C1-B4A00F5BD70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E172A154-9151-43F2-8B78-61D266FB519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F68072B5-EA80-44DA-9B87-C309C915DBA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D281B3CC-3EAF-4403-B92F-C4AF4224F4B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D2188E3F-3DA3-4FD3-AFF2-3D2EF4D8A90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984CA33B-8941-4506-B953-390FCEE8790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CEC300B3-16BC-4B2E-AE41-9C9B055F2E8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49E49EAD-FD1E-4010-ACBB-C1D02C333C2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DD00F373-859D-4EA8-B0FD-A6029F89939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F1FC65CE-47BF-404D-9650-0A0A3E1FEB9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E5FABDAD-9884-4640-8A1E-4C29CEF8533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D9518FE3-3B90-4FF2-B917-37666881A8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a:extLst>
            <a:ext uri="{FF2B5EF4-FFF2-40B4-BE49-F238E27FC236}">
              <a16:creationId xmlns:a16="http://schemas.microsoft.com/office/drawing/2014/main" id="{052AFD23-6367-4BC8-A2C8-5FCC28D58C4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20B8DE5D-1C59-435F-9354-582426FCA4D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8" name="直線コネクタ 107">
          <a:extLst>
            <a:ext uri="{FF2B5EF4-FFF2-40B4-BE49-F238E27FC236}">
              <a16:creationId xmlns:a16="http://schemas.microsoft.com/office/drawing/2014/main" id="{3038A32E-4D6E-4A82-8249-DCEB033BE283}"/>
            </a:ext>
          </a:extLst>
        </xdr:cNvPr>
        <xdr:cNvCxnSpPr/>
      </xdr:nvCxnSpPr>
      <xdr:spPr>
        <a:xfrm flipV="1">
          <a:off x="10476865" y="57473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9" name="【道路】&#10;一人当たり延長最小値テキスト">
          <a:extLst>
            <a:ext uri="{FF2B5EF4-FFF2-40B4-BE49-F238E27FC236}">
              <a16:creationId xmlns:a16="http://schemas.microsoft.com/office/drawing/2014/main" id="{C7689396-7EF5-4740-9B1E-729744D7B1CB}"/>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0" name="直線コネクタ 109">
          <a:extLst>
            <a:ext uri="{FF2B5EF4-FFF2-40B4-BE49-F238E27FC236}">
              <a16:creationId xmlns:a16="http://schemas.microsoft.com/office/drawing/2014/main" id="{2B473A20-8CE6-456F-877F-B7F9E527142A}"/>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11" name="【道路】&#10;一人当たり延長最大値テキスト">
          <a:extLst>
            <a:ext uri="{FF2B5EF4-FFF2-40B4-BE49-F238E27FC236}">
              <a16:creationId xmlns:a16="http://schemas.microsoft.com/office/drawing/2014/main" id="{D35B867E-3655-4BBA-B7CB-37C8C2B77DBF}"/>
            </a:ext>
          </a:extLst>
        </xdr:cNvPr>
        <xdr:cNvSpPr txBox="1"/>
      </xdr:nvSpPr>
      <xdr:spPr>
        <a:xfrm>
          <a:off x="10515600" y="55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12" name="直線コネクタ 111">
          <a:extLst>
            <a:ext uri="{FF2B5EF4-FFF2-40B4-BE49-F238E27FC236}">
              <a16:creationId xmlns:a16="http://schemas.microsoft.com/office/drawing/2014/main" id="{C3B458AF-47F5-4654-88F7-C4F61C71E24F}"/>
            </a:ext>
          </a:extLst>
        </xdr:cNvPr>
        <xdr:cNvCxnSpPr/>
      </xdr:nvCxnSpPr>
      <xdr:spPr>
        <a:xfrm>
          <a:off x="10388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65295</xdr:rowOff>
    </xdr:from>
    <xdr:ext cx="469744" cy="259045"/>
    <xdr:sp macro="" textlink="">
      <xdr:nvSpPr>
        <xdr:cNvPr id="113" name="【道路】&#10;一人当たり延長平均値テキスト">
          <a:extLst>
            <a:ext uri="{FF2B5EF4-FFF2-40B4-BE49-F238E27FC236}">
              <a16:creationId xmlns:a16="http://schemas.microsoft.com/office/drawing/2014/main" id="{A6FB28BB-D887-4911-BB0F-E71B2CFDE768}"/>
            </a:ext>
          </a:extLst>
        </xdr:cNvPr>
        <xdr:cNvSpPr txBox="1"/>
      </xdr:nvSpPr>
      <xdr:spPr>
        <a:xfrm>
          <a:off x="10515600" y="6751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4" name="フローチャート: 判断 113">
          <a:extLst>
            <a:ext uri="{FF2B5EF4-FFF2-40B4-BE49-F238E27FC236}">
              <a16:creationId xmlns:a16="http://schemas.microsoft.com/office/drawing/2014/main" id="{E4B42E2F-696D-4DEF-8172-AD470F6C42B9}"/>
            </a:ext>
          </a:extLst>
        </xdr:cNvPr>
        <xdr:cNvSpPr/>
      </xdr:nvSpPr>
      <xdr:spPr>
        <a:xfrm>
          <a:off x="10426700" y="67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5" name="フローチャート: 判断 114">
          <a:extLst>
            <a:ext uri="{FF2B5EF4-FFF2-40B4-BE49-F238E27FC236}">
              <a16:creationId xmlns:a16="http://schemas.microsoft.com/office/drawing/2014/main" id="{AE55EC0E-439E-42CD-ADC2-7E5FE3845B06}"/>
            </a:ext>
          </a:extLst>
        </xdr:cNvPr>
        <xdr:cNvSpPr/>
      </xdr:nvSpPr>
      <xdr:spPr>
        <a:xfrm>
          <a:off x="9588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6" name="フローチャート: 判断 115">
          <a:extLst>
            <a:ext uri="{FF2B5EF4-FFF2-40B4-BE49-F238E27FC236}">
              <a16:creationId xmlns:a16="http://schemas.microsoft.com/office/drawing/2014/main" id="{1CFC24F5-033E-4645-B539-F6379787FB32}"/>
            </a:ext>
          </a:extLst>
        </xdr:cNvPr>
        <xdr:cNvSpPr/>
      </xdr:nvSpPr>
      <xdr:spPr>
        <a:xfrm>
          <a:off x="8699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7" name="フローチャート: 判断 116">
          <a:extLst>
            <a:ext uri="{FF2B5EF4-FFF2-40B4-BE49-F238E27FC236}">
              <a16:creationId xmlns:a16="http://schemas.microsoft.com/office/drawing/2014/main" id="{0A3D8E5D-97AB-4E73-9FB9-CB15E379C288}"/>
            </a:ext>
          </a:extLst>
        </xdr:cNvPr>
        <xdr:cNvSpPr/>
      </xdr:nvSpPr>
      <xdr:spPr>
        <a:xfrm>
          <a:off x="7810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473A11A8-9D02-4C53-BC50-A19D92A4EC1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40F48A9-DE41-4840-B8E9-390112172B7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A2CD382-E59B-4A00-B363-E1A8EDD3556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EBCF333-043C-459A-A64F-BB398C36C01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17BB607-08F8-4A28-A8E8-25F1C030A00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113792</xdr:rowOff>
    </xdr:from>
    <xdr:to>
      <xdr:col>55</xdr:col>
      <xdr:colOff>50800</xdr:colOff>
      <xdr:row>38</xdr:row>
      <xdr:rowOff>43942</xdr:rowOff>
    </xdr:to>
    <xdr:sp macro="" textlink="">
      <xdr:nvSpPr>
        <xdr:cNvPr id="123" name="楕円 122">
          <a:extLst>
            <a:ext uri="{FF2B5EF4-FFF2-40B4-BE49-F238E27FC236}">
              <a16:creationId xmlns:a16="http://schemas.microsoft.com/office/drawing/2014/main" id="{9927F167-2AE3-4491-93F4-93CA8CAC524D}"/>
            </a:ext>
          </a:extLst>
        </xdr:cNvPr>
        <xdr:cNvSpPr/>
      </xdr:nvSpPr>
      <xdr:spPr>
        <a:xfrm>
          <a:off x="10426700" y="64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136669</xdr:rowOff>
    </xdr:from>
    <xdr:ext cx="469744" cy="259045"/>
    <xdr:sp macro="" textlink="">
      <xdr:nvSpPr>
        <xdr:cNvPr id="124" name="【道路】&#10;一人当たり延長該当値テキスト">
          <a:extLst>
            <a:ext uri="{FF2B5EF4-FFF2-40B4-BE49-F238E27FC236}">
              <a16:creationId xmlns:a16="http://schemas.microsoft.com/office/drawing/2014/main" id="{631FADAF-7192-4970-97AA-1B6438145324}"/>
            </a:ext>
          </a:extLst>
        </xdr:cNvPr>
        <xdr:cNvSpPr txBox="1"/>
      </xdr:nvSpPr>
      <xdr:spPr>
        <a:xfrm>
          <a:off x="10515600"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115189</xdr:rowOff>
    </xdr:from>
    <xdr:to>
      <xdr:col>50</xdr:col>
      <xdr:colOff>165100</xdr:colOff>
      <xdr:row>38</xdr:row>
      <xdr:rowOff>45339</xdr:rowOff>
    </xdr:to>
    <xdr:sp macro="" textlink="">
      <xdr:nvSpPr>
        <xdr:cNvPr id="125" name="楕円 124">
          <a:extLst>
            <a:ext uri="{FF2B5EF4-FFF2-40B4-BE49-F238E27FC236}">
              <a16:creationId xmlns:a16="http://schemas.microsoft.com/office/drawing/2014/main" id="{99E2BDDF-486A-45FB-90D3-A73E00684134}"/>
            </a:ext>
          </a:extLst>
        </xdr:cNvPr>
        <xdr:cNvSpPr/>
      </xdr:nvSpPr>
      <xdr:spPr>
        <a:xfrm>
          <a:off x="9588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164592</xdr:rowOff>
    </xdr:from>
    <xdr:to>
      <xdr:col>55</xdr:col>
      <xdr:colOff>0</xdr:colOff>
      <xdr:row>37</xdr:row>
      <xdr:rowOff>165989</xdr:rowOff>
    </xdr:to>
    <xdr:cxnSp macro="">
      <xdr:nvCxnSpPr>
        <xdr:cNvPr id="126" name="直線コネクタ 125">
          <a:extLst>
            <a:ext uri="{FF2B5EF4-FFF2-40B4-BE49-F238E27FC236}">
              <a16:creationId xmlns:a16="http://schemas.microsoft.com/office/drawing/2014/main" id="{1E2BEC1D-0260-4563-A99C-10C0565FEF6B}"/>
            </a:ext>
          </a:extLst>
        </xdr:cNvPr>
        <xdr:cNvCxnSpPr/>
      </xdr:nvCxnSpPr>
      <xdr:spPr>
        <a:xfrm flipV="1">
          <a:off x="9639300" y="6508242"/>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116205</xdr:rowOff>
    </xdr:from>
    <xdr:to>
      <xdr:col>46</xdr:col>
      <xdr:colOff>38100</xdr:colOff>
      <xdr:row>38</xdr:row>
      <xdr:rowOff>46355</xdr:rowOff>
    </xdr:to>
    <xdr:sp macro="" textlink="">
      <xdr:nvSpPr>
        <xdr:cNvPr id="127" name="楕円 126">
          <a:extLst>
            <a:ext uri="{FF2B5EF4-FFF2-40B4-BE49-F238E27FC236}">
              <a16:creationId xmlns:a16="http://schemas.microsoft.com/office/drawing/2014/main" id="{304E54A4-FD14-48D9-8946-957042E63EDA}"/>
            </a:ext>
          </a:extLst>
        </xdr:cNvPr>
        <xdr:cNvSpPr/>
      </xdr:nvSpPr>
      <xdr:spPr>
        <a:xfrm>
          <a:off x="8699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165989</xdr:rowOff>
    </xdr:from>
    <xdr:to>
      <xdr:col>50</xdr:col>
      <xdr:colOff>114300</xdr:colOff>
      <xdr:row>37</xdr:row>
      <xdr:rowOff>167005</xdr:rowOff>
    </xdr:to>
    <xdr:cxnSp macro="">
      <xdr:nvCxnSpPr>
        <xdr:cNvPr id="128" name="直線コネクタ 127">
          <a:extLst>
            <a:ext uri="{FF2B5EF4-FFF2-40B4-BE49-F238E27FC236}">
              <a16:creationId xmlns:a16="http://schemas.microsoft.com/office/drawing/2014/main" id="{0762BC9D-9659-485E-B866-B87B4F5B58BD}"/>
            </a:ext>
          </a:extLst>
        </xdr:cNvPr>
        <xdr:cNvCxnSpPr/>
      </xdr:nvCxnSpPr>
      <xdr:spPr>
        <a:xfrm flipV="1">
          <a:off x="8750300" y="6509639"/>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119634</xdr:rowOff>
    </xdr:from>
    <xdr:to>
      <xdr:col>41</xdr:col>
      <xdr:colOff>101600</xdr:colOff>
      <xdr:row>38</xdr:row>
      <xdr:rowOff>49785</xdr:rowOff>
    </xdr:to>
    <xdr:sp macro="" textlink="">
      <xdr:nvSpPr>
        <xdr:cNvPr id="129" name="楕円 128">
          <a:extLst>
            <a:ext uri="{FF2B5EF4-FFF2-40B4-BE49-F238E27FC236}">
              <a16:creationId xmlns:a16="http://schemas.microsoft.com/office/drawing/2014/main" id="{81A95D7F-1E12-4F0A-8FC1-8847A89A63DE}"/>
            </a:ext>
          </a:extLst>
        </xdr:cNvPr>
        <xdr:cNvSpPr/>
      </xdr:nvSpPr>
      <xdr:spPr>
        <a:xfrm>
          <a:off x="78105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167005</xdr:rowOff>
    </xdr:from>
    <xdr:to>
      <xdr:col>45</xdr:col>
      <xdr:colOff>177800</xdr:colOff>
      <xdr:row>37</xdr:row>
      <xdr:rowOff>170434</xdr:rowOff>
    </xdr:to>
    <xdr:cxnSp macro="">
      <xdr:nvCxnSpPr>
        <xdr:cNvPr id="130" name="直線コネクタ 129">
          <a:extLst>
            <a:ext uri="{FF2B5EF4-FFF2-40B4-BE49-F238E27FC236}">
              <a16:creationId xmlns:a16="http://schemas.microsoft.com/office/drawing/2014/main" id="{C14E168F-E5B7-4234-96DF-2D1AE37072C8}"/>
            </a:ext>
          </a:extLst>
        </xdr:cNvPr>
        <xdr:cNvCxnSpPr/>
      </xdr:nvCxnSpPr>
      <xdr:spPr>
        <a:xfrm flipV="1">
          <a:off x="7861300" y="651065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12082</xdr:rowOff>
    </xdr:from>
    <xdr:ext cx="469744" cy="259045"/>
    <xdr:sp macro="" textlink="">
      <xdr:nvSpPr>
        <xdr:cNvPr id="131" name="n_1aveValue【道路】&#10;一人当たり延長">
          <a:extLst>
            <a:ext uri="{FF2B5EF4-FFF2-40B4-BE49-F238E27FC236}">
              <a16:creationId xmlns:a16="http://schemas.microsoft.com/office/drawing/2014/main" id="{684231F9-1C0D-4119-8CD6-DC5B64D2005D}"/>
            </a:ext>
          </a:extLst>
        </xdr:cNvPr>
        <xdr:cNvSpPr txBox="1"/>
      </xdr:nvSpPr>
      <xdr:spPr>
        <a:xfrm>
          <a:off x="9391727" y="687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170324</xdr:rowOff>
    </xdr:from>
    <xdr:ext cx="469744" cy="259045"/>
    <xdr:sp macro="" textlink="">
      <xdr:nvSpPr>
        <xdr:cNvPr id="132" name="n_2aveValue【道路】&#10;一人当たり延長">
          <a:extLst>
            <a:ext uri="{FF2B5EF4-FFF2-40B4-BE49-F238E27FC236}">
              <a16:creationId xmlns:a16="http://schemas.microsoft.com/office/drawing/2014/main" id="{E9DFD5A3-CD71-424A-AFB8-7A7FF00EAB22}"/>
            </a:ext>
          </a:extLst>
        </xdr:cNvPr>
        <xdr:cNvSpPr txBox="1"/>
      </xdr:nvSpPr>
      <xdr:spPr>
        <a:xfrm>
          <a:off x="8515427" y="685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133748</xdr:rowOff>
    </xdr:from>
    <xdr:ext cx="469744" cy="259045"/>
    <xdr:sp macro="" textlink="">
      <xdr:nvSpPr>
        <xdr:cNvPr id="133" name="n_3aveValue【道路】&#10;一人当たり延長">
          <a:extLst>
            <a:ext uri="{FF2B5EF4-FFF2-40B4-BE49-F238E27FC236}">
              <a16:creationId xmlns:a16="http://schemas.microsoft.com/office/drawing/2014/main" id="{E59FC22C-B374-4D8A-B05A-64C2DEA09FA0}"/>
            </a:ext>
          </a:extLst>
        </xdr:cNvPr>
        <xdr:cNvSpPr txBox="1"/>
      </xdr:nvSpPr>
      <xdr:spPr>
        <a:xfrm>
          <a:off x="7626427" y="68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61866</xdr:rowOff>
    </xdr:from>
    <xdr:ext cx="469744" cy="259045"/>
    <xdr:sp macro="" textlink="">
      <xdr:nvSpPr>
        <xdr:cNvPr id="134" name="n_1mainValue【道路】&#10;一人当たり延長">
          <a:extLst>
            <a:ext uri="{FF2B5EF4-FFF2-40B4-BE49-F238E27FC236}">
              <a16:creationId xmlns:a16="http://schemas.microsoft.com/office/drawing/2014/main" id="{C20A9D66-393E-4A5F-B5C6-744E88A65C77}"/>
            </a:ext>
          </a:extLst>
        </xdr:cNvPr>
        <xdr:cNvSpPr txBox="1"/>
      </xdr:nvSpPr>
      <xdr:spPr>
        <a:xfrm>
          <a:off x="9391727"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62882</xdr:rowOff>
    </xdr:from>
    <xdr:ext cx="469744" cy="259045"/>
    <xdr:sp macro="" textlink="">
      <xdr:nvSpPr>
        <xdr:cNvPr id="135" name="n_2mainValue【道路】&#10;一人当たり延長">
          <a:extLst>
            <a:ext uri="{FF2B5EF4-FFF2-40B4-BE49-F238E27FC236}">
              <a16:creationId xmlns:a16="http://schemas.microsoft.com/office/drawing/2014/main" id="{2630DD0A-76C2-46F4-A769-CBBC4E8498FB}"/>
            </a:ext>
          </a:extLst>
        </xdr:cNvPr>
        <xdr:cNvSpPr txBox="1"/>
      </xdr:nvSpPr>
      <xdr:spPr>
        <a:xfrm>
          <a:off x="8515427" y="62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66311</xdr:rowOff>
    </xdr:from>
    <xdr:ext cx="469744" cy="259045"/>
    <xdr:sp macro="" textlink="">
      <xdr:nvSpPr>
        <xdr:cNvPr id="136" name="n_3mainValue【道路】&#10;一人当たり延長">
          <a:extLst>
            <a:ext uri="{FF2B5EF4-FFF2-40B4-BE49-F238E27FC236}">
              <a16:creationId xmlns:a16="http://schemas.microsoft.com/office/drawing/2014/main" id="{324851CC-3A69-44C1-8E0A-032D16968A17}"/>
            </a:ext>
          </a:extLst>
        </xdr:cNvPr>
        <xdr:cNvSpPr txBox="1"/>
      </xdr:nvSpPr>
      <xdr:spPr>
        <a:xfrm>
          <a:off x="7626427" y="623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AC995A3F-6EA2-4AB8-836D-CE6CE2F827A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AE210545-D314-4305-BD10-FBFEEC13CB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3D64F70A-9F30-4C39-9D8D-D1CEE99DDC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C7E81817-0313-4D08-B9AD-A8E1407EDDE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79705637-96E7-4272-8848-3D4D74420BA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16F0ED92-D428-431C-AAEE-402CF0362C6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FB81D203-610E-49C5-B992-EA51E914CF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4D7C85C6-DA0B-4771-879C-7D4D917BADA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6604B758-DEC9-4F9B-AF02-488FC310A94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12A3D80E-7772-4940-99F8-3F56AE1D175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76F4F904-F17C-4A7B-9CA0-8B119313556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a:extLst>
            <a:ext uri="{FF2B5EF4-FFF2-40B4-BE49-F238E27FC236}">
              <a16:creationId xmlns:a16="http://schemas.microsoft.com/office/drawing/2014/main" id="{56F61D53-E1F2-43C2-8218-7D334720244F}"/>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091E55FC-9FC9-4C49-8830-70B41EFFE0B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33DF520F-1948-403C-BAAB-508F48BAE71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F73E3F47-079C-4C4D-A030-948F1ADC794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C9E795E5-9A6F-460C-A1FA-B52C0F1B636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1EB7A30F-F6FC-4E58-88FA-889D2E2729C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321C3F1B-0B7F-4B1C-9376-23642803929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6D3E50C3-DEA2-46C1-8BDC-9E6590A964C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7E155E0A-995A-428E-81AA-35371543971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5160B6E2-FFEE-4BC7-B19F-C5CE2024869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3FEFCB3B-0171-4C3E-9048-83EE24319B4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F0AEB35F-CF53-4243-BDDD-740E6A1ED19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60" name="直線コネクタ 159">
          <a:extLst>
            <a:ext uri="{FF2B5EF4-FFF2-40B4-BE49-F238E27FC236}">
              <a16:creationId xmlns:a16="http://schemas.microsoft.com/office/drawing/2014/main" id="{CC1D72CB-DCCF-4662-AE0D-59F663A7AE67}"/>
            </a:ext>
          </a:extLst>
        </xdr:cNvPr>
        <xdr:cNvCxnSpPr/>
      </xdr:nvCxnSpPr>
      <xdr:spPr>
        <a:xfrm flipV="1">
          <a:off x="4634865" y="971550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61" name="【橋りょう・トンネル】&#10;有形固定資産減価償却率最小値テキスト">
          <a:extLst>
            <a:ext uri="{FF2B5EF4-FFF2-40B4-BE49-F238E27FC236}">
              <a16:creationId xmlns:a16="http://schemas.microsoft.com/office/drawing/2014/main" id="{596996D8-33C0-461D-8B48-9F120BCA406E}"/>
            </a:ext>
          </a:extLst>
        </xdr:cNvPr>
        <xdr:cNvSpPr txBox="1"/>
      </xdr:nvSpPr>
      <xdr:spPr>
        <a:xfrm>
          <a:off x="4673600" y="11043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2" name="直線コネクタ 161">
          <a:extLst>
            <a:ext uri="{FF2B5EF4-FFF2-40B4-BE49-F238E27FC236}">
              <a16:creationId xmlns:a16="http://schemas.microsoft.com/office/drawing/2014/main" id="{107B43FC-579A-4D32-A318-F88998313469}"/>
            </a:ext>
          </a:extLst>
        </xdr:cNvPr>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CF299A5A-3DE1-4B8F-97CD-DA07BB218653}"/>
            </a:ext>
          </a:extLst>
        </xdr:cNvPr>
        <xdr:cNvSpPr txBox="1"/>
      </xdr:nvSpPr>
      <xdr:spPr>
        <a:xfrm>
          <a:off x="4673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64" name="直線コネクタ 163">
          <a:extLst>
            <a:ext uri="{FF2B5EF4-FFF2-40B4-BE49-F238E27FC236}">
              <a16:creationId xmlns:a16="http://schemas.microsoft.com/office/drawing/2014/main" id="{84BC7BD3-30DA-4E51-B28A-0460C3DF1806}"/>
            </a:ext>
          </a:extLst>
        </xdr:cNvPr>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97172</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A789D03-6DE4-468E-82BB-370E36E810EC}"/>
            </a:ext>
          </a:extLst>
        </xdr:cNvPr>
        <xdr:cNvSpPr txBox="1"/>
      </xdr:nvSpPr>
      <xdr:spPr>
        <a:xfrm>
          <a:off x="4673600" y="9869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6" name="フローチャート: 判断 165">
          <a:extLst>
            <a:ext uri="{FF2B5EF4-FFF2-40B4-BE49-F238E27FC236}">
              <a16:creationId xmlns:a16="http://schemas.microsoft.com/office/drawing/2014/main" id="{5DC8FC6C-DB19-4B64-A7EF-62ED4634ED7E}"/>
            </a:ext>
          </a:extLst>
        </xdr:cNvPr>
        <xdr:cNvSpPr/>
      </xdr:nvSpPr>
      <xdr:spPr>
        <a:xfrm>
          <a:off x="45847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7" name="フローチャート: 判断 166">
          <a:extLst>
            <a:ext uri="{FF2B5EF4-FFF2-40B4-BE49-F238E27FC236}">
              <a16:creationId xmlns:a16="http://schemas.microsoft.com/office/drawing/2014/main" id="{EFC8EF49-403E-4B9A-B181-2465CB7B5F76}"/>
            </a:ext>
          </a:extLst>
        </xdr:cNvPr>
        <xdr:cNvSpPr/>
      </xdr:nvSpPr>
      <xdr:spPr>
        <a:xfrm>
          <a:off x="37465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8" name="フローチャート: 判断 167">
          <a:extLst>
            <a:ext uri="{FF2B5EF4-FFF2-40B4-BE49-F238E27FC236}">
              <a16:creationId xmlns:a16="http://schemas.microsoft.com/office/drawing/2014/main" id="{919CC404-4EEA-4163-ABBC-A116F4FF6F01}"/>
            </a:ext>
          </a:extLst>
        </xdr:cNvPr>
        <xdr:cNvSpPr/>
      </xdr:nvSpPr>
      <xdr:spPr>
        <a:xfrm>
          <a:off x="2857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9" name="フローチャート: 判断 168">
          <a:extLst>
            <a:ext uri="{FF2B5EF4-FFF2-40B4-BE49-F238E27FC236}">
              <a16:creationId xmlns:a16="http://schemas.microsoft.com/office/drawing/2014/main" id="{A232E723-C694-403F-95CE-8E93923D1A21}"/>
            </a:ext>
          </a:extLst>
        </xdr:cNvPr>
        <xdr:cNvSpPr/>
      </xdr:nvSpPr>
      <xdr:spPr>
        <a:xfrm>
          <a:off x="1968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98B77F05-E5C7-47E2-8F2F-0BBE71BB041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FA7A9AE-B55D-4527-8587-2E6E714AE65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4C18BDB7-D7BC-45DC-9682-5339E4CE92D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8E32E03-504B-4605-B1A1-A86EA740D6D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31640099-EB25-4A8F-98FB-A03BBDB7542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23495</xdr:rowOff>
    </xdr:from>
    <xdr:to>
      <xdr:col>24</xdr:col>
      <xdr:colOff>114300</xdr:colOff>
      <xdr:row>57</xdr:row>
      <xdr:rowOff>125095</xdr:rowOff>
    </xdr:to>
    <xdr:sp macro="" textlink="">
      <xdr:nvSpPr>
        <xdr:cNvPr id="175" name="楕円 174">
          <a:extLst>
            <a:ext uri="{FF2B5EF4-FFF2-40B4-BE49-F238E27FC236}">
              <a16:creationId xmlns:a16="http://schemas.microsoft.com/office/drawing/2014/main" id="{9708D2E4-6556-41F4-A11E-BE5E2E79742D}"/>
            </a:ext>
          </a:extLst>
        </xdr:cNvPr>
        <xdr:cNvSpPr/>
      </xdr:nvSpPr>
      <xdr:spPr>
        <a:xfrm>
          <a:off x="45847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46372</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CFD317AB-DA86-4E5A-A887-BD5B1AB6A33D}"/>
            </a:ext>
          </a:extLst>
        </xdr:cNvPr>
        <xdr:cNvSpPr txBox="1"/>
      </xdr:nvSpPr>
      <xdr:spPr>
        <a:xfrm>
          <a:off x="4673600"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48260</xdr:rowOff>
    </xdr:from>
    <xdr:to>
      <xdr:col>20</xdr:col>
      <xdr:colOff>38100</xdr:colOff>
      <xdr:row>57</xdr:row>
      <xdr:rowOff>149860</xdr:rowOff>
    </xdr:to>
    <xdr:sp macro="" textlink="">
      <xdr:nvSpPr>
        <xdr:cNvPr id="177" name="楕円 176">
          <a:extLst>
            <a:ext uri="{FF2B5EF4-FFF2-40B4-BE49-F238E27FC236}">
              <a16:creationId xmlns:a16="http://schemas.microsoft.com/office/drawing/2014/main" id="{0FD64E99-F5F7-4CD3-8C26-69EA8770ED97}"/>
            </a:ext>
          </a:extLst>
        </xdr:cNvPr>
        <xdr:cNvSpPr/>
      </xdr:nvSpPr>
      <xdr:spPr>
        <a:xfrm>
          <a:off x="3746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74295</xdr:rowOff>
    </xdr:from>
    <xdr:to>
      <xdr:col>24</xdr:col>
      <xdr:colOff>63500</xdr:colOff>
      <xdr:row>57</xdr:row>
      <xdr:rowOff>99060</xdr:rowOff>
    </xdr:to>
    <xdr:cxnSp macro="">
      <xdr:nvCxnSpPr>
        <xdr:cNvPr id="178" name="直線コネクタ 177">
          <a:extLst>
            <a:ext uri="{FF2B5EF4-FFF2-40B4-BE49-F238E27FC236}">
              <a16:creationId xmlns:a16="http://schemas.microsoft.com/office/drawing/2014/main" id="{2CA432A2-7127-42D6-97DD-DE6DBC647907}"/>
            </a:ext>
          </a:extLst>
        </xdr:cNvPr>
        <xdr:cNvCxnSpPr/>
      </xdr:nvCxnSpPr>
      <xdr:spPr>
        <a:xfrm flipV="1">
          <a:off x="3797300" y="98469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74930</xdr:rowOff>
    </xdr:from>
    <xdr:to>
      <xdr:col>15</xdr:col>
      <xdr:colOff>101600</xdr:colOff>
      <xdr:row>58</xdr:row>
      <xdr:rowOff>5080</xdr:rowOff>
    </xdr:to>
    <xdr:sp macro="" textlink="">
      <xdr:nvSpPr>
        <xdr:cNvPr id="179" name="楕円 178">
          <a:extLst>
            <a:ext uri="{FF2B5EF4-FFF2-40B4-BE49-F238E27FC236}">
              <a16:creationId xmlns:a16="http://schemas.microsoft.com/office/drawing/2014/main" id="{A3AC4642-AF4D-42F3-B122-94D07078A4A9}"/>
            </a:ext>
          </a:extLst>
        </xdr:cNvPr>
        <xdr:cNvSpPr/>
      </xdr:nvSpPr>
      <xdr:spPr>
        <a:xfrm>
          <a:off x="2857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99060</xdr:rowOff>
    </xdr:from>
    <xdr:to>
      <xdr:col>19</xdr:col>
      <xdr:colOff>177800</xdr:colOff>
      <xdr:row>57</xdr:row>
      <xdr:rowOff>125730</xdr:rowOff>
    </xdr:to>
    <xdr:cxnSp macro="">
      <xdr:nvCxnSpPr>
        <xdr:cNvPr id="180" name="直線コネクタ 179">
          <a:extLst>
            <a:ext uri="{FF2B5EF4-FFF2-40B4-BE49-F238E27FC236}">
              <a16:creationId xmlns:a16="http://schemas.microsoft.com/office/drawing/2014/main" id="{92880D2D-1CEF-43FD-8018-E60B5BC0E3DC}"/>
            </a:ext>
          </a:extLst>
        </xdr:cNvPr>
        <xdr:cNvCxnSpPr/>
      </xdr:nvCxnSpPr>
      <xdr:spPr>
        <a:xfrm flipV="1">
          <a:off x="2908300" y="9871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99695</xdr:rowOff>
    </xdr:from>
    <xdr:to>
      <xdr:col>10</xdr:col>
      <xdr:colOff>165100</xdr:colOff>
      <xdr:row>58</xdr:row>
      <xdr:rowOff>29845</xdr:rowOff>
    </xdr:to>
    <xdr:sp macro="" textlink="">
      <xdr:nvSpPr>
        <xdr:cNvPr id="181" name="楕円 180">
          <a:extLst>
            <a:ext uri="{FF2B5EF4-FFF2-40B4-BE49-F238E27FC236}">
              <a16:creationId xmlns:a16="http://schemas.microsoft.com/office/drawing/2014/main" id="{15C2F116-6EDF-421C-A885-8D4B84CA0FF3}"/>
            </a:ext>
          </a:extLst>
        </xdr:cNvPr>
        <xdr:cNvSpPr/>
      </xdr:nvSpPr>
      <xdr:spPr>
        <a:xfrm>
          <a:off x="1968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125730</xdr:rowOff>
    </xdr:from>
    <xdr:to>
      <xdr:col>15</xdr:col>
      <xdr:colOff>50800</xdr:colOff>
      <xdr:row>57</xdr:row>
      <xdr:rowOff>150495</xdr:rowOff>
    </xdr:to>
    <xdr:cxnSp macro="">
      <xdr:nvCxnSpPr>
        <xdr:cNvPr id="182" name="直線コネクタ 181">
          <a:extLst>
            <a:ext uri="{FF2B5EF4-FFF2-40B4-BE49-F238E27FC236}">
              <a16:creationId xmlns:a16="http://schemas.microsoft.com/office/drawing/2014/main" id="{1BE667EC-E891-4A61-AD11-77FBE389B027}"/>
            </a:ext>
          </a:extLst>
        </xdr:cNvPr>
        <xdr:cNvCxnSpPr/>
      </xdr:nvCxnSpPr>
      <xdr:spPr>
        <a:xfrm flipV="1">
          <a:off x="2019300" y="98983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59072</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F52FDDCC-2B5C-4AA5-B336-8FABA9C47115}"/>
            </a:ext>
          </a:extLst>
        </xdr:cNvPr>
        <xdr:cNvSpPr txBox="1"/>
      </xdr:nvSpPr>
      <xdr:spPr>
        <a:xfrm>
          <a:off x="3582044" y="100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89552</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91B08BA7-E4F8-4DD9-91C1-B6F67ED2D990}"/>
            </a:ext>
          </a:extLst>
        </xdr:cNvPr>
        <xdr:cNvSpPr txBox="1"/>
      </xdr:nvSpPr>
      <xdr:spPr>
        <a:xfrm>
          <a:off x="2705744" y="1003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87647</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D6734F6E-6BD3-4DB2-8442-275A478E41DA}"/>
            </a:ext>
          </a:extLst>
        </xdr:cNvPr>
        <xdr:cNvSpPr txBox="1"/>
      </xdr:nvSpPr>
      <xdr:spPr>
        <a:xfrm>
          <a:off x="1816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166387</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064F82E9-14D4-424E-8B5C-2E57B3610384}"/>
            </a:ext>
          </a:extLst>
        </xdr:cNvPr>
        <xdr:cNvSpPr txBox="1"/>
      </xdr:nvSpPr>
      <xdr:spPr>
        <a:xfrm>
          <a:off x="35820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42C389B4-A5D6-4958-A55C-0EDE9F29C59A}"/>
            </a:ext>
          </a:extLst>
        </xdr:cNvPr>
        <xdr:cNvSpPr txBox="1"/>
      </xdr:nvSpPr>
      <xdr:spPr>
        <a:xfrm>
          <a:off x="2705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46372</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FE3AC9B1-8E96-414E-8DEB-6FFF5A4CDD3C}"/>
            </a:ext>
          </a:extLst>
        </xdr:cNvPr>
        <xdr:cNvSpPr txBox="1"/>
      </xdr:nvSpPr>
      <xdr:spPr>
        <a:xfrm>
          <a:off x="1816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E417D4C1-0E27-4CDD-A1A4-D6B8FF91D24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2B56AE55-AEA9-4A8E-8401-116F627359F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5581C392-A66D-4965-BCD5-2A2502C4FCB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C99D5690-E3A6-4959-BA04-0AB97A9009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EAC03BFC-BF76-4A5D-B3AD-4C947CABFDB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11CC955F-0F73-419C-8D3D-97BE571EDB5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569E6AA0-0401-4EF6-A5F7-B8FBEF7A60E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E9A8FDE6-C4AF-4CDE-A36F-E7C3C6759ED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1C993A40-87EA-40B6-9853-DAE482CA439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7328FB7A-3578-4CC8-9F09-76C268E8E2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B9A06359-3356-4927-837F-74691E49A92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a:extLst>
            <a:ext uri="{FF2B5EF4-FFF2-40B4-BE49-F238E27FC236}">
              <a16:creationId xmlns:a16="http://schemas.microsoft.com/office/drawing/2014/main" id="{099D16BD-B8AC-4174-9755-E70FBF63C55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2465215E-0CA5-47E8-BA0E-98CB355991D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a:extLst>
            <a:ext uri="{FF2B5EF4-FFF2-40B4-BE49-F238E27FC236}">
              <a16:creationId xmlns:a16="http://schemas.microsoft.com/office/drawing/2014/main" id="{4212B8E3-C52A-4421-8647-6746D39873F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A11BA4E2-DE85-4222-BD35-72C5476DE62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a:extLst>
            <a:ext uri="{FF2B5EF4-FFF2-40B4-BE49-F238E27FC236}">
              <a16:creationId xmlns:a16="http://schemas.microsoft.com/office/drawing/2014/main" id="{4335BD3F-155E-48F5-BF57-76D716BD3F4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CB330020-12AE-4CE0-98A7-C211D6A0D45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a:extLst>
            <a:ext uri="{FF2B5EF4-FFF2-40B4-BE49-F238E27FC236}">
              <a16:creationId xmlns:a16="http://schemas.microsoft.com/office/drawing/2014/main" id="{E2967857-A99E-43DC-8B1F-2DD6388F7E4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2AD1AF1C-E356-4BDD-A892-0AAEBCE4FB6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a:extLst>
            <a:ext uri="{FF2B5EF4-FFF2-40B4-BE49-F238E27FC236}">
              <a16:creationId xmlns:a16="http://schemas.microsoft.com/office/drawing/2014/main" id="{EAED0B6E-0748-4DF2-9166-B061B2268A03}"/>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FE8A0C24-BACF-4A2D-82B0-337859C38B5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a:extLst>
            <a:ext uri="{FF2B5EF4-FFF2-40B4-BE49-F238E27FC236}">
              <a16:creationId xmlns:a16="http://schemas.microsoft.com/office/drawing/2014/main" id="{30A01750-7432-400D-9F6E-EACAD0FB943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5116E568-B372-43A7-8BE4-513483A65E5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12" name="直線コネクタ 211">
          <a:extLst>
            <a:ext uri="{FF2B5EF4-FFF2-40B4-BE49-F238E27FC236}">
              <a16:creationId xmlns:a16="http://schemas.microsoft.com/office/drawing/2014/main" id="{302CAA16-4D76-4DE0-9305-20FA875B902A}"/>
            </a:ext>
          </a:extLst>
        </xdr:cNvPr>
        <xdr:cNvCxnSpPr/>
      </xdr:nvCxnSpPr>
      <xdr:spPr>
        <a:xfrm flipV="1">
          <a:off x="10476865" y="9716769"/>
          <a:ext cx="0" cy="1286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229F4D1E-FA96-451E-859F-1801617A1171}"/>
            </a:ext>
          </a:extLst>
        </xdr:cNvPr>
        <xdr:cNvSpPr txBox="1"/>
      </xdr:nvSpPr>
      <xdr:spPr>
        <a:xfrm>
          <a:off x="10515600" y="11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14" name="直線コネクタ 213">
          <a:extLst>
            <a:ext uri="{FF2B5EF4-FFF2-40B4-BE49-F238E27FC236}">
              <a16:creationId xmlns:a16="http://schemas.microsoft.com/office/drawing/2014/main" id="{94402486-1C15-4B88-9AF2-0524913BEABB}"/>
            </a:ext>
          </a:extLst>
        </xdr:cNvPr>
        <xdr:cNvCxnSpPr/>
      </xdr:nvCxnSpPr>
      <xdr:spPr>
        <a:xfrm>
          <a:off x="10388600" y="11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15" name="【橋りょう・トンネル】&#10;一人当たり有形固定資産（償却資産）額最大値テキスト">
          <a:extLst>
            <a:ext uri="{FF2B5EF4-FFF2-40B4-BE49-F238E27FC236}">
              <a16:creationId xmlns:a16="http://schemas.microsoft.com/office/drawing/2014/main" id="{9BAB5B26-5335-46E4-B5C4-AE2CB48D475C}"/>
            </a:ext>
          </a:extLst>
        </xdr:cNvPr>
        <xdr:cNvSpPr txBox="1"/>
      </xdr:nvSpPr>
      <xdr:spPr>
        <a:xfrm>
          <a:off x="10515600" y="949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16" name="直線コネクタ 215">
          <a:extLst>
            <a:ext uri="{FF2B5EF4-FFF2-40B4-BE49-F238E27FC236}">
              <a16:creationId xmlns:a16="http://schemas.microsoft.com/office/drawing/2014/main" id="{0F7DCF02-7C58-48B5-95B3-D8BDCF7EBB2E}"/>
            </a:ext>
          </a:extLst>
        </xdr:cNvPr>
        <xdr:cNvCxnSpPr/>
      </xdr:nvCxnSpPr>
      <xdr:spPr>
        <a:xfrm>
          <a:off x="10388600" y="971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106795</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B2BE99B6-5B00-4E15-AA60-E8F93A4A4278}"/>
            </a:ext>
          </a:extLst>
        </xdr:cNvPr>
        <xdr:cNvSpPr txBox="1"/>
      </xdr:nvSpPr>
      <xdr:spPr>
        <a:xfrm>
          <a:off x="10515600" y="10393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18" name="フローチャート: 判断 217">
          <a:extLst>
            <a:ext uri="{FF2B5EF4-FFF2-40B4-BE49-F238E27FC236}">
              <a16:creationId xmlns:a16="http://schemas.microsoft.com/office/drawing/2014/main" id="{277DBF23-4A2C-476F-9DBD-AFD15A44FC8D}"/>
            </a:ext>
          </a:extLst>
        </xdr:cNvPr>
        <xdr:cNvSpPr/>
      </xdr:nvSpPr>
      <xdr:spPr>
        <a:xfrm>
          <a:off x="10426700" y="1054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9" name="フローチャート: 判断 218">
          <a:extLst>
            <a:ext uri="{FF2B5EF4-FFF2-40B4-BE49-F238E27FC236}">
              <a16:creationId xmlns:a16="http://schemas.microsoft.com/office/drawing/2014/main" id="{5D6D0176-C49A-482F-879D-86E33806C0E6}"/>
            </a:ext>
          </a:extLst>
        </xdr:cNvPr>
        <xdr:cNvSpPr/>
      </xdr:nvSpPr>
      <xdr:spPr>
        <a:xfrm>
          <a:off x="9588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20" name="フローチャート: 判断 219">
          <a:extLst>
            <a:ext uri="{FF2B5EF4-FFF2-40B4-BE49-F238E27FC236}">
              <a16:creationId xmlns:a16="http://schemas.microsoft.com/office/drawing/2014/main" id="{8656001B-7E07-47D2-A6E7-B454729CB769}"/>
            </a:ext>
          </a:extLst>
        </xdr:cNvPr>
        <xdr:cNvSpPr/>
      </xdr:nvSpPr>
      <xdr:spPr>
        <a:xfrm>
          <a:off x="8699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21" name="フローチャート: 判断 220">
          <a:extLst>
            <a:ext uri="{FF2B5EF4-FFF2-40B4-BE49-F238E27FC236}">
              <a16:creationId xmlns:a16="http://schemas.microsoft.com/office/drawing/2014/main" id="{9BF121ED-3E7B-46AD-A159-81822BEAFCEA}"/>
            </a:ext>
          </a:extLst>
        </xdr:cNvPr>
        <xdr:cNvSpPr/>
      </xdr:nvSpPr>
      <xdr:spPr>
        <a:xfrm>
          <a:off x="7810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406649D0-083F-4E42-B501-E67E55A2F4C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84DF308F-78A8-4F6D-9405-A02CD08D60C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2E6ACA0-2218-4B89-B73E-AB90980556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D4E16F46-CEC5-4350-BF3D-4734E0ACBCF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B09A9E4-411E-4F6A-A71E-A1F4FACD2CA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165436</xdr:rowOff>
    </xdr:from>
    <xdr:to>
      <xdr:col>55</xdr:col>
      <xdr:colOff>50800</xdr:colOff>
      <xdr:row>63</xdr:row>
      <xdr:rowOff>95586</xdr:rowOff>
    </xdr:to>
    <xdr:sp macro="" textlink="">
      <xdr:nvSpPr>
        <xdr:cNvPr id="227" name="楕円 226">
          <a:extLst>
            <a:ext uri="{FF2B5EF4-FFF2-40B4-BE49-F238E27FC236}">
              <a16:creationId xmlns:a16="http://schemas.microsoft.com/office/drawing/2014/main" id="{F8BEC7CE-FEF3-450C-A996-17585625E094}"/>
            </a:ext>
          </a:extLst>
        </xdr:cNvPr>
        <xdr:cNvSpPr/>
      </xdr:nvSpPr>
      <xdr:spPr>
        <a:xfrm>
          <a:off x="10426700" y="107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143863</xdr:rowOff>
    </xdr:from>
    <xdr:ext cx="534377" cy="259045"/>
    <xdr:sp macro="" textlink="">
      <xdr:nvSpPr>
        <xdr:cNvPr id="228" name="【橋りょう・トンネル】&#10;一人当たり有形固定資産（償却資産）額該当値テキスト">
          <a:extLst>
            <a:ext uri="{FF2B5EF4-FFF2-40B4-BE49-F238E27FC236}">
              <a16:creationId xmlns:a16="http://schemas.microsoft.com/office/drawing/2014/main" id="{E130F31D-65B7-4092-9730-3DCC6E1B59A4}"/>
            </a:ext>
          </a:extLst>
        </xdr:cNvPr>
        <xdr:cNvSpPr txBox="1"/>
      </xdr:nvSpPr>
      <xdr:spPr>
        <a:xfrm>
          <a:off x="10515600" y="1077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166035</xdr:rowOff>
    </xdr:from>
    <xdr:to>
      <xdr:col>50</xdr:col>
      <xdr:colOff>165100</xdr:colOff>
      <xdr:row>63</xdr:row>
      <xdr:rowOff>96185</xdr:rowOff>
    </xdr:to>
    <xdr:sp macro="" textlink="">
      <xdr:nvSpPr>
        <xdr:cNvPr id="229" name="楕円 228">
          <a:extLst>
            <a:ext uri="{FF2B5EF4-FFF2-40B4-BE49-F238E27FC236}">
              <a16:creationId xmlns:a16="http://schemas.microsoft.com/office/drawing/2014/main" id="{63CE22BA-6B79-4741-8A21-B8F35A2A97F6}"/>
            </a:ext>
          </a:extLst>
        </xdr:cNvPr>
        <xdr:cNvSpPr/>
      </xdr:nvSpPr>
      <xdr:spPr>
        <a:xfrm>
          <a:off x="9588500" y="1079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44786</xdr:rowOff>
    </xdr:from>
    <xdr:to>
      <xdr:col>55</xdr:col>
      <xdr:colOff>0</xdr:colOff>
      <xdr:row>63</xdr:row>
      <xdr:rowOff>45385</xdr:rowOff>
    </xdr:to>
    <xdr:cxnSp macro="">
      <xdr:nvCxnSpPr>
        <xdr:cNvPr id="230" name="直線コネクタ 229">
          <a:extLst>
            <a:ext uri="{FF2B5EF4-FFF2-40B4-BE49-F238E27FC236}">
              <a16:creationId xmlns:a16="http://schemas.microsoft.com/office/drawing/2014/main" id="{1CF63A39-D8F5-4F95-8765-FF8B2713161B}"/>
            </a:ext>
          </a:extLst>
        </xdr:cNvPr>
        <xdr:cNvCxnSpPr/>
      </xdr:nvCxnSpPr>
      <xdr:spPr>
        <a:xfrm flipV="1">
          <a:off x="9639300" y="10846136"/>
          <a:ext cx="8382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165905</xdr:rowOff>
    </xdr:from>
    <xdr:to>
      <xdr:col>46</xdr:col>
      <xdr:colOff>38100</xdr:colOff>
      <xdr:row>63</xdr:row>
      <xdr:rowOff>96055</xdr:rowOff>
    </xdr:to>
    <xdr:sp macro="" textlink="">
      <xdr:nvSpPr>
        <xdr:cNvPr id="231" name="楕円 230">
          <a:extLst>
            <a:ext uri="{FF2B5EF4-FFF2-40B4-BE49-F238E27FC236}">
              <a16:creationId xmlns:a16="http://schemas.microsoft.com/office/drawing/2014/main" id="{92B6370A-9BFE-400C-AD5B-160C64815795}"/>
            </a:ext>
          </a:extLst>
        </xdr:cNvPr>
        <xdr:cNvSpPr/>
      </xdr:nvSpPr>
      <xdr:spPr>
        <a:xfrm>
          <a:off x="8699500" y="107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45255</xdr:rowOff>
    </xdr:from>
    <xdr:to>
      <xdr:col>50</xdr:col>
      <xdr:colOff>114300</xdr:colOff>
      <xdr:row>63</xdr:row>
      <xdr:rowOff>45385</xdr:rowOff>
    </xdr:to>
    <xdr:cxnSp macro="">
      <xdr:nvCxnSpPr>
        <xdr:cNvPr id="232" name="直線コネクタ 231">
          <a:extLst>
            <a:ext uri="{FF2B5EF4-FFF2-40B4-BE49-F238E27FC236}">
              <a16:creationId xmlns:a16="http://schemas.microsoft.com/office/drawing/2014/main" id="{C67488B5-40B7-450F-964D-E98EC28B3040}"/>
            </a:ext>
          </a:extLst>
        </xdr:cNvPr>
        <xdr:cNvCxnSpPr/>
      </xdr:nvCxnSpPr>
      <xdr:spPr>
        <a:xfrm>
          <a:off x="8750300" y="10846605"/>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166343</xdr:rowOff>
    </xdr:from>
    <xdr:to>
      <xdr:col>41</xdr:col>
      <xdr:colOff>101600</xdr:colOff>
      <xdr:row>63</xdr:row>
      <xdr:rowOff>96493</xdr:rowOff>
    </xdr:to>
    <xdr:sp macro="" textlink="">
      <xdr:nvSpPr>
        <xdr:cNvPr id="233" name="楕円 232">
          <a:extLst>
            <a:ext uri="{FF2B5EF4-FFF2-40B4-BE49-F238E27FC236}">
              <a16:creationId xmlns:a16="http://schemas.microsoft.com/office/drawing/2014/main" id="{F35CB423-BC6E-4AD0-AE92-3E534E19085D}"/>
            </a:ext>
          </a:extLst>
        </xdr:cNvPr>
        <xdr:cNvSpPr/>
      </xdr:nvSpPr>
      <xdr:spPr>
        <a:xfrm>
          <a:off x="7810500" y="107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45255</xdr:rowOff>
    </xdr:from>
    <xdr:to>
      <xdr:col>45</xdr:col>
      <xdr:colOff>177800</xdr:colOff>
      <xdr:row>63</xdr:row>
      <xdr:rowOff>45693</xdr:rowOff>
    </xdr:to>
    <xdr:cxnSp macro="">
      <xdr:nvCxnSpPr>
        <xdr:cNvPr id="234" name="直線コネクタ 233">
          <a:extLst>
            <a:ext uri="{FF2B5EF4-FFF2-40B4-BE49-F238E27FC236}">
              <a16:creationId xmlns:a16="http://schemas.microsoft.com/office/drawing/2014/main" id="{42CDF15A-436E-4A12-BE3C-2B326B9F6269}"/>
            </a:ext>
          </a:extLst>
        </xdr:cNvPr>
        <xdr:cNvCxnSpPr/>
      </xdr:nvCxnSpPr>
      <xdr:spPr>
        <a:xfrm flipV="1">
          <a:off x="7861300" y="10846605"/>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22129</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F42D02A2-90CD-4282-B142-24B96725A7E8}"/>
            </a:ext>
          </a:extLst>
        </xdr:cNvPr>
        <xdr:cNvSpPr txBox="1"/>
      </xdr:nvSpPr>
      <xdr:spPr>
        <a:xfrm>
          <a:off x="9327095" y="1030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12897</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148C76E9-EC86-4E30-BCFC-2548095B3558}"/>
            </a:ext>
          </a:extLst>
        </xdr:cNvPr>
        <xdr:cNvSpPr txBox="1"/>
      </xdr:nvSpPr>
      <xdr:spPr>
        <a:xfrm>
          <a:off x="8450795" y="1029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E700AB65-9126-453E-8DAE-FDD457F40905}"/>
            </a:ext>
          </a:extLst>
        </xdr:cNvPr>
        <xdr:cNvSpPr txBox="1"/>
      </xdr:nvSpPr>
      <xdr:spPr>
        <a:xfrm>
          <a:off x="7561795"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87312</xdr:rowOff>
    </xdr:from>
    <xdr:ext cx="534377" cy="259045"/>
    <xdr:sp macro="" textlink="">
      <xdr:nvSpPr>
        <xdr:cNvPr id="238" name="n_1mainValue【橋りょう・トンネル】&#10;一人当たり有形固定資産（償却資産）額">
          <a:extLst>
            <a:ext uri="{FF2B5EF4-FFF2-40B4-BE49-F238E27FC236}">
              <a16:creationId xmlns:a16="http://schemas.microsoft.com/office/drawing/2014/main" id="{B576ACA6-351B-4B27-A870-077FF6D34900}"/>
            </a:ext>
          </a:extLst>
        </xdr:cNvPr>
        <xdr:cNvSpPr txBox="1"/>
      </xdr:nvSpPr>
      <xdr:spPr>
        <a:xfrm>
          <a:off x="9359411" y="1088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87182</xdr:rowOff>
    </xdr:from>
    <xdr:ext cx="534377" cy="259045"/>
    <xdr:sp macro="" textlink="">
      <xdr:nvSpPr>
        <xdr:cNvPr id="239" name="n_2mainValue【橋りょう・トンネル】&#10;一人当たり有形固定資産（償却資産）額">
          <a:extLst>
            <a:ext uri="{FF2B5EF4-FFF2-40B4-BE49-F238E27FC236}">
              <a16:creationId xmlns:a16="http://schemas.microsoft.com/office/drawing/2014/main" id="{338B94AE-A018-4AF6-8445-E5F94B596EF7}"/>
            </a:ext>
          </a:extLst>
        </xdr:cNvPr>
        <xdr:cNvSpPr txBox="1"/>
      </xdr:nvSpPr>
      <xdr:spPr>
        <a:xfrm>
          <a:off x="8483111" y="1088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87620</xdr:rowOff>
    </xdr:from>
    <xdr:ext cx="534377" cy="259045"/>
    <xdr:sp macro="" textlink="">
      <xdr:nvSpPr>
        <xdr:cNvPr id="240" name="n_3mainValue【橋りょう・トンネル】&#10;一人当たり有形固定資産（償却資産）額">
          <a:extLst>
            <a:ext uri="{FF2B5EF4-FFF2-40B4-BE49-F238E27FC236}">
              <a16:creationId xmlns:a16="http://schemas.microsoft.com/office/drawing/2014/main" id="{269D3B47-7EF3-4C05-9993-EB564668ED8E}"/>
            </a:ext>
          </a:extLst>
        </xdr:cNvPr>
        <xdr:cNvSpPr txBox="1"/>
      </xdr:nvSpPr>
      <xdr:spPr>
        <a:xfrm>
          <a:off x="7594111" y="1088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87A17626-AA85-4174-B1CE-A45CABCB779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C841CA8D-731C-4365-8E55-4DF5DEA79B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D30DE177-0251-4355-9E66-D8D3CDDD864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27684429-9791-47B9-A3D8-EC7E154B3EE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28610274-DE33-4331-B4D5-0648A3A76B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59F31380-DB3A-4887-9B73-8AE80B793A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AE3CC145-E50A-44D4-9E07-C3374A55549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7F776835-33B3-4E99-9EA6-66C9C13BCA5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19740E0D-4673-4F43-8761-4B0E4B0999D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5C5AA3B1-928C-4FC3-BE42-EBA2D9F7650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a:extLst>
            <a:ext uri="{FF2B5EF4-FFF2-40B4-BE49-F238E27FC236}">
              <a16:creationId xmlns:a16="http://schemas.microsoft.com/office/drawing/2014/main" id="{7349C9C2-F068-4053-A66D-92EED0D7CF0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F55C4B73-841F-457A-A3E4-D8DE249190A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E8A878E7-28AB-4332-A4A2-844A29E9448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94BE14FE-7577-4C54-A228-F18714A6EBB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DEE44069-491A-445C-8691-0F9774E8928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20611F8E-F7CB-48CF-B268-0127B371C48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8549F1FC-C18E-4F90-96C4-A834DF7ECF6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5F624533-1232-48A9-8956-D2895399D43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38C386C1-8804-4D3C-AF0C-A171255A9CA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33F1FFD-881F-4F42-8386-FDE920AF14D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a:extLst>
            <a:ext uri="{FF2B5EF4-FFF2-40B4-BE49-F238E27FC236}">
              <a16:creationId xmlns:a16="http://schemas.microsoft.com/office/drawing/2014/main" id="{3CA9E38F-5676-4949-8873-4F0A30FC9A6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C7EF521A-A793-4788-97A8-E5BE262C8D2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a:extLst>
            <a:ext uri="{FF2B5EF4-FFF2-40B4-BE49-F238E27FC236}">
              <a16:creationId xmlns:a16="http://schemas.microsoft.com/office/drawing/2014/main" id="{BEC771C9-457C-4CE4-A7A6-03CB5E83A37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159002A-F1A9-4D5D-B6CA-3CF169B84A6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65" name="直線コネクタ 264">
          <a:extLst>
            <a:ext uri="{FF2B5EF4-FFF2-40B4-BE49-F238E27FC236}">
              <a16:creationId xmlns:a16="http://schemas.microsoft.com/office/drawing/2014/main" id="{67347BD3-875C-4487-9460-AF43DAE9839D}"/>
            </a:ext>
          </a:extLst>
        </xdr:cNvPr>
        <xdr:cNvCxnSpPr/>
      </xdr:nvCxnSpPr>
      <xdr:spPr>
        <a:xfrm flipV="1">
          <a:off x="4634865" y="13434061"/>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A4B38005-9F7F-4F9B-B900-47CFB2BE1EF2}"/>
            </a:ext>
          </a:extLst>
        </xdr:cNvPr>
        <xdr:cNvSpPr txBox="1"/>
      </xdr:nvSpPr>
      <xdr:spPr>
        <a:xfrm>
          <a:off x="46736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67" name="直線コネクタ 266">
          <a:extLst>
            <a:ext uri="{FF2B5EF4-FFF2-40B4-BE49-F238E27FC236}">
              <a16:creationId xmlns:a16="http://schemas.microsoft.com/office/drawing/2014/main" id="{723FE273-D4B8-4341-BB46-498430A1B516}"/>
            </a:ext>
          </a:extLst>
        </xdr:cNvPr>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DDFB4183-B5BB-4BDD-8554-B9E68021FAFF}"/>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9" name="直線コネクタ 268">
          <a:extLst>
            <a:ext uri="{FF2B5EF4-FFF2-40B4-BE49-F238E27FC236}">
              <a16:creationId xmlns:a16="http://schemas.microsoft.com/office/drawing/2014/main" id="{A8BA78DD-3DDC-4336-896A-6F737E4232C5}"/>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B7DFEA76-347B-4422-B2FE-4E71481BFCA7}"/>
            </a:ext>
          </a:extLst>
        </xdr:cNvPr>
        <xdr:cNvSpPr txBox="1"/>
      </xdr:nvSpPr>
      <xdr:spPr>
        <a:xfrm>
          <a:off x="4673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71" name="フローチャート: 判断 270">
          <a:extLst>
            <a:ext uri="{FF2B5EF4-FFF2-40B4-BE49-F238E27FC236}">
              <a16:creationId xmlns:a16="http://schemas.microsoft.com/office/drawing/2014/main" id="{697AA2BD-7CC8-48BC-9E87-34A18491F73E}"/>
            </a:ext>
          </a:extLst>
        </xdr:cNvPr>
        <xdr:cNvSpPr/>
      </xdr:nvSpPr>
      <xdr:spPr>
        <a:xfrm>
          <a:off x="4584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2" name="フローチャート: 判断 271">
          <a:extLst>
            <a:ext uri="{FF2B5EF4-FFF2-40B4-BE49-F238E27FC236}">
              <a16:creationId xmlns:a16="http://schemas.microsoft.com/office/drawing/2014/main" id="{26D6A5C3-EA45-4A9E-BB30-E229C95A52BB}"/>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73" name="フローチャート: 判断 272">
          <a:extLst>
            <a:ext uri="{FF2B5EF4-FFF2-40B4-BE49-F238E27FC236}">
              <a16:creationId xmlns:a16="http://schemas.microsoft.com/office/drawing/2014/main" id="{9EEE013E-1839-4713-BF07-B4705FF92C9E}"/>
            </a:ext>
          </a:extLst>
        </xdr:cNvPr>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4" name="フローチャート: 判断 273">
          <a:extLst>
            <a:ext uri="{FF2B5EF4-FFF2-40B4-BE49-F238E27FC236}">
              <a16:creationId xmlns:a16="http://schemas.microsoft.com/office/drawing/2014/main" id="{D6067ADF-FB45-4E91-B86E-4A7DF06D70C9}"/>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1305B23C-11C9-4254-BC93-E998B92197E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D661108F-9642-4429-8D8B-A5D98B9434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5163023F-8229-42F7-A17A-115146DBBEB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96AC632-5AC1-43FA-BDCA-92EC79820DD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B668107F-239F-4961-A15C-D89A1840BC2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80" name="楕円 279">
          <a:extLst>
            <a:ext uri="{FF2B5EF4-FFF2-40B4-BE49-F238E27FC236}">
              <a16:creationId xmlns:a16="http://schemas.microsoft.com/office/drawing/2014/main" id="{836B0F83-7F9B-4CBA-B6E7-27379506BB97}"/>
            </a:ext>
          </a:extLst>
        </xdr:cNvPr>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67327</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E375E4F9-BC94-417D-8773-5D46184B86C7}"/>
            </a:ext>
          </a:extLst>
        </xdr:cNvPr>
        <xdr:cNvSpPr txBox="1"/>
      </xdr:nvSpPr>
      <xdr:spPr>
        <a:xfrm>
          <a:off x="4673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282" name="楕円 281">
          <a:extLst>
            <a:ext uri="{FF2B5EF4-FFF2-40B4-BE49-F238E27FC236}">
              <a16:creationId xmlns:a16="http://schemas.microsoft.com/office/drawing/2014/main" id="{D887A28E-5324-4B6D-B4EA-65E98056965C}"/>
            </a:ext>
          </a:extLst>
        </xdr:cNvPr>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95250</xdr:rowOff>
    </xdr:from>
    <xdr:to>
      <xdr:col>24</xdr:col>
      <xdr:colOff>63500</xdr:colOff>
      <xdr:row>80</xdr:row>
      <xdr:rowOff>140970</xdr:rowOff>
    </xdr:to>
    <xdr:cxnSp macro="">
      <xdr:nvCxnSpPr>
        <xdr:cNvPr id="283" name="直線コネクタ 282">
          <a:extLst>
            <a:ext uri="{FF2B5EF4-FFF2-40B4-BE49-F238E27FC236}">
              <a16:creationId xmlns:a16="http://schemas.microsoft.com/office/drawing/2014/main" id="{A4451D2B-79E7-4882-A4E4-5D5680C1F44A}"/>
            </a:ext>
          </a:extLst>
        </xdr:cNvPr>
        <xdr:cNvCxnSpPr/>
      </xdr:nvCxnSpPr>
      <xdr:spPr>
        <a:xfrm flipV="1">
          <a:off x="3797300" y="138112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2539</xdr:rowOff>
    </xdr:from>
    <xdr:to>
      <xdr:col>15</xdr:col>
      <xdr:colOff>101600</xdr:colOff>
      <xdr:row>81</xdr:row>
      <xdr:rowOff>104139</xdr:rowOff>
    </xdr:to>
    <xdr:sp macro="" textlink="">
      <xdr:nvSpPr>
        <xdr:cNvPr id="284" name="楕円 283">
          <a:extLst>
            <a:ext uri="{FF2B5EF4-FFF2-40B4-BE49-F238E27FC236}">
              <a16:creationId xmlns:a16="http://schemas.microsoft.com/office/drawing/2014/main" id="{09E996B9-CC0C-406A-8DA4-5CC54856BF03}"/>
            </a:ext>
          </a:extLst>
        </xdr:cNvPr>
        <xdr:cNvSpPr/>
      </xdr:nvSpPr>
      <xdr:spPr>
        <a:xfrm>
          <a:off x="2857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53339</xdr:rowOff>
    </xdr:to>
    <xdr:cxnSp macro="">
      <xdr:nvCxnSpPr>
        <xdr:cNvPr id="285" name="直線コネクタ 284">
          <a:extLst>
            <a:ext uri="{FF2B5EF4-FFF2-40B4-BE49-F238E27FC236}">
              <a16:creationId xmlns:a16="http://schemas.microsoft.com/office/drawing/2014/main" id="{8627099C-E472-4CAA-88B0-EA413D08FB9B}"/>
            </a:ext>
          </a:extLst>
        </xdr:cNvPr>
        <xdr:cNvCxnSpPr/>
      </xdr:nvCxnSpPr>
      <xdr:spPr>
        <a:xfrm flipV="1">
          <a:off x="2908300" y="138569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63500</xdr:rowOff>
    </xdr:from>
    <xdr:to>
      <xdr:col>10</xdr:col>
      <xdr:colOff>165100</xdr:colOff>
      <xdr:row>81</xdr:row>
      <xdr:rowOff>165100</xdr:rowOff>
    </xdr:to>
    <xdr:sp macro="" textlink="">
      <xdr:nvSpPr>
        <xdr:cNvPr id="286" name="楕円 285">
          <a:extLst>
            <a:ext uri="{FF2B5EF4-FFF2-40B4-BE49-F238E27FC236}">
              <a16:creationId xmlns:a16="http://schemas.microsoft.com/office/drawing/2014/main" id="{A3C67DB3-8620-4044-BC06-84C104CFEA97}"/>
            </a:ext>
          </a:extLst>
        </xdr:cNvPr>
        <xdr:cNvSpPr/>
      </xdr:nvSpPr>
      <xdr:spPr>
        <a:xfrm>
          <a:off x="1968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53339</xdr:rowOff>
    </xdr:from>
    <xdr:to>
      <xdr:col>15</xdr:col>
      <xdr:colOff>50800</xdr:colOff>
      <xdr:row>81</xdr:row>
      <xdr:rowOff>114300</xdr:rowOff>
    </xdr:to>
    <xdr:cxnSp macro="">
      <xdr:nvCxnSpPr>
        <xdr:cNvPr id="287" name="直線コネクタ 286">
          <a:extLst>
            <a:ext uri="{FF2B5EF4-FFF2-40B4-BE49-F238E27FC236}">
              <a16:creationId xmlns:a16="http://schemas.microsoft.com/office/drawing/2014/main" id="{61BCC87A-2867-4A42-88E2-E83B7AE21F38}"/>
            </a:ext>
          </a:extLst>
        </xdr:cNvPr>
        <xdr:cNvCxnSpPr/>
      </xdr:nvCxnSpPr>
      <xdr:spPr>
        <a:xfrm flipV="1">
          <a:off x="2019300" y="139407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8" name="n_1aveValue【公営住宅】&#10;有形固定資産減価償却率">
          <a:extLst>
            <a:ext uri="{FF2B5EF4-FFF2-40B4-BE49-F238E27FC236}">
              <a16:creationId xmlns:a16="http://schemas.microsoft.com/office/drawing/2014/main" id="{EB3F1052-7231-496A-BA0C-CD9B2993324D}"/>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89" name="n_2aveValue【公営住宅】&#10;有形固定資産減価償却率">
          <a:extLst>
            <a:ext uri="{FF2B5EF4-FFF2-40B4-BE49-F238E27FC236}">
              <a16:creationId xmlns:a16="http://schemas.microsoft.com/office/drawing/2014/main" id="{FECE3927-3DB4-4B9B-B5E2-E2854F0E5E62}"/>
            </a:ext>
          </a:extLst>
        </xdr:cNvPr>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0" name="n_3aveValue【公営住宅】&#10;有形固定資産減価償却率">
          <a:extLst>
            <a:ext uri="{FF2B5EF4-FFF2-40B4-BE49-F238E27FC236}">
              <a16:creationId xmlns:a16="http://schemas.microsoft.com/office/drawing/2014/main" id="{AC3944CF-B330-495C-91DE-6A2528FCB803}"/>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291" name="n_1mainValue【公営住宅】&#10;有形固定資産減価償却率">
          <a:extLst>
            <a:ext uri="{FF2B5EF4-FFF2-40B4-BE49-F238E27FC236}">
              <a16:creationId xmlns:a16="http://schemas.microsoft.com/office/drawing/2014/main" id="{96B4E881-0CCB-4CE4-9C29-440A903C58A7}"/>
            </a:ext>
          </a:extLst>
        </xdr:cNvPr>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92" name="n_2mainValue【公営住宅】&#10;有形固定資産減価償却率">
          <a:extLst>
            <a:ext uri="{FF2B5EF4-FFF2-40B4-BE49-F238E27FC236}">
              <a16:creationId xmlns:a16="http://schemas.microsoft.com/office/drawing/2014/main" id="{CFB7BC02-A844-4446-B5E8-682715F82876}"/>
            </a:ext>
          </a:extLst>
        </xdr:cNvPr>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10177</xdr:rowOff>
    </xdr:from>
    <xdr:ext cx="405111" cy="259045"/>
    <xdr:sp macro="" textlink="">
      <xdr:nvSpPr>
        <xdr:cNvPr id="293" name="n_3mainValue【公営住宅】&#10;有形固定資産減価償却率">
          <a:extLst>
            <a:ext uri="{FF2B5EF4-FFF2-40B4-BE49-F238E27FC236}">
              <a16:creationId xmlns:a16="http://schemas.microsoft.com/office/drawing/2014/main" id="{E7ACDA9E-C60E-49E2-8129-6490DCC304CD}"/>
            </a:ext>
          </a:extLst>
        </xdr:cNvPr>
        <xdr:cNvSpPr txBox="1"/>
      </xdr:nvSpPr>
      <xdr:spPr>
        <a:xfrm>
          <a:off x="1816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FAEDD1AC-E9AA-4379-A545-36396113430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D110107A-C75C-424E-966D-4FB3F715A88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71A38430-6012-4DA1-BD3E-2545DB09FF7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14CEF4AC-B7EC-469B-99FA-1C711C5D17F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35D79CDA-257D-4C61-A5BD-2C889086214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C6BB459E-F343-40DD-A548-3ABE26B7899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28DB0C9C-D1CA-4C2C-A382-882B267D01A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1D7C4B4A-E9A4-4FA1-B23D-42BF61A9570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B5B867A5-709E-438C-94EC-2D3453AF657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E81A674-450D-4681-B19B-E20226AF62C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a:extLst>
            <a:ext uri="{FF2B5EF4-FFF2-40B4-BE49-F238E27FC236}">
              <a16:creationId xmlns:a16="http://schemas.microsoft.com/office/drawing/2014/main" id="{18F4CD3A-35F2-4E13-A9F2-8EC03CCA281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a:extLst>
            <a:ext uri="{FF2B5EF4-FFF2-40B4-BE49-F238E27FC236}">
              <a16:creationId xmlns:a16="http://schemas.microsoft.com/office/drawing/2014/main" id="{3F621286-8A8B-4697-944E-275EF955831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a:extLst>
            <a:ext uri="{FF2B5EF4-FFF2-40B4-BE49-F238E27FC236}">
              <a16:creationId xmlns:a16="http://schemas.microsoft.com/office/drawing/2014/main" id="{D46CBF1E-978F-422B-AE93-224FFC384E3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a:extLst>
            <a:ext uri="{FF2B5EF4-FFF2-40B4-BE49-F238E27FC236}">
              <a16:creationId xmlns:a16="http://schemas.microsoft.com/office/drawing/2014/main" id="{E155099F-3FA4-4DAC-8C31-9C01113255E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a:extLst>
            <a:ext uri="{FF2B5EF4-FFF2-40B4-BE49-F238E27FC236}">
              <a16:creationId xmlns:a16="http://schemas.microsoft.com/office/drawing/2014/main" id="{8B9DE708-B99E-42B5-B026-5C17C8FF206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a:extLst>
            <a:ext uri="{FF2B5EF4-FFF2-40B4-BE49-F238E27FC236}">
              <a16:creationId xmlns:a16="http://schemas.microsoft.com/office/drawing/2014/main" id="{854ED270-BC41-4DB6-8762-C806D495E62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a:extLst>
            <a:ext uri="{FF2B5EF4-FFF2-40B4-BE49-F238E27FC236}">
              <a16:creationId xmlns:a16="http://schemas.microsoft.com/office/drawing/2014/main" id="{6090E89A-7213-4B5C-8E30-1839603F653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a:extLst>
            <a:ext uri="{FF2B5EF4-FFF2-40B4-BE49-F238E27FC236}">
              <a16:creationId xmlns:a16="http://schemas.microsoft.com/office/drawing/2014/main" id="{C21B215C-E307-4585-AA95-2BEB75BC37B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37C8B704-4CB0-4FF9-91F8-777532A286A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89309B73-FFED-4691-8B7B-83AB46AE645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a:extLst>
            <a:ext uri="{FF2B5EF4-FFF2-40B4-BE49-F238E27FC236}">
              <a16:creationId xmlns:a16="http://schemas.microsoft.com/office/drawing/2014/main" id="{F0C360F6-0EE3-41A1-8ABE-16D6A972A79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15" name="直線コネクタ 314">
          <a:extLst>
            <a:ext uri="{FF2B5EF4-FFF2-40B4-BE49-F238E27FC236}">
              <a16:creationId xmlns:a16="http://schemas.microsoft.com/office/drawing/2014/main" id="{B698C5BF-7E3B-4FA7-BAA7-A439B84136C3}"/>
            </a:ext>
          </a:extLst>
        </xdr:cNvPr>
        <xdr:cNvCxnSpPr/>
      </xdr:nvCxnSpPr>
      <xdr:spPr>
        <a:xfrm flipV="1">
          <a:off x="10476865" y="13565276"/>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16" name="【公営住宅】&#10;一人当たり面積最小値テキスト">
          <a:extLst>
            <a:ext uri="{FF2B5EF4-FFF2-40B4-BE49-F238E27FC236}">
              <a16:creationId xmlns:a16="http://schemas.microsoft.com/office/drawing/2014/main" id="{940E1C1A-841E-41EE-B354-A9997311B9D8}"/>
            </a:ext>
          </a:extLst>
        </xdr:cNvPr>
        <xdr:cNvSpPr txBox="1"/>
      </xdr:nvSpPr>
      <xdr:spPr>
        <a:xfrm>
          <a:off x="10515600" y="1473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17" name="直線コネクタ 316">
          <a:extLst>
            <a:ext uri="{FF2B5EF4-FFF2-40B4-BE49-F238E27FC236}">
              <a16:creationId xmlns:a16="http://schemas.microsoft.com/office/drawing/2014/main" id="{627EC8AD-2B65-43F8-8EB0-6682C2A1DA7D}"/>
            </a:ext>
          </a:extLst>
        </xdr:cNvPr>
        <xdr:cNvCxnSpPr/>
      </xdr:nvCxnSpPr>
      <xdr:spPr>
        <a:xfrm>
          <a:off x="10388600" y="1473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18" name="【公営住宅】&#10;一人当たり面積最大値テキスト">
          <a:extLst>
            <a:ext uri="{FF2B5EF4-FFF2-40B4-BE49-F238E27FC236}">
              <a16:creationId xmlns:a16="http://schemas.microsoft.com/office/drawing/2014/main" id="{67FB4255-2C63-42A2-B315-200B9FC7882B}"/>
            </a:ext>
          </a:extLst>
        </xdr:cNvPr>
        <xdr:cNvSpPr txBox="1"/>
      </xdr:nvSpPr>
      <xdr:spPr>
        <a:xfrm>
          <a:off x="10515600" y="133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19" name="直線コネクタ 318">
          <a:extLst>
            <a:ext uri="{FF2B5EF4-FFF2-40B4-BE49-F238E27FC236}">
              <a16:creationId xmlns:a16="http://schemas.microsoft.com/office/drawing/2014/main" id="{A11BF2C3-62C1-4A1B-ACC9-75F0F3AAFD09}"/>
            </a:ext>
          </a:extLst>
        </xdr:cNvPr>
        <xdr:cNvCxnSpPr/>
      </xdr:nvCxnSpPr>
      <xdr:spPr>
        <a:xfrm>
          <a:off x="10388600" y="135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116603</xdr:rowOff>
    </xdr:from>
    <xdr:ext cx="469744" cy="259045"/>
    <xdr:sp macro="" textlink="">
      <xdr:nvSpPr>
        <xdr:cNvPr id="320" name="【公営住宅】&#10;一人当たり面積平均値テキスト">
          <a:extLst>
            <a:ext uri="{FF2B5EF4-FFF2-40B4-BE49-F238E27FC236}">
              <a16:creationId xmlns:a16="http://schemas.microsoft.com/office/drawing/2014/main" id="{65184D70-BCC9-4F8E-AA16-EA0EF09F86A8}"/>
            </a:ext>
          </a:extLst>
        </xdr:cNvPr>
        <xdr:cNvSpPr txBox="1"/>
      </xdr:nvSpPr>
      <xdr:spPr>
        <a:xfrm>
          <a:off x="1051560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1" name="フローチャート: 判断 320">
          <a:extLst>
            <a:ext uri="{FF2B5EF4-FFF2-40B4-BE49-F238E27FC236}">
              <a16:creationId xmlns:a16="http://schemas.microsoft.com/office/drawing/2014/main" id="{B42923DC-6473-432E-BD30-137C056BEDEC}"/>
            </a:ext>
          </a:extLst>
        </xdr:cNvPr>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22" name="フローチャート: 判断 321">
          <a:extLst>
            <a:ext uri="{FF2B5EF4-FFF2-40B4-BE49-F238E27FC236}">
              <a16:creationId xmlns:a16="http://schemas.microsoft.com/office/drawing/2014/main" id="{0EE8AE72-195E-4274-9747-7DF2F0FA46FB}"/>
            </a:ext>
          </a:extLst>
        </xdr:cNvPr>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3" name="フローチャート: 判断 322">
          <a:extLst>
            <a:ext uri="{FF2B5EF4-FFF2-40B4-BE49-F238E27FC236}">
              <a16:creationId xmlns:a16="http://schemas.microsoft.com/office/drawing/2014/main" id="{310B21A5-A22A-4B1F-89FA-061FDB8D581A}"/>
            </a:ext>
          </a:extLst>
        </xdr:cNvPr>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24" name="フローチャート: 判断 323">
          <a:extLst>
            <a:ext uri="{FF2B5EF4-FFF2-40B4-BE49-F238E27FC236}">
              <a16:creationId xmlns:a16="http://schemas.microsoft.com/office/drawing/2014/main" id="{D7B4DF91-686A-4DD9-9915-62B4DFA60F95}"/>
            </a:ext>
          </a:extLst>
        </xdr:cNvPr>
        <xdr:cNvSpPr/>
      </xdr:nvSpPr>
      <xdr:spPr>
        <a:xfrm>
          <a:off x="7810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3DD68BE3-F2DE-431F-9C32-45EF3B364DB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9E3A7FFB-9739-4585-B785-6D8B942FC2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10A99245-5E20-4455-BE52-3B2359AB529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5657985C-838F-4D81-B48C-817D398407A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E06C56CE-A4EC-4965-B761-FE277360859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110744</xdr:rowOff>
    </xdr:from>
    <xdr:to>
      <xdr:col>55</xdr:col>
      <xdr:colOff>50800</xdr:colOff>
      <xdr:row>83</xdr:row>
      <xdr:rowOff>40894</xdr:rowOff>
    </xdr:to>
    <xdr:sp macro="" textlink="">
      <xdr:nvSpPr>
        <xdr:cNvPr id="330" name="楕円 329">
          <a:extLst>
            <a:ext uri="{FF2B5EF4-FFF2-40B4-BE49-F238E27FC236}">
              <a16:creationId xmlns:a16="http://schemas.microsoft.com/office/drawing/2014/main" id="{4B3778B9-05B3-45FF-821C-2DADE14D7092}"/>
            </a:ext>
          </a:extLst>
        </xdr:cNvPr>
        <xdr:cNvSpPr/>
      </xdr:nvSpPr>
      <xdr:spPr>
        <a:xfrm>
          <a:off x="104267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133621</xdr:rowOff>
    </xdr:from>
    <xdr:ext cx="469744" cy="259045"/>
    <xdr:sp macro="" textlink="">
      <xdr:nvSpPr>
        <xdr:cNvPr id="331" name="【公営住宅】&#10;一人当たり面積該当値テキスト">
          <a:extLst>
            <a:ext uri="{FF2B5EF4-FFF2-40B4-BE49-F238E27FC236}">
              <a16:creationId xmlns:a16="http://schemas.microsoft.com/office/drawing/2014/main" id="{AC941C78-A578-4201-ADDA-72D9E1B02378}"/>
            </a:ext>
          </a:extLst>
        </xdr:cNvPr>
        <xdr:cNvSpPr txBox="1"/>
      </xdr:nvSpPr>
      <xdr:spPr>
        <a:xfrm>
          <a:off x="10515600" y="140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114858</xdr:rowOff>
    </xdr:from>
    <xdr:to>
      <xdr:col>50</xdr:col>
      <xdr:colOff>165100</xdr:colOff>
      <xdr:row>83</xdr:row>
      <xdr:rowOff>45008</xdr:rowOff>
    </xdr:to>
    <xdr:sp macro="" textlink="">
      <xdr:nvSpPr>
        <xdr:cNvPr id="332" name="楕円 331">
          <a:extLst>
            <a:ext uri="{FF2B5EF4-FFF2-40B4-BE49-F238E27FC236}">
              <a16:creationId xmlns:a16="http://schemas.microsoft.com/office/drawing/2014/main" id="{976D078E-C1D3-47DF-B832-84DF86F967FA}"/>
            </a:ext>
          </a:extLst>
        </xdr:cNvPr>
        <xdr:cNvSpPr/>
      </xdr:nvSpPr>
      <xdr:spPr>
        <a:xfrm>
          <a:off x="9588500" y="141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161544</xdr:rowOff>
    </xdr:from>
    <xdr:to>
      <xdr:col>55</xdr:col>
      <xdr:colOff>0</xdr:colOff>
      <xdr:row>82</xdr:row>
      <xdr:rowOff>165658</xdr:rowOff>
    </xdr:to>
    <xdr:cxnSp macro="">
      <xdr:nvCxnSpPr>
        <xdr:cNvPr id="333" name="直線コネクタ 332">
          <a:extLst>
            <a:ext uri="{FF2B5EF4-FFF2-40B4-BE49-F238E27FC236}">
              <a16:creationId xmlns:a16="http://schemas.microsoft.com/office/drawing/2014/main" id="{653B97BB-F85C-4C90-A89C-F446E75CA8B6}"/>
            </a:ext>
          </a:extLst>
        </xdr:cNvPr>
        <xdr:cNvCxnSpPr/>
      </xdr:nvCxnSpPr>
      <xdr:spPr>
        <a:xfrm flipV="1">
          <a:off x="9639300" y="14220444"/>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114858</xdr:rowOff>
    </xdr:from>
    <xdr:to>
      <xdr:col>46</xdr:col>
      <xdr:colOff>38100</xdr:colOff>
      <xdr:row>83</xdr:row>
      <xdr:rowOff>45008</xdr:rowOff>
    </xdr:to>
    <xdr:sp macro="" textlink="">
      <xdr:nvSpPr>
        <xdr:cNvPr id="334" name="楕円 333">
          <a:extLst>
            <a:ext uri="{FF2B5EF4-FFF2-40B4-BE49-F238E27FC236}">
              <a16:creationId xmlns:a16="http://schemas.microsoft.com/office/drawing/2014/main" id="{EF817E74-E655-4F0B-85A1-B62ED3190DC1}"/>
            </a:ext>
          </a:extLst>
        </xdr:cNvPr>
        <xdr:cNvSpPr/>
      </xdr:nvSpPr>
      <xdr:spPr>
        <a:xfrm>
          <a:off x="8699500" y="141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165658</xdr:rowOff>
    </xdr:from>
    <xdr:to>
      <xdr:col>50</xdr:col>
      <xdr:colOff>114300</xdr:colOff>
      <xdr:row>82</xdr:row>
      <xdr:rowOff>165658</xdr:rowOff>
    </xdr:to>
    <xdr:cxnSp macro="">
      <xdr:nvCxnSpPr>
        <xdr:cNvPr id="335" name="直線コネクタ 334">
          <a:extLst>
            <a:ext uri="{FF2B5EF4-FFF2-40B4-BE49-F238E27FC236}">
              <a16:creationId xmlns:a16="http://schemas.microsoft.com/office/drawing/2014/main" id="{AABC24DC-A2E6-448A-9FE3-D0E30A799015}"/>
            </a:ext>
          </a:extLst>
        </xdr:cNvPr>
        <xdr:cNvCxnSpPr/>
      </xdr:nvCxnSpPr>
      <xdr:spPr>
        <a:xfrm>
          <a:off x="8750300" y="142245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119431</xdr:rowOff>
    </xdr:from>
    <xdr:to>
      <xdr:col>41</xdr:col>
      <xdr:colOff>101600</xdr:colOff>
      <xdr:row>83</xdr:row>
      <xdr:rowOff>49581</xdr:rowOff>
    </xdr:to>
    <xdr:sp macro="" textlink="">
      <xdr:nvSpPr>
        <xdr:cNvPr id="336" name="楕円 335">
          <a:extLst>
            <a:ext uri="{FF2B5EF4-FFF2-40B4-BE49-F238E27FC236}">
              <a16:creationId xmlns:a16="http://schemas.microsoft.com/office/drawing/2014/main" id="{FF7A5690-1965-4F31-8C27-766BF6E20627}"/>
            </a:ext>
          </a:extLst>
        </xdr:cNvPr>
        <xdr:cNvSpPr/>
      </xdr:nvSpPr>
      <xdr:spPr>
        <a:xfrm>
          <a:off x="7810500" y="1417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165658</xdr:rowOff>
    </xdr:from>
    <xdr:to>
      <xdr:col>45</xdr:col>
      <xdr:colOff>177800</xdr:colOff>
      <xdr:row>82</xdr:row>
      <xdr:rowOff>170231</xdr:rowOff>
    </xdr:to>
    <xdr:cxnSp macro="">
      <xdr:nvCxnSpPr>
        <xdr:cNvPr id="337" name="直線コネクタ 336">
          <a:extLst>
            <a:ext uri="{FF2B5EF4-FFF2-40B4-BE49-F238E27FC236}">
              <a16:creationId xmlns:a16="http://schemas.microsoft.com/office/drawing/2014/main" id="{4F8929F3-B798-410E-9A63-49C94E243808}"/>
            </a:ext>
          </a:extLst>
        </xdr:cNvPr>
        <xdr:cNvCxnSpPr/>
      </xdr:nvCxnSpPr>
      <xdr:spPr>
        <a:xfrm flipV="1">
          <a:off x="7861300" y="14224558"/>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38" name="n_1aveValue【公営住宅】&#10;一人当たり面積">
          <a:extLst>
            <a:ext uri="{FF2B5EF4-FFF2-40B4-BE49-F238E27FC236}">
              <a16:creationId xmlns:a16="http://schemas.microsoft.com/office/drawing/2014/main" id="{ECB08853-7DD8-4009-9151-71765FC977BD}"/>
            </a:ext>
          </a:extLst>
        </xdr:cNvPr>
        <xdr:cNvSpPr txBox="1"/>
      </xdr:nvSpPr>
      <xdr:spPr>
        <a:xfrm>
          <a:off x="93917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39" name="n_2aveValue【公営住宅】&#10;一人当たり面積">
          <a:extLst>
            <a:ext uri="{FF2B5EF4-FFF2-40B4-BE49-F238E27FC236}">
              <a16:creationId xmlns:a16="http://schemas.microsoft.com/office/drawing/2014/main" id="{3B3D6BB5-E9E0-4E5D-A7ED-B5C56730678D}"/>
            </a:ext>
          </a:extLst>
        </xdr:cNvPr>
        <xdr:cNvSpPr txBox="1"/>
      </xdr:nvSpPr>
      <xdr:spPr>
        <a:xfrm>
          <a:off x="8515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40" name="n_3aveValue【公営住宅】&#10;一人当たり面積">
          <a:extLst>
            <a:ext uri="{FF2B5EF4-FFF2-40B4-BE49-F238E27FC236}">
              <a16:creationId xmlns:a16="http://schemas.microsoft.com/office/drawing/2014/main" id="{428E7545-D14B-40C4-B665-0EDBFCEB50EE}"/>
            </a:ext>
          </a:extLst>
        </xdr:cNvPr>
        <xdr:cNvSpPr txBox="1"/>
      </xdr:nvSpPr>
      <xdr:spPr>
        <a:xfrm>
          <a:off x="76264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61535</xdr:rowOff>
    </xdr:from>
    <xdr:ext cx="469744" cy="259045"/>
    <xdr:sp macro="" textlink="">
      <xdr:nvSpPr>
        <xdr:cNvPr id="341" name="n_1mainValue【公営住宅】&#10;一人当たり面積">
          <a:extLst>
            <a:ext uri="{FF2B5EF4-FFF2-40B4-BE49-F238E27FC236}">
              <a16:creationId xmlns:a16="http://schemas.microsoft.com/office/drawing/2014/main" id="{15D04251-2F2F-4995-9141-AD757096236E}"/>
            </a:ext>
          </a:extLst>
        </xdr:cNvPr>
        <xdr:cNvSpPr txBox="1"/>
      </xdr:nvSpPr>
      <xdr:spPr>
        <a:xfrm>
          <a:off x="9391727" y="1394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61535</xdr:rowOff>
    </xdr:from>
    <xdr:ext cx="469744" cy="259045"/>
    <xdr:sp macro="" textlink="">
      <xdr:nvSpPr>
        <xdr:cNvPr id="342" name="n_2mainValue【公営住宅】&#10;一人当たり面積">
          <a:extLst>
            <a:ext uri="{FF2B5EF4-FFF2-40B4-BE49-F238E27FC236}">
              <a16:creationId xmlns:a16="http://schemas.microsoft.com/office/drawing/2014/main" id="{6C74106A-EBC8-4190-A51F-E8AAA69DB1C3}"/>
            </a:ext>
          </a:extLst>
        </xdr:cNvPr>
        <xdr:cNvSpPr txBox="1"/>
      </xdr:nvSpPr>
      <xdr:spPr>
        <a:xfrm>
          <a:off x="8515427" y="1394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40708</xdr:rowOff>
    </xdr:from>
    <xdr:ext cx="469744" cy="259045"/>
    <xdr:sp macro="" textlink="">
      <xdr:nvSpPr>
        <xdr:cNvPr id="343" name="n_3mainValue【公営住宅】&#10;一人当たり面積">
          <a:extLst>
            <a:ext uri="{FF2B5EF4-FFF2-40B4-BE49-F238E27FC236}">
              <a16:creationId xmlns:a16="http://schemas.microsoft.com/office/drawing/2014/main" id="{6DE4D9A7-31BA-4662-AEA7-12E507A306E4}"/>
            </a:ext>
          </a:extLst>
        </xdr:cNvPr>
        <xdr:cNvSpPr txBox="1"/>
      </xdr:nvSpPr>
      <xdr:spPr>
        <a:xfrm>
          <a:off x="7626427" y="1427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013FEA86-06B7-447D-871B-CB1F1393E6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9EE00B7F-960D-4DC6-9C6D-1376EA8A7A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AEBEEAD3-9861-42F1-BB65-0A4811781CF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29EE575D-3A23-41AC-BCAD-367AC079014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BF817635-B75C-4E5B-ACAD-77A199D3994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AA4C7135-D9B3-4340-BAF1-8CABD24D4C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7DCE340A-8CC2-431B-AB3C-A0229A2D3D6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2AE22FE8-5924-45BB-98BF-5A59B9784E4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80E7BF76-3A22-4B08-BBFC-3BAB175E676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a:extLst>
            <a:ext uri="{FF2B5EF4-FFF2-40B4-BE49-F238E27FC236}">
              <a16:creationId xmlns:a16="http://schemas.microsoft.com/office/drawing/2014/main" id="{BE38D844-0D40-4144-93DF-817E9B10847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a:extLst>
            <a:ext uri="{FF2B5EF4-FFF2-40B4-BE49-F238E27FC236}">
              <a16:creationId xmlns:a16="http://schemas.microsoft.com/office/drawing/2014/main" id="{B1A1CDD9-454A-497D-A845-AB53E094982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5" name="テキスト ボックス 354">
          <a:extLst>
            <a:ext uri="{FF2B5EF4-FFF2-40B4-BE49-F238E27FC236}">
              <a16:creationId xmlns:a16="http://schemas.microsoft.com/office/drawing/2014/main" id="{FBDB0382-1A10-4B3C-B14F-DB58A36FA42B}"/>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a:extLst>
            <a:ext uri="{FF2B5EF4-FFF2-40B4-BE49-F238E27FC236}">
              <a16:creationId xmlns:a16="http://schemas.microsoft.com/office/drawing/2014/main" id="{4E5BCA4B-1F00-4B57-BF69-9B7C40A91EF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a:extLst>
            <a:ext uri="{FF2B5EF4-FFF2-40B4-BE49-F238E27FC236}">
              <a16:creationId xmlns:a16="http://schemas.microsoft.com/office/drawing/2014/main" id="{D341CEFE-1372-4434-8512-927545E702D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a:extLst>
            <a:ext uri="{FF2B5EF4-FFF2-40B4-BE49-F238E27FC236}">
              <a16:creationId xmlns:a16="http://schemas.microsoft.com/office/drawing/2014/main" id="{AC973472-B4EB-4BF4-8751-ED41FD672BF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a:extLst>
            <a:ext uri="{FF2B5EF4-FFF2-40B4-BE49-F238E27FC236}">
              <a16:creationId xmlns:a16="http://schemas.microsoft.com/office/drawing/2014/main" id="{8217E310-6590-4C10-9C25-AC3096E4DF7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a:extLst>
            <a:ext uri="{FF2B5EF4-FFF2-40B4-BE49-F238E27FC236}">
              <a16:creationId xmlns:a16="http://schemas.microsoft.com/office/drawing/2014/main" id="{311D8374-F91A-425C-946E-76839028EAE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a:extLst>
            <a:ext uri="{FF2B5EF4-FFF2-40B4-BE49-F238E27FC236}">
              <a16:creationId xmlns:a16="http://schemas.microsoft.com/office/drawing/2014/main" id="{B63B6EF1-481D-458A-81A0-7BCDCF269A3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a:extLst>
            <a:ext uri="{FF2B5EF4-FFF2-40B4-BE49-F238E27FC236}">
              <a16:creationId xmlns:a16="http://schemas.microsoft.com/office/drawing/2014/main" id="{977D2B8A-B9B9-45C3-AA45-101AB1E1F5A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3" name="テキスト ボックス 362">
          <a:extLst>
            <a:ext uri="{FF2B5EF4-FFF2-40B4-BE49-F238E27FC236}">
              <a16:creationId xmlns:a16="http://schemas.microsoft.com/office/drawing/2014/main" id="{91C6F67D-4CDA-476F-8C11-8573235A5C2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C29E770A-56BA-4599-A71D-AA0D3DCF38A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3D3E6482-F5E4-4E65-BBD3-1E5445326CB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a:extLst>
            <a:ext uri="{FF2B5EF4-FFF2-40B4-BE49-F238E27FC236}">
              <a16:creationId xmlns:a16="http://schemas.microsoft.com/office/drawing/2014/main" id="{E9638FB2-B186-4BA4-B4C7-27BDD93B05E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83820</xdr:rowOff>
    </xdr:to>
    <xdr:cxnSp macro="">
      <xdr:nvCxnSpPr>
        <xdr:cNvPr id="367" name="直線コネクタ 366">
          <a:extLst>
            <a:ext uri="{FF2B5EF4-FFF2-40B4-BE49-F238E27FC236}">
              <a16:creationId xmlns:a16="http://schemas.microsoft.com/office/drawing/2014/main" id="{07AC1B03-9B87-4756-918F-D1E21B8C8CBF}"/>
            </a:ext>
          </a:extLst>
        </xdr:cNvPr>
        <xdr:cNvCxnSpPr/>
      </xdr:nvCxnSpPr>
      <xdr:spPr>
        <a:xfrm flipV="1">
          <a:off x="4634865" y="171659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87647</xdr:rowOff>
    </xdr:from>
    <xdr:ext cx="340478" cy="259045"/>
    <xdr:sp macro="" textlink="">
      <xdr:nvSpPr>
        <xdr:cNvPr id="368" name="【港湾・漁港】&#10;有形固定資産減価償却率最小値テキスト">
          <a:extLst>
            <a:ext uri="{FF2B5EF4-FFF2-40B4-BE49-F238E27FC236}">
              <a16:creationId xmlns:a16="http://schemas.microsoft.com/office/drawing/2014/main" id="{29DB7D3F-E2FB-4F2C-B9AB-3EB0AEBBC654}"/>
            </a:ext>
          </a:extLst>
        </xdr:cNvPr>
        <xdr:cNvSpPr txBox="1"/>
      </xdr:nvSpPr>
      <xdr:spPr>
        <a:xfrm>
          <a:off x="4673600" y="18604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69" name="直線コネクタ 368">
          <a:extLst>
            <a:ext uri="{FF2B5EF4-FFF2-40B4-BE49-F238E27FC236}">
              <a16:creationId xmlns:a16="http://schemas.microsoft.com/office/drawing/2014/main" id="{E4B3F266-B493-48AB-980E-82B4D902BCA2}"/>
            </a:ext>
          </a:extLst>
        </xdr:cNvPr>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370" name="【港湾・漁港】&#10;有形固定資産減価償却率最大値テキスト">
          <a:extLst>
            <a:ext uri="{FF2B5EF4-FFF2-40B4-BE49-F238E27FC236}">
              <a16:creationId xmlns:a16="http://schemas.microsoft.com/office/drawing/2014/main" id="{33FE08EE-D5FE-474A-9AA0-B14DB3D5C34C}"/>
            </a:ext>
          </a:extLst>
        </xdr:cNvPr>
        <xdr:cNvSpPr txBox="1"/>
      </xdr:nvSpPr>
      <xdr:spPr>
        <a:xfrm>
          <a:off x="4673600" y="1694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371" name="直線コネクタ 370">
          <a:extLst>
            <a:ext uri="{FF2B5EF4-FFF2-40B4-BE49-F238E27FC236}">
              <a16:creationId xmlns:a16="http://schemas.microsoft.com/office/drawing/2014/main" id="{F862D3D7-C9FB-4964-B68B-8394CD440ACB}"/>
            </a:ext>
          </a:extLst>
        </xdr:cNvPr>
        <xdr:cNvCxnSpPr/>
      </xdr:nvCxnSpPr>
      <xdr:spPr>
        <a:xfrm>
          <a:off x="4546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120666</xdr:rowOff>
    </xdr:from>
    <xdr:ext cx="405111" cy="259045"/>
    <xdr:sp macro="" textlink="">
      <xdr:nvSpPr>
        <xdr:cNvPr id="372" name="【港湾・漁港】&#10;有形固定資産減価償却率平均値テキスト">
          <a:extLst>
            <a:ext uri="{FF2B5EF4-FFF2-40B4-BE49-F238E27FC236}">
              <a16:creationId xmlns:a16="http://schemas.microsoft.com/office/drawing/2014/main" id="{208D8324-5020-4BFE-AF12-95F30BEE5814}"/>
            </a:ext>
          </a:extLst>
        </xdr:cNvPr>
        <xdr:cNvSpPr txBox="1"/>
      </xdr:nvSpPr>
      <xdr:spPr>
        <a:xfrm>
          <a:off x="4673600" y="17265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373" name="フローチャート: 判断 372">
          <a:extLst>
            <a:ext uri="{FF2B5EF4-FFF2-40B4-BE49-F238E27FC236}">
              <a16:creationId xmlns:a16="http://schemas.microsoft.com/office/drawing/2014/main" id="{F5B339C9-BC09-4309-8610-D4249930D47D}"/>
            </a:ext>
          </a:extLst>
        </xdr:cNvPr>
        <xdr:cNvSpPr/>
      </xdr:nvSpPr>
      <xdr:spPr>
        <a:xfrm>
          <a:off x="45847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120650</xdr:rowOff>
    </xdr:from>
    <xdr:to>
      <xdr:col>20</xdr:col>
      <xdr:colOff>38100</xdr:colOff>
      <xdr:row>102</xdr:row>
      <xdr:rowOff>50800</xdr:rowOff>
    </xdr:to>
    <xdr:sp macro="" textlink="">
      <xdr:nvSpPr>
        <xdr:cNvPr id="374" name="フローチャート: 判断 373">
          <a:extLst>
            <a:ext uri="{FF2B5EF4-FFF2-40B4-BE49-F238E27FC236}">
              <a16:creationId xmlns:a16="http://schemas.microsoft.com/office/drawing/2014/main" id="{EB339B83-D68C-46F4-80B5-E55FD7B34E64}"/>
            </a:ext>
          </a:extLst>
        </xdr:cNvPr>
        <xdr:cNvSpPr/>
      </xdr:nvSpPr>
      <xdr:spPr>
        <a:xfrm>
          <a:off x="3746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154939</xdr:rowOff>
    </xdr:from>
    <xdr:to>
      <xdr:col>15</xdr:col>
      <xdr:colOff>101600</xdr:colOff>
      <xdr:row>102</xdr:row>
      <xdr:rowOff>85089</xdr:rowOff>
    </xdr:to>
    <xdr:sp macro="" textlink="">
      <xdr:nvSpPr>
        <xdr:cNvPr id="375" name="フローチャート: 判断 374">
          <a:extLst>
            <a:ext uri="{FF2B5EF4-FFF2-40B4-BE49-F238E27FC236}">
              <a16:creationId xmlns:a16="http://schemas.microsoft.com/office/drawing/2014/main" id="{E56304AE-2468-4B76-B676-C464ABE3BE7C}"/>
            </a:ext>
          </a:extLst>
        </xdr:cNvPr>
        <xdr:cNvSpPr/>
      </xdr:nvSpPr>
      <xdr:spPr>
        <a:xfrm>
          <a:off x="285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376" name="フローチャート: 判断 375">
          <a:extLst>
            <a:ext uri="{FF2B5EF4-FFF2-40B4-BE49-F238E27FC236}">
              <a16:creationId xmlns:a16="http://schemas.microsoft.com/office/drawing/2014/main" id="{57D82F40-FC85-4D69-A8BC-7CEE706ECFF4}"/>
            </a:ext>
          </a:extLst>
        </xdr:cNvPr>
        <xdr:cNvSpPr/>
      </xdr:nvSpPr>
      <xdr:spPr>
        <a:xfrm>
          <a:off x="1968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95352512-D74F-4E75-8B27-03F940FEBAB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84C9535F-39AF-4766-9699-EFD11A57F00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A443DB44-D4E9-4735-B953-84EEFC7A7CA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8029C153-264A-4C39-9364-4D661234C07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B39C38E-FD50-4DF1-A86E-D89273B0035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86361</xdr:rowOff>
    </xdr:from>
    <xdr:to>
      <xdr:col>24</xdr:col>
      <xdr:colOff>114300</xdr:colOff>
      <xdr:row>105</xdr:row>
      <xdr:rowOff>16511</xdr:rowOff>
    </xdr:to>
    <xdr:sp macro="" textlink="">
      <xdr:nvSpPr>
        <xdr:cNvPr id="382" name="楕円 381">
          <a:extLst>
            <a:ext uri="{FF2B5EF4-FFF2-40B4-BE49-F238E27FC236}">
              <a16:creationId xmlns:a16="http://schemas.microsoft.com/office/drawing/2014/main" id="{0B2CE21A-3166-4827-8DF0-7B7AF8CBBF27}"/>
            </a:ext>
          </a:extLst>
        </xdr:cNvPr>
        <xdr:cNvSpPr/>
      </xdr:nvSpPr>
      <xdr:spPr>
        <a:xfrm>
          <a:off x="4584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64788</xdr:rowOff>
    </xdr:from>
    <xdr:ext cx="405111" cy="259045"/>
    <xdr:sp macro="" textlink="">
      <xdr:nvSpPr>
        <xdr:cNvPr id="383" name="【港湾・漁港】&#10;有形固定資産減価償却率該当値テキスト">
          <a:extLst>
            <a:ext uri="{FF2B5EF4-FFF2-40B4-BE49-F238E27FC236}">
              <a16:creationId xmlns:a16="http://schemas.microsoft.com/office/drawing/2014/main" id="{C261D3E4-86A0-4FF2-9588-11B5374A8B06}"/>
            </a:ext>
          </a:extLst>
        </xdr:cNvPr>
        <xdr:cNvSpPr txBox="1"/>
      </xdr:nvSpPr>
      <xdr:spPr>
        <a:xfrm>
          <a:off x="4673600"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126364</xdr:rowOff>
    </xdr:from>
    <xdr:to>
      <xdr:col>20</xdr:col>
      <xdr:colOff>38100</xdr:colOff>
      <xdr:row>105</xdr:row>
      <xdr:rowOff>56514</xdr:rowOff>
    </xdr:to>
    <xdr:sp macro="" textlink="">
      <xdr:nvSpPr>
        <xdr:cNvPr id="384" name="楕円 383">
          <a:extLst>
            <a:ext uri="{FF2B5EF4-FFF2-40B4-BE49-F238E27FC236}">
              <a16:creationId xmlns:a16="http://schemas.microsoft.com/office/drawing/2014/main" id="{22A82844-2417-4AAD-9AE8-3B8769A03206}"/>
            </a:ext>
          </a:extLst>
        </xdr:cNvPr>
        <xdr:cNvSpPr/>
      </xdr:nvSpPr>
      <xdr:spPr>
        <a:xfrm>
          <a:off x="3746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137161</xdr:rowOff>
    </xdr:from>
    <xdr:to>
      <xdr:col>24</xdr:col>
      <xdr:colOff>63500</xdr:colOff>
      <xdr:row>105</xdr:row>
      <xdr:rowOff>5714</xdr:rowOff>
    </xdr:to>
    <xdr:cxnSp macro="">
      <xdr:nvCxnSpPr>
        <xdr:cNvPr id="385" name="直線コネクタ 384">
          <a:extLst>
            <a:ext uri="{FF2B5EF4-FFF2-40B4-BE49-F238E27FC236}">
              <a16:creationId xmlns:a16="http://schemas.microsoft.com/office/drawing/2014/main" id="{F059A643-18F4-4F6E-8016-7F91FB924857}"/>
            </a:ext>
          </a:extLst>
        </xdr:cNvPr>
        <xdr:cNvCxnSpPr/>
      </xdr:nvCxnSpPr>
      <xdr:spPr>
        <a:xfrm flipV="1">
          <a:off x="3797300" y="179679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166370</xdr:rowOff>
    </xdr:from>
    <xdr:to>
      <xdr:col>15</xdr:col>
      <xdr:colOff>101600</xdr:colOff>
      <xdr:row>105</xdr:row>
      <xdr:rowOff>96520</xdr:rowOff>
    </xdr:to>
    <xdr:sp macro="" textlink="">
      <xdr:nvSpPr>
        <xdr:cNvPr id="386" name="楕円 385">
          <a:extLst>
            <a:ext uri="{FF2B5EF4-FFF2-40B4-BE49-F238E27FC236}">
              <a16:creationId xmlns:a16="http://schemas.microsoft.com/office/drawing/2014/main" id="{C8616392-148F-4F40-AA77-A2C541FFE4D9}"/>
            </a:ext>
          </a:extLst>
        </xdr:cNvPr>
        <xdr:cNvSpPr/>
      </xdr:nvSpPr>
      <xdr:spPr>
        <a:xfrm>
          <a:off x="2857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5714</xdr:rowOff>
    </xdr:from>
    <xdr:to>
      <xdr:col>19</xdr:col>
      <xdr:colOff>177800</xdr:colOff>
      <xdr:row>105</xdr:row>
      <xdr:rowOff>45720</xdr:rowOff>
    </xdr:to>
    <xdr:cxnSp macro="">
      <xdr:nvCxnSpPr>
        <xdr:cNvPr id="387" name="直線コネクタ 386">
          <a:extLst>
            <a:ext uri="{FF2B5EF4-FFF2-40B4-BE49-F238E27FC236}">
              <a16:creationId xmlns:a16="http://schemas.microsoft.com/office/drawing/2014/main" id="{578A1D13-4DC3-4ADF-BBFA-49E59107DF53}"/>
            </a:ext>
          </a:extLst>
        </xdr:cNvPr>
        <xdr:cNvCxnSpPr/>
      </xdr:nvCxnSpPr>
      <xdr:spPr>
        <a:xfrm flipV="1">
          <a:off x="2908300" y="180079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8" name="楕円 387">
          <a:extLst>
            <a:ext uri="{FF2B5EF4-FFF2-40B4-BE49-F238E27FC236}">
              <a16:creationId xmlns:a16="http://schemas.microsoft.com/office/drawing/2014/main" id="{AE8DB1AE-02C0-4BB5-84DC-CDB2D3D9C5DF}"/>
            </a:ext>
          </a:extLst>
        </xdr:cNvPr>
        <xdr:cNvSpPr/>
      </xdr:nvSpPr>
      <xdr:spPr>
        <a:xfrm>
          <a:off x="1968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45720</xdr:rowOff>
    </xdr:from>
    <xdr:to>
      <xdr:col>15</xdr:col>
      <xdr:colOff>50800</xdr:colOff>
      <xdr:row>105</xdr:row>
      <xdr:rowOff>55245</xdr:rowOff>
    </xdr:to>
    <xdr:cxnSp macro="">
      <xdr:nvCxnSpPr>
        <xdr:cNvPr id="389" name="直線コネクタ 388">
          <a:extLst>
            <a:ext uri="{FF2B5EF4-FFF2-40B4-BE49-F238E27FC236}">
              <a16:creationId xmlns:a16="http://schemas.microsoft.com/office/drawing/2014/main" id="{7EE50C15-1684-4022-B915-F15C34C13169}"/>
            </a:ext>
          </a:extLst>
        </xdr:cNvPr>
        <xdr:cNvCxnSpPr/>
      </xdr:nvCxnSpPr>
      <xdr:spPr>
        <a:xfrm flipV="1">
          <a:off x="2019300" y="18047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67327</xdr:rowOff>
    </xdr:from>
    <xdr:ext cx="405111" cy="259045"/>
    <xdr:sp macro="" textlink="">
      <xdr:nvSpPr>
        <xdr:cNvPr id="390" name="n_1aveValue【港湾・漁港】&#10;有形固定資産減価償却率">
          <a:extLst>
            <a:ext uri="{FF2B5EF4-FFF2-40B4-BE49-F238E27FC236}">
              <a16:creationId xmlns:a16="http://schemas.microsoft.com/office/drawing/2014/main" id="{285E0FA8-BA14-4E84-AB28-6D4C4F254F42}"/>
            </a:ext>
          </a:extLst>
        </xdr:cNvPr>
        <xdr:cNvSpPr txBox="1"/>
      </xdr:nvSpPr>
      <xdr:spPr>
        <a:xfrm>
          <a:off x="35820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101616</xdr:rowOff>
    </xdr:from>
    <xdr:ext cx="405111" cy="259045"/>
    <xdr:sp macro="" textlink="">
      <xdr:nvSpPr>
        <xdr:cNvPr id="391" name="n_2aveValue【港湾・漁港】&#10;有形固定資産減価償却率">
          <a:extLst>
            <a:ext uri="{FF2B5EF4-FFF2-40B4-BE49-F238E27FC236}">
              <a16:creationId xmlns:a16="http://schemas.microsoft.com/office/drawing/2014/main" id="{F57A260D-4BCC-4FDB-9016-C12AA6B449A6}"/>
            </a:ext>
          </a:extLst>
        </xdr:cNvPr>
        <xdr:cNvSpPr txBox="1"/>
      </xdr:nvSpPr>
      <xdr:spPr>
        <a:xfrm>
          <a:off x="27057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67327</xdr:rowOff>
    </xdr:from>
    <xdr:ext cx="405111" cy="259045"/>
    <xdr:sp macro="" textlink="">
      <xdr:nvSpPr>
        <xdr:cNvPr id="392" name="n_3aveValue【港湾・漁港】&#10;有形固定資産減価償却率">
          <a:extLst>
            <a:ext uri="{FF2B5EF4-FFF2-40B4-BE49-F238E27FC236}">
              <a16:creationId xmlns:a16="http://schemas.microsoft.com/office/drawing/2014/main" id="{F88F9889-BAA7-488C-AAF4-26BC2B40310F}"/>
            </a:ext>
          </a:extLst>
        </xdr:cNvPr>
        <xdr:cNvSpPr txBox="1"/>
      </xdr:nvSpPr>
      <xdr:spPr>
        <a:xfrm>
          <a:off x="18167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47641</xdr:rowOff>
    </xdr:from>
    <xdr:ext cx="405111" cy="259045"/>
    <xdr:sp macro="" textlink="">
      <xdr:nvSpPr>
        <xdr:cNvPr id="393" name="n_1mainValue【港湾・漁港】&#10;有形固定資産減価償却率">
          <a:extLst>
            <a:ext uri="{FF2B5EF4-FFF2-40B4-BE49-F238E27FC236}">
              <a16:creationId xmlns:a16="http://schemas.microsoft.com/office/drawing/2014/main" id="{F109257D-CA58-42EE-B66C-A937282F4565}"/>
            </a:ext>
          </a:extLst>
        </xdr:cNvPr>
        <xdr:cNvSpPr txBox="1"/>
      </xdr:nvSpPr>
      <xdr:spPr>
        <a:xfrm>
          <a:off x="35820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87647</xdr:rowOff>
    </xdr:from>
    <xdr:ext cx="405111" cy="259045"/>
    <xdr:sp macro="" textlink="">
      <xdr:nvSpPr>
        <xdr:cNvPr id="394" name="n_2mainValue【港湾・漁港】&#10;有形固定資産減価償却率">
          <a:extLst>
            <a:ext uri="{FF2B5EF4-FFF2-40B4-BE49-F238E27FC236}">
              <a16:creationId xmlns:a16="http://schemas.microsoft.com/office/drawing/2014/main" id="{B467AE82-59FB-4609-8CD9-E29291AF6F6D}"/>
            </a:ext>
          </a:extLst>
        </xdr:cNvPr>
        <xdr:cNvSpPr txBox="1"/>
      </xdr:nvSpPr>
      <xdr:spPr>
        <a:xfrm>
          <a:off x="2705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395" name="n_3mainValue【港湾・漁港】&#10;有形固定資産減価償却率">
          <a:extLst>
            <a:ext uri="{FF2B5EF4-FFF2-40B4-BE49-F238E27FC236}">
              <a16:creationId xmlns:a16="http://schemas.microsoft.com/office/drawing/2014/main" id="{DCC3BE25-DD2A-429F-AB2D-49056ABF4A91}"/>
            </a:ext>
          </a:extLst>
        </xdr:cNvPr>
        <xdr:cNvSpPr txBox="1"/>
      </xdr:nvSpPr>
      <xdr:spPr>
        <a:xfrm>
          <a:off x="1816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D16B43E2-AFEF-4886-B932-4987F47D8D6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6AF5FD3B-DB95-4B7D-ADDA-3CD9E391E0F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1F06BB97-554D-4AC6-8F5C-3678DFAD391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06014D8F-2B93-478D-B904-DAF61FCAAEE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18673455-A478-4E95-ABC7-7A250EF36B6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343A8AAE-BF2A-4993-9507-08A7732E0B2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2957F92B-4255-4AC1-AA25-2E18880A44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C7B160EC-2C8C-42BA-9237-93ACB737FFA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19D3B433-8523-4DB4-8308-072C1F73A87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25F44962-6C45-4988-83DB-19F01B282AA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a:extLst>
            <a:ext uri="{FF2B5EF4-FFF2-40B4-BE49-F238E27FC236}">
              <a16:creationId xmlns:a16="http://schemas.microsoft.com/office/drawing/2014/main" id="{EE0620F5-6126-41DE-99DE-5ABA444CB41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7" name="テキスト ボックス 406">
          <a:extLst>
            <a:ext uri="{FF2B5EF4-FFF2-40B4-BE49-F238E27FC236}">
              <a16:creationId xmlns:a16="http://schemas.microsoft.com/office/drawing/2014/main" id="{2D4CF4BA-E12B-4E90-A42C-5FD3E93CA2F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a:extLst>
            <a:ext uri="{FF2B5EF4-FFF2-40B4-BE49-F238E27FC236}">
              <a16:creationId xmlns:a16="http://schemas.microsoft.com/office/drawing/2014/main" id="{99A77B37-2422-4A40-B285-340FB95ADA8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09" name="テキスト ボックス 408">
          <a:extLst>
            <a:ext uri="{FF2B5EF4-FFF2-40B4-BE49-F238E27FC236}">
              <a16:creationId xmlns:a16="http://schemas.microsoft.com/office/drawing/2014/main" id="{E59795C7-68C9-4B89-91FE-41040D40EF27}"/>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a:extLst>
            <a:ext uri="{FF2B5EF4-FFF2-40B4-BE49-F238E27FC236}">
              <a16:creationId xmlns:a16="http://schemas.microsoft.com/office/drawing/2014/main" id="{409CE1C7-E6E7-4CA6-A852-AC015175F79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1" name="テキスト ボックス 410">
          <a:extLst>
            <a:ext uri="{FF2B5EF4-FFF2-40B4-BE49-F238E27FC236}">
              <a16:creationId xmlns:a16="http://schemas.microsoft.com/office/drawing/2014/main" id="{A210D1BE-F2AE-4EA5-AC38-FB9D3B9259A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a:extLst>
            <a:ext uri="{FF2B5EF4-FFF2-40B4-BE49-F238E27FC236}">
              <a16:creationId xmlns:a16="http://schemas.microsoft.com/office/drawing/2014/main" id="{DC0E3EC3-B18C-4F9A-95F6-4FCE3143E91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3" name="テキスト ボックス 412">
          <a:extLst>
            <a:ext uri="{FF2B5EF4-FFF2-40B4-BE49-F238E27FC236}">
              <a16:creationId xmlns:a16="http://schemas.microsoft.com/office/drawing/2014/main" id="{B35C57E9-FD69-441D-84A7-65892845F70B}"/>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a:extLst>
            <a:ext uri="{FF2B5EF4-FFF2-40B4-BE49-F238E27FC236}">
              <a16:creationId xmlns:a16="http://schemas.microsoft.com/office/drawing/2014/main" id="{4E77A8E0-003F-47FA-849B-F96BB013ABF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5" name="テキスト ボックス 414">
          <a:extLst>
            <a:ext uri="{FF2B5EF4-FFF2-40B4-BE49-F238E27FC236}">
              <a16:creationId xmlns:a16="http://schemas.microsoft.com/office/drawing/2014/main" id="{2B52C559-DAE6-41CB-BEA0-F5E83B94BDC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a:extLst>
            <a:ext uri="{FF2B5EF4-FFF2-40B4-BE49-F238E27FC236}">
              <a16:creationId xmlns:a16="http://schemas.microsoft.com/office/drawing/2014/main" id="{EE22C8D4-A4A9-4B52-AD3F-BF2CEFECD9F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14990</xdr:rowOff>
    </xdr:from>
    <xdr:to>
      <xdr:col>54</xdr:col>
      <xdr:colOff>189865</xdr:colOff>
      <xdr:row>108</xdr:row>
      <xdr:rowOff>74234</xdr:rowOff>
    </xdr:to>
    <xdr:cxnSp macro="">
      <xdr:nvCxnSpPr>
        <xdr:cNvPr id="417" name="直線コネクタ 416">
          <a:extLst>
            <a:ext uri="{FF2B5EF4-FFF2-40B4-BE49-F238E27FC236}">
              <a16:creationId xmlns:a16="http://schemas.microsoft.com/office/drawing/2014/main" id="{8B46A01D-63A1-466E-ABBC-7052FF5AA588}"/>
            </a:ext>
          </a:extLst>
        </xdr:cNvPr>
        <xdr:cNvCxnSpPr/>
      </xdr:nvCxnSpPr>
      <xdr:spPr>
        <a:xfrm flipV="1">
          <a:off x="10476865" y="17159990"/>
          <a:ext cx="0" cy="143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18" name="【港湾・漁港】&#10;一人当たり有形固定資産（償却資産）額最小値テキスト">
          <a:extLst>
            <a:ext uri="{FF2B5EF4-FFF2-40B4-BE49-F238E27FC236}">
              <a16:creationId xmlns:a16="http://schemas.microsoft.com/office/drawing/2014/main" id="{3FDE170D-5BBD-4599-BD56-55CFADB217F3}"/>
            </a:ext>
          </a:extLst>
        </xdr:cNvPr>
        <xdr:cNvSpPr txBox="1"/>
      </xdr:nvSpPr>
      <xdr:spPr>
        <a:xfrm>
          <a:off x="10515600" y="18594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19" name="直線コネクタ 418">
          <a:extLst>
            <a:ext uri="{FF2B5EF4-FFF2-40B4-BE49-F238E27FC236}">
              <a16:creationId xmlns:a16="http://schemas.microsoft.com/office/drawing/2014/main" id="{06BA3C08-B776-42AC-AA27-A51B5509BE3A}"/>
            </a:ext>
          </a:extLst>
        </xdr:cNvPr>
        <xdr:cNvCxnSpPr/>
      </xdr:nvCxnSpPr>
      <xdr:spPr>
        <a:xfrm>
          <a:off x="10388600" y="18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133117</xdr:rowOff>
    </xdr:from>
    <xdr:ext cx="599010" cy="259045"/>
    <xdr:sp macro="" textlink="">
      <xdr:nvSpPr>
        <xdr:cNvPr id="420" name="【港湾・漁港】&#10;一人当たり有形固定資産（償却資産）額最大値テキスト">
          <a:extLst>
            <a:ext uri="{FF2B5EF4-FFF2-40B4-BE49-F238E27FC236}">
              <a16:creationId xmlns:a16="http://schemas.microsoft.com/office/drawing/2014/main" id="{53A8983E-CBC6-4B50-BB96-69536B574F68}"/>
            </a:ext>
          </a:extLst>
        </xdr:cNvPr>
        <xdr:cNvSpPr txBox="1"/>
      </xdr:nvSpPr>
      <xdr:spPr>
        <a:xfrm>
          <a:off x="10515600" y="1693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14990</xdr:rowOff>
    </xdr:from>
    <xdr:to>
      <xdr:col>55</xdr:col>
      <xdr:colOff>88900</xdr:colOff>
      <xdr:row>100</xdr:row>
      <xdr:rowOff>14990</xdr:rowOff>
    </xdr:to>
    <xdr:cxnSp macro="">
      <xdr:nvCxnSpPr>
        <xdr:cNvPr id="421" name="直線コネクタ 420">
          <a:extLst>
            <a:ext uri="{FF2B5EF4-FFF2-40B4-BE49-F238E27FC236}">
              <a16:creationId xmlns:a16="http://schemas.microsoft.com/office/drawing/2014/main" id="{13724575-5514-4099-8681-645B6DFCECE5}"/>
            </a:ext>
          </a:extLst>
        </xdr:cNvPr>
        <xdr:cNvCxnSpPr/>
      </xdr:nvCxnSpPr>
      <xdr:spPr>
        <a:xfrm>
          <a:off x="10388600" y="1715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92150</xdr:rowOff>
    </xdr:from>
    <xdr:ext cx="534377" cy="259045"/>
    <xdr:sp macro="" textlink="">
      <xdr:nvSpPr>
        <xdr:cNvPr id="422" name="【港湾・漁港】&#10;一人当たり有形固定資産（償却資産）額平均値テキスト">
          <a:extLst>
            <a:ext uri="{FF2B5EF4-FFF2-40B4-BE49-F238E27FC236}">
              <a16:creationId xmlns:a16="http://schemas.microsoft.com/office/drawing/2014/main" id="{F871B667-CC1B-4F57-81A1-800331BB9DEE}"/>
            </a:ext>
          </a:extLst>
        </xdr:cNvPr>
        <xdr:cNvSpPr txBox="1"/>
      </xdr:nvSpPr>
      <xdr:spPr>
        <a:xfrm>
          <a:off x="10515600" y="17751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69273</xdr:rowOff>
    </xdr:from>
    <xdr:to>
      <xdr:col>55</xdr:col>
      <xdr:colOff>50800</xdr:colOff>
      <xdr:row>104</xdr:row>
      <xdr:rowOff>170873</xdr:rowOff>
    </xdr:to>
    <xdr:sp macro="" textlink="">
      <xdr:nvSpPr>
        <xdr:cNvPr id="423" name="フローチャート: 判断 422">
          <a:extLst>
            <a:ext uri="{FF2B5EF4-FFF2-40B4-BE49-F238E27FC236}">
              <a16:creationId xmlns:a16="http://schemas.microsoft.com/office/drawing/2014/main" id="{CE4FDBBB-9B28-4509-99DB-08DCAC41A1A2}"/>
            </a:ext>
          </a:extLst>
        </xdr:cNvPr>
        <xdr:cNvSpPr/>
      </xdr:nvSpPr>
      <xdr:spPr>
        <a:xfrm>
          <a:off x="104267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72930</xdr:rowOff>
    </xdr:from>
    <xdr:to>
      <xdr:col>50</xdr:col>
      <xdr:colOff>165100</xdr:colOff>
      <xdr:row>105</xdr:row>
      <xdr:rowOff>3080</xdr:rowOff>
    </xdr:to>
    <xdr:sp macro="" textlink="">
      <xdr:nvSpPr>
        <xdr:cNvPr id="424" name="フローチャート: 判断 423">
          <a:extLst>
            <a:ext uri="{FF2B5EF4-FFF2-40B4-BE49-F238E27FC236}">
              <a16:creationId xmlns:a16="http://schemas.microsoft.com/office/drawing/2014/main" id="{22B4622A-3227-4C4C-B473-E8390864A9D2}"/>
            </a:ext>
          </a:extLst>
        </xdr:cNvPr>
        <xdr:cNvSpPr/>
      </xdr:nvSpPr>
      <xdr:spPr>
        <a:xfrm>
          <a:off x="9588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78553</xdr:rowOff>
    </xdr:from>
    <xdr:to>
      <xdr:col>46</xdr:col>
      <xdr:colOff>38100</xdr:colOff>
      <xdr:row>105</xdr:row>
      <xdr:rowOff>8703</xdr:rowOff>
    </xdr:to>
    <xdr:sp macro="" textlink="">
      <xdr:nvSpPr>
        <xdr:cNvPr id="425" name="フローチャート: 判断 424">
          <a:extLst>
            <a:ext uri="{FF2B5EF4-FFF2-40B4-BE49-F238E27FC236}">
              <a16:creationId xmlns:a16="http://schemas.microsoft.com/office/drawing/2014/main" id="{09D1D45E-390C-448C-9B01-4579DA1B37CA}"/>
            </a:ext>
          </a:extLst>
        </xdr:cNvPr>
        <xdr:cNvSpPr/>
      </xdr:nvSpPr>
      <xdr:spPr>
        <a:xfrm>
          <a:off x="8699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141858</xdr:rowOff>
    </xdr:from>
    <xdr:to>
      <xdr:col>41</xdr:col>
      <xdr:colOff>101600</xdr:colOff>
      <xdr:row>105</xdr:row>
      <xdr:rowOff>72008</xdr:rowOff>
    </xdr:to>
    <xdr:sp macro="" textlink="">
      <xdr:nvSpPr>
        <xdr:cNvPr id="426" name="フローチャート: 判断 425">
          <a:extLst>
            <a:ext uri="{FF2B5EF4-FFF2-40B4-BE49-F238E27FC236}">
              <a16:creationId xmlns:a16="http://schemas.microsoft.com/office/drawing/2014/main" id="{38011078-6CF2-4F48-857F-C77269C6FEAA}"/>
            </a:ext>
          </a:extLst>
        </xdr:cNvPr>
        <xdr:cNvSpPr/>
      </xdr:nvSpPr>
      <xdr:spPr>
        <a:xfrm>
          <a:off x="7810500" y="179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24ABE4D8-A5D0-455C-B452-D057BAAE5EE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CCDF499B-4D8A-43DE-B7E4-3B5B4ABFE41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E91FD685-2723-4206-88B4-67DC9A2F243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54140F08-C962-48EF-8FFF-B29A4FD1215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CE7E0DFD-D6F3-420F-8704-F9CC69D41AF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141994</xdr:rowOff>
    </xdr:from>
    <xdr:to>
      <xdr:col>55</xdr:col>
      <xdr:colOff>50800</xdr:colOff>
      <xdr:row>108</xdr:row>
      <xdr:rowOff>72144</xdr:rowOff>
    </xdr:to>
    <xdr:sp macro="" textlink="">
      <xdr:nvSpPr>
        <xdr:cNvPr id="432" name="楕円 431">
          <a:extLst>
            <a:ext uri="{FF2B5EF4-FFF2-40B4-BE49-F238E27FC236}">
              <a16:creationId xmlns:a16="http://schemas.microsoft.com/office/drawing/2014/main" id="{4A6D594A-3611-46E3-8876-506F7D2174FD}"/>
            </a:ext>
          </a:extLst>
        </xdr:cNvPr>
        <xdr:cNvSpPr/>
      </xdr:nvSpPr>
      <xdr:spPr>
        <a:xfrm>
          <a:off x="10426700" y="184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56921</xdr:rowOff>
    </xdr:from>
    <xdr:ext cx="469744" cy="259045"/>
    <xdr:sp macro="" textlink="">
      <xdr:nvSpPr>
        <xdr:cNvPr id="433" name="【港湾・漁港】&#10;一人当たり有形固定資産（償却資産）額該当値テキスト">
          <a:extLst>
            <a:ext uri="{FF2B5EF4-FFF2-40B4-BE49-F238E27FC236}">
              <a16:creationId xmlns:a16="http://schemas.microsoft.com/office/drawing/2014/main" id="{8C115845-9585-4FB9-9EF3-3473FF5ECA47}"/>
            </a:ext>
          </a:extLst>
        </xdr:cNvPr>
        <xdr:cNvSpPr txBox="1"/>
      </xdr:nvSpPr>
      <xdr:spPr>
        <a:xfrm>
          <a:off x="10515600" y="18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142013</xdr:rowOff>
    </xdr:from>
    <xdr:to>
      <xdr:col>50</xdr:col>
      <xdr:colOff>165100</xdr:colOff>
      <xdr:row>108</xdr:row>
      <xdr:rowOff>72163</xdr:rowOff>
    </xdr:to>
    <xdr:sp macro="" textlink="">
      <xdr:nvSpPr>
        <xdr:cNvPr id="434" name="楕円 433">
          <a:extLst>
            <a:ext uri="{FF2B5EF4-FFF2-40B4-BE49-F238E27FC236}">
              <a16:creationId xmlns:a16="http://schemas.microsoft.com/office/drawing/2014/main" id="{7E401C72-119E-4399-82DF-79C49D403D8D}"/>
            </a:ext>
          </a:extLst>
        </xdr:cNvPr>
        <xdr:cNvSpPr/>
      </xdr:nvSpPr>
      <xdr:spPr>
        <a:xfrm>
          <a:off x="9588500" y="1848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21344</xdr:rowOff>
    </xdr:from>
    <xdr:to>
      <xdr:col>55</xdr:col>
      <xdr:colOff>0</xdr:colOff>
      <xdr:row>108</xdr:row>
      <xdr:rowOff>21363</xdr:rowOff>
    </xdr:to>
    <xdr:cxnSp macro="">
      <xdr:nvCxnSpPr>
        <xdr:cNvPr id="435" name="直線コネクタ 434">
          <a:extLst>
            <a:ext uri="{FF2B5EF4-FFF2-40B4-BE49-F238E27FC236}">
              <a16:creationId xmlns:a16="http://schemas.microsoft.com/office/drawing/2014/main" id="{1F8D58D4-A5DF-41AD-9F05-651D2DA3D293}"/>
            </a:ext>
          </a:extLst>
        </xdr:cNvPr>
        <xdr:cNvCxnSpPr/>
      </xdr:nvCxnSpPr>
      <xdr:spPr>
        <a:xfrm flipV="1">
          <a:off x="9639300" y="18537944"/>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141977</xdr:rowOff>
    </xdr:from>
    <xdr:to>
      <xdr:col>46</xdr:col>
      <xdr:colOff>38100</xdr:colOff>
      <xdr:row>108</xdr:row>
      <xdr:rowOff>72127</xdr:rowOff>
    </xdr:to>
    <xdr:sp macro="" textlink="">
      <xdr:nvSpPr>
        <xdr:cNvPr id="436" name="楕円 435">
          <a:extLst>
            <a:ext uri="{FF2B5EF4-FFF2-40B4-BE49-F238E27FC236}">
              <a16:creationId xmlns:a16="http://schemas.microsoft.com/office/drawing/2014/main" id="{FE5F6BEA-C907-4844-83C3-D086B434F482}"/>
            </a:ext>
          </a:extLst>
        </xdr:cNvPr>
        <xdr:cNvSpPr/>
      </xdr:nvSpPr>
      <xdr:spPr>
        <a:xfrm>
          <a:off x="8699500" y="1848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21327</xdr:rowOff>
    </xdr:from>
    <xdr:to>
      <xdr:col>50</xdr:col>
      <xdr:colOff>114300</xdr:colOff>
      <xdr:row>108</xdr:row>
      <xdr:rowOff>21363</xdr:rowOff>
    </xdr:to>
    <xdr:cxnSp macro="">
      <xdr:nvCxnSpPr>
        <xdr:cNvPr id="437" name="直線コネクタ 436">
          <a:extLst>
            <a:ext uri="{FF2B5EF4-FFF2-40B4-BE49-F238E27FC236}">
              <a16:creationId xmlns:a16="http://schemas.microsoft.com/office/drawing/2014/main" id="{CFB8A723-0370-4291-BBB7-02DC9763EBFD}"/>
            </a:ext>
          </a:extLst>
        </xdr:cNvPr>
        <xdr:cNvCxnSpPr/>
      </xdr:nvCxnSpPr>
      <xdr:spPr>
        <a:xfrm>
          <a:off x="8750300" y="18537927"/>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144583</xdr:rowOff>
    </xdr:from>
    <xdr:to>
      <xdr:col>41</xdr:col>
      <xdr:colOff>101600</xdr:colOff>
      <xdr:row>108</xdr:row>
      <xdr:rowOff>74733</xdr:rowOff>
    </xdr:to>
    <xdr:sp macro="" textlink="">
      <xdr:nvSpPr>
        <xdr:cNvPr id="438" name="楕円 437">
          <a:extLst>
            <a:ext uri="{FF2B5EF4-FFF2-40B4-BE49-F238E27FC236}">
              <a16:creationId xmlns:a16="http://schemas.microsoft.com/office/drawing/2014/main" id="{6DAAFC17-1964-43C9-AE5B-3CD65161F06F}"/>
            </a:ext>
          </a:extLst>
        </xdr:cNvPr>
        <xdr:cNvSpPr/>
      </xdr:nvSpPr>
      <xdr:spPr>
        <a:xfrm>
          <a:off x="7810500" y="184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21327</xdr:rowOff>
    </xdr:from>
    <xdr:to>
      <xdr:col>45</xdr:col>
      <xdr:colOff>177800</xdr:colOff>
      <xdr:row>108</xdr:row>
      <xdr:rowOff>23933</xdr:rowOff>
    </xdr:to>
    <xdr:cxnSp macro="">
      <xdr:nvCxnSpPr>
        <xdr:cNvPr id="439" name="直線コネクタ 438">
          <a:extLst>
            <a:ext uri="{FF2B5EF4-FFF2-40B4-BE49-F238E27FC236}">
              <a16:creationId xmlns:a16="http://schemas.microsoft.com/office/drawing/2014/main" id="{57654304-14AE-46C9-9EAB-744685845D44}"/>
            </a:ext>
          </a:extLst>
        </xdr:cNvPr>
        <xdr:cNvCxnSpPr/>
      </xdr:nvCxnSpPr>
      <xdr:spPr>
        <a:xfrm flipV="1">
          <a:off x="7861300" y="1853792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19607</xdr:rowOff>
    </xdr:from>
    <xdr:ext cx="534377" cy="259045"/>
    <xdr:sp macro="" textlink="">
      <xdr:nvSpPr>
        <xdr:cNvPr id="440" name="n_1aveValue【港湾・漁港】&#10;一人当たり有形固定資産（償却資産）額">
          <a:extLst>
            <a:ext uri="{FF2B5EF4-FFF2-40B4-BE49-F238E27FC236}">
              <a16:creationId xmlns:a16="http://schemas.microsoft.com/office/drawing/2014/main" id="{66D33D79-4134-4EE6-88B3-51E805AED07C}"/>
            </a:ext>
          </a:extLst>
        </xdr:cNvPr>
        <xdr:cNvSpPr txBox="1"/>
      </xdr:nvSpPr>
      <xdr:spPr>
        <a:xfrm>
          <a:off x="93594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25230</xdr:rowOff>
    </xdr:from>
    <xdr:ext cx="534377" cy="259045"/>
    <xdr:sp macro="" textlink="">
      <xdr:nvSpPr>
        <xdr:cNvPr id="441" name="n_2aveValue【港湾・漁港】&#10;一人当たり有形固定資産（償却資産）額">
          <a:extLst>
            <a:ext uri="{FF2B5EF4-FFF2-40B4-BE49-F238E27FC236}">
              <a16:creationId xmlns:a16="http://schemas.microsoft.com/office/drawing/2014/main" id="{403BE066-5193-4E0F-BE55-C9788FB200CD}"/>
            </a:ext>
          </a:extLst>
        </xdr:cNvPr>
        <xdr:cNvSpPr txBox="1"/>
      </xdr:nvSpPr>
      <xdr:spPr>
        <a:xfrm>
          <a:off x="8483111" y="176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88535</xdr:rowOff>
    </xdr:from>
    <xdr:ext cx="534377" cy="259045"/>
    <xdr:sp macro="" textlink="">
      <xdr:nvSpPr>
        <xdr:cNvPr id="442" name="n_3aveValue【港湾・漁港】&#10;一人当たり有形固定資産（償却資産）額">
          <a:extLst>
            <a:ext uri="{FF2B5EF4-FFF2-40B4-BE49-F238E27FC236}">
              <a16:creationId xmlns:a16="http://schemas.microsoft.com/office/drawing/2014/main" id="{A8D216A8-547D-4E4D-A92A-0CFFBCA56E22}"/>
            </a:ext>
          </a:extLst>
        </xdr:cNvPr>
        <xdr:cNvSpPr txBox="1"/>
      </xdr:nvSpPr>
      <xdr:spPr>
        <a:xfrm>
          <a:off x="7594111" y="177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63290</xdr:rowOff>
    </xdr:from>
    <xdr:ext cx="469744" cy="259045"/>
    <xdr:sp macro="" textlink="">
      <xdr:nvSpPr>
        <xdr:cNvPr id="443" name="n_1mainValue【港湾・漁港】&#10;一人当たり有形固定資産（償却資産）額">
          <a:extLst>
            <a:ext uri="{FF2B5EF4-FFF2-40B4-BE49-F238E27FC236}">
              <a16:creationId xmlns:a16="http://schemas.microsoft.com/office/drawing/2014/main" id="{F47CF516-7A9D-4E22-94C0-141018F3D613}"/>
            </a:ext>
          </a:extLst>
        </xdr:cNvPr>
        <xdr:cNvSpPr txBox="1"/>
      </xdr:nvSpPr>
      <xdr:spPr>
        <a:xfrm>
          <a:off x="9391728" y="1857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63254</xdr:rowOff>
    </xdr:from>
    <xdr:ext cx="469744" cy="259045"/>
    <xdr:sp macro="" textlink="">
      <xdr:nvSpPr>
        <xdr:cNvPr id="444" name="n_2mainValue【港湾・漁港】&#10;一人当たり有形固定資産（償却資産）額">
          <a:extLst>
            <a:ext uri="{FF2B5EF4-FFF2-40B4-BE49-F238E27FC236}">
              <a16:creationId xmlns:a16="http://schemas.microsoft.com/office/drawing/2014/main" id="{F7A55947-D047-43FE-9409-EF168BAC70FE}"/>
            </a:ext>
          </a:extLst>
        </xdr:cNvPr>
        <xdr:cNvSpPr txBox="1"/>
      </xdr:nvSpPr>
      <xdr:spPr>
        <a:xfrm>
          <a:off x="8515428" y="1857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65860</xdr:rowOff>
    </xdr:from>
    <xdr:ext cx="469744" cy="259045"/>
    <xdr:sp macro="" textlink="">
      <xdr:nvSpPr>
        <xdr:cNvPr id="445" name="n_3mainValue【港湾・漁港】&#10;一人当たり有形固定資産（償却資産）額">
          <a:extLst>
            <a:ext uri="{FF2B5EF4-FFF2-40B4-BE49-F238E27FC236}">
              <a16:creationId xmlns:a16="http://schemas.microsoft.com/office/drawing/2014/main" id="{FE4BF3DB-5969-468A-A4E4-31F565C78A9A}"/>
            </a:ext>
          </a:extLst>
        </xdr:cNvPr>
        <xdr:cNvSpPr txBox="1"/>
      </xdr:nvSpPr>
      <xdr:spPr>
        <a:xfrm>
          <a:off x="7626428" y="1858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a16="http://schemas.microsoft.com/office/drawing/2014/main" id="{72831227-7BD1-47F6-99EA-A1447826C9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a16="http://schemas.microsoft.com/office/drawing/2014/main" id="{A50EA552-1D7E-4F47-BEC6-6C9018C50D5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a16="http://schemas.microsoft.com/office/drawing/2014/main" id="{5A8BEA47-0EDA-4CC1-BA22-5E2D41729C3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a16="http://schemas.microsoft.com/office/drawing/2014/main" id="{E329BE26-B8DB-4283-B711-E540FDBC135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a16="http://schemas.microsoft.com/office/drawing/2014/main" id="{DDD87492-3300-4D6A-9BD3-C8F81C11810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a16="http://schemas.microsoft.com/office/drawing/2014/main" id="{4681C38D-4158-4AE3-89CF-3CCDA3D2B41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a16="http://schemas.microsoft.com/office/drawing/2014/main" id="{01D0C7DE-66EF-4DDA-910A-1285B6C15E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a16="http://schemas.microsoft.com/office/drawing/2014/main" id="{775C15E4-C156-41F2-BDFA-77BE240788E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a:extLst>
            <a:ext uri="{FF2B5EF4-FFF2-40B4-BE49-F238E27FC236}">
              <a16:creationId xmlns:a16="http://schemas.microsoft.com/office/drawing/2014/main" id="{188C303D-AD5C-4FE0-A74F-6D3EC5E1621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a:extLst>
            <a:ext uri="{FF2B5EF4-FFF2-40B4-BE49-F238E27FC236}">
              <a16:creationId xmlns:a16="http://schemas.microsoft.com/office/drawing/2014/main" id="{8A77A249-18F7-4B3A-A5F9-F2732B9561B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6" name="テキスト ボックス 455">
          <a:extLst>
            <a:ext uri="{FF2B5EF4-FFF2-40B4-BE49-F238E27FC236}">
              <a16:creationId xmlns:a16="http://schemas.microsoft.com/office/drawing/2014/main" id="{2BAC2F2C-0A5E-46A1-818A-2A99CD44924B}"/>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a:extLst>
            <a:ext uri="{FF2B5EF4-FFF2-40B4-BE49-F238E27FC236}">
              <a16:creationId xmlns:a16="http://schemas.microsoft.com/office/drawing/2014/main" id="{E40CE7CC-7394-4422-9790-EC2871B87E0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a:extLst>
            <a:ext uri="{FF2B5EF4-FFF2-40B4-BE49-F238E27FC236}">
              <a16:creationId xmlns:a16="http://schemas.microsoft.com/office/drawing/2014/main" id="{17B111C4-75FE-4B7F-B017-835EF7521F2D}"/>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a:extLst>
            <a:ext uri="{FF2B5EF4-FFF2-40B4-BE49-F238E27FC236}">
              <a16:creationId xmlns:a16="http://schemas.microsoft.com/office/drawing/2014/main" id="{CD863086-805F-4FB2-9CCF-D3DBB608030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a:extLst>
            <a:ext uri="{FF2B5EF4-FFF2-40B4-BE49-F238E27FC236}">
              <a16:creationId xmlns:a16="http://schemas.microsoft.com/office/drawing/2014/main" id="{8C7A80EC-C5EA-4055-8FBB-4EFCA360CBF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a:extLst>
            <a:ext uri="{FF2B5EF4-FFF2-40B4-BE49-F238E27FC236}">
              <a16:creationId xmlns:a16="http://schemas.microsoft.com/office/drawing/2014/main" id="{231E4A56-3B1A-4911-B1D9-4C516F9F067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a:extLst>
            <a:ext uri="{FF2B5EF4-FFF2-40B4-BE49-F238E27FC236}">
              <a16:creationId xmlns:a16="http://schemas.microsoft.com/office/drawing/2014/main" id="{87D3793A-172F-4E1F-8468-A4DD50A88DC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a:extLst>
            <a:ext uri="{FF2B5EF4-FFF2-40B4-BE49-F238E27FC236}">
              <a16:creationId xmlns:a16="http://schemas.microsoft.com/office/drawing/2014/main" id="{61D3C67A-290B-4511-8BE4-E3310FCD0E1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a:extLst>
            <a:ext uri="{FF2B5EF4-FFF2-40B4-BE49-F238E27FC236}">
              <a16:creationId xmlns:a16="http://schemas.microsoft.com/office/drawing/2014/main" id="{B6F45AD5-6ED5-4EC6-AF31-BDFC97176F7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a:extLst>
            <a:ext uri="{FF2B5EF4-FFF2-40B4-BE49-F238E27FC236}">
              <a16:creationId xmlns:a16="http://schemas.microsoft.com/office/drawing/2014/main" id="{DDF54BDB-05B5-4FB5-8203-3315BA4557F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6" name="テキスト ボックス 465">
          <a:extLst>
            <a:ext uri="{FF2B5EF4-FFF2-40B4-BE49-F238E27FC236}">
              <a16:creationId xmlns:a16="http://schemas.microsoft.com/office/drawing/2014/main" id="{95BBA813-2106-4CB0-BCAC-697A81F9364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a:extLst>
            <a:ext uri="{FF2B5EF4-FFF2-40B4-BE49-F238E27FC236}">
              <a16:creationId xmlns:a16="http://schemas.microsoft.com/office/drawing/2014/main" id="{B177783F-26A2-4C4A-A0DC-72B1D556ED5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8" name="テキスト ボックス 467">
          <a:extLst>
            <a:ext uri="{FF2B5EF4-FFF2-40B4-BE49-F238E27FC236}">
              <a16:creationId xmlns:a16="http://schemas.microsoft.com/office/drawing/2014/main" id="{735A655A-1A58-49D9-BE10-E4E7473125B1}"/>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a:extLst>
            <a:ext uri="{FF2B5EF4-FFF2-40B4-BE49-F238E27FC236}">
              <a16:creationId xmlns:a16="http://schemas.microsoft.com/office/drawing/2014/main" id="{255CE15D-9B15-4A3A-A787-C602A455D5F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470" name="直線コネクタ 469">
          <a:extLst>
            <a:ext uri="{FF2B5EF4-FFF2-40B4-BE49-F238E27FC236}">
              <a16:creationId xmlns:a16="http://schemas.microsoft.com/office/drawing/2014/main" id="{B6DFE89F-B267-43E0-91AA-9D0DD5DF3BFD}"/>
            </a:ext>
          </a:extLst>
        </xdr:cNvPr>
        <xdr:cNvCxnSpPr/>
      </xdr:nvCxnSpPr>
      <xdr:spPr>
        <a:xfrm flipV="1">
          <a:off x="16318864" y="56388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71" name="【認定こども園・幼稚園・保育所】&#10;有形固定資産減価償却率最小値テキスト">
          <a:extLst>
            <a:ext uri="{FF2B5EF4-FFF2-40B4-BE49-F238E27FC236}">
              <a16:creationId xmlns:a16="http://schemas.microsoft.com/office/drawing/2014/main" id="{0CA86393-9F17-4B79-A119-0A8D4C2E803D}"/>
            </a:ext>
          </a:extLst>
        </xdr:cNvPr>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72" name="直線コネクタ 471">
          <a:extLst>
            <a:ext uri="{FF2B5EF4-FFF2-40B4-BE49-F238E27FC236}">
              <a16:creationId xmlns:a16="http://schemas.microsoft.com/office/drawing/2014/main" id="{73F9CF47-FE99-4021-AD35-B612A837039D}"/>
            </a:ext>
          </a:extLst>
        </xdr:cNvPr>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473" name="【認定こども園・幼稚園・保育所】&#10;有形固定資産減価償却率最大値テキスト">
          <a:extLst>
            <a:ext uri="{FF2B5EF4-FFF2-40B4-BE49-F238E27FC236}">
              <a16:creationId xmlns:a16="http://schemas.microsoft.com/office/drawing/2014/main" id="{070E7D6E-01D0-49FC-A835-87C228935CC8}"/>
            </a:ext>
          </a:extLst>
        </xdr:cNvPr>
        <xdr:cNvSpPr txBox="1"/>
      </xdr:nvSpPr>
      <xdr:spPr>
        <a:xfrm>
          <a:off x="16357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474" name="直線コネクタ 473">
          <a:extLst>
            <a:ext uri="{FF2B5EF4-FFF2-40B4-BE49-F238E27FC236}">
              <a16:creationId xmlns:a16="http://schemas.microsoft.com/office/drawing/2014/main" id="{A7FBE766-D30F-458F-BB8F-96E8575D2E59}"/>
            </a:ext>
          </a:extLst>
        </xdr:cNvPr>
        <xdr:cNvCxnSpPr/>
      </xdr:nvCxnSpPr>
      <xdr:spPr>
        <a:xfrm>
          <a:off x="16230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44467</xdr:rowOff>
    </xdr:from>
    <xdr:ext cx="405111" cy="259045"/>
    <xdr:sp macro="" textlink="">
      <xdr:nvSpPr>
        <xdr:cNvPr id="475" name="【認定こども園・幼稚園・保育所】&#10;有形固定資産減価償却率平均値テキスト">
          <a:extLst>
            <a:ext uri="{FF2B5EF4-FFF2-40B4-BE49-F238E27FC236}">
              <a16:creationId xmlns:a16="http://schemas.microsoft.com/office/drawing/2014/main" id="{8740DFEE-3B0B-466A-B3A4-38DE8916B4E1}"/>
            </a:ext>
          </a:extLst>
        </xdr:cNvPr>
        <xdr:cNvSpPr txBox="1"/>
      </xdr:nvSpPr>
      <xdr:spPr>
        <a:xfrm>
          <a:off x="16357600" y="5873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476" name="フローチャート: 判断 475">
          <a:extLst>
            <a:ext uri="{FF2B5EF4-FFF2-40B4-BE49-F238E27FC236}">
              <a16:creationId xmlns:a16="http://schemas.microsoft.com/office/drawing/2014/main" id="{A597ACE3-03FD-4527-9729-BE94FF9DF171}"/>
            </a:ext>
          </a:extLst>
        </xdr:cNvPr>
        <xdr:cNvSpPr/>
      </xdr:nvSpPr>
      <xdr:spPr>
        <a:xfrm>
          <a:off x="16268700" y="60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477" name="フローチャート: 判断 476">
          <a:extLst>
            <a:ext uri="{FF2B5EF4-FFF2-40B4-BE49-F238E27FC236}">
              <a16:creationId xmlns:a16="http://schemas.microsoft.com/office/drawing/2014/main" id="{081E8D3E-3B96-4CE0-B7E6-4BF3D2BABAA0}"/>
            </a:ext>
          </a:extLst>
        </xdr:cNvPr>
        <xdr:cNvSpPr/>
      </xdr:nvSpPr>
      <xdr:spPr>
        <a:xfrm>
          <a:off x="15430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478" name="フローチャート: 判断 477">
          <a:extLst>
            <a:ext uri="{FF2B5EF4-FFF2-40B4-BE49-F238E27FC236}">
              <a16:creationId xmlns:a16="http://schemas.microsoft.com/office/drawing/2014/main" id="{9D8082FE-D545-4F16-B2A7-F951C03890FB}"/>
            </a:ext>
          </a:extLst>
        </xdr:cNvPr>
        <xdr:cNvSpPr/>
      </xdr:nvSpPr>
      <xdr:spPr>
        <a:xfrm>
          <a:off x="14541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479" name="フローチャート: 判断 478">
          <a:extLst>
            <a:ext uri="{FF2B5EF4-FFF2-40B4-BE49-F238E27FC236}">
              <a16:creationId xmlns:a16="http://schemas.microsoft.com/office/drawing/2014/main" id="{F3AD5E9E-5509-4BC3-B5CC-AF7A8EB46CA3}"/>
            </a:ext>
          </a:extLst>
        </xdr:cNvPr>
        <xdr:cNvSpPr/>
      </xdr:nvSpPr>
      <xdr:spPr>
        <a:xfrm>
          <a:off x="13652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7E4B1966-2584-4274-9BA7-F3545F1086E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D8096431-EF6A-4B4E-AF10-D9E61CEA40E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918DBF71-350E-4459-99C9-2B0A33673F7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4F15E5C-A6E3-4DD1-8D4A-7AF7B58B9A9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DD08EE4-3579-4B09-8044-19EE69362AA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485" name="楕円 484">
          <a:extLst>
            <a:ext uri="{FF2B5EF4-FFF2-40B4-BE49-F238E27FC236}">
              <a16:creationId xmlns:a16="http://schemas.microsoft.com/office/drawing/2014/main" id="{6E42F3E1-1043-4F12-99BE-0C0B6CE31949}"/>
            </a:ext>
          </a:extLst>
        </xdr:cNvPr>
        <xdr:cNvSpPr/>
      </xdr:nvSpPr>
      <xdr:spPr>
        <a:xfrm>
          <a:off x="16268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163847</xdr:rowOff>
    </xdr:from>
    <xdr:ext cx="405111" cy="259045"/>
    <xdr:sp macro="" textlink="">
      <xdr:nvSpPr>
        <xdr:cNvPr id="486" name="【認定こども園・幼稚園・保育所】&#10;有形固定資産減価償却率該当値テキスト">
          <a:extLst>
            <a:ext uri="{FF2B5EF4-FFF2-40B4-BE49-F238E27FC236}">
              <a16:creationId xmlns:a16="http://schemas.microsoft.com/office/drawing/2014/main" id="{2C3F584D-3F61-4D92-9A01-7F7F6AB67049}"/>
            </a:ext>
          </a:extLst>
        </xdr:cNvPr>
        <xdr:cNvSpPr txBox="1"/>
      </xdr:nvSpPr>
      <xdr:spPr>
        <a:xfrm>
          <a:off x="16357600"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101600</xdr:rowOff>
    </xdr:from>
    <xdr:to>
      <xdr:col>81</xdr:col>
      <xdr:colOff>101600</xdr:colOff>
      <xdr:row>37</xdr:row>
      <xdr:rowOff>31750</xdr:rowOff>
    </xdr:to>
    <xdr:sp macro="" textlink="">
      <xdr:nvSpPr>
        <xdr:cNvPr id="487" name="楕円 486">
          <a:extLst>
            <a:ext uri="{FF2B5EF4-FFF2-40B4-BE49-F238E27FC236}">
              <a16:creationId xmlns:a16="http://schemas.microsoft.com/office/drawing/2014/main" id="{4791B749-539E-42BE-9523-CC7D1ED721BC}"/>
            </a:ext>
          </a:extLst>
        </xdr:cNvPr>
        <xdr:cNvSpPr/>
      </xdr:nvSpPr>
      <xdr:spPr>
        <a:xfrm>
          <a:off x="15430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64770</xdr:rowOff>
    </xdr:from>
    <xdr:to>
      <xdr:col>85</xdr:col>
      <xdr:colOff>127000</xdr:colOff>
      <xdr:row>36</xdr:row>
      <xdr:rowOff>152400</xdr:rowOff>
    </xdr:to>
    <xdr:cxnSp macro="">
      <xdr:nvCxnSpPr>
        <xdr:cNvPr id="488" name="直線コネクタ 487">
          <a:extLst>
            <a:ext uri="{FF2B5EF4-FFF2-40B4-BE49-F238E27FC236}">
              <a16:creationId xmlns:a16="http://schemas.microsoft.com/office/drawing/2014/main" id="{FB9D18E7-B937-460A-B7C9-E1C4CB698967}"/>
            </a:ext>
          </a:extLst>
        </xdr:cNvPr>
        <xdr:cNvCxnSpPr/>
      </xdr:nvCxnSpPr>
      <xdr:spPr>
        <a:xfrm flipV="1">
          <a:off x="15481300" y="62369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132080</xdr:rowOff>
    </xdr:from>
    <xdr:to>
      <xdr:col>76</xdr:col>
      <xdr:colOff>165100</xdr:colOff>
      <xdr:row>37</xdr:row>
      <xdr:rowOff>62230</xdr:rowOff>
    </xdr:to>
    <xdr:sp macro="" textlink="">
      <xdr:nvSpPr>
        <xdr:cNvPr id="489" name="楕円 488">
          <a:extLst>
            <a:ext uri="{FF2B5EF4-FFF2-40B4-BE49-F238E27FC236}">
              <a16:creationId xmlns:a16="http://schemas.microsoft.com/office/drawing/2014/main" id="{828F9B11-F357-4F96-9FAE-8ED7B07011AE}"/>
            </a:ext>
          </a:extLst>
        </xdr:cNvPr>
        <xdr:cNvSpPr/>
      </xdr:nvSpPr>
      <xdr:spPr>
        <a:xfrm>
          <a:off x="14541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152400</xdr:rowOff>
    </xdr:from>
    <xdr:to>
      <xdr:col>81</xdr:col>
      <xdr:colOff>50800</xdr:colOff>
      <xdr:row>37</xdr:row>
      <xdr:rowOff>11430</xdr:rowOff>
    </xdr:to>
    <xdr:cxnSp macro="">
      <xdr:nvCxnSpPr>
        <xdr:cNvPr id="490" name="直線コネクタ 489">
          <a:extLst>
            <a:ext uri="{FF2B5EF4-FFF2-40B4-BE49-F238E27FC236}">
              <a16:creationId xmlns:a16="http://schemas.microsoft.com/office/drawing/2014/main" id="{79954598-17A2-4F6D-B9AA-A7A54A2671F1}"/>
            </a:ext>
          </a:extLst>
        </xdr:cNvPr>
        <xdr:cNvCxnSpPr/>
      </xdr:nvCxnSpPr>
      <xdr:spPr>
        <a:xfrm flipV="1">
          <a:off x="14592300" y="6324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91" name="楕円 490">
          <a:extLst>
            <a:ext uri="{FF2B5EF4-FFF2-40B4-BE49-F238E27FC236}">
              <a16:creationId xmlns:a16="http://schemas.microsoft.com/office/drawing/2014/main" id="{EF0C8C03-FBBC-4CE2-8511-F0980781BC53}"/>
            </a:ext>
          </a:extLst>
        </xdr:cNvPr>
        <xdr:cNvSpPr/>
      </xdr:nvSpPr>
      <xdr:spPr>
        <a:xfrm>
          <a:off x="1365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xdr:rowOff>
    </xdr:from>
    <xdr:to>
      <xdr:col>76</xdr:col>
      <xdr:colOff>114300</xdr:colOff>
      <xdr:row>37</xdr:row>
      <xdr:rowOff>110490</xdr:rowOff>
    </xdr:to>
    <xdr:cxnSp macro="">
      <xdr:nvCxnSpPr>
        <xdr:cNvPr id="492" name="直線コネクタ 491">
          <a:extLst>
            <a:ext uri="{FF2B5EF4-FFF2-40B4-BE49-F238E27FC236}">
              <a16:creationId xmlns:a16="http://schemas.microsoft.com/office/drawing/2014/main" id="{0560BACD-AC95-4CEA-92F0-20C927C5829A}"/>
            </a:ext>
          </a:extLst>
        </xdr:cNvPr>
        <xdr:cNvCxnSpPr/>
      </xdr:nvCxnSpPr>
      <xdr:spPr>
        <a:xfrm flipV="1">
          <a:off x="13703300" y="6355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25417</xdr:rowOff>
    </xdr:from>
    <xdr:ext cx="405111" cy="259045"/>
    <xdr:sp macro="" textlink="">
      <xdr:nvSpPr>
        <xdr:cNvPr id="493" name="n_1aveValue【認定こども園・幼稚園・保育所】&#10;有形固定資産減価償却率">
          <a:extLst>
            <a:ext uri="{FF2B5EF4-FFF2-40B4-BE49-F238E27FC236}">
              <a16:creationId xmlns:a16="http://schemas.microsoft.com/office/drawing/2014/main" id="{A2747A99-196B-4B8C-A76E-E97FFE13D66E}"/>
            </a:ext>
          </a:extLst>
        </xdr:cNvPr>
        <xdr:cNvSpPr txBox="1"/>
      </xdr:nvSpPr>
      <xdr:spPr>
        <a:xfrm>
          <a:off x="15266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494" name="n_2aveValue【認定こども園・幼稚園・保育所】&#10;有形固定資産減価償却率">
          <a:extLst>
            <a:ext uri="{FF2B5EF4-FFF2-40B4-BE49-F238E27FC236}">
              <a16:creationId xmlns:a16="http://schemas.microsoft.com/office/drawing/2014/main" id="{D814D709-382D-4159-B886-18A1B3BB42FF}"/>
            </a:ext>
          </a:extLst>
        </xdr:cNvPr>
        <xdr:cNvSpPr txBox="1"/>
      </xdr:nvSpPr>
      <xdr:spPr>
        <a:xfrm>
          <a:off x="14389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495" name="n_3aveValue【認定こども園・幼稚園・保育所】&#10;有形固定資産減価償却率">
          <a:extLst>
            <a:ext uri="{FF2B5EF4-FFF2-40B4-BE49-F238E27FC236}">
              <a16:creationId xmlns:a16="http://schemas.microsoft.com/office/drawing/2014/main" id="{DD480270-7C39-4894-9CC4-32C37C58740E}"/>
            </a:ext>
          </a:extLst>
        </xdr:cNvPr>
        <xdr:cNvSpPr txBox="1"/>
      </xdr:nvSpPr>
      <xdr:spPr>
        <a:xfrm>
          <a:off x="13500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22877</xdr:rowOff>
    </xdr:from>
    <xdr:ext cx="405111" cy="259045"/>
    <xdr:sp macro="" textlink="">
      <xdr:nvSpPr>
        <xdr:cNvPr id="496" name="n_1mainValue【認定こども園・幼稚園・保育所】&#10;有形固定資産減価償却率">
          <a:extLst>
            <a:ext uri="{FF2B5EF4-FFF2-40B4-BE49-F238E27FC236}">
              <a16:creationId xmlns:a16="http://schemas.microsoft.com/office/drawing/2014/main" id="{FF653FD0-D82B-4F68-95E9-91A42A28A121}"/>
            </a:ext>
          </a:extLst>
        </xdr:cNvPr>
        <xdr:cNvSpPr txBox="1"/>
      </xdr:nvSpPr>
      <xdr:spPr>
        <a:xfrm>
          <a:off x="15266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53357</xdr:rowOff>
    </xdr:from>
    <xdr:ext cx="405111" cy="259045"/>
    <xdr:sp macro="" textlink="">
      <xdr:nvSpPr>
        <xdr:cNvPr id="497" name="n_2mainValue【認定こども園・幼稚園・保育所】&#10;有形固定資産減価償却率">
          <a:extLst>
            <a:ext uri="{FF2B5EF4-FFF2-40B4-BE49-F238E27FC236}">
              <a16:creationId xmlns:a16="http://schemas.microsoft.com/office/drawing/2014/main" id="{90CA0C8E-4E7D-4A02-8FCC-0063FF039DC1}"/>
            </a:ext>
          </a:extLst>
        </xdr:cNvPr>
        <xdr:cNvSpPr txBox="1"/>
      </xdr:nvSpPr>
      <xdr:spPr>
        <a:xfrm>
          <a:off x="143897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152417</xdr:rowOff>
    </xdr:from>
    <xdr:ext cx="405111" cy="259045"/>
    <xdr:sp macro="" textlink="">
      <xdr:nvSpPr>
        <xdr:cNvPr id="498" name="n_3mainValue【認定こども園・幼稚園・保育所】&#10;有形固定資産減価償却率">
          <a:extLst>
            <a:ext uri="{FF2B5EF4-FFF2-40B4-BE49-F238E27FC236}">
              <a16:creationId xmlns:a16="http://schemas.microsoft.com/office/drawing/2014/main" id="{796D4EEF-7E80-41EE-816F-7E7A34746C15}"/>
            </a:ext>
          </a:extLst>
        </xdr:cNvPr>
        <xdr:cNvSpPr txBox="1"/>
      </xdr:nvSpPr>
      <xdr:spPr>
        <a:xfrm>
          <a:off x="13500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4B8E20EF-11E0-43C2-BD50-D96DBBDCB8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A498867C-2613-4475-AF45-BE2EF5BF5AA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BC0A4D5E-C932-44EB-9C28-286BB6F6B07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ACE1D7D1-3834-43E3-967A-6BE6C552FF5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E86334B8-665F-43BD-BF5F-0D1DD681353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FCBCC07B-67B8-47DC-888D-3292B8278B1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4B23FD76-93F0-486B-8D8D-FC958E4BCC2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04AD53D8-2157-4AA4-AA8F-10EA0E3A141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a:extLst>
            <a:ext uri="{FF2B5EF4-FFF2-40B4-BE49-F238E27FC236}">
              <a16:creationId xmlns:a16="http://schemas.microsoft.com/office/drawing/2014/main" id="{E1D824BC-C22D-4D84-A436-C4DEDF63E2D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a:extLst>
            <a:ext uri="{FF2B5EF4-FFF2-40B4-BE49-F238E27FC236}">
              <a16:creationId xmlns:a16="http://schemas.microsoft.com/office/drawing/2014/main" id="{8B5EF62D-02FD-4A58-97B8-96D15BE3274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a:extLst>
            <a:ext uri="{FF2B5EF4-FFF2-40B4-BE49-F238E27FC236}">
              <a16:creationId xmlns:a16="http://schemas.microsoft.com/office/drawing/2014/main" id="{A9FDF947-1765-4D55-AED1-23EEC2CEE8B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id="{30BA94E2-EDBE-4FE2-88F0-A78FB16F0E8C}"/>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a:extLst>
            <a:ext uri="{FF2B5EF4-FFF2-40B4-BE49-F238E27FC236}">
              <a16:creationId xmlns:a16="http://schemas.microsoft.com/office/drawing/2014/main" id="{773FE1FF-E80E-4EBC-873C-81881911496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2" name="テキスト ボックス 511">
          <a:extLst>
            <a:ext uri="{FF2B5EF4-FFF2-40B4-BE49-F238E27FC236}">
              <a16:creationId xmlns:a16="http://schemas.microsoft.com/office/drawing/2014/main" id="{AB85F407-1E18-4A11-B1E0-081FD87D00E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a:extLst>
            <a:ext uri="{FF2B5EF4-FFF2-40B4-BE49-F238E27FC236}">
              <a16:creationId xmlns:a16="http://schemas.microsoft.com/office/drawing/2014/main" id="{FD7040BD-8B7C-4451-86A1-D90C27B077B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4" name="テキスト ボックス 513">
          <a:extLst>
            <a:ext uri="{FF2B5EF4-FFF2-40B4-BE49-F238E27FC236}">
              <a16:creationId xmlns:a16="http://schemas.microsoft.com/office/drawing/2014/main" id="{C9FE4A5F-5905-4971-8F2D-C66DDAAFFC7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a:extLst>
            <a:ext uri="{FF2B5EF4-FFF2-40B4-BE49-F238E27FC236}">
              <a16:creationId xmlns:a16="http://schemas.microsoft.com/office/drawing/2014/main" id="{DE2E1785-812F-42C6-8E31-6CDA8175A6D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6" name="テキスト ボックス 515">
          <a:extLst>
            <a:ext uri="{FF2B5EF4-FFF2-40B4-BE49-F238E27FC236}">
              <a16:creationId xmlns:a16="http://schemas.microsoft.com/office/drawing/2014/main" id="{E3A2B202-84B9-4A07-A6E9-3AB694353BE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a:extLst>
            <a:ext uri="{FF2B5EF4-FFF2-40B4-BE49-F238E27FC236}">
              <a16:creationId xmlns:a16="http://schemas.microsoft.com/office/drawing/2014/main" id="{07982996-FCB5-40D1-B883-89522E93700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8" name="テキスト ボックス 517">
          <a:extLst>
            <a:ext uri="{FF2B5EF4-FFF2-40B4-BE49-F238E27FC236}">
              <a16:creationId xmlns:a16="http://schemas.microsoft.com/office/drawing/2014/main" id="{72A6DF27-0E0D-4725-943C-D0B1164B83B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a:extLst>
            <a:ext uri="{FF2B5EF4-FFF2-40B4-BE49-F238E27FC236}">
              <a16:creationId xmlns:a16="http://schemas.microsoft.com/office/drawing/2014/main" id="{FEEF9337-7685-42DA-A5BA-D3E61A4F5C1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0" name="テキスト ボックス 519">
          <a:extLst>
            <a:ext uri="{FF2B5EF4-FFF2-40B4-BE49-F238E27FC236}">
              <a16:creationId xmlns:a16="http://schemas.microsoft.com/office/drawing/2014/main" id="{A9B66809-C5F9-4560-8995-472012F60FE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04EA279C-59AC-4F0F-A39A-70F48A1D2C3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a:extLst>
            <a:ext uri="{FF2B5EF4-FFF2-40B4-BE49-F238E27FC236}">
              <a16:creationId xmlns:a16="http://schemas.microsoft.com/office/drawing/2014/main" id="{3EF279C4-D32A-4D5E-AEF6-585CDC7F572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a:extLst>
            <a:ext uri="{FF2B5EF4-FFF2-40B4-BE49-F238E27FC236}">
              <a16:creationId xmlns:a16="http://schemas.microsoft.com/office/drawing/2014/main" id="{AF3696BA-86F3-44D1-81B6-BCFDBEE3CF2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24" name="直線コネクタ 523">
          <a:extLst>
            <a:ext uri="{FF2B5EF4-FFF2-40B4-BE49-F238E27FC236}">
              <a16:creationId xmlns:a16="http://schemas.microsoft.com/office/drawing/2014/main" id="{1A6B12C2-B9AF-49EB-8080-474BE41F744F}"/>
            </a:ext>
          </a:extLst>
        </xdr:cNvPr>
        <xdr:cNvCxnSpPr/>
      </xdr:nvCxnSpPr>
      <xdr:spPr>
        <a:xfrm flipV="1">
          <a:off x="22160864" y="56061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25" name="【認定こども園・幼稚園・保育所】&#10;一人当たり面積最小値テキスト">
          <a:extLst>
            <a:ext uri="{FF2B5EF4-FFF2-40B4-BE49-F238E27FC236}">
              <a16:creationId xmlns:a16="http://schemas.microsoft.com/office/drawing/2014/main" id="{CD5CB3BC-BF42-4357-AE57-7FCFE0A5C009}"/>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26" name="直線コネクタ 525">
          <a:extLst>
            <a:ext uri="{FF2B5EF4-FFF2-40B4-BE49-F238E27FC236}">
              <a16:creationId xmlns:a16="http://schemas.microsoft.com/office/drawing/2014/main" id="{EA5CAFAF-AA66-4394-80AC-68DD255CA237}"/>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27" name="【認定こども園・幼稚園・保育所】&#10;一人当たり面積最大値テキスト">
          <a:extLst>
            <a:ext uri="{FF2B5EF4-FFF2-40B4-BE49-F238E27FC236}">
              <a16:creationId xmlns:a16="http://schemas.microsoft.com/office/drawing/2014/main" id="{03640DDE-12B6-42B5-82CB-E87EF3C719CF}"/>
            </a:ext>
          </a:extLst>
        </xdr:cNvPr>
        <xdr:cNvSpPr txBox="1"/>
      </xdr:nvSpPr>
      <xdr:spPr>
        <a:xfrm>
          <a:off x="22199600" y="538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28" name="直線コネクタ 527">
          <a:extLst>
            <a:ext uri="{FF2B5EF4-FFF2-40B4-BE49-F238E27FC236}">
              <a16:creationId xmlns:a16="http://schemas.microsoft.com/office/drawing/2014/main" id="{ED12F185-AE50-4E80-9E61-76149C51DEAF}"/>
            </a:ext>
          </a:extLst>
        </xdr:cNvPr>
        <xdr:cNvCxnSpPr/>
      </xdr:nvCxnSpPr>
      <xdr:spPr>
        <a:xfrm>
          <a:off x="22072600" y="560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4734</xdr:rowOff>
    </xdr:from>
    <xdr:ext cx="469744" cy="259045"/>
    <xdr:sp macro="" textlink="">
      <xdr:nvSpPr>
        <xdr:cNvPr id="529" name="【認定こども園・幼稚園・保育所】&#10;一人当たり面積平均値テキスト">
          <a:extLst>
            <a:ext uri="{FF2B5EF4-FFF2-40B4-BE49-F238E27FC236}">
              <a16:creationId xmlns:a16="http://schemas.microsoft.com/office/drawing/2014/main" id="{45EAC39C-0F66-4FAF-ADBC-49B907806276}"/>
            </a:ext>
          </a:extLst>
        </xdr:cNvPr>
        <xdr:cNvSpPr txBox="1"/>
      </xdr:nvSpPr>
      <xdr:spPr>
        <a:xfrm>
          <a:off x="22199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530" name="フローチャート: 判断 529">
          <a:extLst>
            <a:ext uri="{FF2B5EF4-FFF2-40B4-BE49-F238E27FC236}">
              <a16:creationId xmlns:a16="http://schemas.microsoft.com/office/drawing/2014/main" id="{07E6DA60-AE07-4AA2-8192-61905C2D95B9}"/>
            </a:ext>
          </a:extLst>
        </xdr:cNvPr>
        <xdr:cNvSpPr/>
      </xdr:nvSpPr>
      <xdr:spPr>
        <a:xfrm>
          <a:off x="22110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31" name="フローチャート: 判断 530">
          <a:extLst>
            <a:ext uri="{FF2B5EF4-FFF2-40B4-BE49-F238E27FC236}">
              <a16:creationId xmlns:a16="http://schemas.microsoft.com/office/drawing/2014/main" id="{31DDDA52-402F-4761-98BA-B1B83C863D4C}"/>
            </a:ext>
          </a:extLst>
        </xdr:cNvPr>
        <xdr:cNvSpPr/>
      </xdr:nvSpPr>
      <xdr:spPr>
        <a:xfrm>
          <a:off x="21272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532" name="フローチャート: 判断 531">
          <a:extLst>
            <a:ext uri="{FF2B5EF4-FFF2-40B4-BE49-F238E27FC236}">
              <a16:creationId xmlns:a16="http://schemas.microsoft.com/office/drawing/2014/main" id="{10A0EA7E-93B2-43A7-B46C-18DD8D51EF4E}"/>
            </a:ext>
          </a:extLst>
        </xdr:cNvPr>
        <xdr:cNvSpPr/>
      </xdr:nvSpPr>
      <xdr:spPr>
        <a:xfrm>
          <a:off x="20383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33" name="フローチャート: 判断 532">
          <a:extLst>
            <a:ext uri="{FF2B5EF4-FFF2-40B4-BE49-F238E27FC236}">
              <a16:creationId xmlns:a16="http://schemas.microsoft.com/office/drawing/2014/main" id="{2C6D6D74-122C-48EA-A831-51B0B90957CE}"/>
            </a:ext>
          </a:extLst>
        </xdr:cNvPr>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AA916D2-1B81-4C0A-943B-88699C4A92B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C69340D1-C498-428F-834F-1F552E94FE1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A926E08F-4DDB-4C72-A098-B4EF87E64AB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17A63159-E9A0-405C-B393-B5DC41EE350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87AB19E7-1909-4CE5-95FF-B330796E49B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134257</xdr:rowOff>
    </xdr:from>
    <xdr:to>
      <xdr:col>116</xdr:col>
      <xdr:colOff>114300</xdr:colOff>
      <xdr:row>41</xdr:row>
      <xdr:rowOff>64407</xdr:rowOff>
    </xdr:to>
    <xdr:sp macro="" textlink="">
      <xdr:nvSpPr>
        <xdr:cNvPr id="539" name="楕円 538">
          <a:extLst>
            <a:ext uri="{FF2B5EF4-FFF2-40B4-BE49-F238E27FC236}">
              <a16:creationId xmlns:a16="http://schemas.microsoft.com/office/drawing/2014/main" id="{9593AF79-1798-4651-B9DA-42C71AF04CDE}"/>
            </a:ext>
          </a:extLst>
        </xdr:cNvPr>
        <xdr:cNvSpPr/>
      </xdr:nvSpPr>
      <xdr:spPr>
        <a:xfrm>
          <a:off x="221107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112684</xdr:rowOff>
    </xdr:from>
    <xdr:ext cx="469744" cy="259045"/>
    <xdr:sp macro="" textlink="">
      <xdr:nvSpPr>
        <xdr:cNvPr id="540" name="【認定こども園・幼稚園・保育所】&#10;一人当たり面積該当値テキスト">
          <a:extLst>
            <a:ext uri="{FF2B5EF4-FFF2-40B4-BE49-F238E27FC236}">
              <a16:creationId xmlns:a16="http://schemas.microsoft.com/office/drawing/2014/main" id="{2A2C8FFE-6EE4-4DB9-AFE7-82D111609FF6}"/>
            </a:ext>
          </a:extLst>
        </xdr:cNvPr>
        <xdr:cNvSpPr txBox="1"/>
      </xdr:nvSpPr>
      <xdr:spPr>
        <a:xfrm>
          <a:off x="22199600" y="69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134257</xdr:rowOff>
    </xdr:from>
    <xdr:to>
      <xdr:col>112</xdr:col>
      <xdr:colOff>38100</xdr:colOff>
      <xdr:row>41</xdr:row>
      <xdr:rowOff>64407</xdr:rowOff>
    </xdr:to>
    <xdr:sp macro="" textlink="">
      <xdr:nvSpPr>
        <xdr:cNvPr id="541" name="楕円 540">
          <a:extLst>
            <a:ext uri="{FF2B5EF4-FFF2-40B4-BE49-F238E27FC236}">
              <a16:creationId xmlns:a16="http://schemas.microsoft.com/office/drawing/2014/main" id="{689FDCC4-2FA1-4744-8FA7-70816105604A}"/>
            </a:ext>
          </a:extLst>
        </xdr:cNvPr>
        <xdr:cNvSpPr/>
      </xdr:nvSpPr>
      <xdr:spPr>
        <a:xfrm>
          <a:off x="21272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13607</xdr:rowOff>
    </xdr:from>
    <xdr:to>
      <xdr:col>116</xdr:col>
      <xdr:colOff>63500</xdr:colOff>
      <xdr:row>41</xdr:row>
      <xdr:rowOff>13607</xdr:rowOff>
    </xdr:to>
    <xdr:cxnSp macro="">
      <xdr:nvCxnSpPr>
        <xdr:cNvPr id="542" name="直線コネクタ 541">
          <a:extLst>
            <a:ext uri="{FF2B5EF4-FFF2-40B4-BE49-F238E27FC236}">
              <a16:creationId xmlns:a16="http://schemas.microsoft.com/office/drawing/2014/main" id="{AB760423-E999-4EC0-9D8B-7F46F5DBC8AA}"/>
            </a:ext>
          </a:extLst>
        </xdr:cNvPr>
        <xdr:cNvCxnSpPr/>
      </xdr:nvCxnSpPr>
      <xdr:spPr>
        <a:xfrm>
          <a:off x="21323300" y="7043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112485</xdr:rowOff>
    </xdr:from>
    <xdr:to>
      <xdr:col>107</xdr:col>
      <xdr:colOff>101600</xdr:colOff>
      <xdr:row>41</xdr:row>
      <xdr:rowOff>42635</xdr:rowOff>
    </xdr:to>
    <xdr:sp macro="" textlink="">
      <xdr:nvSpPr>
        <xdr:cNvPr id="543" name="楕円 542">
          <a:extLst>
            <a:ext uri="{FF2B5EF4-FFF2-40B4-BE49-F238E27FC236}">
              <a16:creationId xmlns:a16="http://schemas.microsoft.com/office/drawing/2014/main" id="{BBE8F021-2BC1-40A6-90C6-DE85BA2DB06C}"/>
            </a:ext>
          </a:extLst>
        </xdr:cNvPr>
        <xdr:cNvSpPr/>
      </xdr:nvSpPr>
      <xdr:spPr>
        <a:xfrm>
          <a:off x="20383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163285</xdr:rowOff>
    </xdr:from>
    <xdr:to>
      <xdr:col>111</xdr:col>
      <xdr:colOff>177800</xdr:colOff>
      <xdr:row>41</xdr:row>
      <xdr:rowOff>13607</xdr:rowOff>
    </xdr:to>
    <xdr:cxnSp macro="">
      <xdr:nvCxnSpPr>
        <xdr:cNvPr id="544" name="直線コネクタ 543">
          <a:extLst>
            <a:ext uri="{FF2B5EF4-FFF2-40B4-BE49-F238E27FC236}">
              <a16:creationId xmlns:a16="http://schemas.microsoft.com/office/drawing/2014/main" id="{6D9BCD3A-4C88-44E3-A2AB-CA21454F33A8}"/>
            </a:ext>
          </a:extLst>
        </xdr:cNvPr>
        <xdr:cNvCxnSpPr/>
      </xdr:nvCxnSpPr>
      <xdr:spPr>
        <a:xfrm>
          <a:off x="20434300" y="70212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545" name="楕円 544">
          <a:extLst>
            <a:ext uri="{FF2B5EF4-FFF2-40B4-BE49-F238E27FC236}">
              <a16:creationId xmlns:a16="http://schemas.microsoft.com/office/drawing/2014/main" id="{8CE2F2B0-18B0-4801-AFBB-53145001BBB5}"/>
            </a:ext>
          </a:extLst>
        </xdr:cNvPr>
        <xdr:cNvSpPr/>
      </xdr:nvSpPr>
      <xdr:spPr>
        <a:xfrm>
          <a:off x="19494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152400</xdr:rowOff>
    </xdr:from>
    <xdr:to>
      <xdr:col>107</xdr:col>
      <xdr:colOff>50800</xdr:colOff>
      <xdr:row>40</xdr:row>
      <xdr:rowOff>163285</xdr:rowOff>
    </xdr:to>
    <xdr:cxnSp macro="">
      <xdr:nvCxnSpPr>
        <xdr:cNvPr id="546" name="直線コネクタ 545">
          <a:extLst>
            <a:ext uri="{FF2B5EF4-FFF2-40B4-BE49-F238E27FC236}">
              <a16:creationId xmlns:a16="http://schemas.microsoft.com/office/drawing/2014/main" id="{27E1CAAF-40BA-4698-ACDD-3AF734367399}"/>
            </a:ext>
          </a:extLst>
        </xdr:cNvPr>
        <xdr:cNvCxnSpPr/>
      </xdr:nvCxnSpPr>
      <xdr:spPr>
        <a:xfrm>
          <a:off x="19545300" y="70104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47" name="n_1aveValue【認定こども園・幼稚園・保育所】&#10;一人当たり面積">
          <a:extLst>
            <a:ext uri="{FF2B5EF4-FFF2-40B4-BE49-F238E27FC236}">
              <a16:creationId xmlns:a16="http://schemas.microsoft.com/office/drawing/2014/main" id="{853F4F3D-C22D-4E4C-9EA7-C2C93986509A}"/>
            </a:ext>
          </a:extLst>
        </xdr:cNvPr>
        <xdr:cNvSpPr txBox="1"/>
      </xdr:nvSpPr>
      <xdr:spPr>
        <a:xfrm>
          <a:off x="210757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78212</xdr:rowOff>
    </xdr:from>
    <xdr:ext cx="469744" cy="259045"/>
    <xdr:sp macro="" textlink="">
      <xdr:nvSpPr>
        <xdr:cNvPr id="548" name="n_2aveValue【認定こども園・幼稚園・保育所】&#10;一人当たり面積">
          <a:extLst>
            <a:ext uri="{FF2B5EF4-FFF2-40B4-BE49-F238E27FC236}">
              <a16:creationId xmlns:a16="http://schemas.microsoft.com/office/drawing/2014/main" id="{2C7A3809-8162-42B1-BD2B-D92FACA2E78D}"/>
            </a:ext>
          </a:extLst>
        </xdr:cNvPr>
        <xdr:cNvSpPr txBox="1"/>
      </xdr:nvSpPr>
      <xdr:spPr>
        <a:xfrm>
          <a:off x="20199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49" name="n_3aveValue【認定こども園・幼稚園・保育所】&#10;一人当たり面積">
          <a:extLst>
            <a:ext uri="{FF2B5EF4-FFF2-40B4-BE49-F238E27FC236}">
              <a16:creationId xmlns:a16="http://schemas.microsoft.com/office/drawing/2014/main" id="{FB697948-C69E-4286-A539-B884C0C06881}"/>
            </a:ext>
          </a:extLst>
        </xdr:cNvPr>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55534</xdr:rowOff>
    </xdr:from>
    <xdr:ext cx="469744" cy="259045"/>
    <xdr:sp macro="" textlink="">
      <xdr:nvSpPr>
        <xdr:cNvPr id="550" name="n_1mainValue【認定こども園・幼稚園・保育所】&#10;一人当たり面積">
          <a:extLst>
            <a:ext uri="{FF2B5EF4-FFF2-40B4-BE49-F238E27FC236}">
              <a16:creationId xmlns:a16="http://schemas.microsoft.com/office/drawing/2014/main" id="{D4C671B1-6FFF-474C-B8DA-778795752077}"/>
            </a:ext>
          </a:extLst>
        </xdr:cNvPr>
        <xdr:cNvSpPr txBox="1"/>
      </xdr:nvSpPr>
      <xdr:spPr>
        <a:xfrm>
          <a:off x="210757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33762</xdr:rowOff>
    </xdr:from>
    <xdr:ext cx="469744" cy="259045"/>
    <xdr:sp macro="" textlink="">
      <xdr:nvSpPr>
        <xdr:cNvPr id="551" name="n_2mainValue【認定こども園・幼稚園・保育所】&#10;一人当たり面積">
          <a:extLst>
            <a:ext uri="{FF2B5EF4-FFF2-40B4-BE49-F238E27FC236}">
              <a16:creationId xmlns:a16="http://schemas.microsoft.com/office/drawing/2014/main" id="{6FAEE355-5D44-47C1-8755-6E0A9792E7AA}"/>
            </a:ext>
          </a:extLst>
        </xdr:cNvPr>
        <xdr:cNvSpPr txBox="1"/>
      </xdr:nvSpPr>
      <xdr:spPr>
        <a:xfrm>
          <a:off x="201994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552" name="n_3mainValue【認定こども園・幼稚園・保育所】&#10;一人当たり面積">
          <a:extLst>
            <a:ext uri="{FF2B5EF4-FFF2-40B4-BE49-F238E27FC236}">
              <a16:creationId xmlns:a16="http://schemas.microsoft.com/office/drawing/2014/main" id="{011A1636-5389-44CF-8906-8E85E45D217D}"/>
            </a:ext>
          </a:extLst>
        </xdr:cNvPr>
        <xdr:cNvSpPr txBox="1"/>
      </xdr:nvSpPr>
      <xdr:spPr>
        <a:xfrm>
          <a:off x="19310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D11639DF-D019-4A68-8B65-679B0E525A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id="{DCA0A572-424E-4A91-99AB-73C5F30223E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id="{8A236D48-5B0C-476D-A568-B6B7B9B64D4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id="{D7886008-11F0-47D1-95AC-6D7706B5069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id="{A242821E-7F26-4A22-B2A6-63F84BB7A00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id="{91274056-EA46-42DD-A67A-3E07A986FC8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id="{7AD0A5E2-F8EB-48F5-AFEB-F28F0FA8A8D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DE2198F3-659A-45F9-BE06-F4954CEDB08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A6802D6F-F1EF-45EB-B754-0489CA5A43E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20276458-9859-4E68-8893-BEBBE950A9D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a:extLst>
            <a:ext uri="{FF2B5EF4-FFF2-40B4-BE49-F238E27FC236}">
              <a16:creationId xmlns:a16="http://schemas.microsoft.com/office/drawing/2014/main" id="{5AA2A423-D909-4DE5-81BF-36B4BA8C84E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64" name="直線コネクタ 563">
          <a:extLst>
            <a:ext uri="{FF2B5EF4-FFF2-40B4-BE49-F238E27FC236}">
              <a16:creationId xmlns:a16="http://schemas.microsoft.com/office/drawing/2014/main" id="{97992F71-8753-432F-9066-83BDB046FFC5}"/>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65" name="テキスト ボックス 564">
          <a:extLst>
            <a:ext uri="{FF2B5EF4-FFF2-40B4-BE49-F238E27FC236}">
              <a16:creationId xmlns:a16="http://schemas.microsoft.com/office/drawing/2014/main" id="{2737F6D1-28A9-4C4E-82FC-0F3FF6A26173}"/>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a:extLst>
            <a:ext uri="{FF2B5EF4-FFF2-40B4-BE49-F238E27FC236}">
              <a16:creationId xmlns:a16="http://schemas.microsoft.com/office/drawing/2014/main" id="{0CB4CD4E-C6E4-4166-B235-7BD84CFFFB0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a:extLst>
            <a:ext uri="{FF2B5EF4-FFF2-40B4-BE49-F238E27FC236}">
              <a16:creationId xmlns:a16="http://schemas.microsoft.com/office/drawing/2014/main" id="{0A008003-885E-4DDD-8433-D0D37A6DBD0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68" name="直線コネクタ 567">
          <a:extLst>
            <a:ext uri="{FF2B5EF4-FFF2-40B4-BE49-F238E27FC236}">
              <a16:creationId xmlns:a16="http://schemas.microsoft.com/office/drawing/2014/main" id="{3F22B166-3F24-4998-811D-9B116DFD4096}"/>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69" name="テキスト ボックス 568">
          <a:extLst>
            <a:ext uri="{FF2B5EF4-FFF2-40B4-BE49-F238E27FC236}">
              <a16:creationId xmlns:a16="http://schemas.microsoft.com/office/drawing/2014/main" id="{11A637DB-FA6C-42D6-B3A8-AF55F2CF8154}"/>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a:extLst>
            <a:ext uri="{FF2B5EF4-FFF2-40B4-BE49-F238E27FC236}">
              <a16:creationId xmlns:a16="http://schemas.microsoft.com/office/drawing/2014/main" id="{88250CF0-BC83-4C86-B839-8954661D96D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1" name="テキスト ボックス 570">
          <a:extLst>
            <a:ext uri="{FF2B5EF4-FFF2-40B4-BE49-F238E27FC236}">
              <a16:creationId xmlns:a16="http://schemas.microsoft.com/office/drawing/2014/main" id="{2CD34B6F-78E4-4744-8AA9-9EDC0EB8881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学校施設】&#10;有形固定資産減価償却率グラフ枠">
          <a:extLst>
            <a:ext uri="{FF2B5EF4-FFF2-40B4-BE49-F238E27FC236}">
              <a16:creationId xmlns:a16="http://schemas.microsoft.com/office/drawing/2014/main" id="{A710B24E-4099-4C98-9C65-5D178D05DE3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573" name="直線コネクタ 572">
          <a:extLst>
            <a:ext uri="{FF2B5EF4-FFF2-40B4-BE49-F238E27FC236}">
              <a16:creationId xmlns:a16="http://schemas.microsoft.com/office/drawing/2014/main" id="{9B96344F-D018-4A45-9040-4E6D7ED52870}"/>
            </a:ext>
          </a:extLst>
        </xdr:cNvPr>
        <xdr:cNvCxnSpPr/>
      </xdr:nvCxnSpPr>
      <xdr:spPr>
        <a:xfrm flipV="1">
          <a:off x="16318864" y="956119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574" name="【学校施設】&#10;有形固定資産減価償却率最小値テキスト">
          <a:extLst>
            <a:ext uri="{FF2B5EF4-FFF2-40B4-BE49-F238E27FC236}">
              <a16:creationId xmlns:a16="http://schemas.microsoft.com/office/drawing/2014/main" id="{C55A64A7-ADE9-4680-A3BD-68490EC2DA2B}"/>
            </a:ext>
          </a:extLst>
        </xdr:cNvPr>
        <xdr:cNvSpPr txBox="1"/>
      </xdr:nvSpPr>
      <xdr:spPr>
        <a:xfrm>
          <a:off x="16357600"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575" name="直線コネクタ 574">
          <a:extLst>
            <a:ext uri="{FF2B5EF4-FFF2-40B4-BE49-F238E27FC236}">
              <a16:creationId xmlns:a16="http://schemas.microsoft.com/office/drawing/2014/main" id="{A5D2677B-7C31-4F9A-BF51-D4F98B3E9CE9}"/>
            </a:ext>
          </a:extLst>
        </xdr:cNvPr>
        <xdr:cNvCxnSpPr/>
      </xdr:nvCxnSpPr>
      <xdr:spPr>
        <a:xfrm>
          <a:off x="16230600" y="107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76" name="【学校施設】&#10;有形固定資産減価償却率最大値テキスト">
          <a:extLst>
            <a:ext uri="{FF2B5EF4-FFF2-40B4-BE49-F238E27FC236}">
              <a16:creationId xmlns:a16="http://schemas.microsoft.com/office/drawing/2014/main" id="{50649C86-1341-4E99-96E6-EECAFF53CBB9}"/>
            </a:ext>
          </a:extLst>
        </xdr:cNvPr>
        <xdr:cNvSpPr txBox="1"/>
      </xdr:nvSpPr>
      <xdr:spPr>
        <a:xfrm>
          <a:off x="163576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77" name="直線コネクタ 576">
          <a:extLst>
            <a:ext uri="{FF2B5EF4-FFF2-40B4-BE49-F238E27FC236}">
              <a16:creationId xmlns:a16="http://schemas.microsoft.com/office/drawing/2014/main" id="{CCADEA94-23AC-47D8-A3A3-EDA655B228DB}"/>
            </a:ext>
          </a:extLst>
        </xdr:cNvPr>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133367</xdr:rowOff>
    </xdr:from>
    <xdr:ext cx="405111" cy="259045"/>
    <xdr:sp macro="" textlink="">
      <xdr:nvSpPr>
        <xdr:cNvPr id="578" name="【学校施設】&#10;有形固定資産減価償却率平均値テキスト">
          <a:extLst>
            <a:ext uri="{FF2B5EF4-FFF2-40B4-BE49-F238E27FC236}">
              <a16:creationId xmlns:a16="http://schemas.microsoft.com/office/drawing/2014/main" id="{7E31A9A9-199D-4985-9C4D-F1FCDE800ECC}"/>
            </a:ext>
          </a:extLst>
        </xdr:cNvPr>
        <xdr:cNvSpPr txBox="1"/>
      </xdr:nvSpPr>
      <xdr:spPr>
        <a:xfrm>
          <a:off x="16357600" y="990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79" name="フローチャート: 判断 578">
          <a:extLst>
            <a:ext uri="{FF2B5EF4-FFF2-40B4-BE49-F238E27FC236}">
              <a16:creationId xmlns:a16="http://schemas.microsoft.com/office/drawing/2014/main" id="{D69564EB-739B-4D8A-B1E7-48A36422D068}"/>
            </a:ext>
          </a:extLst>
        </xdr:cNvPr>
        <xdr:cNvSpPr/>
      </xdr:nvSpPr>
      <xdr:spPr>
        <a:xfrm>
          <a:off x="16268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580" name="フローチャート: 判断 579">
          <a:extLst>
            <a:ext uri="{FF2B5EF4-FFF2-40B4-BE49-F238E27FC236}">
              <a16:creationId xmlns:a16="http://schemas.microsoft.com/office/drawing/2014/main" id="{8FE39887-C543-497A-AC17-4C150BA7A1CA}"/>
            </a:ext>
          </a:extLst>
        </xdr:cNvPr>
        <xdr:cNvSpPr/>
      </xdr:nvSpPr>
      <xdr:spPr>
        <a:xfrm>
          <a:off x="15430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81" name="フローチャート: 判断 580">
          <a:extLst>
            <a:ext uri="{FF2B5EF4-FFF2-40B4-BE49-F238E27FC236}">
              <a16:creationId xmlns:a16="http://schemas.microsoft.com/office/drawing/2014/main" id="{D59421E9-1D1A-4349-A767-3836260E7848}"/>
            </a:ext>
          </a:extLst>
        </xdr:cNvPr>
        <xdr:cNvSpPr/>
      </xdr:nvSpPr>
      <xdr:spPr>
        <a:xfrm>
          <a:off x="14541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2" name="フローチャート: 判断 581">
          <a:extLst>
            <a:ext uri="{FF2B5EF4-FFF2-40B4-BE49-F238E27FC236}">
              <a16:creationId xmlns:a16="http://schemas.microsoft.com/office/drawing/2014/main" id="{451AF582-70DD-48F4-BC43-F94777AA4B9A}"/>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458C4B11-8DBC-4ABB-B42F-D611BBFB54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17226FF3-474F-4E9E-A3BE-471465A5732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33C9656B-FBB1-440E-9551-95D3EF3D24D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EA4E6CF8-56F8-4793-91E4-9039BF70DC5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6FA3C3-B639-4926-AD90-3CBB26B82A2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143510</xdr:rowOff>
    </xdr:from>
    <xdr:to>
      <xdr:col>85</xdr:col>
      <xdr:colOff>177800</xdr:colOff>
      <xdr:row>57</xdr:row>
      <xdr:rowOff>73660</xdr:rowOff>
    </xdr:to>
    <xdr:sp macro="" textlink="">
      <xdr:nvSpPr>
        <xdr:cNvPr id="588" name="楕円 587">
          <a:extLst>
            <a:ext uri="{FF2B5EF4-FFF2-40B4-BE49-F238E27FC236}">
              <a16:creationId xmlns:a16="http://schemas.microsoft.com/office/drawing/2014/main" id="{C1B04FAC-4387-4E70-B882-ECAB5CFFFECB}"/>
            </a:ext>
          </a:extLst>
        </xdr:cNvPr>
        <xdr:cNvSpPr/>
      </xdr:nvSpPr>
      <xdr:spPr>
        <a:xfrm>
          <a:off x="16268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166387</xdr:rowOff>
    </xdr:from>
    <xdr:ext cx="405111" cy="259045"/>
    <xdr:sp macro="" textlink="">
      <xdr:nvSpPr>
        <xdr:cNvPr id="589" name="【学校施設】&#10;有形固定資産減価償却率該当値テキスト">
          <a:extLst>
            <a:ext uri="{FF2B5EF4-FFF2-40B4-BE49-F238E27FC236}">
              <a16:creationId xmlns:a16="http://schemas.microsoft.com/office/drawing/2014/main" id="{CB2FDF40-6829-445E-B07F-FF511A4893B7}"/>
            </a:ext>
          </a:extLst>
        </xdr:cNvPr>
        <xdr:cNvSpPr txBox="1"/>
      </xdr:nvSpPr>
      <xdr:spPr>
        <a:xfrm>
          <a:off x="16357600"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590" name="楕円 589">
          <a:extLst>
            <a:ext uri="{FF2B5EF4-FFF2-40B4-BE49-F238E27FC236}">
              <a16:creationId xmlns:a16="http://schemas.microsoft.com/office/drawing/2014/main" id="{360EF643-2A75-4E47-960A-AB5293446CD3}"/>
            </a:ext>
          </a:extLst>
        </xdr:cNvPr>
        <xdr:cNvSpPr/>
      </xdr:nvSpPr>
      <xdr:spPr>
        <a:xfrm>
          <a:off x="15430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22860</xdr:rowOff>
    </xdr:to>
    <xdr:cxnSp macro="">
      <xdr:nvCxnSpPr>
        <xdr:cNvPr id="591" name="直線コネクタ 590">
          <a:extLst>
            <a:ext uri="{FF2B5EF4-FFF2-40B4-BE49-F238E27FC236}">
              <a16:creationId xmlns:a16="http://schemas.microsoft.com/office/drawing/2014/main" id="{745D683D-7B23-4C0D-8ADC-E2DD7D589226}"/>
            </a:ext>
          </a:extLst>
        </xdr:cNvPr>
        <xdr:cNvCxnSpPr/>
      </xdr:nvCxnSpPr>
      <xdr:spPr>
        <a:xfrm>
          <a:off x="15481300" y="97840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57785</xdr:rowOff>
    </xdr:from>
    <xdr:to>
      <xdr:col>76</xdr:col>
      <xdr:colOff>165100</xdr:colOff>
      <xdr:row>57</xdr:row>
      <xdr:rowOff>159385</xdr:rowOff>
    </xdr:to>
    <xdr:sp macro="" textlink="">
      <xdr:nvSpPr>
        <xdr:cNvPr id="592" name="楕円 591">
          <a:extLst>
            <a:ext uri="{FF2B5EF4-FFF2-40B4-BE49-F238E27FC236}">
              <a16:creationId xmlns:a16="http://schemas.microsoft.com/office/drawing/2014/main" id="{045AA348-D066-4B05-A9D4-517F2592604F}"/>
            </a:ext>
          </a:extLst>
        </xdr:cNvPr>
        <xdr:cNvSpPr/>
      </xdr:nvSpPr>
      <xdr:spPr>
        <a:xfrm>
          <a:off x="14541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57</xdr:row>
      <xdr:rowOff>108585</xdr:rowOff>
    </xdr:to>
    <xdr:cxnSp macro="">
      <xdr:nvCxnSpPr>
        <xdr:cNvPr id="593" name="直線コネクタ 592">
          <a:extLst>
            <a:ext uri="{FF2B5EF4-FFF2-40B4-BE49-F238E27FC236}">
              <a16:creationId xmlns:a16="http://schemas.microsoft.com/office/drawing/2014/main" id="{19DD8192-6FA0-436D-AD07-47AF3E18944D}"/>
            </a:ext>
          </a:extLst>
        </xdr:cNvPr>
        <xdr:cNvCxnSpPr/>
      </xdr:nvCxnSpPr>
      <xdr:spPr>
        <a:xfrm flipV="1">
          <a:off x="14592300" y="978408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69215</xdr:rowOff>
    </xdr:from>
    <xdr:to>
      <xdr:col>72</xdr:col>
      <xdr:colOff>38100</xdr:colOff>
      <xdr:row>57</xdr:row>
      <xdr:rowOff>170815</xdr:rowOff>
    </xdr:to>
    <xdr:sp macro="" textlink="">
      <xdr:nvSpPr>
        <xdr:cNvPr id="594" name="楕円 593">
          <a:extLst>
            <a:ext uri="{FF2B5EF4-FFF2-40B4-BE49-F238E27FC236}">
              <a16:creationId xmlns:a16="http://schemas.microsoft.com/office/drawing/2014/main" id="{997031E0-7E4E-4DC2-AF9D-7F8A932AE41E}"/>
            </a:ext>
          </a:extLst>
        </xdr:cNvPr>
        <xdr:cNvSpPr/>
      </xdr:nvSpPr>
      <xdr:spPr>
        <a:xfrm>
          <a:off x="13652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108585</xdr:rowOff>
    </xdr:from>
    <xdr:to>
      <xdr:col>76</xdr:col>
      <xdr:colOff>114300</xdr:colOff>
      <xdr:row>57</xdr:row>
      <xdr:rowOff>120015</xdr:rowOff>
    </xdr:to>
    <xdr:cxnSp macro="">
      <xdr:nvCxnSpPr>
        <xdr:cNvPr id="595" name="直線コネクタ 594">
          <a:extLst>
            <a:ext uri="{FF2B5EF4-FFF2-40B4-BE49-F238E27FC236}">
              <a16:creationId xmlns:a16="http://schemas.microsoft.com/office/drawing/2014/main" id="{8DD2D6F4-9AE6-4C98-84A0-20EFD2DFBE06}"/>
            </a:ext>
          </a:extLst>
        </xdr:cNvPr>
        <xdr:cNvCxnSpPr/>
      </xdr:nvCxnSpPr>
      <xdr:spPr>
        <a:xfrm flipV="1">
          <a:off x="13703300" y="98812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76217</xdr:rowOff>
    </xdr:from>
    <xdr:ext cx="405111" cy="259045"/>
    <xdr:sp macro="" textlink="">
      <xdr:nvSpPr>
        <xdr:cNvPr id="596" name="n_1aveValue【学校施設】&#10;有形固定資産減価償却率">
          <a:extLst>
            <a:ext uri="{FF2B5EF4-FFF2-40B4-BE49-F238E27FC236}">
              <a16:creationId xmlns:a16="http://schemas.microsoft.com/office/drawing/2014/main" id="{4969679C-A88E-4BA7-AD88-A636BF56A560}"/>
            </a:ext>
          </a:extLst>
        </xdr:cNvPr>
        <xdr:cNvSpPr txBox="1"/>
      </xdr:nvSpPr>
      <xdr:spPr>
        <a:xfrm>
          <a:off x="15266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104792</xdr:rowOff>
    </xdr:from>
    <xdr:ext cx="405111" cy="259045"/>
    <xdr:sp macro="" textlink="">
      <xdr:nvSpPr>
        <xdr:cNvPr id="597" name="n_2aveValue【学校施設】&#10;有形固定資産減価償却率">
          <a:extLst>
            <a:ext uri="{FF2B5EF4-FFF2-40B4-BE49-F238E27FC236}">
              <a16:creationId xmlns:a16="http://schemas.microsoft.com/office/drawing/2014/main" id="{B9FB248F-15F8-4936-872D-0F1F8D031E67}"/>
            </a:ext>
          </a:extLst>
        </xdr:cNvPr>
        <xdr:cNvSpPr txBox="1"/>
      </xdr:nvSpPr>
      <xdr:spPr>
        <a:xfrm>
          <a:off x="14389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98" name="n_3aveValue【学校施設】&#10;有形固定資産減価償却率">
          <a:extLst>
            <a:ext uri="{FF2B5EF4-FFF2-40B4-BE49-F238E27FC236}">
              <a16:creationId xmlns:a16="http://schemas.microsoft.com/office/drawing/2014/main" id="{420C0461-4792-451B-8F41-F3CA67A9D3E3}"/>
            </a:ext>
          </a:extLst>
        </xdr:cNvPr>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78757</xdr:rowOff>
    </xdr:from>
    <xdr:ext cx="405111" cy="259045"/>
    <xdr:sp macro="" textlink="">
      <xdr:nvSpPr>
        <xdr:cNvPr id="599" name="n_1mainValue【学校施設】&#10;有形固定資産減価償却率">
          <a:extLst>
            <a:ext uri="{FF2B5EF4-FFF2-40B4-BE49-F238E27FC236}">
              <a16:creationId xmlns:a16="http://schemas.microsoft.com/office/drawing/2014/main" id="{9A85BBCF-E197-4979-92E1-2934D71C6C97}"/>
            </a:ext>
          </a:extLst>
        </xdr:cNvPr>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4462</xdr:rowOff>
    </xdr:from>
    <xdr:ext cx="405111" cy="259045"/>
    <xdr:sp macro="" textlink="">
      <xdr:nvSpPr>
        <xdr:cNvPr id="600" name="n_2mainValue【学校施設】&#10;有形固定資産減価償却率">
          <a:extLst>
            <a:ext uri="{FF2B5EF4-FFF2-40B4-BE49-F238E27FC236}">
              <a16:creationId xmlns:a16="http://schemas.microsoft.com/office/drawing/2014/main" id="{42655C7B-AA27-477C-93F4-FC844F587336}"/>
            </a:ext>
          </a:extLst>
        </xdr:cNvPr>
        <xdr:cNvSpPr txBox="1"/>
      </xdr:nvSpPr>
      <xdr:spPr>
        <a:xfrm>
          <a:off x="14389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15892</xdr:rowOff>
    </xdr:from>
    <xdr:ext cx="405111" cy="259045"/>
    <xdr:sp macro="" textlink="">
      <xdr:nvSpPr>
        <xdr:cNvPr id="601" name="n_3mainValue【学校施設】&#10;有形固定資産減価償却率">
          <a:extLst>
            <a:ext uri="{FF2B5EF4-FFF2-40B4-BE49-F238E27FC236}">
              <a16:creationId xmlns:a16="http://schemas.microsoft.com/office/drawing/2014/main" id="{E408EC5B-9689-4CAA-94EA-5E1CD878AB70}"/>
            </a:ext>
          </a:extLst>
        </xdr:cNvPr>
        <xdr:cNvSpPr txBox="1"/>
      </xdr:nvSpPr>
      <xdr:spPr>
        <a:xfrm>
          <a:off x="135007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a:extLst>
            <a:ext uri="{FF2B5EF4-FFF2-40B4-BE49-F238E27FC236}">
              <a16:creationId xmlns:a16="http://schemas.microsoft.com/office/drawing/2014/main" id="{900E2830-421B-47DC-A06A-9FE7D5A73C5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a:extLst>
            <a:ext uri="{FF2B5EF4-FFF2-40B4-BE49-F238E27FC236}">
              <a16:creationId xmlns:a16="http://schemas.microsoft.com/office/drawing/2014/main" id="{00C6FB45-7602-4004-A8EF-043DB9967E0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a:extLst>
            <a:ext uri="{FF2B5EF4-FFF2-40B4-BE49-F238E27FC236}">
              <a16:creationId xmlns:a16="http://schemas.microsoft.com/office/drawing/2014/main" id="{D2B5E65C-47C7-4342-8756-9A167CB6ED2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a:extLst>
            <a:ext uri="{FF2B5EF4-FFF2-40B4-BE49-F238E27FC236}">
              <a16:creationId xmlns:a16="http://schemas.microsoft.com/office/drawing/2014/main" id="{CA3309FB-3B25-41DA-929D-7B37E20ED00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a:extLst>
            <a:ext uri="{FF2B5EF4-FFF2-40B4-BE49-F238E27FC236}">
              <a16:creationId xmlns:a16="http://schemas.microsoft.com/office/drawing/2014/main" id="{B5F2D111-A869-40A2-872C-BB58FFA003E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a:extLst>
            <a:ext uri="{FF2B5EF4-FFF2-40B4-BE49-F238E27FC236}">
              <a16:creationId xmlns:a16="http://schemas.microsoft.com/office/drawing/2014/main" id="{26C64677-16DB-4BAB-8A22-60EA127B61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a:extLst>
            <a:ext uri="{FF2B5EF4-FFF2-40B4-BE49-F238E27FC236}">
              <a16:creationId xmlns:a16="http://schemas.microsoft.com/office/drawing/2014/main" id="{1EF45A63-663D-4A1B-9614-4865DB473F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a:extLst>
            <a:ext uri="{FF2B5EF4-FFF2-40B4-BE49-F238E27FC236}">
              <a16:creationId xmlns:a16="http://schemas.microsoft.com/office/drawing/2014/main" id="{DA5CE167-468B-484A-974E-D80F4EBB919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a:extLst>
            <a:ext uri="{FF2B5EF4-FFF2-40B4-BE49-F238E27FC236}">
              <a16:creationId xmlns:a16="http://schemas.microsoft.com/office/drawing/2014/main" id="{151EABE4-2A22-4EE7-8BA5-363C99D73E0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a:extLst>
            <a:ext uri="{FF2B5EF4-FFF2-40B4-BE49-F238E27FC236}">
              <a16:creationId xmlns:a16="http://schemas.microsoft.com/office/drawing/2014/main" id="{3E185AEC-FF3A-45CE-81F4-4F023B50EF4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E6735DF7-799C-4E86-9569-79A85DF960B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3" name="直線コネクタ 612">
          <a:extLst>
            <a:ext uri="{FF2B5EF4-FFF2-40B4-BE49-F238E27FC236}">
              <a16:creationId xmlns:a16="http://schemas.microsoft.com/office/drawing/2014/main" id="{38EF5E40-5565-477F-BCB5-C550E0846F2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4" name="テキスト ボックス 613">
          <a:extLst>
            <a:ext uri="{FF2B5EF4-FFF2-40B4-BE49-F238E27FC236}">
              <a16:creationId xmlns:a16="http://schemas.microsoft.com/office/drawing/2014/main" id="{B50CC56D-7409-4EB2-B349-B269B6785C2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5" name="直線コネクタ 614">
          <a:extLst>
            <a:ext uri="{FF2B5EF4-FFF2-40B4-BE49-F238E27FC236}">
              <a16:creationId xmlns:a16="http://schemas.microsoft.com/office/drawing/2014/main" id="{91AEFF4C-3333-4C1F-9E84-EBC05F89180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6" name="テキスト ボックス 615">
          <a:extLst>
            <a:ext uri="{FF2B5EF4-FFF2-40B4-BE49-F238E27FC236}">
              <a16:creationId xmlns:a16="http://schemas.microsoft.com/office/drawing/2014/main" id="{7A07B319-2078-4E85-AA88-23BAC8D4D75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7" name="直線コネクタ 616">
          <a:extLst>
            <a:ext uri="{FF2B5EF4-FFF2-40B4-BE49-F238E27FC236}">
              <a16:creationId xmlns:a16="http://schemas.microsoft.com/office/drawing/2014/main" id="{5295109F-5395-41C3-9EFE-68266442027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8" name="テキスト ボックス 617">
          <a:extLst>
            <a:ext uri="{FF2B5EF4-FFF2-40B4-BE49-F238E27FC236}">
              <a16:creationId xmlns:a16="http://schemas.microsoft.com/office/drawing/2014/main" id="{A50CBF71-887A-4DBD-95C1-360DED6C61D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9" name="直線コネクタ 618">
          <a:extLst>
            <a:ext uri="{FF2B5EF4-FFF2-40B4-BE49-F238E27FC236}">
              <a16:creationId xmlns:a16="http://schemas.microsoft.com/office/drawing/2014/main" id="{A4E34BBC-123B-4E52-8771-9D7144B36B2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0" name="テキスト ボックス 619">
          <a:extLst>
            <a:ext uri="{FF2B5EF4-FFF2-40B4-BE49-F238E27FC236}">
              <a16:creationId xmlns:a16="http://schemas.microsoft.com/office/drawing/2014/main" id="{362449F4-E6EA-475A-9ED7-8736574154D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1" name="直線コネクタ 620">
          <a:extLst>
            <a:ext uri="{FF2B5EF4-FFF2-40B4-BE49-F238E27FC236}">
              <a16:creationId xmlns:a16="http://schemas.microsoft.com/office/drawing/2014/main" id="{B01FF938-EB56-4004-9525-98702BB0D00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2" name="テキスト ボックス 621">
          <a:extLst>
            <a:ext uri="{FF2B5EF4-FFF2-40B4-BE49-F238E27FC236}">
              <a16:creationId xmlns:a16="http://schemas.microsoft.com/office/drawing/2014/main" id="{C216CAB1-D012-4B57-A09D-C65826C1778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id="{241855C7-E819-4C2E-89FE-05F2858C39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a:extLst>
            <a:ext uri="{FF2B5EF4-FFF2-40B4-BE49-F238E27FC236}">
              <a16:creationId xmlns:a16="http://schemas.microsoft.com/office/drawing/2014/main" id="{CFCA3050-91ED-46C6-90F6-6DBAD3B3162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a:extLst>
            <a:ext uri="{FF2B5EF4-FFF2-40B4-BE49-F238E27FC236}">
              <a16:creationId xmlns:a16="http://schemas.microsoft.com/office/drawing/2014/main" id="{43372C6B-B2F7-4B78-917E-C769B64F02C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626" name="直線コネクタ 625">
          <a:extLst>
            <a:ext uri="{FF2B5EF4-FFF2-40B4-BE49-F238E27FC236}">
              <a16:creationId xmlns:a16="http://schemas.microsoft.com/office/drawing/2014/main" id="{1D249C18-08FF-41AF-ACBF-398B565B9D17}"/>
            </a:ext>
          </a:extLst>
        </xdr:cNvPr>
        <xdr:cNvCxnSpPr/>
      </xdr:nvCxnSpPr>
      <xdr:spPr>
        <a:xfrm flipV="1">
          <a:off x="22160864" y="9688830"/>
          <a:ext cx="0" cy="1285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627" name="【学校施設】&#10;一人当たり面積最小値テキスト">
          <a:extLst>
            <a:ext uri="{FF2B5EF4-FFF2-40B4-BE49-F238E27FC236}">
              <a16:creationId xmlns:a16="http://schemas.microsoft.com/office/drawing/2014/main" id="{FF405EE8-90FB-4E70-911D-BCCE6DF98BB6}"/>
            </a:ext>
          </a:extLst>
        </xdr:cNvPr>
        <xdr:cNvSpPr txBox="1"/>
      </xdr:nvSpPr>
      <xdr:spPr>
        <a:xfrm>
          <a:off x="22199600" y="109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628" name="直線コネクタ 627">
          <a:extLst>
            <a:ext uri="{FF2B5EF4-FFF2-40B4-BE49-F238E27FC236}">
              <a16:creationId xmlns:a16="http://schemas.microsoft.com/office/drawing/2014/main" id="{BFEB333F-C5DB-4370-BB77-DC2F12285824}"/>
            </a:ext>
          </a:extLst>
        </xdr:cNvPr>
        <xdr:cNvCxnSpPr/>
      </xdr:nvCxnSpPr>
      <xdr:spPr>
        <a:xfrm>
          <a:off x="22072600" y="1097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629" name="【学校施設】&#10;一人当たり面積最大値テキスト">
          <a:extLst>
            <a:ext uri="{FF2B5EF4-FFF2-40B4-BE49-F238E27FC236}">
              <a16:creationId xmlns:a16="http://schemas.microsoft.com/office/drawing/2014/main" id="{8831EA79-B0CA-4484-AD0E-4DC86B0F00E3}"/>
            </a:ext>
          </a:extLst>
        </xdr:cNvPr>
        <xdr:cNvSpPr txBox="1"/>
      </xdr:nvSpPr>
      <xdr:spPr>
        <a:xfrm>
          <a:off x="22199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630" name="直線コネクタ 629">
          <a:extLst>
            <a:ext uri="{FF2B5EF4-FFF2-40B4-BE49-F238E27FC236}">
              <a16:creationId xmlns:a16="http://schemas.microsoft.com/office/drawing/2014/main" id="{57D8F811-FC4F-462A-922B-AAFDA2079013}"/>
            </a:ext>
          </a:extLst>
        </xdr:cNvPr>
        <xdr:cNvCxnSpPr/>
      </xdr:nvCxnSpPr>
      <xdr:spPr>
        <a:xfrm>
          <a:off x="22072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153687</xdr:rowOff>
    </xdr:from>
    <xdr:ext cx="469744" cy="259045"/>
    <xdr:sp macro="" textlink="">
      <xdr:nvSpPr>
        <xdr:cNvPr id="631" name="【学校施設】&#10;一人当たり面積平均値テキスト">
          <a:extLst>
            <a:ext uri="{FF2B5EF4-FFF2-40B4-BE49-F238E27FC236}">
              <a16:creationId xmlns:a16="http://schemas.microsoft.com/office/drawing/2014/main" id="{015433B3-F102-42B4-B1CB-EFE046B1EB81}"/>
            </a:ext>
          </a:extLst>
        </xdr:cNvPr>
        <xdr:cNvSpPr txBox="1"/>
      </xdr:nvSpPr>
      <xdr:spPr>
        <a:xfrm>
          <a:off x="22199600" y="10612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632" name="フローチャート: 判断 631">
          <a:extLst>
            <a:ext uri="{FF2B5EF4-FFF2-40B4-BE49-F238E27FC236}">
              <a16:creationId xmlns:a16="http://schemas.microsoft.com/office/drawing/2014/main" id="{FD7DB291-D8BC-4584-A1A1-62FB0F4F195B}"/>
            </a:ext>
          </a:extLst>
        </xdr:cNvPr>
        <xdr:cNvSpPr/>
      </xdr:nvSpPr>
      <xdr:spPr>
        <a:xfrm>
          <a:off x="221107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33" name="フローチャート: 判断 632">
          <a:extLst>
            <a:ext uri="{FF2B5EF4-FFF2-40B4-BE49-F238E27FC236}">
              <a16:creationId xmlns:a16="http://schemas.microsoft.com/office/drawing/2014/main" id="{2983494C-1721-481E-B7EB-CE6EA29C0C3D}"/>
            </a:ext>
          </a:extLst>
        </xdr:cNvPr>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634" name="フローチャート: 判断 633">
          <a:extLst>
            <a:ext uri="{FF2B5EF4-FFF2-40B4-BE49-F238E27FC236}">
              <a16:creationId xmlns:a16="http://schemas.microsoft.com/office/drawing/2014/main" id="{39999C15-5824-40A8-8017-44D0D26CB367}"/>
            </a:ext>
          </a:extLst>
        </xdr:cNvPr>
        <xdr:cNvSpPr/>
      </xdr:nvSpPr>
      <xdr:spPr>
        <a:xfrm>
          <a:off x="20383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35" name="フローチャート: 判断 634">
          <a:extLst>
            <a:ext uri="{FF2B5EF4-FFF2-40B4-BE49-F238E27FC236}">
              <a16:creationId xmlns:a16="http://schemas.microsoft.com/office/drawing/2014/main" id="{21846F8D-875E-4800-863B-72CBA06D9904}"/>
            </a:ext>
          </a:extLst>
        </xdr:cNvPr>
        <xdr:cNvSpPr/>
      </xdr:nvSpPr>
      <xdr:spPr>
        <a:xfrm>
          <a:off x="19494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CB76D9B9-7BE0-4E3F-848E-3C2E54364DC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908119A0-9A48-4662-866D-D7EEA953DA8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9838333A-277F-47FA-B594-DE520BE7AD5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745010DE-4E97-43BF-B698-A00824A4625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C3BE1E2-52E9-4B6D-AF76-24A0FA8119F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163830</xdr:rowOff>
    </xdr:from>
    <xdr:to>
      <xdr:col>116</xdr:col>
      <xdr:colOff>114300</xdr:colOff>
      <xdr:row>62</xdr:row>
      <xdr:rowOff>93980</xdr:rowOff>
    </xdr:to>
    <xdr:sp macro="" textlink="">
      <xdr:nvSpPr>
        <xdr:cNvPr id="641" name="楕円 640">
          <a:extLst>
            <a:ext uri="{FF2B5EF4-FFF2-40B4-BE49-F238E27FC236}">
              <a16:creationId xmlns:a16="http://schemas.microsoft.com/office/drawing/2014/main" id="{90AFDDB4-5B7F-4E70-A3C8-4DA67D6AC292}"/>
            </a:ext>
          </a:extLst>
        </xdr:cNvPr>
        <xdr:cNvSpPr/>
      </xdr:nvSpPr>
      <xdr:spPr>
        <a:xfrm>
          <a:off x="22110700" y="106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15257</xdr:rowOff>
    </xdr:from>
    <xdr:ext cx="469744" cy="259045"/>
    <xdr:sp macro="" textlink="">
      <xdr:nvSpPr>
        <xdr:cNvPr id="642" name="【学校施設】&#10;一人当たり面積該当値テキスト">
          <a:extLst>
            <a:ext uri="{FF2B5EF4-FFF2-40B4-BE49-F238E27FC236}">
              <a16:creationId xmlns:a16="http://schemas.microsoft.com/office/drawing/2014/main" id="{6BEFAB09-0253-4D1C-8C7D-FB6FB8AAF917}"/>
            </a:ext>
          </a:extLst>
        </xdr:cNvPr>
        <xdr:cNvSpPr txBox="1"/>
      </xdr:nvSpPr>
      <xdr:spPr>
        <a:xfrm>
          <a:off x="22199600"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5080</xdr:rowOff>
    </xdr:from>
    <xdr:to>
      <xdr:col>112</xdr:col>
      <xdr:colOff>38100</xdr:colOff>
      <xdr:row>62</xdr:row>
      <xdr:rowOff>106680</xdr:rowOff>
    </xdr:to>
    <xdr:sp macro="" textlink="">
      <xdr:nvSpPr>
        <xdr:cNvPr id="643" name="楕円 642">
          <a:extLst>
            <a:ext uri="{FF2B5EF4-FFF2-40B4-BE49-F238E27FC236}">
              <a16:creationId xmlns:a16="http://schemas.microsoft.com/office/drawing/2014/main" id="{60066261-C09E-4A8B-9AE2-3189F16D91F5}"/>
            </a:ext>
          </a:extLst>
        </xdr:cNvPr>
        <xdr:cNvSpPr/>
      </xdr:nvSpPr>
      <xdr:spPr>
        <a:xfrm>
          <a:off x="21272500" y="106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43180</xdr:rowOff>
    </xdr:from>
    <xdr:to>
      <xdr:col>116</xdr:col>
      <xdr:colOff>63500</xdr:colOff>
      <xdr:row>62</xdr:row>
      <xdr:rowOff>55880</xdr:rowOff>
    </xdr:to>
    <xdr:cxnSp macro="">
      <xdr:nvCxnSpPr>
        <xdr:cNvPr id="644" name="直線コネクタ 643">
          <a:extLst>
            <a:ext uri="{FF2B5EF4-FFF2-40B4-BE49-F238E27FC236}">
              <a16:creationId xmlns:a16="http://schemas.microsoft.com/office/drawing/2014/main" id="{39D4E4DA-3DB0-4C66-B4A9-A6F5E9915129}"/>
            </a:ext>
          </a:extLst>
        </xdr:cNvPr>
        <xdr:cNvCxnSpPr/>
      </xdr:nvCxnSpPr>
      <xdr:spPr>
        <a:xfrm flipV="1">
          <a:off x="21323300" y="1067308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148590</xdr:rowOff>
    </xdr:from>
    <xdr:to>
      <xdr:col>107</xdr:col>
      <xdr:colOff>101600</xdr:colOff>
      <xdr:row>62</xdr:row>
      <xdr:rowOff>78740</xdr:rowOff>
    </xdr:to>
    <xdr:sp macro="" textlink="">
      <xdr:nvSpPr>
        <xdr:cNvPr id="645" name="楕円 644">
          <a:extLst>
            <a:ext uri="{FF2B5EF4-FFF2-40B4-BE49-F238E27FC236}">
              <a16:creationId xmlns:a16="http://schemas.microsoft.com/office/drawing/2014/main" id="{250920BF-DB97-45E3-B8DB-86F7E35A4507}"/>
            </a:ext>
          </a:extLst>
        </xdr:cNvPr>
        <xdr:cNvSpPr/>
      </xdr:nvSpPr>
      <xdr:spPr>
        <a:xfrm>
          <a:off x="203835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27940</xdr:rowOff>
    </xdr:from>
    <xdr:to>
      <xdr:col>111</xdr:col>
      <xdr:colOff>177800</xdr:colOff>
      <xdr:row>62</xdr:row>
      <xdr:rowOff>55880</xdr:rowOff>
    </xdr:to>
    <xdr:cxnSp macro="">
      <xdr:nvCxnSpPr>
        <xdr:cNvPr id="646" name="直線コネクタ 645">
          <a:extLst>
            <a:ext uri="{FF2B5EF4-FFF2-40B4-BE49-F238E27FC236}">
              <a16:creationId xmlns:a16="http://schemas.microsoft.com/office/drawing/2014/main" id="{E58408E2-57B6-4E26-8E1A-C8411128C11B}"/>
            </a:ext>
          </a:extLst>
        </xdr:cNvPr>
        <xdr:cNvCxnSpPr/>
      </xdr:nvCxnSpPr>
      <xdr:spPr>
        <a:xfrm>
          <a:off x="20434300" y="106578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170180</xdr:rowOff>
    </xdr:from>
    <xdr:to>
      <xdr:col>102</xdr:col>
      <xdr:colOff>165100</xdr:colOff>
      <xdr:row>62</xdr:row>
      <xdr:rowOff>100330</xdr:rowOff>
    </xdr:to>
    <xdr:sp macro="" textlink="">
      <xdr:nvSpPr>
        <xdr:cNvPr id="647" name="楕円 646">
          <a:extLst>
            <a:ext uri="{FF2B5EF4-FFF2-40B4-BE49-F238E27FC236}">
              <a16:creationId xmlns:a16="http://schemas.microsoft.com/office/drawing/2014/main" id="{A4B4DE39-1368-485E-B9F5-326DA272C476}"/>
            </a:ext>
          </a:extLst>
        </xdr:cNvPr>
        <xdr:cNvSpPr/>
      </xdr:nvSpPr>
      <xdr:spPr>
        <a:xfrm>
          <a:off x="19494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27940</xdr:rowOff>
    </xdr:from>
    <xdr:to>
      <xdr:col>107</xdr:col>
      <xdr:colOff>50800</xdr:colOff>
      <xdr:row>62</xdr:row>
      <xdr:rowOff>49530</xdr:rowOff>
    </xdr:to>
    <xdr:cxnSp macro="">
      <xdr:nvCxnSpPr>
        <xdr:cNvPr id="648" name="直線コネクタ 647">
          <a:extLst>
            <a:ext uri="{FF2B5EF4-FFF2-40B4-BE49-F238E27FC236}">
              <a16:creationId xmlns:a16="http://schemas.microsoft.com/office/drawing/2014/main" id="{7CC6766F-C0D9-443F-A8B2-AC37485BDD3A}"/>
            </a:ext>
          </a:extLst>
        </xdr:cNvPr>
        <xdr:cNvCxnSpPr/>
      </xdr:nvCxnSpPr>
      <xdr:spPr>
        <a:xfrm flipV="1">
          <a:off x="19545300" y="1065784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649" name="n_1aveValue【学校施設】&#10;一人当たり面積">
          <a:extLst>
            <a:ext uri="{FF2B5EF4-FFF2-40B4-BE49-F238E27FC236}">
              <a16:creationId xmlns:a16="http://schemas.microsoft.com/office/drawing/2014/main" id="{0B5B6194-4904-4124-A25C-593060A87779}"/>
            </a:ext>
          </a:extLst>
        </xdr:cNvPr>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93997</xdr:rowOff>
    </xdr:from>
    <xdr:ext cx="469744" cy="259045"/>
    <xdr:sp macro="" textlink="">
      <xdr:nvSpPr>
        <xdr:cNvPr id="650" name="n_2aveValue【学校施設】&#10;一人当たり面積">
          <a:extLst>
            <a:ext uri="{FF2B5EF4-FFF2-40B4-BE49-F238E27FC236}">
              <a16:creationId xmlns:a16="http://schemas.microsoft.com/office/drawing/2014/main" id="{786CA846-2746-4C1B-90F1-4B6974271E26}"/>
            </a:ext>
          </a:extLst>
        </xdr:cNvPr>
        <xdr:cNvSpPr txBox="1"/>
      </xdr:nvSpPr>
      <xdr:spPr>
        <a:xfrm>
          <a:off x="2019942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651" name="n_3aveValue【学校施設】&#10;一人当たり面積">
          <a:extLst>
            <a:ext uri="{FF2B5EF4-FFF2-40B4-BE49-F238E27FC236}">
              <a16:creationId xmlns:a16="http://schemas.microsoft.com/office/drawing/2014/main" id="{9F49456E-641B-40C7-A7A7-2D6E7AF2C04E}"/>
            </a:ext>
          </a:extLst>
        </xdr:cNvPr>
        <xdr:cNvSpPr txBox="1"/>
      </xdr:nvSpPr>
      <xdr:spPr>
        <a:xfrm>
          <a:off x="19310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97807</xdr:rowOff>
    </xdr:from>
    <xdr:ext cx="469744" cy="259045"/>
    <xdr:sp macro="" textlink="">
      <xdr:nvSpPr>
        <xdr:cNvPr id="652" name="n_1mainValue【学校施設】&#10;一人当たり面積">
          <a:extLst>
            <a:ext uri="{FF2B5EF4-FFF2-40B4-BE49-F238E27FC236}">
              <a16:creationId xmlns:a16="http://schemas.microsoft.com/office/drawing/2014/main" id="{D7B3E90A-8333-45DD-8DD6-C089319659E8}"/>
            </a:ext>
          </a:extLst>
        </xdr:cNvPr>
        <xdr:cNvSpPr txBox="1"/>
      </xdr:nvSpPr>
      <xdr:spPr>
        <a:xfrm>
          <a:off x="21075727" y="1072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95267</xdr:rowOff>
    </xdr:from>
    <xdr:ext cx="469744" cy="259045"/>
    <xdr:sp macro="" textlink="">
      <xdr:nvSpPr>
        <xdr:cNvPr id="653" name="n_2mainValue【学校施設】&#10;一人当たり面積">
          <a:extLst>
            <a:ext uri="{FF2B5EF4-FFF2-40B4-BE49-F238E27FC236}">
              <a16:creationId xmlns:a16="http://schemas.microsoft.com/office/drawing/2014/main" id="{57C8F280-D5D3-4A32-A654-938C6A697CD6}"/>
            </a:ext>
          </a:extLst>
        </xdr:cNvPr>
        <xdr:cNvSpPr txBox="1"/>
      </xdr:nvSpPr>
      <xdr:spPr>
        <a:xfrm>
          <a:off x="201994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116857</xdr:rowOff>
    </xdr:from>
    <xdr:ext cx="469744" cy="259045"/>
    <xdr:sp macro="" textlink="">
      <xdr:nvSpPr>
        <xdr:cNvPr id="654" name="n_3mainValue【学校施設】&#10;一人当たり面積">
          <a:extLst>
            <a:ext uri="{FF2B5EF4-FFF2-40B4-BE49-F238E27FC236}">
              <a16:creationId xmlns:a16="http://schemas.microsoft.com/office/drawing/2014/main" id="{EF38114D-4EC0-496C-9C95-1445967FCF0F}"/>
            </a:ext>
          </a:extLst>
        </xdr:cNvPr>
        <xdr:cNvSpPr txBox="1"/>
      </xdr:nvSpPr>
      <xdr:spPr>
        <a:xfrm>
          <a:off x="19310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a:extLst>
            <a:ext uri="{FF2B5EF4-FFF2-40B4-BE49-F238E27FC236}">
              <a16:creationId xmlns:a16="http://schemas.microsoft.com/office/drawing/2014/main" id="{34E7F33D-2AA7-4B97-82A2-A6C0A6B677C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a:extLst>
            <a:ext uri="{FF2B5EF4-FFF2-40B4-BE49-F238E27FC236}">
              <a16:creationId xmlns:a16="http://schemas.microsoft.com/office/drawing/2014/main" id="{77C0A622-BCDF-4C33-81C2-19F58DCF2E4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a:extLst>
            <a:ext uri="{FF2B5EF4-FFF2-40B4-BE49-F238E27FC236}">
              <a16:creationId xmlns:a16="http://schemas.microsoft.com/office/drawing/2014/main" id="{DF62175E-C87B-4BA2-9636-D3FE2FDA205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a:extLst>
            <a:ext uri="{FF2B5EF4-FFF2-40B4-BE49-F238E27FC236}">
              <a16:creationId xmlns:a16="http://schemas.microsoft.com/office/drawing/2014/main" id="{73347938-14B7-4BC2-85C2-902A95DA9FB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a:extLst>
            <a:ext uri="{FF2B5EF4-FFF2-40B4-BE49-F238E27FC236}">
              <a16:creationId xmlns:a16="http://schemas.microsoft.com/office/drawing/2014/main" id="{21712893-22E0-408B-8896-F9BF4475FE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a:extLst>
            <a:ext uri="{FF2B5EF4-FFF2-40B4-BE49-F238E27FC236}">
              <a16:creationId xmlns:a16="http://schemas.microsoft.com/office/drawing/2014/main" id="{E703DADE-7488-47F7-833E-02BB2466CEA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a:extLst>
            <a:ext uri="{FF2B5EF4-FFF2-40B4-BE49-F238E27FC236}">
              <a16:creationId xmlns:a16="http://schemas.microsoft.com/office/drawing/2014/main" id="{55CEC057-7D63-4FB6-B46A-B032195CF73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a:extLst>
            <a:ext uri="{FF2B5EF4-FFF2-40B4-BE49-F238E27FC236}">
              <a16:creationId xmlns:a16="http://schemas.microsoft.com/office/drawing/2014/main" id="{845D9B3D-0AE2-4EB5-AB5B-5715219EAD1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a:extLst>
            <a:ext uri="{FF2B5EF4-FFF2-40B4-BE49-F238E27FC236}">
              <a16:creationId xmlns:a16="http://schemas.microsoft.com/office/drawing/2014/main" id="{41317BE9-123B-4A4E-A20F-4336D1F123F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a:extLst>
            <a:ext uri="{FF2B5EF4-FFF2-40B4-BE49-F238E27FC236}">
              <a16:creationId xmlns:a16="http://schemas.microsoft.com/office/drawing/2014/main" id="{59C621C3-6986-468D-A44A-163F7D68847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5" name="テキスト ボックス 664">
          <a:extLst>
            <a:ext uri="{FF2B5EF4-FFF2-40B4-BE49-F238E27FC236}">
              <a16:creationId xmlns:a16="http://schemas.microsoft.com/office/drawing/2014/main" id="{80695394-D357-41C4-ACEC-E55F8A583647}"/>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66" name="直線コネクタ 665">
          <a:extLst>
            <a:ext uri="{FF2B5EF4-FFF2-40B4-BE49-F238E27FC236}">
              <a16:creationId xmlns:a16="http://schemas.microsoft.com/office/drawing/2014/main" id="{8BF4F8D3-6C19-4518-8917-D25A16A66C9B}"/>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67" name="テキスト ボックス 666">
          <a:extLst>
            <a:ext uri="{FF2B5EF4-FFF2-40B4-BE49-F238E27FC236}">
              <a16:creationId xmlns:a16="http://schemas.microsoft.com/office/drawing/2014/main" id="{6A2B767D-7CC8-44B5-9B58-7283C453E924}"/>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68" name="直線コネクタ 667">
          <a:extLst>
            <a:ext uri="{FF2B5EF4-FFF2-40B4-BE49-F238E27FC236}">
              <a16:creationId xmlns:a16="http://schemas.microsoft.com/office/drawing/2014/main" id="{4A63F1F2-E80A-4C4F-9F0E-2ECC82500240}"/>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69" name="テキスト ボックス 668">
          <a:extLst>
            <a:ext uri="{FF2B5EF4-FFF2-40B4-BE49-F238E27FC236}">
              <a16:creationId xmlns:a16="http://schemas.microsoft.com/office/drawing/2014/main" id="{CC262A35-737E-4BAA-81B4-09EDEEA75310}"/>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70" name="直線コネクタ 669">
          <a:extLst>
            <a:ext uri="{FF2B5EF4-FFF2-40B4-BE49-F238E27FC236}">
              <a16:creationId xmlns:a16="http://schemas.microsoft.com/office/drawing/2014/main" id="{5583D2B4-5A64-4671-90DF-2EE21FE1810F}"/>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71" name="テキスト ボックス 670">
          <a:extLst>
            <a:ext uri="{FF2B5EF4-FFF2-40B4-BE49-F238E27FC236}">
              <a16:creationId xmlns:a16="http://schemas.microsoft.com/office/drawing/2014/main" id="{1A99C929-62EF-4D40-A5E7-005C1CE7811C}"/>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2" name="直線コネクタ 671">
          <a:extLst>
            <a:ext uri="{FF2B5EF4-FFF2-40B4-BE49-F238E27FC236}">
              <a16:creationId xmlns:a16="http://schemas.microsoft.com/office/drawing/2014/main" id="{37A9C645-471B-450B-85A5-0C1B92E35EC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3" name="テキスト ボックス 672">
          <a:extLst>
            <a:ext uri="{FF2B5EF4-FFF2-40B4-BE49-F238E27FC236}">
              <a16:creationId xmlns:a16="http://schemas.microsoft.com/office/drawing/2014/main" id="{B88AE6A8-0BD3-473E-8319-A76796DEF71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74" name="直線コネクタ 673">
          <a:extLst>
            <a:ext uri="{FF2B5EF4-FFF2-40B4-BE49-F238E27FC236}">
              <a16:creationId xmlns:a16="http://schemas.microsoft.com/office/drawing/2014/main" id="{95623E6D-79EA-42EC-BE75-6CFEB2EBFE78}"/>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75" name="テキスト ボックス 674">
          <a:extLst>
            <a:ext uri="{FF2B5EF4-FFF2-40B4-BE49-F238E27FC236}">
              <a16:creationId xmlns:a16="http://schemas.microsoft.com/office/drawing/2014/main" id="{8460426B-410F-4636-BBFA-83E8FE484823}"/>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76" name="直線コネクタ 675">
          <a:extLst>
            <a:ext uri="{FF2B5EF4-FFF2-40B4-BE49-F238E27FC236}">
              <a16:creationId xmlns:a16="http://schemas.microsoft.com/office/drawing/2014/main" id="{3593EBDC-142A-4E25-A7C9-358BC75D58C5}"/>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77" name="テキスト ボックス 676">
          <a:extLst>
            <a:ext uri="{FF2B5EF4-FFF2-40B4-BE49-F238E27FC236}">
              <a16:creationId xmlns:a16="http://schemas.microsoft.com/office/drawing/2014/main" id="{ABD2FBC5-1168-41D2-AC46-92BF1431388B}"/>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78" name="直線コネクタ 677">
          <a:extLst>
            <a:ext uri="{FF2B5EF4-FFF2-40B4-BE49-F238E27FC236}">
              <a16:creationId xmlns:a16="http://schemas.microsoft.com/office/drawing/2014/main" id="{001A5460-216F-4292-8028-A788015E01D7}"/>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79" name="テキスト ボックス 678">
          <a:extLst>
            <a:ext uri="{FF2B5EF4-FFF2-40B4-BE49-F238E27FC236}">
              <a16:creationId xmlns:a16="http://schemas.microsoft.com/office/drawing/2014/main" id="{4D4225A5-2588-4AF2-894E-F3E3DAD32AFB}"/>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AEE608E4-F76C-4AA8-8451-09A8971396F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F9B6F347-FC7F-439A-B8D5-7EEEF9B86FB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a:extLst>
            <a:ext uri="{FF2B5EF4-FFF2-40B4-BE49-F238E27FC236}">
              <a16:creationId xmlns:a16="http://schemas.microsoft.com/office/drawing/2014/main" id="{9A64B4D5-6419-44ED-A98D-050791A0A86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683" name="直線コネクタ 682">
          <a:extLst>
            <a:ext uri="{FF2B5EF4-FFF2-40B4-BE49-F238E27FC236}">
              <a16:creationId xmlns:a16="http://schemas.microsoft.com/office/drawing/2014/main" id="{F9EC4958-7D9F-4BE1-BB95-17CD8DB67F97}"/>
            </a:ext>
          </a:extLst>
        </xdr:cNvPr>
        <xdr:cNvCxnSpPr/>
      </xdr:nvCxnSpPr>
      <xdr:spPr>
        <a:xfrm flipV="1">
          <a:off x="16318864" y="13422630"/>
          <a:ext cx="0" cy="135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684" name="【児童館】&#10;有形固定資産減価償却率最小値テキスト">
          <a:extLst>
            <a:ext uri="{FF2B5EF4-FFF2-40B4-BE49-F238E27FC236}">
              <a16:creationId xmlns:a16="http://schemas.microsoft.com/office/drawing/2014/main" id="{B71ACA6E-489D-4858-9C85-8F0D5F777738}"/>
            </a:ext>
          </a:extLst>
        </xdr:cNvPr>
        <xdr:cNvSpPr txBox="1"/>
      </xdr:nvSpPr>
      <xdr:spPr>
        <a:xfrm>
          <a:off x="16357600" y="1478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685" name="直線コネクタ 684">
          <a:extLst>
            <a:ext uri="{FF2B5EF4-FFF2-40B4-BE49-F238E27FC236}">
              <a16:creationId xmlns:a16="http://schemas.microsoft.com/office/drawing/2014/main" id="{856400C6-6A2D-4E24-BC08-740D5878C673}"/>
            </a:ext>
          </a:extLst>
        </xdr:cNvPr>
        <xdr:cNvCxnSpPr/>
      </xdr:nvCxnSpPr>
      <xdr:spPr>
        <a:xfrm>
          <a:off x="162306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686" name="【児童館】&#10;有形固定資産減価償却率最大値テキスト">
          <a:extLst>
            <a:ext uri="{FF2B5EF4-FFF2-40B4-BE49-F238E27FC236}">
              <a16:creationId xmlns:a16="http://schemas.microsoft.com/office/drawing/2014/main" id="{9B002305-E1BC-401D-89DA-A81FC051A0FC}"/>
            </a:ext>
          </a:extLst>
        </xdr:cNvPr>
        <xdr:cNvSpPr txBox="1"/>
      </xdr:nvSpPr>
      <xdr:spPr>
        <a:xfrm>
          <a:off x="16357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687" name="直線コネクタ 686">
          <a:extLst>
            <a:ext uri="{FF2B5EF4-FFF2-40B4-BE49-F238E27FC236}">
              <a16:creationId xmlns:a16="http://schemas.microsoft.com/office/drawing/2014/main" id="{D37E1677-2569-4B22-BFF8-4649DD2FA8A4}"/>
            </a:ext>
          </a:extLst>
        </xdr:cNvPr>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117175</xdr:rowOff>
    </xdr:from>
    <xdr:ext cx="405111" cy="259045"/>
    <xdr:sp macro="" textlink="">
      <xdr:nvSpPr>
        <xdr:cNvPr id="688" name="【児童館】&#10;有形固定資産減価償却率平均値テキスト">
          <a:extLst>
            <a:ext uri="{FF2B5EF4-FFF2-40B4-BE49-F238E27FC236}">
              <a16:creationId xmlns:a16="http://schemas.microsoft.com/office/drawing/2014/main" id="{982CA25E-0CBB-4319-B982-7DDD90CB2DBA}"/>
            </a:ext>
          </a:extLst>
        </xdr:cNvPr>
        <xdr:cNvSpPr txBox="1"/>
      </xdr:nvSpPr>
      <xdr:spPr>
        <a:xfrm>
          <a:off x="16357600" y="14004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689" name="フローチャート: 判断 688">
          <a:extLst>
            <a:ext uri="{FF2B5EF4-FFF2-40B4-BE49-F238E27FC236}">
              <a16:creationId xmlns:a16="http://schemas.microsoft.com/office/drawing/2014/main" id="{DD60D83B-8643-4E0F-91EA-841D693A6268}"/>
            </a:ext>
          </a:extLst>
        </xdr:cNvPr>
        <xdr:cNvSpPr/>
      </xdr:nvSpPr>
      <xdr:spPr>
        <a:xfrm>
          <a:off x="16268700" y="1402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90" name="フローチャート: 判断 689">
          <a:extLst>
            <a:ext uri="{FF2B5EF4-FFF2-40B4-BE49-F238E27FC236}">
              <a16:creationId xmlns:a16="http://schemas.microsoft.com/office/drawing/2014/main" id="{3DD9BAAF-9AD7-4EC7-9AB3-68BDB5CBC915}"/>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691" name="フローチャート: 判断 690">
          <a:extLst>
            <a:ext uri="{FF2B5EF4-FFF2-40B4-BE49-F238E27FC236}">
              <a16:creationId xmlns:a16="http://schemas.microsoft.com/office/drawing/2014/main" id="{66A660CE-49AF-49FF-B2E8-BEEFE3F20159}"/>
            </a:ext>
          </a:extLst>
        </xdr:cNvPr>
        <xdr:cNvSpPr/>
      </xdr:nvSpPr>
      <xdr:spPr>
        <a:xfrm>
          <a:off x="14541500" y="1404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92" name="フローチャート: 判断 691">
          <a:extLst>
            <a:ext uri="{FF2B5EF4-FFF2-40B4-BE49-F238E27FC236}">
              <a16:creationId xmlns:a16="http://schemas.microsoft.com/office/drawing/2014/main" id="{0C109F93-CB1B-4ECD-A4CF-3C5AEC88430E}"/>
            </a:ext>
          </a:extLst>
        </xdr:cNvPr>
        <xdr:cNvSpPr/>
      </xdr:nvSpPr>
      <xdr:spPr>
        <a:xfrm>
          <a:off x="1365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D073C783-0712-4FD9-B810-99EC0E57A5E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429E79E3-E3F2-405E-9B90-A34FDB72FA4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2997B7C1-0442-4E0A-8DA4-47397402317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305A974-788C-4FA2-BB04-70E1BFD2A37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A2DED449-8456-4528-8068-28AF4B96EDB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98" name="楕円 697">
          <a:extLst>
            <a:ext uri="{FF2B5EF4-FFF2-40B4-BE49-F238E27FC236}">
              <a16:creationId xmlns:a16="http://schemas.microsoft.com/office/drawing/2014/main" id="{2C56E304-896F-433A-B8ED-0A234EEF138E}"/>
            </a:ext>
          </a:extLst>
        </xdr:cNvPr>
        <xdr:cNvSpPr/>
      </xdr:nvSpPr>
      <xdr:spPr>
        <a:xfrm>
          <a:off x="162687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107332</xdr:rowOff>
    </xdr:from>
    <xdr:ext cx="405111" cy="259045"/>
    <xdr:sp macro="" textlink="">
      <xdr:nvSpPr>
        <xdr:cNvPr id="699" name="【児童館】&#10;有形固定資産減価償却率該当値テキスト">
          <a:extLst>
            <a:ext uri="{FF2B5EF4-FFF2-40B4-BE49-F238E27FC236}">
              <a16:creationId xmlns:a16="http://schemas.microsoft.com/office/drawing/2014/main" id="{A70E630A-2995-430D-92D0-40765A6C2FB2}"/>
            </a:ext>
          </a:extLst>
        </xdr:cNvPr>
        <xdr:cNvSpPr txBox="1"/>
      </xdr:nvSpPr>
      <xdr:spPr>
        <a:xfrm>
          <a:off x="16357600"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153036</xdr:rowOff>
    </xdr:from>
    <xdr:to>
      <xdr:col>81</xdr:col>
      <xdr:colOff>101600</xdr:colOff>
      <xdr:row>82</xdr:row>
      <xdr:rowOff>83186</xdr:rowOff>
    </xdr:to>
    <xdr:sp macro="" textlink="">
      <xdr:nvSpPr>
        <xdr:cNvPr id="700" name="楕円 699">
          <a:extLst>
            <a:ext uri="{FF2B5EF4-FFF2-40B4-BE49-F238E27FC236}">
              <a16:creationId xmlns:a16="http://schemas.microsoft.com/office/drawing/2014/main" id="{32AEC90B-6AC1-4BD6-AE68-405E2166CAE4}"/>
            </a:ext>
          </a:extLst>
        </xdr:cNvPr>
        <xdr:cNvSpPr/>
      </xdr:nvSpPr>
      <xdr:spPr>
        <a:xfrm>
          <a:off x="15430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135255</xdr:rowOff>
    </xdr:from>
    <xdr:to>
      <xdr:col>85</xdr:col>
      <xdr:colOff>127000</xdr:colOff>
      <xdr:row>82</xdr:row>
      <xdr:rowOff>32386</xdr:rowOff>
    </xdr:to>
    <xdr:cxnSp macro="">
      <xdr:nvCxnSpPr>
        <xdr:cNvPr id="701" name="直線コネクタ 700">
          <a:extLst>
            <a:ext uri="{FF2B5EF4-FFF2-40B4-BE49-F238E27FC236}">
              <a16:creationId xmlns:a16="http://schemas.microsoft.com/office/drawing/2014/main" id="{6D4E7367-9DFD-4DAE-A501-3759F486F324}"/>
            </a:ext>
          </a:extLst>
        </xdr:cNvPr>
        <xdr:cNvCxnSpPr/>
      </xdr:nvCxnSpPr>
      <xdr:spPr>
        <a:xfrm flipV="1">
          <a:off x="15481300" y="1402270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41593</xdr:rowOff>
    </xdr:from>
    <xdr:to>
      <xdr:col>76</xdr:col>
      <xdr:colOff>165100</xdr:colOff>
      <xdr:row>82</xdr:row>
      <xdr:rowOff>143193</xdr:rowOff>
    </xdr:to>
    <xdr:sp macro="" textlink="">
      <xdr:nvSpPr>
        <xdr:cNvPr id="702" name="楕円 701">
          <a:extLst>
            <a:ext uri="{FF2B5EF4-FFF2-40B4-BE49-F238E27FC236}">
              <a16:creationId xmlns:a16="http://schemas.microsoft.com/office/drawing/2014/main" id="{9BD1CC3E-A90D-403A-A540-D3B5439F361A}"/>
            </a:ext>
          </a:extLst>
        </xdr:cNvPr>
        <xdr:cNvSpPr/>
      </xdr:nvSpPr>
      <xdr:spPr>
        <a:xfrm>
          <a:off x="14541500" y="1410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32386</xdr:rowOff>
    </xdr:from>
    <xdr:to>
      <xdr:col>81</xdr:col>
      <xdr:colOff>50800</xdr:colOff>
      <xdr:row>82</xdr:row>
      <xdr:rowOff>92393</xdr:rowOff>
    </xdr:to>
    <xdr:cxnSp macro="">
      <xdr:nvCxnSpPr>
        <xdr:cNvPr id="703" name="直線コネクタ 702">
          <a:extLst>
            <a:ext uri="{FF2B5EF4-FFF2-40B4-BE49-F238E27FC236}">
              <a16:creationId xmlns:a16="http://schemas.microsoft.com/office/drawing/2014/main" id="{F3E82273-93A0-4BD8-AD88-50A690FE9763}"/>
            </a:ext>
          </a:extLst>
        </xdr:cNvPr>
        <xdr:cNvCxnSpPr/>
      </xdr:nvCxnSpPr>
      <xdr:spPr>
        <a:xfrm flipV="1">
          <a:off x="14592300" y="14091286"/>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13018</xdr:rowOff>
    </xdr:from>
    <xdr:to>
      <xdr:col>72</xdr:col>
      <xdr:colOff>38100</xdr:colOff>
      <xdr:row>83</xdr:row>
      <xdr:rowOff>114618</xdr:rowOff>
    </xdr:to>
    <xdr:sp macro="" textlink="">
      <xdr:nvSpPr>
        <xdr:cNvPr id="704" name="楕円 703">
          <a:extLst>
            <a:ext uri="{FF2B5EF4-FFF2-40B4-BE49-F238E27FC236}">
              <a16:creationId xmlns:a16="http://schemas.microsoft.com/office/drawing/2014/main" id="{224A63CE-15DC-45F3-B671-D480342E6C8A}"/>
            </a:ext>
          </a:extLst>
        </xdr:cNvPr>
        <xdr:cNvSpPr/>
      </xdr:nvSpPr>
      <xdr:spPr>
        <a:xfrm>
          <a:off x="13652500" y="142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92393</xdr:rowOff>
    </xdr:from>
    <xdr:to>
      <xdr:col>76</xdr:col>
      <xdr:colOff>114300</xdr:colOff>
      <xdr:row>83</xdr:row>
      <xdr:rowOff>63818</xdr:rowOff>
    </xdr:to>
    <xdr:cxnSp macro="">
      <xdr:nvCxnSpPr>
        <xdr:cNvPr id="705" name="直線コネクタ 704">
          <a:extLst>
            <a:ext uri="{FF2B5EF4-FFF2-40B4-BE49-F238E27FC236}">
              <a16:creationId xmlns:a16="http://schemas.microsoft.com/office/drawing/2014/main" id="{B3DB6BFE-2967-4AD1-8418-C19A8CCCB3C4}"/>
            </a:ext>
          </a:extLst>
        </xdr:cNvPr>
        <xdr:cNvCxnSpPr/>
      </xdr:nvCxnSpPr>
      <xdr:spPr>
        <a:xfrm flipV="1">
          <a:off x="13703300" y="1415129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06" name="n_1aveValue【児童館】&#10;有形固定資産減価償却率">
          <a:extLst>
            <a:ext uri="{FF2B5EF4-FFF2-40B4-BE49-F238E27FC236}">
              <a16:creationId xmlns:a16="http://schemas.microsoft.com/office/drawing/2014/main" id="{3ED40C1E-ED69-464D-B22C-9366F3663FD7}"/>
            </a:ext>
          </a:extLst>
        </xdr:cNvPr>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108284</xdr:rowOff>
    </xdr:from>
    <xdr:ext cx="405111" cy="259045"/>
    <xdr:sp macro="" textlink="">
      <xdr:nvSpPr>
        <xdr:cNvPr id="707" name="n_2aveValue【児童館】&#10;有形固定資産減価償却率">
          <a:extLst>
            <a:ext uri="{FF2B5EF4-FFF2-40B4-BE49-F238E27FC236}">
              <a16:creationId xmlns:a16="http://schemas.microsoft.com/office/drawing/2014/main" id="{B410469B-4AE9-49F5-B8F2-001DEE517709}"/>
            </a:ext>
          </a:extLst>
        </xdr:cNvPr>
        <xdr:cNvSpPr txBox="1"/>
      </xdr:nvSpPr>
      <xdr:spPr>
        <a:xfrm>
          <a:off x="14389744" y="1382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708" name="n_3aveValue【児童館】&#10;有形固定資産減価償却率">
          <a:extLst>
            <a:ext uri="{FF2B5EF4-FFF2-40B4-BE49-F238E27FC236}">
              <a16:creationId xmlns:a16="http://schemas.microsoft.com/office/drawing/2014/main" id="{B3726E5D-79E9-4DA2-845B-BF8C562F1A26}"/>
            </a:ext>
          </a:extLst>
        </xdr:cNvPr>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99713</xdr:rowOff>
    </xdr:from>
    <xdr:ext cx="405111" cy="259045"/>
    <xdr:sp macro="" textlink="">
      <xdr:nvSpPr>
        <xdr:cNvPr id="709" name="n_1mainValue【児童館】&#10;有形固定資産減価償却率">
          <a:extLst>
            <a:ext uri="{FF2B5EF4-FFF2-40B4-BE49-F238E27FC236}">
              <a16:creationId xmlns:a16="http://schemas.microsoft.com/office/drawing/2014/main" id="{A89244E7-BA3A-4B0E-8B33-B6E149528C3A}"/>
            </a:ext>
          </a:extLst>
        </xdr:cNvPr>
        <xdr:cNvSpPr txBox="1"/>
      </xdr:nvSpPr>
      <xdr:spPr>
        <a:xfrm>
          <a:off x="15266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134320</xdr:rowOff>
    </xdr:from>
    <xdr:ext cx="405111" cy="259045"/>
    <xdr:sp macro="" textlink="">
      <xdr:nvSpPr>
        <xdr:cNvPr id="710" name="n_2mainValue【児童館】&#10;有形固定資産減価償却率">
          <a:extLst>
            <a:ext uri="{FF2B5EF4-FFF2-40B4-BE49-F238E27FC236}">
              <a16:creationId xmlns:a16="http://schemas.microsoft.com/office/drawing/2014/main" id="{D74516B3-E45D-46CE-8F6E-56703C64E788}"/>
            </a:ext>
          </a:extLst>
        </xdr:cNvPr>
        <xdr:cNvSpPr txBox="1"/>
      </xdr:nvSpPr>
      <xdr:spPr>
        <a:xfrm>
          <a:off x="14389744" y="14193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131145</xdr:rowOff>
    </xdr:from>
    <xdr:ext cx="405111" cy="259045"/>
    <xdr:sp macro="" textlink="">
      <xdr:nvSpPr>
        <xdr:cNvPr id="711" name="n_3mainValue【児童館】&#10;有形固定資産減価償却率">
          <a:extLst>
            <a:ext uri="{FF2B5EF4-FFF2-40B4-BE49-F238E27FC236}">
              <a16:creationId xmlns:a16="http://schemas.microsoft.com/office/drawing/2014/main" id="{79BFDC40-C523-4B5C-B95D-3EA30E464EB2}"/>
            </a:ext>
          </a:extLst>
        </xdr:cNvPr>
        <xdr:cNvSpPr txBox="1"/>
      </xdr:nvSpPr>
      <xdr:spPr>
        <a:xfrm>
          <a:off x="13500744" y="1401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64761B78-5243-4CDA-B762-37CB656BF73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74DB0D76-8FFE-444C-A6EA-76AC12CDBF5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0122BCFF-2DC9-43CC-B926-48682127DE8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5D744541-5093-4CC6-BAF6-C07A87E1DBD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1E2043E2-17AC-4A22-B4AB-2172E80B1E8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8E041F54-99D1-4BD2-8473-95660599232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B2249743-B1DD-4387-A3B6-34531D71615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3D3A8052-3E33-4D1D-A2CF-F54F562BBBD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DE3A44EE-CC78-4A42-BA64-2714492049A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DAFD8214-865B-407A-847F-AA1FBEB727A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2" name="直線コネクタ 721">
          <a:extLst>
            <a:ext uri="{FF2B5EF4-FFF2-40B4-BE49-F238E27FC236}">
              <a16:creationId xmlns:a16="http://schemas.microsoft.com/office/drawing/2014/main" id="{2EAD13B2-75A6-47E3-9912-C75F6712965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3" name="テキスト ボックス 722">
          <a:extLst>
            <a:ext uri="{FF2B5EF4-FFF2-40B4-BE49-F238E27FC236}">
              <a16:creationId xmlns:a16="http://schemas.microsoft.com/office/drawing/2014/main" id="{75D61A42-33A3-49D9-8E7F-81847F7F203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4" name="直線コネクタ 723">
          <a:extLst>
            <a:ext uri="{FF2B5EF4-FFF2-40B4-BE49-F238E27FC236}">
              <a16:creationId xmlns:a16="http://schemas.microsoft.com/office/drawing/2014/main" id="{0312FA9F-3EB0-48AA-B14A-5A91C4FAFE4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5" name="テキスト ボックス 724">
          <a:extLst>
            <a:ext uri="{FF2B5EF4-FFF2-40B4-BE49-F238E27FC236}">
              <a16:creationId xmlns:a16="http://schemas.microsoft.com/office/drawing/2014/main" id="{D359E833-F1E2-4D2E-AD57-181927F456A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6" name="直線コネクタ 725">
          <a:extLst>
            <a:ext uri="{FF2B5EF4-FFF2-40B4-BE49-F238E27FC236}">
              <a16:creationId xmlns:a16="http://schemas.microsoft.com/office/drawing/2014/main" id="{B2689C0C-F27F-4AA6-B3BF-0971520D2CD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7" name="テキスト ボックス 726">
          <a:extLst>
            <a:ext uri="{FF2B5EF4-FFF2-40B4-BE49-F238E27FC236}">
              <a16:creationId xmlns:a16="http://schemas.microsoft.com/office/drawing/2014/main" id="{5DF70FC0-1AEF-4E82-B72E-0503DEB573A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8" name="直線コネクタ 727">
          <a:extLst>
            <a:ext uri="{FF2B5EF4-FFF2-40B4-BE49-F238E27FC236}">
              <a16:creationId xmlns:a16="http://schemas.microsoft.com/office/drawing/2014/main" id="{2DDB2A39-C25A-480C-9D34-528F6094987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9" name="テキスト ボックス 728">
          <a:extLst>
            <a:ext uri="{FF2B5EF4-FFF2-40B4-BE49-F238E27FC236}">
              <a16:creationId xmlns:a16="http://schemas.microsoft.com/office/drawing/2014/main" id="{D1BD687D-DD4B-43EF-B643-783563EF313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0" name="直線コネクタ 729">
          <a:extLst>
            <a:ext uri="{FF2B5EF4-FFF2-40B4-BE49-F238E27FC236}">
              <a16:creationId xmlns:a16="http://schemas.microsoft.com/office/drawing/2014/main" id="{19958679-5742-4EC9-94D9-EA5338653AD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1" name="テキスト ボックス 730">
          <a:extLst>
            <a:ext uri="{FF2B5EF4-FFF2-40B4-BE49-F238E27FC236}">
              <a16:creationId xmlns:a16="http://schemas.microsoft.com/office/drawing/2014/main" id="{90A369CF-82FE-43DF-A46C-4974E546A75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a:extLst>
            <a:ext uri="{FF2B5EF4-FFF2-40B4-BE49-F238E27FC236}">
              <a16:creationId xmlns:a16="http://schemas.microsoft.com/office/drawing/2014/main" id="{10065279-7D6D-4174-BF4C-2E9DD6168E1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a:extLst>
            <a:ext uri="{FF2B5EF4-FFF2-40B4-BE49-F238E27FC236}">
              <a16:creationId xmlns:a16="http://schemas.microsoft.com/office/drawing/2014/main" id="{ABC08ED4-6F41-448A-BFDE-81B23397CDF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児童館】&#10;一人当たり面積グラフ枠">
          <a:extLst>
            <a:ext uri="{FF2B5EF4-FFF2-40B4-BE49-F238E27FC236}">
              <a16:creationId xmlns:a16="http://schemas.microsoft.com/office/drawing/2014/main" id="{84D767E5-BF47-4A86-B915-325016776BB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35" name="直線コネクタ 734">
          <a:extLst>
            <a:ext uri="{FF2B5EF4-FFF2-40B4-BE49-F238E27FC236}">
              <a16:creationId xmlns:a16="http://schemas.microsoft.com/office/drawing/2014/main" id="{B248DB4E-C9D0-4F62-911E-8C38D2C342B7}"/>
            </a:ext>
          </a:extLst>
        </xdr:cNvPr>
        <xdr:cNvCxnSpPr/>
      </xdr:nvCxnSpPr>
      <xdr:spPr>
        <a:xfrm flipV="1">
          <a:off x="22160864" y="1352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6" name="【児童館】&#10;一人当たり面積最小値テキスト">
          <a:extLst>
            <a:ext uri="{FF2B5EF4-FFF2-40B4-BE49-F238E27FC236}">
              <a16:creationId xmlns:a16="http://schemas.microsoft.com/office/drawing/2014/main" id="{FB54B76E-154E-40A2-90B7-692E245378D2}"/>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7" name="直線コネクタ 736">
          <a:extLst>
            <a:ext uri="{FF2B5EF4-FFF2-40B4-BE49-F238E27FC236}">
              <a16:creationId xmlns:a16="http://schemas.microsoft.com/office/drawing/2014/main" id="{BFABB28F-9CC9-4B55-A691-FFB8C5E41A95}"/>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38" name="【児童館】&#10;一人当たり面積最大値テキスト">
          <a:extLst>
            <a:ext uri="{FF2B5EF4-FFF2-40B4-BE49-F238E27FC236}">
              <a16:creationId xmlns:a16="http://schemas.microsoft.com/office/drawing/2014/main" id="{7A89CF77-93B1-4A74-B459-0F9E5ABC6AC6}"/>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39" name="直線コネクタ 738">
          <a:extLst>
            <a:ext uri="{FF2B5EF4-FFF2-40B4-BE49-F238E27FC236}">
              <a16:creationId xmlns:a16="http://schemas.microsoft.com/office/drawing/2014/main" id="{82FBE385-41B6-453A-9073-5F97D2456009}"/>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40" name="【児童館】&#10;一人当たり面積平均値テキスト">
          <a:extLst>
            <a:ext uri="{FF2B5EF4-FFF2-40B4-BE49-F238E27FC236}">
              <a16:creationId xmlns:a16="http://schemas.microsoft.com/office/drawing/2014/main" id="{A6C278F5-E196-4221-9B56-061970A897C7}"/>
            </a:ext>
          </a:extLst>
        </xdr:cNvPr>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41" name="フローチャート: 判断 740">
          <a:extLst>
            <a:ext uri="{FF2B5EF4-FFF2-40B4-BE49-F238E27FC236}">
              <a16:creationId xmlns:a16="http://schemas.microsoft.com/office/drawing/2014/main" id="{F1F8B12C-1495-46E5-BEF3-2E317C24D940}"/>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42" name="フローチャート: 判断 741">
          <a:extLst>
            <a:ext uri="{FF2B5EF4-FFF2-40B4-BE49-F238E27FC236}">
              <a16:creationId xmlns:a16="http://schemas.microsoft.com/office/drawing/2014/main" id="{B321B34E-A615-4B79-A22F-4FC5C7AF282C}"/>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43" name="フローチャート: 判断 742">
          <a:extLst>
            <a:ext uri="{FF2B5EF4-FFF2-40B4-BE49-F238E27FC236}">
              <a16:creationId xmlns:a16="http://schemas.microsoft.com/office/drawing/2014/main" id="{56C47591-20EF-4D63-84A9-C9CE777E60CF}"/>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44" name="フローチャート: 判断 743">
          <a:extLst>
            <a:ext uri="{FF2B5EF4-FFF2-40B4-BE49-F238E27FC236}">
              <a16:creationId xmlns:a16="http://schemas.microsoft.com/office/drawing/2014/main" id="{A734D20B-E6AA-4FFB-9B65-9D2973A750A4}"/>
            </a:ext>
          </a:extLst>
        </xdr:cNvPr>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9188EBA0-643A-4475-A5C6-86370D41D83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94B28F48-C19C-4B3D-B771-7A8624B8813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DEEEE80C-25B2-41CE-8320-F1E7CBF06D9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BF10B28F-D11C-434B-BA4F-6186E2EFFEE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A0E39EE0-8DCF-4DA5-9E22-C766473D9E9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50" name="楕円 749">
          <a:extLst>
            <a:ext uri="{FF2B5EF4-FFF2-40B4-BE49-F238E27FC236}">
              <a16:creationId xmlns:a16="http://schemas.microsoft.com/office/drawing/2014/main" id="{AFA0F0CE-F1D1-4834-A1C2-5E1612FD843E}"/>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51" name="【児童館】&#10;一人当たり面積該当値テキスト">
          <a:extLst>
            <a:ext uri="{FF2B5EF4-FFF2-40B4-BE49-F238E27FC236}">
              <a16:creationId xmlns:a16="http://schemas.microsoft.com/office/drawing/2014/main" id="{D9C0091F-8700-489E-9176-08B92034591F}"/>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52" name="楕円 751">
          <a:extLst>
            <a:ext uri="{FF2B5EF4-FFF2-40B4-BE49-F238E27FC236}">
              <a16:creationId xmlns:a16="http://schemas.microsoft.com/office/drawing/2014/main" id="{2BA3FF64-3582-4266-9CE0-2CD928793466}"/>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53" name="直線コネクタ 752">
          <a:extLst>
            <a:ext uri="{FF2B5EF4-FFF2-40B4-BE49-F238E27FC236}">
              <a16:creationId xmlns:a16="http://schemas.microsoft.com/office/drawing/2014/main" id="{D415DC5D-7F4E-41B1-A905-311F692D5E04}"/>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54" name="楕円 753">
          <a:extLst>
            <a:ext uri="{FF2B5EF4-FFF2-40B4-BE49-F238E27FC236}">
              <a16:creationId xmlns:a16="http://schemas.microsoft.com/office/drawing/2014/main" id="{5674276F-29A7-4D11-9AF2-76060A7A39E2}"/>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55" name="直線コネクタ 754">
          <a:extLst>
            <a:ext uri="{FF2B5EF4-FFF2-40B4-BE49-F238E27FC236}">
              <a16:creationId xmlns:a16="http://schemas.microsoft.com/office/drawing/2014/main" id="{AF4E3F03-DB40-4193-9D58-C62C10A787A6}"/>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56" name="楕円 755">
          <a:extLst>
            <a:ext uri="{FF2B5EF4-FFF2-40B4-BE49-F238E27FC236}">
              <a16:creationId xmlns:a16="http://schemas.microsoft.com/office/drawing/2014/main" id="{802FAEA4-0352-46A7-9E5F-9D997DA24F28}"/>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57" name="直線コネクタ 756">
          <a:extLst>
            <a:ext uri="{FF2B5EF4-FFF2-40B4-BE49-F238E27FC236}">
              <a16:creationId xmlns:a16="http://schemas.microsoft.com/office/drawing/2014/main" id="{BF3CEB6D-DA71-40F1-B44D-10A6965F0767}"/>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58" name="n_1aveValue【児童館】&#10;一人当たり面積">
          <a:extLst>
            <a:ext uri="{FF2B5EF4-FFF2-40B4-BE49-F238E27FC236}">
              <a16:creationId xmlns:a16="http://schemas.microsoft.com/office/drawing/2014/main" id="{49044638-2CD3-46B7-847C-7B2B99B62569}"/>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59" name="n_2aveValue【児童館】&#10;一人当たり面積">
          <a:extLst>
            <a:ext uri="{FF2B5EF4-FFF2-40B4-BE49-F238E27FC236}">
              <a16:creationId xmlns:a16="http://schemas.microsoft.com/office/drawing/2014/main" id="{752F3D05-B8F1-4588-8D0A-3CFF353EBAFA}"/>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60" name="n_3aveValue【児童館】&#10;一人当たり面積">
          <a:extLst>
            <a:ext uri="{FF2B5EF4-FFF2-40B4-BE49-F238E27FC236}">
              <a16:creationId xmlns:a16="http://schemas.microsoft.com/office/drawing/2014/main" id="{8FD78E68-2EC9-4A40-9C53-0E0C8ADF67D4}"/>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61" name="n_1mainValue【児童館】&#10;一人当たり面積">
          <a:extLst>
            <a:ext uri="{FF2B5EF4-FFF2-40B4-BE49-F238E27FC236}">
              <a16:creationId xmlns:a16="http://schemas.microsoft.com/office/drawing/2014/main" id="{19680BA7-8F07-481A-88B6-09F80E95A711}"/>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62" name="n_2mainValue【児童館】&#10;一人当たり面積">
          <a:extLst>
            <a:ext uri="{FF2B5EF4-FFF2-40B4-BE49-F238E27FC236}">
              <a16:creationId xmlns:a16="http://schemas.microsoft.com/office/drawing/2014/main" id="{B51A46D5-FEB3-424B-B2C7-E6B259DF95A2}"/>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63" name="n_3mainValue【児童館】&#10;一人当たり面積">
          <a:extLst>
            <a:ext uri="{FF2B5EF4-FFF2-40B4-BE49-F238E27FC236}">
              <a16:creationId xmlns:a16="http://schemas.microsoft.com/office/drawing/2014/main" id="{8D2C333C-6961-4981-8CED-60222ECA4746}"/>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a:extLst>
            <a:ext uri="{FF2B5EF4-FFF2-40B4-BE49-F238E27FC236}">
              <a16:creationId xmlns:a16="http://schemas.microsoft.com/office/drawing/2014/main" id="{8379A7A6-3AC9-4391-B575-17FC1803B19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5" name="正方形/長方形 764">
          <a:extLst>
            <a:ext uri="{FF2B5EF4-FFF2-40B4-BE49-F238E27FC236}">
              <a16:creationId xmlns:a16="http://schemas.microsoft.com/office/drawing/2014/main" id="{A2DF6E8B-C4C4-424C-B24A-3EC20CCB22B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6" name="正方形/長方形 765">
          <a:extLst>
            <a:ext uri="{FF2B5EF4-FFF2-40B4-BE49-F238E27FC236}">
              <a16:creationId xmlns:a16="http://schemas.microsoft.com/office/drawing/2014/main" id="{4AEC5ED6-5630-402F-9CC5-6A90B120EED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7" name="正方形/長方形 766">
          <a:extLst>
            <a:ext uri="{FF2B5EF4-FFF2-40B4-BE49-F238E27FC236}">
              <a16:creationId xmlns:a16="http://schemas.microsoft.com/office/drawing/2014/main" id="{4AC0CC62-5138-4D02-872F-B47899D2138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8" name="正方形/長方形 767">
          <a:extLst>
            <a:ext uri="{FF2B5EF4-FFF2-40B4-BE49-F238E27FC236}">
              <a16:creationId xmlns:a16="http://schemas.microsoft.com/office/drawing/2014/main" id="{0ACC003B-68BF-43A2-99A7-873C778037C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9" name="正方形/長方形 768">
          <a:extLst>
            <a:ext uri="{FF2B5EF4-FFF2-40B4-BE49-F238E27FC236}">
              <a16:creationId xmlns:a16="http://schemas.microsoft.com/office/drawing/2014/main" id="{591A6AC8-8CD5-4266-BDC6-09648D26D0D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0" name="正方形/長方形 769">
          <a:extLst>
            <a:ext uri="{FF2B5EF4-FFF2-40B4-BE49-F238E27FC236}">
              <a16:creationId xmlns:a16="http://schemas.microsoft.com/office/drawing/2014/main" id="{9B7B6186-4146-48F4-BD59-DD0EE60EFF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a:extLst>
            <a:ext uri="{FF2B5EF4-FFF2-40B4-BE49-F238E27FC236}">
              <a16:creationId xmlns:a16="http://schemas.microsoft.com/office/drawing/2014/main" id="{E961C8A5-AC12-4E40-8A2E-7B7342BB408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a:extLst>
            <a:ext uri="{FF2B5EF4-FFF2-40B4-BE49-F238E27FC236}">
              <a16:creationId xmlns:a16="http://schemas.microsoft.com/office/drawing/2014/main" id="{538C9D31-A790-44C1-9848-41675BC7F50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a:extLst>
            <a:ext uri="{FF2B5EF4-FFF2-40B4-BE49-F238E27FC236}">
              <a16:creationId xmlns:a16="http://schemas.microsoft.com/office/drawing/2014/main" id="{98380AC1-8BE6-4223-969B-064C96130D5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4" name="テキスト ボックス 773">
          <a:extLst>
            <a:ext uri="{FF2B5EF4-FFF2-40B4-BE49-F238E27FC236}">
              <a16:creationId xmlns:a16="http://schemas.microsoft.com/office/drawing/2014/main" id="{702F0910-DFB1-493F-8FC0-AEE9817648C9}"/>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5" name="直線コネクタ 774">
          <a:extLst>
            <a:ext uri="{FF2B5EF4-FFF2-40B4-BE49-F238E27FC236}">
              <a16:creationId xmlns:a16="http://schemas.microsoft.com/office/drawing/2014/main" id="{6540764A-FBFE-4C73-B215-AAFA0355EF1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6" name="テキスト ボックス 775">
          <a:extLst>
            <a:ext uri="{FF2B5EF4-FFF2-40B4-BE49-F238E27FC236}">
              <a16:creationId xmlns:a16="http://schemas.microsoft.com/office/drawing/2014/main" id="{66905D2C-F7AD-49EE-9344-59498C94F123}"/>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7" name="直線コネクタ 776">
          <a:extLst>
            <a:ext uri="{FF2B5EF4-FFF2-40B4-BE49-F238E27FC236}">
              <a16:creationId xmlns:a16="http://schemas.microsoft.com/office/drawing/2014/main" id="{45EB132D-37F5-43CB-B521-7494989FB0A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8" name="テキスト ボックス 777">
          <a:extLst>
            <a:ext uri="{FF2B5EF4-FFF2-40B4-BE49-F238E27FC236}">
              <a16:creationId xmlns:a16="http://schemas.microsoft.com/office/drawing/2014/main" id="{EA25073F-DEA7-4A72-AC47-6F5B3EABC085}"/>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9" name="直線コネクタ 778">
          <a:extLst>
            <a:ext uri="{FF2B5EF4-FFF2-40B4-BE49-F238E27FC236}">
              <a16:creationId xmlns:a16="http://schemas.microsoft.com/office/drawing/2014/main" id="{DD06024D-E44E-479C-AB69-D05D59BBA1E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0" name="テキスト ボックス 779">
          <a:extLst>
            <a:ext uri="{FF2B5EF4-FFF2-40B4-BE49-F238E27FC236}">
              <a16:creationId xmlns:a16="http://schemas.microsoft.com/office/drawing/2014/main" id="{2D56832A-E8A7-4DF2-A6BD-362B1DC08B6D}"/>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1" name="直線コネクタ 780">
          <a:extLst>
            <a:ext uri="{FF2B5EF4-FFF2-40B4-BE49-F238E27FC236}">
              <a16:creationId xmlns:a16="http://schemas.microsoft.com/office/drawing/2014/main" id="{6EDDF101-A00F-4146-88A2-535B0D7F6094}"/>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2" name="テキスト ボックス 781">
          <a:extLst>
            <a:ext uri="{FF2B5EF4-FFF2-40B4-BE49-F238E27FC236}">
              <a16:creationId xmlns:a16="http://schemas.microsoft.com/office/drawing/2014/main" id="{50ABF72B-997E-4C9A-A2D0-F15C8FBAECC4}"/>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a:extLst>
            <a:ext uri="{FF2B5EF4-FFF2-40B4-BE49-F238E27FC236}">
              <a16:creationId xmlns:a16="http://schemas.microsoft.com/office/drawing/2014/main" id="{3C61D278-AB16-4E22-B711-0D1049C4A43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28A661B1-2F8E-4C9B-B32A-12E96F77541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a:extLst>
            <a:ext uri="{FF2B5EF4-FFF2-40B4-BE49-F238E27FC236}">
              <a16:creationId xmlns:a16="http://schemas.microsoft.com/office/drawing/2014/main" id="{90F49174-60D5-421B-B12B-87B575CDCA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786" name="直線コネクタ 785">
          <a:extLst>
            <a:ext uri="{FF2B5EF4-FFF2-40B4-BE49-F238E27FC236}">
              <a16:creationId xmlns:a16="http://schemas.microsoft.com/office/drawing/2014/main" id="{0BFBC037-2559-4B7C-AB8A-0524A45B685E}"/>
            </a:ext>
          </a:extLst>
        </xdr:cNvPr>
        <xdr:cNvCxnSpPr/>
      </xdr:nvCxnSpPr>
      <xdr:spPr>
        <a:xfrm flipV="1">
          <a:off x="16318864" y="171846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787" name="【公民館】&#10;有形固定資産減価償却率最小値テキスト">
          <a:extLst>
            <a:ext uri="{FF2B5EF4-FFF2-40B4-BE49-F238E27FC236}">
              <a16:creationId xmlns:a16="http://schemas.microsoft.com/office/drawing/2014/main" id="{408FAF26-8326-48CE-83B8-47FB23755276}"/>
            </a:ext>
          </a:extLst>
        </xdr:cNvPr>
        <xdr:cNvSpPr txBox="1"/>
      </xdr:nvSpPr>
      <xdr:spPr>
        <a:xfrm>
          <a:off x="16357600" y="183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788" name="直線コネクタ 787">
          <a:extLst>
            <a:ext uri="{FF2B5EF4-FFF2-40B4-BE49-F238E27FC236}">
              <a16:creationId xmlns:a16="http://schemas.microsoft.com/office/drawing/2014/main" id="{C1CB9FA4-BE55-4686-8743-B91F42812482}"/>
            </a:ext>
          </a:extLst>
        </xdr:cNvPr>
        <xdr:cNvCxnSpPr/>
      </xdr:nvCxnSpPr>
      <xdr:spPr>
        <a:xfrm>
          <a:off x="16230600" y="1837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89" name="【公民館】&#10;有形固定資産減価償却率最大値テキスト">
          <a:extLst>
            <a:ext uri="{FF2B5EF4-FFF2-40B4-BE49-F238E27FC236}">
              <a16:creationId xmlns:a16="http://schemas.microsoft.com/office/drawing/2014/main" id="{8FEEAD35-172E-4738-8BFE-5BE70CD5259B}"/>
            </a:ext>
          </a:extLst>
        </xdr:cNvPr>
        <xdr:cNvSpPr txBox="1"/>
      </xdr:nvSpPr>
      <xdr:spPr>
        <a:xfrm>
          <a:off x="16357600" y="1695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90" name="直線コネクタ 789">
          <a:extLst>
            <a:ext uri="{FF2B5EF4-FFF2-40B4-BE49-F238E27FC236}">
              <a16:creationId xmlns:a16="http://schemas.microsoft.com/office/drawing/2014/main" id="{89692BEA-E334-42C4-B369-D939D7983902}"/>
            </a:ext>
          </a:extLst>
        </xdr:cNvPr>
        <xdr:cNvCxnSpPr/>
      </xdr:nvCxnSpPr>
      <xdr:spPr>
        <a:xfrm>
          <a:off x="16230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791" name="【公民館】&#10;有形固定資産減価償却率平均値テキスト">
          <a:extLst>
            <a:ext uri="{FF2B5EF4-FFF2-40B4-BE49-F238E27FC236}">
              <a16:creationId xmlns:a16="http://schemas.microsoft.com/office/drawing/2014/main" id="{D6BCE4ED-C4AB-408F-A2A7-22AAD929187C}"/>
            </a:ext>
          </a:extLst>
        </xdr:cNvPr>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92" name="フローチャート: 判断 791">
          <a:extLst>
            <a:ext uri="{FF2B5EF4-FFF2-40B4-BE49-F238E27FC236}">
              <a16:creationId xmlns:a16="http://schemas.microsoft.com/office/drawing/2014/main" id="{D821FFAD-B3E3-4408-8B68-C8FCDFA8CF5D}"/>
            </a:ext>
          </a:extLst>
        </xdr:cNvPr>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93" name="フローチャート: 判断 792">
          <a:extLst>
            <a:ext uri="{FF2B5EF4-FFF2-40B4-BE49-F238E27FC236}">
              <a16:creationId xmlns:a16="http://schemas.microsoft.com/office/drawing/2014/main" id="{D905688D-53A3-4F26-94D3-7EE78E0ED971}"/>
            </a:ext>
          </a:extLst>
        </xdr:cNvPr>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4" name="フローチャート: 判断 793">
          <a:extLst>
            <a:ext uri="{FF2B5EF4-FFF2-40B4-BE49-F238E27FC236}">
              <a16:creationId xmlns:a16="http://schemas.microsoft.com/office/drawing/2014/main" id="{AAE8CA4A-5267-475C-86B4-3D948099EF7B}"/>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95" name="フローチャート: 判断 794">
          <a:extLst>
            <a:ext uri="{FF2B5EF4-FFF2-40B4-BE49-F238E27FC236}">
              <a16:creationId xmlns:a16="http://schemas.microsoft.com/office/drawing/2014/main" id="{CA5E14D5-494D-4A39-8DFA-9552F6000F77}"/>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340F0465-D15E-45D5-9F89-B96E29A5CA2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B0326A0B-170D-4279-A35F-67DB03BF581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8E5F390-2212-4685-B75C-A13CABB7A35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81C020AB-A090-4C80-A492-EAA64489D5C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494E1D1B-55C9-4790-BF2D-0B7E8A43A0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121413</xdr:rowOff>
    </xdr:from>
    <xdr:to>
      <xdr:col>85</xdr:col>
      <xdr:colOff>177800</xdr:colOff>
      <xdr:row>104</xdr:row>
      <xdr:rowOff>51563</xdr:rowOff>
    </xdr:to>
    <xdr:sp macro="" textlink="">
      <xdr:nvSpPr>
        <xdr:cNvPr id="801" name="楕円 800">
          <a:extLst>
            <a:ext uri="{FF2B5EF4-FFF2-40B4-BE49-F238E27FC236}">
              <a16:creationId xmlns:a16="http://schemas.microsoft.com/office/drawing/2014/main" id="{B5326A37-73D4-44D3-8DD7-1D84313651B9}"/>
            </a:ext>
          </a:extLst>
        </xdr:cNvPr>
        <xdr:cNvSpPr/>
      </xdr:nvSpPr>
      <xdr:spPr>
        <a:xfrm>
          <a:off x="162687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144290</xdr:rowOff>
    </xdr:from>
    <xdr:ext cx="405111" cy="259045"/>
    <xdr:sp macro="" textlink="">
      <xdr:nvSpPr>
        <xdr:cNvPr id="802" name="【公民館】&#10;有形固定資産減価償却率該当値テキスト">
          <a:extLst>
            <a:ext uri="{FF2B5EF4-FFF2-40B4-BE49-F238E27FC236}">
              <a16:creationId xmlns:a16="http://schemas.microsoft.com/office/drawing/2014/main" id="{DA238FFC-2A90-4EDF-9DD3-7CD9FC50425A}"/>
            </a:ext>
          </a:extLst>
        </xdr:cNvPr>
        <xdr:cNvSpPr txBox="1"/>
      </xdr:nvSpPr>
      <xdr:spPr>
        <a:xfrm>
          <a:off x="16357600" y="1763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103124</xdr:rowOff>
    </xdr:from>
    <xdr:to>
      <xdr:col>81</xdr:col>
      <xdr:colOff>101600</xdr:colOff>
      <xdr:row>103</xdr:row>
      <xdr:rowOff>33274</xdr:rowOff>
    </xdr:to>
    <xdr:sp macro="" textlink="">
      <xdr:nvSpPr>
        <xdr:cNvPr id="803" name="楕円 802">
          <a:extLst>
            <a:ext uri="{FF2B5EF4-FFF2-40B4-BE49-F238E27FC236}">
              <a16:creationId xmlns:a16="http://schemas.microsoft.com/office/drawing/2014/main" id="{6E7C715F-E872-44A4-B387-C056986566DD}"/>
            </a:ext>
          </a:extLst>
        </xdr:cNvPr>
        <xdr:cNvSpPr/>
      </xdr:nvSpPr>
      <xdr:spPr>
        <a:xfrm>
          <a:off x="15430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153924</xdr:rowOff>
    </xdr:from>
    <xdr:to>
      <xdr:col>85</xdr:col>
      <xdr:colOff>127000</xdr:colOff>
      <xdr:row>104</xdr:row>
      <xdr:rowOff>763</xdr:rowOff>
    </xdr:to>
    <xdr:cxnSp macro="">
      <xdr:nvCxnSpPr>
        <xdr:cNvPr id="804" name="直線コネクタ 803">
          <a:extLst>
            <a:ext uri="{FF2B5EF4-FFF2-40B4-BE49-F238E27FC236}">
              <a16:creationId xmlns:a16="http://schemas.microsoft.com/office/drawing/2014/main" id="{9298A3C4-D845-4CB2-8442-6ACC52ACE28C}"/>
            </a:ext>
          </a:extLst>
        </xdr:cNvPr>
        <xdr:cNvCxnSpPr/>
      </xdr:nvCxnSpPr>
      <xdr:spPr>
        <a:xfrm>
          <a:off x="15481300" y="17641824"/>
          <a:ext cx="838200" cy="18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805" name="楕円 804">
          <a:extLst>
            <a:ext uri="{FF2B5EF4-FFF2-40B4-BE49-F238E27FC236}">
              <a16:creationId xmlns:a16="http://schemas.microsoft.com/office/drawing/2014/main" id="{0E8013D8-1ADB-4915-B55C-616486B9E738}"/>
            </a:ext>
          </a:extLst>
        </xdr:cNvPr>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153924</xdr:rowOff>
    </xdr:from>
    <xdr:to>
      <xdr:col>81</xdr:col>
      <xdr:colOff>50800</xdr:colOff>
      <xdr:row>103</xdr:row>
      <xdr:rowOff>19050</xdr:rowOff>
    </xdr:to>
    <xdr:cxnSp macro="">
      <xdr:nvCxnSpPr>
        <xdr:cNvPr id="806" name="直線コネクタ 805">
          <a:extLst>
            <a:ext uri="{FF2B5EF4-FFF2-40B4-BE49-F238E27FC236}">
              <a16:creationId xmlns:a16="http://schemas.microsoft.com/office/drawing/2014/main" id="{CE0FCD81-8D4F-43A7-9C46-5E8360F4CDC8}"/>
            </a:ext>
          </a:extLst>
        </xdr:cNvPr>
        <xdr:cNvCxnSpPr/>
      </xdr:nvCxnSpPr>
      <xdr:spPr>
        <a:xfrm flipV="1">
          <a:off x="14592300" y="176418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xdr:rowOff>
    </xdr:from>
    <xdr:to>
      <xdr:col>72</xdr:col>
      <xdr:colOff>38100</xdr:colOff>
      <xdr:row>103</xdr:row>
      <xdr:rowOff>115570</xdr:rowOff>
    </xdr:to>
    <xdr:sp macro="" textlink="">
      <xdr:nvSpPr>
        <xdr:cNvPr id="807" name="楕円 806">
          <a:extLst>
            <a:ext uri="{FF2B5EF4-FFF2-40B4-BE49-F238E27FC236}">
              <a16:creationId xmlns:a16="http://schemas.microsoft.com/office/drawing/2014/main" id="{57E7905A-1D9D-48E3-AA3A-15A4154FF763}"/>
            </a:ext>
          </a:extLst>
        </xdr:cNvPr>
        <xdr:cNvSpPr/>
      </xdr:nvSpPr>
      <xdr:spPr>
        <a:xfrm>
          <a:off x="13652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64770</xdr:rowOff>
    </xdr:to>
    <xdr:cxnSp macro="">
      <xdr:nvCxnSpPr>
        <xdr:cNvPr id="808" name="直線コネクタ 807">
          <a:extLst>
            <a:ext uri="{FF2B5EF4-FFF2-40B4-BE49-F238E27FC236}">
              <a16:creationId xmlns:a16="http://schemas.microsoft.com/office/drawing/2014/main" id="{6624A55C-C886-4F87-A4DC-5BAA87FD45CB}"/>
            </a:ext>
          </a:extLst>
        </xdr:cNvPr>
        <xdr:cNvCxnSpPr/>
      </xdr:nvCxnSpPr>
      <xdr:spPr>
        <a:xfrm flipV="1">
          <a:off x="13703300" y="1767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809" name="n_1aveValue【公民館】&#10;有形固定資産減価償却率">
          <a:extLst>
            <a:ext uri="{FF2B5EF4-FFF2-40B4-BE49-F238E27FC236}">
              <a16:creationId xmlns:a16="http://schemas.microsoft.com/office/drawing/2014/main" id="{2E1C8A54-E7F5-4ACC-9832-03C3EB57F3D4}"/>
            </a:ext>
          </a:extLst>
        </xdr:cNvPr>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10" name="n_2aveValue【公民館】&#10;有形固定資産減価償却率">
          <a:extLst>
            <a:ext uri="{FF2B5EF4-FFF2-40B4-BE49-F238E27FC236}">
              <a16:creationId xmlns:a16="http://schemas.microsoft.com/office/drawing/2014/main" id="{D2065936-BD26-4760-82D6-F57AB44D9221}"/>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11" name="n_3aveValue【公民館】&#10;有形固定資産減価償却率">
          <a:extLst>
            <a:ext uri="{FF2B5EF4-FFF2-40B4-BE49-F238E27FC236}">
              <a16:creationId xmlns:a16="http://schemas.microsoft.com/office/drawing/2014/main" id="{D84515D0-4705-4EF6-B1CB-AADFEEC1B0EB}"/>
            </a:ext>
          </a:extLst>
        </xdr:cNvPr>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49801</xdr:rowOff>
    </xdr:from>
    <xdr:ext cx="405111" cy="259045"/>
    <xdr:sp macro="" textlink="">
      <xdr:nvSpPr>
        <xdr:cNvPr id="812" name="n_1mainValue【公民館】&#10;有形固定資産減価償却率">
          <a:extLst>
            <a:ext uri="{FF2B5EF4-FFF2-40B4-BE49-F238E27FC236}">
              <a16:creationId xmlns:a16="http://schemas.microsoft.com/office/drawing/2014/main" id="{F6125CEC-CB93-4DDD-A286-2597C81E8AF7}"/>
            </a:ext>
          </a:extLst>
        </xdr:cNvPr>
        <xdr:cNvSpPr txBox="1"/>
      </xdr:nvSpPr>
      <xdr:spPr>
        <a:xfrm>
          <a:off x="15266044" y="1736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813" name="n_2mainValue【公民館】&#10;有形固定資産減価償却率">
          <a:extLst>
            <a:ext uri="{FF2B5EF4-FFF2-40B4-BE49-F238E27FC236}">
              <a16:creationId xmlns:a16="http://schemas.microsoft.com/office/drawing/2014/main" id="{F63A14BD-34A5-4B50-93DE-6B8E8F983607}"/>
            </a:ext>
          </a:extLst>
        </xdr:cNvPr>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132097</xdr:rowOff>
    </xdr:from>
    <xdr:ext cx="405111" cy="259045"/>
    <xdr:sp macro="" textlink="">
      <xdr:nvSpPr>
        <xdr:cNvPr id="814" name="n_3mainValue【公民館】&#10;有形固定資産減価償却率">
          <a:extLst>
            <a:ext uri="{FF2B5EF4-FFF2-40B4-BE49-F238E27FC236}">
              <a16:creationId xmlns:a16="http://schemas.microsoft.com/office/drawing/2014/main" id="{07BDD622-C205-4A91-BA8D-862BD72EFEC3}"/>
            </a:ext>
          </a:extLst>
        </xdr:cNvPr>
        <xdr:cNvSpPr txBox="1"/>
      </xdr:nvSpPr>
      <xdr:spPr>
        <a:xfrm>
          <a:off x="13500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a:extLst>
            <a:ext uri="{FF2B5EF4-FFF2-40B4-BE49-F238E27FC236}">
              <a16:creationId xmlns:a16="http://schemas.microsoft.com/office/drawing/2014/main" id="{FFA23EB1-BA77-47C8-BA96-C936327C9E5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a:extLst>
            <a:ext uri="{FF2B5EF4-FFF2-40B4-BE49-F238E27FC236}">
              <a16:creationId xmlns:a16="http://schemas.microsoft.com/office/drawing/2014/main" id="{726B5FE4-F379-4C7E-B4E8-999981345A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a:extLst>
            <a:ext uri="{FF2B5EF4-FFF2-40B4-BE49-F238E27FC236}">
              <a16:creationId xmlns:a16="http://schemas.microsoft.com/office/drawing/2014/main" id="{375DF44D-E166-416A-B3EE-DB6EEE54AB3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a:extLst>
            <a:ext uri="{FF2B5EF4-FFF2-40B4-BE49-F238E27FC236}">
              <a16:creationId xmlns:a16="http://schemas.microsoft.com/office/drawing/2014/main" id="{900E5CC8-47D8-47A4-A554-DFDA7B13D0F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a:extLst>
            <a:ext uri="{FF2B5EF4-FFF2-40B4-BE49-F238E27FC236}">
              <a16:creationId xmlns:a16="http://schemas.microsoft.com/office/drawing/2014/main" id="{02920A75-C9BB-4C90-9B7C-C3AEE3D6E44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a:extLst>
            <a:ext uri="{FF2B5EF4-FFF2-40B4-BE49-F238E27FC236}">
              <a16:creationId xmlns:a16="http://schemas.microsoft.com/office/drawing/2014/main" id="{32F457C5-C561-4073-AB6B-674F9D0EB3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a:extLst>
            <a:ext uri="{FF2B5EF4-FFF2-40B4-BE49-F238E27FC236}">
              <a16:creationId xmlns:a16="http://schemas.microsoft.com/office/drawing/2014/main" id="{EF34A944-A35C-4A97-9DAD-4E453BC380C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a:extLst>
            <a:ext uri="{FF2B5EF4-FFF2-40B4-BE49-F238E27FC236}">
              <a16:creationId xmlns:a16="http://schemas.microsoft.com/office/drawing/2014/main" id="{5C7AD3D3-4E89-4B9B-A7CE-D26FFF7B8F7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a:extLst>
            <a:ext uri="{FF2B5EF4-FFF2-40B4-BE49-F238E27FC236}">
              <a16:creationId xmlns:a16="http://schemas.microsoft.com/office/drawing/2014/main" id="{0D2602EC-520C-445B-BC71-326F3473658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a:extLst>
            <a:ext uri="{FF2B5EF4-FFF2-40B4-BE49-F238E27FC236}">
              <a16:creationId xmlns:a16="http://schemas.microsoft.com/office/drawing/2014/main" id="{DFE9D78A-6AD4-472D-9519-2DAECDB95BD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5" name="直線コネクタ 824">
          <a:extLst>
            <a:ext uri="{FF2B5EF4-FFF2-40B4-BE49-F238E27FC236}">
              <a16:creationId xmlns:a16="http://schemas.microsoft.com/office/drawing/2014/main" id="{59815258-1F5B-4B22-8213-6DB761CE33E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6" name="テキスト ボックス 825">
          <a:extLst>
            <a:ext uri="{FF2B5EF4-FFF2-40B4-BE49-F238E27FC236}">
              <a16:creationId xmlns:a16="http://schemas.microsoft.com/office/drawing/2014/main" id="{0E26CD3D-DDE1-429C-82E6-DB4C9BBF574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7" name="直線コネクタ 826">
          <a:extLst>
            <a:ext uri="{FF2B5EF4-FFF2-40B4-BE49-F238E27FC236}">
              <a16:creationId xmlns:a16="http://schemas.microsoft.com/office/drawing/2014/main" id="{6D006D21-E72E-4C46-A58E-AF2D78F4593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8" name="テキスト ボックス 827">
          <a:extLst>
            <a:ext uri="{FF2B5EF4-FFF2-40B4-BE49-F238E27FC236}">
              <a16:creationId xmlns:a16="http://schemas.microsoft.com/office/drawing/2014/main" id="{59CDDA86-47B6-4691-A032-B87790111CC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9" name="直線コネクタ 828">
          <a:extLst>
            <a:ext uri="{FF2B5EF4-FFF2-40B4-BE49-F238E27FC236}">
              <a16:creationId xmlns:a16="http://schemas.microsoft.com/office/drawing/2014/main" id="{46F142A6-17CD-4C15-8B00-62306E14F8D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0" name="テキスト ボックス 829">
          <a:extLst>
            <a:ext uri="{FF2B5EF4-FFF2-40B4-BE49-F238E27FC236}">
              <a16:creationId xmlns:a16="http://schemas.microsoft.com/office/drawing/2014/main" id="{33EE3F38-D53F-4C3F-8366-F5CCA283853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1" name="直線コネクタ 830">
          <a:extLst>
            <a:ext uri="{FF2B5EF4-FFF2-40B4-BE49-F238E27FC236}">
              <a16:creationId xmlns:a16="http://schemas.microsoft.com/office/drawing/2014/main" id="{A729B862-8049-4F1A-893A-1CA4E609311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2" name="テキスト ボックス 831">
          <a:extLst>
            <a:ext uri="{FF2B5EF4-FFF2-40B4-BE49-F238E27FC236}">
              <a16:creationId xmlns:a16="http://schemas.microsoft.com/office/drawing/2014/main" id="{E5DCE4D6-26EA-4796-BBD7-2A7B62D32C2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3" name="直線コネクタ 832">
          <a:extLst>
            <a:ext uri="{FF2B5EF4-FFF2-40B4-BE49-F238E27FC236}">
              <a16:creationId xmlns:a16="http://schemas.microsoft.com/office/drawing/2014/main" id="{9DF5D88B-1CAC-446E-8886-8A3F2941D7C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4" name="テキスト ボックス 833">
          <a:extLst>
            <a:ext uri="{FF2B5EF4-FFF2-40B4-BE49-F238E27FC236}">
              <a16:creationId xmlns:a16="http://schemas.microsoft.com/office/drawing/2014/main" id="{C95A5032-F0C6-4250-8DE6-F885852B26D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5" name="直線コネクタ 834">
          <a:extLst>
            <a:ext uri="{FF2B5EF4-FFF2-40B4-BE49-F238E27FC236}">
              <a16:creationId xmlns:a16="http://schemas.microsoft.com/office/drawing/2014/main" id="{FD910833-369E-461A-A360-929C6BC8FDE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6" name="テキスト ボックス 835">
          <a:extLst>
            <a:ext uri="{FF2B5EF4-FFF2-40B4-BE49-F238E27FC236}">
              <a16:creationId xmlns:a16="http://schemas.microsoft.com/office/drawing/2014/main" id="{6F8D278A-B547-455F-96FA-A93CC54B45E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a:extLst>
            <a:ext uri="{FF2B5EF4-FFF2-40B4-BE49-F238E27FC236}">
              <a16:creationId xmlns:a16="http://schemas.microsoft.com/office/drawing/2014/main" id="{47C0F54E-7431-4E70-8089-296DE95EFC9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8" name="テキスト ボックス 837">
          <a:extLst>
            <a:ext uri="{FF2B5EF4-FFF2-40B4-BE49-F238E27FC236}">
              <a16:creationId xmlns:a16="http://schemas.microsoft.com/office/drawing/2014/main" id="{2DCF3511-D06C-4FB3-9174-EEC8DEEC705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公民館】&#10;一人当たり面積グラフ枠">
          <a:extLst>
            <a:ext uri="{FF2B5EF4-FFF2-40B4-BE49-F238E27FC236}">
              <a16:creationId xmlns:a16="http://schemas.microsoft.com/office/drawing/2014/main" id="{0BBD4168-A475-4317-A9FF-D297D192B5B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840" name="直線コネクタ 839">
          <a:extLst>
            <a:ext uri="{FF2B5EF4-FFF2-40B4-BE49-F238E27FC236}">
              <a16:creationId xmlns:a16="http://schemas.microsoft.com/office/drawing/2014/main" id="{4F29A3DE-C5A1-472F-A97B-0DBA23AE7F45}"/>
            </a:ext>
          </a:extLst>
        </xdr:cNvPr>
        <xdr:cNvCxnSpPr/>
      </xdr:nvCxnSpPr>
      <xdr:spPr>
        <a:xfrm flipV="1">
          <a:off x="22160864" y="171232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41" name="【公民館】&#10;一人当たり面積最小値テキスト">
          <a:extLst>
            <a:ext uri="{FF2B5EF4-FFF2-40B4-BE49-F238E27FC236}">
              <a16:creationId xmlns:a16="http://schemas.microsoft.com/office/drawing/2014/main" id="{85E31DA3-1208-4A1B-9A5E-B1A3D94958BC}"/>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42" name="直線コネクタ 841">
          <a:extLst>
            <a:ext uri="{FF2B5EF4-FFF2-40B4-BE49-F238E27FC236}">
              <a16:creationId xmlns:a16="http://schemas.microsoft.com/office/drawing/2014/main" id="{849569B2-59C0-4180-A162-779799B821BF}"/>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43" name="【公民館】&#10;一人当たり面積最大値テキスト">
          <a:extLst>
            <a:ext uri="{FF2B5EF4-FFF2-40B4-BE49-F238E27FC236}">
              <a16:creationId xmlns:a16="http://schemas.microsoft.com/office/drawing/2014/main" id="{5436984C-35BB-428B-A6A9-380235ECB966}"/>
            </a:ext>
          </a:extLst>
        </xdr:cNvPr>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44" name="直線コネクタ 843">
          <a:extLst>
            <a:ext uri="{FF2B5EF4-FFF2-40B4-BE49-F238E27FC236}">
              <a16:creationId xmlns:a16="http://schemas.microsoft.com/office/drawing/2014/main" id="{636CD3EC-3075-49B5-AB27-E41C4AB57B8E}"/>
            </a:ext>
          </a:extLst>
        </xdr:cNvPr>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23784</xdr:rowOff>
    </xdr:from>
    <xdr:ext cx="469744" cy="259045"/>
    <xdr:sp macro="" textlink="">
      <xdr:nvSpPr>
        <xdr:cNvPr id="845" name="【公民館】&#10;一人当たり面積平均値テキスト">
          <a:extLst>
            <a:ext uri="{FF2B5EF4-FFF2-40B4-BE49-F238E27FC236}">
              <a16:creationId xmlns:a16="http://schemas.microsoft.com/office/drawing/2014/main" id="{D0FBFC80-FD2A-4C0A-BF8C-4B60E3DB44BE}"/>
            </a:ext>
          </a:extLst>
        </xdr:cNvPr>
        <xdr:cNvSpPr txBox="1"/>
      </xdr:nvSpPr>
      <xdr:spPr>
        <a:xfrm>
          <a:off x="22199600" y="1785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846" name="フローチャート: 判断 845">
          <a:extLst>
            <a:ext uri="{FF2B5EF4-FFF2-40B4-BE49-F238E27FC236}">
              <a16:creationId xmlns:a16="http://schemas.microsoft.com/office/drawing/2014/main" id="{529B0771-E60F-4B0E-B232-E6C3F9556065}"/>
            </a:ext>
          </a:extLst>
        </xdr:cNvPr>
        <xdr:cNvSpPr/>
      </xdr:nvSpPr>
      <xdr:spPr>
        <a:xfrm>
          <a:off x="22110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847" name="フローチャート: 判断 846">
          <a:extLst>
            <a:ext uri="{FF2B5EF4-FFF2-40B4-BE49-F238E27FC236}">
              <a16:creationId xmlns:a16="http://schemas.microsoft.com/office/drawing/2014/main" id="{17E4F1E8-7C7F-4475-AE36-BE61FDF41142}"/>
            </a:ext>
          </a:extLst>
        </xdr:cNvPr>
        <xdr:cNvSpPr/>
      </xdr:nvSpPr>
      <xdr:spPr>
        <a:xfrm>
          <a:off x="21272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48" name="フローチャート: 判断 847">
          <a:extLst>
            <a:ext uri="{FF2B5EF4-FFF2-40B4-BE49-F238E27FC236}">
              <a16:creationId xmlns:a16="http://schemas.microsoft.com/office/drawing/2014/main" id="{656122AE-A443-45E7-96F6-5E76BC82641B}"/>
            </a:ext>
          </a:extLst>
        </xdr:cNvPr>
        <xdr:cNvSpPr/>
      </xdr:nvSpPr>
      <xdr:spPr>
        <a:xfrm>
          <a:off x="20383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849" name="フローチャート: 判断 848">
          <a:extLst>
            <a:ext uri="{FF2B5EF4-FFF2-40B4-BE49-F238E27FC236}">
              <a16:creationId xmlns:a16="http://schemas.microsoft.com/office/drawing/2014/main" id="{E30E49B9-7237-480A-B3D2-6231E537CA29}"/>
            </a:ext>
          </a:extLst>
        </xdr:cNvPr>
        <xdr:cNvSpPr/>
      </xdr:nvSpPr>
      <xdr:spPr>
        <a:xfrm>
          <a:off x="19494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C0C7D758-8D5C-4EEA-BC66-CE6C9EB175F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E30347E2-4234-4D6D-94DE-9444C181455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D8B362D0-AF52-41B8-8644-9239461AAD2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A076D7F8-3F48-4B0A-AC89-FBB5DDD291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A1D672A6-A938-4ED3-BADD-0595F59AD27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58057</xdr:rowOff>
    </xdr:from>
    <xdr:to>
      <xdr:col>116</xdr:col>
      <xdr:colOff>114300</xdr:colOff>
      <xdr:row>108</xdr:row>
      <xdr:rowOff>159657</xdr:rowOff>
    </xdr:to>
    <xdr:sp macro="" textlink="">
      <xdr:nvSpPr>
        <xdr:cNvPr id="855" name="楕円 854">
          <a:extLst>
            <a:ext uri="{FF2B5EF4-FFF2-40B4-BE49-F238E27FC236}">
              <a16:creationId xmlns:a16="http://schemas.microsoft.com/office/drawing/2014/main" id="{8087800F-D18B-42EF-9914-E7D09E4E4F1B}"/>
            </a:ext>
          </a:extLst>
        </xdr:cNvPr>
        <xdr:cNvSpPr/>
      </xdr:nvSpPr>
      <xdr:spPr>
        <a:xfrm>
          <a:off x="22110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144434</xdr:rowOff>
    </xdr:from>
    <xdr:ext cx="469744" cy="259045"/>
    <xdr:sp macro="" textlink="">
      <xdr:nvSpPr>
        <xdr:cNvPr id="856" name="【公民館】&#10;一人当たり面積該当値テキスト">
          <a:extLst>
            <a:ext uri="{FF2B5EF4-FFF2-40B4-BE49-F238E27FC236}">
              <a16:creationId xmlns:a16="http://schemas.microsoft.com/office/drawing/2014/main" id="{91288831-6731-48F4-AC0C-3D37EF07BF1D}"/>
            </a:ext>
          </a:extLst>
        </xdr:cNvPr>
        <xdr:cNvSpPr txBox="1"/>
      </xdr:nvSpPr>
      <xdr:spPr>
        <a:xfrm>
          <a:off x="22199600" y="184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58057</xdr:rowOff>
    </xdr:from>
    <xdr:to>
      <xdr:col>112</xdr:col>
      <xdr:colOff>38100</xdr:colOff>
      <xdr:row>108</xdr:row>
      <xdr:rowOff>159657</xdr:rowOff>
    </xdr:to>
    <xdr:sp macro="" textlink="">
      <xdr:nvSpPr>
        <xdr:cNvPr id="857" name="楕円 856">
          <a:extLst>
            <a:ext uri="{FF2B5EF4-FFF2-40B4-BE49-F238E27FC236}">
              <a16:creationId xmlns:a16="http://schemas.microsoft.com/office/drawing/2014/main" id="{20A0ED1E-325E-49C3-944D-B5C26B7FE766}"/>
            </a:ext>
          </a:extLst>
        </xdr:cNvPr>
        <xdr:cNvSpPr/>
      </xdr:nvSpPr>
      <xdr:spPr>
        <a:xfrm>
          <a:off x="2127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108857</xdr:rowOff>
    </xdr:from>
    <xdr:to>
      <xdr:col>116</xdr:col>
      <xdr:colOff>63500</xdr:colOff>
      <xdr:row>108</xdr:row>
      <xdr:rowOff>108857</xdr:rowOff>
    </xdr:to>
    <xdr:cxnSp macro="">
      <xdr:nvCxnSpPr>
        <xdr:cNvPr id="858" name="直線コネクタ 857">
          <a:extLst>
            <a:ext uri="{FF2B5EF4-FFF2-40B4-BE49-F238E27FC236}">
              <a16:creationId xmlns:a16="http://schemas.microsoft.com/office/drawing/2014/main" id="{34DF5B25-1652-422B-B840-3C314E55488E}"/>
            </a:ext>
          </a:extLst>
        </xdr:cNvPr>
        <xdr:cNvCxnSpPr/>
      </xdr:nvCxnSpPr>
      <xdr:spPr>
        <a:xfrm>
          <a:off x="21323300" y="1862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859" name="楕円 858">
          <a:extLst>
            <a:ext uri="{FF2B5EF4-FFF2-40B4-BE49-F238E27FC236}">
              <a16:creationId xmlns:a16="http://schemas.microsoft.com/office/drawing/2014/main" id="{40DEF172-1E26-4825-9F5F-6FFE9CBD85EB}"/>
            </a:ext>
          </a:extLst>
        </xdr:cNvPr>
        <xdr:cNvSpPr/>
      </xdr:nvSpPr>
      <xdr:spPr>
        <a:xfrm>
          <a:off x="20383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108857</xdr:rowOff>
    </xdr:from>
    <xdr:to>
      <xdr:col>111</xdr:col>
      <xdr:colOff>177800</xdr:colOff>
      <xdr:row>108</xdr:row>
      <xdr:rowOff>108857</xdr:rowOff>
    </xdr:to>
    <xdr:cxnSp macro="">
      <xdr:nvCxnSpPr>
        <xdr:cNvPr id="860" name="直線コネクタ 859">
          <a:extLst>
            <a:ext uri="{FF2B5EF4-FFF2-40B4-BE49-F238E27FC236}">
              <a16:creationId xmlns:a16="http://schemas.microsoft.com/office/drawing/2014/main" id="{279E51F2-A4F3-4621-9FB4-E71C44E1F52D}"/>
            </a:ext>
          </a:extLst>
        </xdr:cNvPr>
        <xdr:cNvCxnSpPr/>
      </xdr:nvCxnSpPr>
      <xdr:spPr>
        <a:xfrm>
          <a:off x="20434300" y="1862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58057</xdr:rowOff>
    </xdr:from>
    <xdr:to>
      <xdr:col>102</xdr:col>
      <xdr:colOff>165100</xdr:colOff>
      <xdr:row>108</xdr:row>
      <xdr:rowOff>159657</xdr:rowOff>
    </xdr:to>
    <xdr:sp macro="" textlink="">
      <xdr:nvSpPr>
        <xdr:cNvPr id="861" name="楕円 860">
          <a:extLst>
            <a:ext uri="{FF2B5EF4-FFF2-40B4-BE49-F238E27FC236}">
              <a16:creationId xmlns:a16="http://schemas.microsoft.com/office/drawing/2014/main" id="{36D4AD1C-6EA1-4B9F-B95D-D2D7ABD16A20}"/>
            </a:ext>
          </a:extLst>
        </xdr:cNvPr>
        <xdr:cNvSpPr/>
      </xdr:nvSpPr>
      <xdr:spPr>
        <a:xfrm>
          <a:off x="19494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108857</xdr:rowOff>
    </xdr:from>
    <xdr:to>
      <xdr:col>107</xdr:col>
      <xdr:colOff>50800</xdr:colOff>
      <xdr:row>108</xdr:row>
      <xdr:rowOff>108857</xdr:rowOff>
    </xdr:to>
    <xdr:cxnSp macro="">
      <xdr:nvCxnSpPr>
        <xdr:cNvPr id="862" name="直線コネクタ 861">
          <a:extLst>
            <a:ext uri="{FF2B5EF4-FFF2-40B4-BE49-F238E27FC236}">
              <a16:creationId xmlns:a16="http://schemas.microsoft.com/office/drawing/2014/main" id="{3BBE490D-CDAA-4B0A-A675-FA0639DDDD65}"/>
            </a:ext>
          </a:extLst>
        </xdr:cNvPr>
        <xdr:cNvCxnSpPr/>
      </xdr:nvCxnSpPr>
      <xdr:spPr>
        <a:xfrm>
          <a:off x="19545300" y="1862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863" name="n_1aveValue【公民館】&#10;一人当たり面積">
          <a:extLst>
            <a:ext uri="{FF2B5EF4-FFF2-40B4-BE49-F238E27FC236}">
              <a16:creationId xmlns:a16="http://schemas.microsoft.com/office/drawing/2014/main" id="{608AFE4A-A8C9-4D74-884E-E2520F536062}"/>
            </a:ext>
          </a:extLst>
        </xdr:cNvPr>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864" name="n_2aveValue【公民館】&#10;一人当たり面積">
          <a:extLst>
            <a:ext uri="{FF2B5EF4-FFF2-40B4-BE49-F238E27FC236}">
              <a16:creationId xmlns:a16="http://schemas.microsoft.com/office/drawing/2014/main" id="{38DCAC77-BD3D-4DDE-999D-AD28B620A8ED}"/>
            </a:ext>
          </a:extLst>
        </xdr:cNvPr>
        <xdr:cNvSpPr txBox="1"/>
      </xdr:nvSpPr>
      <xdr:spPr>
        <a:xfrm>
          <a:off x="20199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102706</xdr:rowOff>
    </xdr:from>
    <xdr:ext cx="469744" cy="259045"/>
    <xdr:sp macro="" textlink="">
      <xdr:nvSpPr>
        <xdr:cNvPr id="865" name="n_3aveValue【公民館】&#10;一人当たり面積">
          <a:extLst>
            <a:ext uri="{FF2B5EF4-FFF2-40B4-BE49-F238E27FC236}">
              <a16:creationId xmlns:a16="http://schemas.microsoft.com/office/drawing/2014/main" id="{5F931C01-ADFD-4933-B50A-DE839DBF351A}"/>
            </a:ext>
          </a:extLst>
        </xdr:cNvPr>
        <xdr:cNvSpPr txBox="1"/>
      </xdr:nvSpPr>
      <xdr:spPr>
        <a:xfrm>
          <a:off x="19310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150784</xdr:rowOff>
    </xdr:from>
    <xdr:ext cx="469744" cy="259045"/>
    <xdr:sp macro="" textlink="">
      <xdr:nvSpPr>
        <xdr:cNvPr id="866" name="n_1mainValue【公民館】&#10;一人当たり面積">
          <a:extLst>
            <a:ext uri="{FF2B5EF4-FFF2-40B4-BE49-F238E27FC236}">
              <a16:creationId xmlns:a16="http://schemas.microsoft.com/office/drawing/2014/main" id="{05F84C1A-FAD6-4EBD-BE96-D55D9FF915AD}"/>
            </a:ext>
          </a:extLst>
        </xdr:cNvPr>
        <xdr:cNvSpPr txBox="1"/>
      </xdr:nvSpPr>
      <xdr:spPr>
        <a:xfrm>
          <a:off x="21075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867" name="n_2mainValue【公民館】&#10;一人当たり面積">
          <a:extLst>
            <a:ext uri="{FF2B5EF4-FFF2-40B4-BE49-F238E27FC236}">
              <a16:creationId xmlns:a16="http://schemas.microsoft.com/office/drawing/2014/main" id="{10956873-6FB0-4044-959F-E08D9E5F1122}"/>
            </a:ext>
          </a:extLst>
        </xdr:cNvPr>
        <xdr:cNvSpPr txBox="1"/>
      </xdr:nvSpPr>
      <xdr:spPr>
        <a:xfrm>
          <a:off x="20199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150784</xdr:rowOff>
    </xdr:from>
    <xdr:ext cx="469744" cy="259045"/>
    <xdr:sp macro="" textlink="">
      <xdr:nvSpPr>
        <xdr:cNvPr id="868" name="n_3mainValue【公民館】&#10;一人当たり面積">
          <a:extLst>
            <a:ext uri="{FF2B5EF4-FFF2-40B4-BE49-F238E27FC236}">
              <a16:creationId xmlns:a16="http://schemas.microsoft.com/office/drawing/2014/main" id="{5E2D04F6-66C2-41B3-9372-1419AC00F7E4}"/>
            </a:ext>
          </a:extLst>
        </xdr:cNvPr>
        <xdr:cNvSpPr txBox="1"/>
      </xdr:nvSpPr>
      <xdr:spPr>
        <a:xfrm>
          <a:off x="19310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9" name="正方形/長方形 868">
          <a:extLst>
            <a:ext uri="{FF2B5EF4-FFF2-40B4-BE49-F238E27FC236}">
              <a16:creationId xmlns:a16="http://schemas.microsoft.com/office/drawing/2014/main" id="{9F1FB564-CE8A-407E-89F0-603927FB078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0" name="正方形/長方形 869">
          <a:extLst>
            <a:ext uri="{FF2B5EF4-FFF2-40B4-BE49-F238E27FC236}">
              <a16:creationId xmlns:a16="http://schemas.microsoft.com/office/drawing/2014/main" id="{8FA732DB-71FE-49F7-B573-10459627FC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1" name="テキスト ボックス 870">
          <a:extLst>
            <a:ext uri="{FF2B5EF4-FFF2-40B4-BE49-F238E27FC236}">
              <a16:creationId xmlns:a16="http://schemas.microsoft.com/office/drawing/2014/main" id="{0082A385-93BC-4398-8F52-57701F3D657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本市では、高度経済成長期及び人口増加が著しかった昭和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を中心に、庁舎、学校、公営住宅等を集中的に整備してきた。これらの公共施設のうち、公営住宅及び学校施設については、本市で保有する有形固定資産の大きな割合を占める状況にあり、また、有形固定資産減価償却率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％を超えていることからも施設の老朽化が進んでいることが分かる。このため、学校、市営住宅においては、平成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個別長寿命化計画を策定し、今後、その他の施設についても、令和元年度中に個別施設計画の策定を予定しており、これらの計画等に基づき計画的な維持修繕に取り組むことで、財政負担の軽減や施設の長寿命化を図る。なお、公民館については、熊本地震で被災した建物の建て替えを行</a:t>
          </a:r>
          <a:r>
            <a:rPr lang="ja-JP" altLang="ja-JP" sz="1100">
              <a:solidFill>
                <a:schemeClr val="dk1"/>
              </a:solidFill>
              <a:effectLst/>
              <a:latin typeface="+mn-lt"/>
              <a:ea typeface="+mn-ea"/>
              <a:cs typeface="+mn-cs"/>
            </a:rPr>
            <a:t>ったことから、平成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年度の有形固定資産減価償却率が大きく下がっている。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6C06E3-709D-4934-AB6E-EB426B07128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A30124-06D0-48F8-B544-0B6428251E3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E335A87-FBA0-400D-9D6D-0E169AFE5C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10F5CB-58D6-436F-B791-388289009E8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B2A785-BF57-437B-B4C3-EE6F5D39206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71324F7-7F5D-4F1D-BC89-32ABE61BF6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8151E3-3C7E-4597-83CA-83C3FAA9E7A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E90FE0-182E-4A00-BEB9-22ED4589FB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304C82-64C1-4E22-B02F-466A78BB624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835F16A-A510-4310-9A8D-856FFCB0528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734,105
728,178
390.32
393,708,361
382,888,282
6,421,192
191,297,285
454,325,134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5AB540-FFE0-4411-8EC2-CFD579DFE15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4CF98D-E9B2-4E8E-B569-189615EFCE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AE22C94-5318-4D41-B482-C935B9567ED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4A04B3-F298-4E8C-9CE4-92845AD4EB4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6D5CB2-76A8-4186-B787-9CA1F461F21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956EB3D-1329-4ABB-A881-F8AACD9CD58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7818AF2-4CB3-428B-874B-5011C2C8ED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766D2AA-8985-4944-8836-C9292A5FEB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5980CB-2890-40A6-B064-56653D3CDB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34D5E1-3898-40D7-B27C-CF010FF46C7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600E3B6-F119-4F5C-8E63-03FF80D3BC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91F086E-B897-48AE-B0BC-E20222ECADD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626E06-B5DC-4F20-8D9E-5022AC3A166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E78752-9DBA-454E-A680-4F123513CCA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E13074-4475-400C-926B-0E91035F96F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4E723C8-A382-4D5F-8D20-1BE62F4603A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6A1DCD1-5095-4B9F-B9DE-83BDED057EE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5D6B8FF-392C-4725-9000-09D58457B1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D90791E-612B-4C0C-89B0-B708C4E559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093FE1F-89C3-46C2-A6CB-5B4B75F5979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24974EF-A753-423A-A371-30072BA16C9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1FA30AC-29AA-41FF-9B15-F7212713CFE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BD97A00-1A91-4FF3-BA4F-74E654E6B38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8075155-C40D-4685-88D3-FFF761C7D38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645CAC4-3CB5-40DD-B264-7F436BA72EE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8233612-9ABD-4ADD-AE34-A3FA8C17B28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B0B74D1-CFFD-45A3-9C67-612AC38E1A4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0B0C480-894A-4BA3-B45C-A9F825AFB6A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6776DB8-C306-414B-B9E7-E024CE2221B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838B620-BEE6-49C9-9B15-4E05AC5DC29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3974D3B9-2AD4-4AC0-9046-68F18C7034FD}"/>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26984039-8988-4791-A505-28C840357D2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FB15D840-2335-4405-A75E-B83D56F11491}"/>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2B529691-3CAA-40F6-A199-CA019D90733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3B0A75E4-9C9F-4F82-8D36-FF3F30E859A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02ECABFA-0C52-4E03-9ABF-B74D560B71C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EB201511-5D40-4B9C-A96D-686DAD642EB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1317A89F-C6E4-43F2-83FF-E52CAB9B679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91ED4084-A99E-45A4-8FA5-A044F00DD22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3AEC9855-DA03-45E9-8477-D48128146E4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400B5887-7372-489F-886E-B24AB3FED34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C249FA82-4AE5-46AD-8BDA-AB0E8D68E09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F8585454-FAC9-4027-84B7-F75EFA228738}"/>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00965D9A-A66B-4497-9396-A6D2E758337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a:extLst>
            <a:ext uri="{FF2B5EF4-FFF2-40B4-BE49-F238E27FC236}">
              <a16:creationId xmlns:a16="http://schemas.microsoft.com/office/drawing/2014/main" id="{BC6A4CC0-B91C-4111-85C8-561056AFA9C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EE339E0-62B5-4708-94EB-BDEBCA3E619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123553</xdr:rowOff>
    </xdr:from>
    <xdr:to>
      <xdr:col>24</xdr:col>
      <xdr:colOff>62865</xdr:colOff>
      <xdr:row>40</xdr:row>
      <xdr:rowOff>72934</xdr:rowOff>
    </xdr:to>
    <xdr:cxnSp macro="">
      <xdr:nvCxnSpPr>
        <xdr:cNvPr id="58" name="直線コネクタ 57">
          <a:extLst>
            <a:ext uri="{FF2B5EF4-FFF2-40B4-BE49-F238E27FC236}">
              <a16:creationId xmlns:a16="http://schemas.microsoft.com/office/drawing/2014/main" id="{A684CBA7-5B72-4687-9DAC-795DF7D97678}"/>
            </a:ext>
          </a:extLst>
        </xdr:cNvPr>
        <xdr:cNvCxnSpPr/>
      </xdr:nvCxnSpPr>
      <xdr:spPr>
        <a:xfrm flipV="1">
          <a:off x="4634865" y="5781403"/>
          <a:ext cx="0" cy="1149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05F8FDE0-71F4-412A-B9E2-ED3D6E2CB6E3}"/>
            </a:ext>
          </a:extLst>
        </xdr:cNvPr>
        <xdr:cNvSpPr txBox="1"/>
      </xdr:nvSpPr>
      <xdr:spPr>
        <a:xfrm>
          <a:off x="4673600" y="693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72934</xdr:rowOff>
    </xdr:from>
    <xdr:to>
      <xdr:col>24</xdr:col>
      <xdr:colOff>152400</xdr:colOff>
      <xdr:row>40</xdr:row>
      <xdr:rowOff>72934</xdr:rowOff>
    </xdr:to>
    <xdr:cxnSp macro="">
      <xdr:nvCxnSpPr>
        <xdr:cNvPr id="60" name="直線コネクタ 59">
          <a:extLst>
            <a:ext uri="{FF2B5EF4-FFF2-40B4-BE49-F238E27FC236}">
              <a16:creationId xmlns:a16="http://schemas.microsoft.com/office/drawing/2014/main" id="{C20EB4A2-1E5D-4605-B028-E43057EF22E3}"/>
            </a:ext>
          </a:extLst>
        </xdr:cNvPr>
        <xdr:cNvCxnSpPr/>
      </xdr:nvCxnSpPr>
      <xdr:spPr>
        <a:xfrm>
          <a:off x="4546600" y="693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70230</xdr:rowOff>
    </xdr:from>
    <xdr:ext cx="405111" cy="259045"/>
    <xdr:sp macro="" textlink="">
      <xdr:nvSpPr>
        <xdr:cNvPr id="61" name="【図書館】&#10;有形固定資産減価償却率最大値テキスト">
          <a:extLst>
            <a:ext uri="{FF2B5EF4-FFF2-40B4-BE49-F238E27FC236}">
              <a16:creationId xmlns:a16="http://schemas.microsoft.com/office/drawing/2014/main" id="{A590CC1D-85EE-471B-877F-844772B2EF51}"/>
            </a:ext>
          </a:extLst>
        </xdr:cNvPr>
        <xdr:cNvSpPr txBox="1"/>
      </xdr:nvSpPr>
      <xdr:spPr>
        <a:xfrm>
          <a:off x="4673600" y="555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123553</xdr:rowOff>
    </xdr:from>
    <xdr:to>
      <xdr:col>24</xdr:col>
      <xdr:colOff>152400</xdr:colOff>
      <xdr:row>33</xdr:row>
      <xdr:rowOff>123553</xdr:rowOff>
    </xdr:to>
    <xdr:cxnSp macro="">
      <xdr:nvCxnSpPr>
        <xdr:cNvPr id="62" name="直線コネクタ 61">
          <a:extLst>
            <a:ext uri="{FF2B5EF4-FFF2-40B4-BE49-F238E27FC236}">
              <a16:creationId xmlns:a16="http://schemas.microsoft.com/office/drawing/2014/main" id="{1DE936C5-5452-44E2-B442-1E2B423A00B9}"/>
            </a:ext>
          </a:extLst>
        </xdr:cNvPr>
        <xdr:cNvCxnSpPr/>
      </xdr:nvCxnSpPr>
      <xdr:spPr>
        <a:xfrm>
          <a:off x="4546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89099</xdr:rowOff>
    </xdr:from>
    <xdr:ext cx="405111" cy="259045"/>
    <xdr:sp macro="" textlink="">
      <xdr:nvSpPr>
        <xdr:cNvPr id="63" name="【図書館】&#10;有形固定資産減価償却率平均値テキスト">
          <a:extLst>
            <a:ext uri="{FF2B5EF4-FFF2-40B4-BE49-F238E27FC236}">
              <a16:creationId xmlns:a16="http://schemas.microsoft.com/office/drawing/2014/main" id="{47087027-0022-4519-9D8F-36443F62A68B}"/>
            </a:ext>
          </a:extLst>
        </xdr:cNvPr>
        <xdr:cNvSpPr txBox="1"/>
      </xdr:nvSpPr>
      <xdr:spPr>
        <a:xfrm>
          <a:off x="4673600" y="626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64" name="フローチャート: 判断 63">
          <a:extLst>
            <a:ext uri="{FF2B5EF4-FFF2-40B4-BE49-F238E27FC236}">
              <a16:creationId xmlns:a16="http://schemas.microsoft.com/office/drawing/2014/main" id="{5E811AF8-D7AA-4D89-938C-327592AE65B7}"/>
            </a:ext>
          </a:extLst>
        </xdr:cNvPr>
        <xdr:cNvSpPr/>
      </xdr:nvSpPr>
      <xdr:spPr>
        <a:xfrm>
          <a:off x="4584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5B5211D5-4D9D-41D2-8DA0-8A90E5931A66}"/>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111942</xdr:rowOff>
    </xdr:from>
    <xdr:to>
      <xdr:col>15</xdr:col>
      <xdr:colOff>101600</xdr:colOff>
      <xdr:row>38</xdr:row>
      <xdr:rowOff>42092</xdr:rowOff>
    </xdr:to>
    <xdr:sp macro="" textlink="">
      <xdr:nvSpPr>
        <xdr:cNvPr id="66" name="フローチャート: 判断 65">
          <a:extLst>
            <a:ext uri="{FF2B5EF4-FFF2-40B4-BE49-F238E27FC236}">
              <a16:creationId xmlns:a16="http://schemas.microsoft.com/office/drawing/2014/main" id="{921B74C9-FFCE-4BC9-A10B-E5A056CD2555}"/>
            </a:ext>
          </a:extLst>
        </xdr:cNvPr>
        <xdr:cNvSpPr/>
      </xdr:nvSpPr>
      <xdr:spPr>
        <a:xfrm>
          <a:off x="2857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7" name="フローチャート: 判断 66">
          <a:extLst>
            <a:ext uri="{FF2B5EF4-FFF2-40B4-BE49-F238E27FC236}">
              <a16:creationId xmlns:a16="http://schemas.microsoft.com/office/drawing/2014/main" id="{89CB080F-E12C-45CB-89AD-2081B7DB7317}"/>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09EE223-E807-4338-BF2F-9925873785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4A8378-DE7B-4446-BBE8-269ADA6028D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BB575D5-CCEF-470D-91E8-C705913614F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4064E9B-76D0-4E76-B7D5-87BA76038F2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B76B479-0CFA-4E97-9AF5-ECAD96B7C56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108676</xdr:rowOff>
    </xdr:from>
    <xdr:to>
      <xdr:col>24</xdr:col>
      <xdr:colOff>114300</xdr:colOff>
      <xdr:row>40</xdr:row>
      <xdr:rowOff>38826</xdr:rowOff>
    </xdr:to>
    <xdr:sp macro="" textlink="">
      <xdr:nvSpPr>
        <xdr:cNvPr id="73" name="楕円 72">
          <a:extLst>
            <a:ext uri="{FF2B5EF4-FFF2-40B4-BE49-F238E27FC236}">
              <a16:creationId xmlns:a16="http://schemas.microsoft.com/office/drawing/2014/main" id="{B41C9223-AFCC-428F-872A-54B94C5C7117}"/>
            </a:ext>
          </a:extLst>
        </xdr:cNvPr>
        <xdr:cNvSpPr/>
      </xdr:nvSpPr>
      <xdr:spPr>
        <a:xfrm>
          <a:off x="45847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23603</xdr:rowOff>
    </xdr:from>
    <xdr:ext cx="405111" cy="259045"/>
    <xdr:sp macro="" textlink="">
      <xdr:nvSpPr>
        <xdr:cNvPr id="74" name="【図書館】&#10;有形固定資産減価償却率該当値テキスト">
          <a:extLst>
            <a:ext uri="{FF2B5EF4-FFF2-40B4-BE49-F238E27FC236}">
              <a16:creationId xmlns:a16="http://schemas.microsoft.com/office/drawing/2014/main" id="{1EB6DC89-29AE-4069-A14F-2301DE1661F3}"/>
            </a:ext>
          </a:extLst>
        </xdr:cNvPr>
        <xdr:cNvSpPr txBox="1"/>
      </xdr:nvSpPr>
      <xdr:spPr>
        <a:xfrm>
          <a:off x="4673600" y="671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28666</xdr:rowOff>
    </xdr:from>
    <xdr:to>
      <xdr:col>20</xdr:col>
      <xdr:colOff>38100</xdr:colOff>
      <xdr:row>40</xdr:row>
      <xdr:rowOff>130266</xdr:rowOff>
    </xdr:to>
    <xdr:sp macro="" textlink="">
      <xdr:nvSpPr>
        <xdr:cNvPr id="75" name="楕円 74">
          <a:extLst>
            <a:ext uri="{FF2B5EF4-FFF2-40B4-BE49-F238E27FC236}">
              <a16:creationId xmlns:a16="http://schemas.microsoft.com/office/drawing/2014/main" id="{1A8828C2-930F-454A-A2FB-39A61FE6FC24}"/>
            </a:ext>
          </a:extLst>
        </xdr:cNvPr>
        <xdr:cNvSpPr/>
      </xdr:nvSpPr>
      <xdr:spPr>
        <a:xfrm>
          <a:off x="3746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159476</xdr:rowOff>
    </xdr:from>
    <xdr:to>
      <xdr:col>24</xdr:col>
      <xdr:colOff>63500</xdr:colOff>
      <xdr:row>40</xdr:row>
      <xdr:rowOff>79466</xdr:rowOff>
    </xdr:to>
    <xdr:cxnSp macro="">
      <xdr:nvCxnSpPr>
        <xdr:cNvPr id="76" name="直線コネクタ 75">
          <a:extLst>
            <a:ext uri="{FF2B5EF4-FFF2-40B4-BE49-F238E27FC236}">
              <a16:creationId xmlns:a16="http://schemas.microsoft.com/office/drawing/2014/main" id="{7994D05A-0C83-4F0C-9EF2-7AB6E2BBE913}"/>
            </a:ext>
          </a:extLst>
        </xdr:cNvPr>
        <xdr:cNvCxnSpPr/>
      </xdr:nvCxnSpPr>
      <xdr:spPr>
        <a:xfrm flipV="1">
          <a:off x="3797300" y="684602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133169</xdr:rowOff>
    </xdr:from>
    <xdr:to>
      <xdr:col>15</xdr:col>
      <xdr:colOff>101600</xdr:colOff>
      <xdr:row>41</xdr:row>
      <xdr:rowOff>63319</xdr:rowOff>
    </xdr:to>
    <xdr:sp macro="" textlink="">
      <xdr:nvSpPr>
        <xdr:cNvPr id="77" name="楕円 76">
          <a:extLst>
            <a:ext uri="{FF2B5EF4-FFF2-40B4-BE49-F238E27FC236}">
              <a16:creationId xmlns:a16="http://schemas.microsoft.com/office/drawing/2014/main" id="{82EE638D-7AF5-4324-B812-064199F5EFB7}"/>
            </a:ext>
          </a:extLst>
        </xdr:cNvPr>
        <xdr:cNvSpPr/>
      </xdr:nvSpPr>
      <xdr:spPr>
        <a:xfrm>
          <a:off x="2857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79466</xdr:rowOff>
    </xdr:from>
    <xdr:to>
      <xdr:col>19</xdr:col>
      <xdr:colOff>177800</xdr:colOff>
      <xdr:row>41</xdr:row>
      <xdr:rowOff>12519</xdr:rowOff>
    </xdr:to>
    <xdr:cxnSp macro="">
      <xdr:nvCxnSpPr>
        <xdr:cNvPr id="78" name="直線コネクタ 77">
          <a:extLst>
            <a:ext uri="{FF2B5EF4-FFF2-40B4-BE49-F238E27FC236}">
              <a16:creationId xmlns:a16="http://schemas.microsoft.com/office/drawing/2014/main" id="{1AE31CE2-4EA8-44C2-9A81-E904DBD169DB}"/>
            </a:ext>
          </a:extLst>
        </xdr:cNvPr>
        <xdr:cNvCxnSpPr/>
      </xdr:nvCxnSpPr>
      <xdr:spPr>
        <a:xfrm flipV="1">
          <a:off x="2908300" y="693746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10704</xdr:rowOff>
    </xdr:from>
    <xdr:to>
      <xdr:col>10</xdr:col>
      <xdr:colOff>165100</xdr:colOff>
      <xdr:row>41</xdr:row>
      <xdr:rowOff>112304</xdr:rowOff>
    </xdr:to>
    <xdr:sp macro="" textlink="">
      <xdr:nvSpPr>
        <xdr:cNvPr id="79" name="楕円 78">
          <a:extLst>
            <a:ext uri="{FF2B5EF4-FFF2-40B4-BE49-F238E27FC236}">
              <a16:creationId xmlns:a16="http://schemas.microsoft.com/office/drawing/2014/main" id="{B599B954-0A58-4F98-97AA-5B79D5A6BE91}"/>
            </a:ext>
          </a:extLst>
        </xdr:cNvPr>
        <xdr:cNvSpPr/>
      </xdr:nvSpPr>
      <xdr:spPr>
        <a:xfrm>
          <a:off x="1968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12519</xdr:rowOff>
    </xdr:from>
    <xdr:to>
      <xdr:col>15</xdr:col>
      <xdr:colOff>50800</xdr:colOff>
      <xdr:row>41</xdr:row>
      <xdr:rowOff>61504</xdr:rowOff>
    </xdr:to>
    <xdr:cxnSp macro="">
      <xdr:nvCxnSpPr>
        <xdr:cNvPr id="80" name="直線コネクタ 79">
          <a:extLst>
            <a:ext uri="{FF2B5EF4-FFF2-40B4-BE49-F238E27FC236}">
              <a16:creationId xmlns:a16="http://schemas.microsoft.com/office/drawing/2014/main" id="{E180ABA9-7B02-4254-A811-3D3CA490F0E1}"/>
            </a:ext>
          </a:extLst>
        </xdr:cNvPr>
        <xdr:cNvCxnSpPr/>
      </xdr:nvCxnSpPr>
      <xdr:spPr>
        <a:xfrm flipV="1">
          <a:off x="2019300" y="704196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1" name="n_1aveValue【図書館】&#10;有形固定資産減価償却率">
          <a:extLst>
            <a:ext uri="{FF2B5EF4-FFF2-40B4-BE49-F238E27FC236}">
              <a16:creationId xmlns:a16="http://schemas.microsoft.com/office/drawing/2014/main" id="{D4ED119F-AEFC-407E-A279-26EF8156278D}"/>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58619</xdr:rowOff>
    </xdr:from>
    <xdr:ext cx="405111" cy="259045"/>
    <xdr:sp macro="" textlink="">
      <xdr:nvSpPr>
        <xdr:cNvPr id="82" name="n_2aveValue【図書館】&#10;有形固定資産減価償却率">
          <a:extLst>
            <a:ext uri="{FF2B5EF4-FFF2-40B4-BE49-F238E27FC236}">
              <a16:creationId xmlns:a16="http://schemas.microsoft.com/office/drawing/2014/main" id="{030E5A22-ADDD-46D0-B06C-BF77A21A4AB4}"/>
            </a:ext>
          </a:extLst>
        </xdr:cNvPr>
        <xdr:cNvSpPr txBox="1"/>
      </xdr:nvSpPr>
      <xdr:spPr>
        <a:xfrm>
          <a:off x="2705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3" name="n_3aveValue【図書館】&#10;有形固定資産減価償却率">
          <a:extLst>
            <a:ext uri="{FF2B5EF4-FFF2-40B4-BE49-F238E27FC236}">
              <a16:creationId xmlns:a16="http://schemas.microsoft.com/office/drawing/2014/main" id="{DDD21874-121E-4284-A955-C4B072E0DB8B}"/>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121393</xdr:rowOff>
    </xdr:from>
    <xdr:ext cx="405111" cy="259045"/>
    <xdr:sp macro="" textlink="">
      <xdr:nvSpPr>
        <xdr:cNvPr id="84" name="n_1mainValue【図書館】&#10;有形固定資産減価償却率">
          <a:extLst>
            <a:ext uri="{FF2B5EF4-FFF2-40B4-BE49-F238E27FC236}">
              <a16:creationId xmlns:a16="http://schemas.microsoft.com/office/drawing/2014/main" id="{34BE6F47-3370-417E-8108-8EB5783B7653}"/>
            </a:ext>
          </a:extLst>
        </xdr:cNvPr>
        <xdr:cNvSpPr txBox="1"/>
      </xdr:nvSpPr>
      <xdr:spPr>
        <a:xfrm>
          <a:off x="35820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54446</xdr:rowOff>
    </xdr:from>
    <xdr:ext cx="405111" cy="259045"/>
    <xdr:sp macro="" textlink="">
      <xdr:nvSpPr>
        <xdr:cNvPr id="85" name="n_2mainValue【図書館】&#10;有形固定資産減価償却率">
          <a:extLst>
            <a:ext uri="{FF2B5EF4-FFF2-40B4-BE49-F238E27FC236}">
              <a16:creationId xmlns:a16="http://schemas.microsoft.com/office/drawing/2014/main" id="{99B34754-6648-4775-9512-14D1D52AECA8}"/>
            </a:ext>
          </a:extLst>
        </xdr:cNvPr>
        <xdr:cNvSpPr txBox="1"/>
      </xdr:nvSpPr>
      <xdr:spPr>
        <a:xfrm>
          <a:off x="2705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103431</xdr:rowOff>
    </xdr:from>
    <xdr:ext cx="405111" cy="259045"/>
    <xdr:sp macro="" textlink="">
      <xdr:nvSpPr>
        <xdr:cNvPr id="86" name="n_3mainValue【図書館】&#10;有形固定資産減価償却率">
          <a:extLst>
            <a:ext uri="{FF2B5EF4-FFF2-40B4-BE49-F238E27FC236}">
              <a16:creationId xmlns:a16="http://schemas.microsoft.com/office/drawing/2014/main" id="{6D3A7286-EB2C-4946-99D0-3389E3C71004}"/>
            </a:ext>
          </a:extLst>
        </xdr:cNvPr>
        <xdr:cNvSpPr txBox="1"/>
      </xdr:nvSpPr>
      <xdr:spPr>
        <a:xfrm>
          <a:off x="18167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305D6208-E419-44D1-9CDE-9A5F870A780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F1286A6B-0AE5-4011-A68F-01DD7F1FFEE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C3408562-C37D-43E7-8D14-B850970E15F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9FD522C9-5755-401F-8D61-C7F1361F58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3713092D-A0B0-4EDF-BE7B-07B786C2933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BA34A1D7-1449-4FF5-B2D1-5D3738E50A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2104B56D-A2F2-4E18-ACDE-D0D20D474CD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EC7D45CF-FB15-494E-A285-EFC540F5546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7A0FD713-2B7A-4001-BE8A-E859F98794B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B20CE679-CEFE-453D-9BBC-046F796F40A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7" name="テキスト ボックス 96">
          <a:extLst>
            <a:ext uri="{FF2B5EF4-FFF2-40B4-BE49-F238E27FC236}">
              <a16:creationId xmlns:a16="http://schemas.microsoft.com/office/drawing/2014/main" id="{97EAB525-DC45-4E45-A4BE-6A7CD333BC19}"/>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16288A00-1944-4115-B3DF-92EC209AA16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9D2CEF13-40E8-4BD9-8966-4C481C6570A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8E3D3CCE-4F70-4106-97A0-D0B98BE1AA9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a:extLst>
            <a:ext uri="{FF2B5EF4-FFF2-40B4-BE49-F238E27FC236}">
              <a16:creationId xmlns:a16="http://schemas.microsoft.com/office/drawing/2014/main" id="{D420B11C-C69C-4991-983E-4FE35F8EF32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D6401861-197E-489E-9356-721811876C3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a:extLst>
            <a:ext uri="{FF2B5EF4-FFF2-40B4-BE49-F238E27FC236}">
              <a16:creationId xmlns:a16="http://schemas.microsoft.com/office/drawing/2014/main" id="{59853A42-8699-4FA7-89F5-988B182C32F4}"/>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655870D9-CAB8-42EE-B7FF-70F09B8940C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a:extLst>
            <a:ext uri="{FF2B5EF4-FFF2-40B4-BE49-F238E27FC236}">
              <a16:creationId xmlns:a16="http://schemas.microsoft.com/office/drawing/2014/main" id="{A3AA3779-BC41-438F-8C59-42D28669550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CA192CD7-DF5F-48A6-B870-2D705C36F62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DE7E26D3-8C23-404C-8A41-767D9F4327B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A541532E-FC59-4AC6-B885-ACC77FE155F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9" name="直線コネクタ 108">
          <a:extLst>
            <a:ext uri="{FF2B5EF4-FFF2-40B4-BE49-F238E27FC236}">
              <a16:creationId xmlns:a16="http://schemas.microsoft.com/office/drawing/2014/main" id="{1ACAAEAF-56A8-448C-AB60-059D33703AC1}"/>
            </a:ext>
          </a:extLst>
        </xdr:cNvPr>
        <xdr:cNvCxnSpPr/>
      </xdr:nvCxnSpPr>
      <xdr:spPr>
        <a:xfrm flipV="1">
          <a:off x="10476865" y="569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a:extLst>
            <a:ext uri="{FF2B5EF4-FFF2-40B4-BE49-F238E27FC236}">
              <a16:creationId xmlns:a16="http://schemas.microsoft.com/office/drawing/2014/main" id="{FE786C13-F373-4243-BF59-35103AB085AB}"/>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a:extLst>
            <a:ext uri="{FF2B5EF4-FFF2-40B4-BE49-F238E27FC236}">
              <a16:creationId xmlns:a16="http://schemas.microsoft.com/office/drawing/2014/main" id="{05D795AF-E157-4C8F-AB83-9A07F91BFF3E}"/>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2" name="【図書館】&#10;一人当たり面積最大値テキスト">
          <a:extLst>
            <a:ext uri="{FF2B5EF4-FFF2-40B4-BE49-F238E27FC236}">
              <a16:creationId xmlns:a16="http://schemas.microsoft.com/office/drawing/2014/main" id="{66E52303-B893-4D85-AD0D-B7D2B916591D}"/>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3" name="直線コネクタ 112">
          <a:extLst>
            <a:ext uri="{FF2B5EF4-FFF2-40B4-BE49-F238E27FC236}">
              <a16:creationId xmlns:a16="http://schemas.microsoft.com/office/drawing/2014/main" id="{DC2326F3-03A1-4AAC-89F7-29C63F0A8683}"/>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14" name="【図書館】&#10;一人当たり面積平均値テキスト">
          <a:extLst>
            <a:ext uri="{FF2B5EF4-FFF2-40B4-BE49-F238E27FC236}">
              <a16:creationId xmlns:a16="http://schemas.microsoft.com/office/drawing/2014/main" id="{51CBE8D1-D37E-4D54-A3E9-2E920E6D9362}"/>
            </a:ext>
          </a:extLst>
        </xdr:cNvPr>
        <xdr:cNvSpPr txBox="1"/>
      </xdr:nvSpPr>
      <xdr:spPr>
        <a:xfrm>
          <a:off x="10515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5" name="フローチャート: 判断 114">
          <a:extLst>
            <a:ext uri="{FF2B5EF4-FFF2-40B4-BE49-F238E27FC236}">
              <a16:creationId xmlns:a16="http://schemas.microsoft.com/office/drawing/2014/main" id="{4DFC95BE-79AB-4902-BDD6-38E0AB420A21}"/>
            </a:ext>
          </a:extLst>
        </xdr:cNvPr>
        <xdr:cNvSpPr/>
      </xdr:nvSpPr>
      <xdr:spPr>
        <a:xfrm>
          <a:off x="10426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6" name="フローチャート: 判断 115">
          <a:extLst>
            <a:ext uri="{FF2B5EF4-FFF2-40B4-BE49-F238E27FC236}">
              <a16:creationId xmlns:a16="http://schemas.microsoft.com/office/drawing/2014/main" id="{3874DE51-C05A-42A0-9CFE-CECC1523D7A5}"/>
            </a:ext>
          </a:extLst>
        </xdr:cNvPr>
        <xdr:cNvSpPr/>
      </xdr:nvSpPr>
      <xdr:spPr>
        <a:xfrm>
          <a:off x="958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7" name="フローチャート: 判断 116">
          <a:extLst>
            <a:ext uri="{FF2B5EF4-FFF2-40B4-BE49-F238E27FC236}">
              <a16:creationId xmlns:a16="http://schemas.microsoft.com/office/drawing/2014/main" id="{5C3B2BDE-4CF6-4A4D-AC1B-8367E65FCCBB}"/>
            </a:ext>
          </a:extLst>
        </xdr:cNvPr>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8" name="フローチャート: 判断 117">
          <a:extLst>
            <a:ext uri="{FF2B5EF4-FFF2-40B4-BE49-F238E27FC236}">
              <a16:creationId xmlns:a16="http://schemas.microsoft.com/office/drawing/2014/main" id="{7DB3D478-45A1-47CA-8F8C-5A2032AE5A41}"/>
            </a:ext>
          </a:extLst>
        </xdr:cNvPr>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1EC1457-1314-432E-98DF-45AB5C41440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A080F46-3C03-45A4-A66A-4A6FF2B9E79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EDB395A-16E4-472D-8CF6-D5E2EAFECE0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546E792-5D7C-4499-9F9B-E1DE3796390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A6E7984-A20D-4D54-AE62-3033AC2977C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4" name="楕円 123">
          <a:extLst>
            <a:ext uri="{FF2B5EF4-FFF2-40B4-BE49-F238E27FC236}">
              <a16:creationId xmlns:a16="http://schemas.microsoft.com/office/drawing/2014/main" id="{31B54812-E56E-44CA-A710-9FA2FCA80A81}"/>
            </a:ext>
          </a:extLst>
        </xdr:cNvPr>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25" name="【図書館】&#10;一人当たり面積該当値テキスト">
          <a:extLst>
            <a:ext uri="{FF2B5EF4-FFF2-40B4-BE49-F238E27FC236}">
              <a16:creationId xmlns:a16="http://schemas.microsoft.com/office/drawing/2014/main" id="{2F7849D5-F655-40E6-8747-68157F3CE3C0}"/>
            </a:ext>
          </a:extLst>
        </xdr:cNvPr>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6" name="楕円 125">
          <a:extLst>
            <a:ext uri="{FF2B5EF4-FFF2-40B4-BE49-F238E27FC236}">
              <a16:creationId xmlns:a16="http://schemas.microsoft.com/office/drawing/2014/main" id="{0A17B53D-3215-4B9E-BBE5-1FC6745DF9A0}"/>
            </a:ext>
          </a:extLst>
        </xdr:cNvPr>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30480</xdr:rowOff>
    </xdr:to>
    <xdr:cxnSp macro="">
      <xdr:nvCxnSpPr>
        <xdr:cNvPr id="127" name="直線コネクタ 126">
          <a:extLst>
            <a:ext uri="{FF2B5EF4-FFF2-40B4-BE49-F238E27FC236}">
              <a16:creationId xmlns:a16="http://schemas.microsoft.com/office/drawing/2014/main" id="{0E305CD5-E7B2-48EF-8A54-96ACB93802B5}"/>
            </a:ext>
          </a:extLst>
        </xdr:cNvPr>
        <xdr:cNvCxnSpPr/>
      </xdr:nvCxnSpPr>
      <xdr:spPr>
        <a:xfrm>
          <a:off x="9639300" y="688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8" name="楕円 127">
          <a:extLst>
            <a:ext uri="{FF2B5EF4-FFF2-40B4-BE49-F238E27FC236}">
              <a16:creationId xmlns:a16="http://schemas.microsoft.com/office/drawing/2014/main" id="{4DAF8BBE-F29E-4DC1-AAAB-352C9884C80F}"/>
            </a:ext>
          </a:extLst>
        </xdr:cNvPr>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30480</xdr:rowOff>
    </xdr:to>
    <xdr:cxnSp macro="">
      <xdr:nvCxnSpPr>
        <xdr:cNvPr id="129" name="直線コネクタ 128">
          <a:extLst>
            <a:ext uri="{FF2B5EF4-FFF2-40B4-BE49-F238E27FC236}">
              <a16:creationId xmlns:a16="http://schemas.microsoft.com/office/drawing/2014/main" id="{4EB222BE-B1EA-49A4-809E-D2A8CD211952}"/>
            </a:ext>
          </a:extLst>
        </xdr:cNvPr>
        <xdr:cNvCxnSpPr/>
      </xdr:nvCxnSpPr>
      <xdr:spPr>
        <a:xfrm>
          <a:off x="8750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0" name="楕円 129">
          <a:extLst>
            <a:ext uri="{FF2B5EF4-FFF2-40B4-BE49-F238E27FC236}">
              <a16:creationId xmlns:a16="http://schemas.microsoft.com/office/drawing/2014/main" id="{714C6B6D-38B1-49B2-A2B3-729C2758AB57}"/>
            </a:ext>
          </a:extLst>
        </xdr:cNvPr>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30480</xdr:rowOff>
    </xdr:to>
    <xdr:cxnSp macro="">
      <xdr:nvCxnSpPr>
        <xdr:cNvPr id="131" name="直線コネクタ 130">
          <a:extLst>
            <a:ext uri="{FF2B5EF4-FFF2-40B4-BE49-F238E27FC236}">
              <a16:creationId xmlns:a16="http://schemas.microsoft.com/office/drawing/2014/main" id="{278865E9-2D91-4010-A215-5636B3C66587}"/>
            </a:ext>
          </a:extLst>
        </xdr:cNvPr>
        <xdr:cNvCxnSpPr/>
      </xdr:nvCxnSpPr>
      <xdr:spPr>
        <a:xfrm>
          <a:off x="7861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32" name="n_1aveValue【図書館】&#10;一人当たり面積">
          <a:extLst>
            <a:ext uri="{FF2B5EF4-FFF2-40B4-BE49-F238E27FC236}">
              <a16:creationId xmlns:a16="http://schemas.microsoft.com/office/drawing/2014/main" id="{78E56257-E431-4DCB-8C05-BD50BF0774CA}"/>
            </a:ext>
          </a:extLst>
        </xdr:cNvPr>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3" name="n_2aveValue【図書館】&#10;一人当たり面積">
          <a:extLst>
            <a:ext uri="{FF2B5EF4-FFF2-40B4-BE49-F238E27FC236}">
              <a16:creationId xmlns:a16="http://schemas.microsoft.com/office/drawing/2014/main" id="{E1DB64A0-19D0-41C2-AEA1-0A30B2623D3D}"/>
            </a:ext>
          </a:extLst>
        </xdr:cNvPr>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34" name="n_3aveValue【図書館】&#10;一人当たり面積">
          <a:extLst>
            <a:ext uri="{FF2B5EF4-FFF2-40B4-BE49-F238E27FC236}">
              <a16:creationId xmlns:a16="http://schemas.microsoft.com/office/drawing/2014/main" id="{CAFF9C1A-65AB-4EC3-A894-F883FB5AD4AF}"/>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35" name="n_1mainValue【図書館】&#10;一人当たり面積">
          <a:extLst>
            <a:ext uri="{FF2B5EF4-FFF2-40B4-BE49-F238E27FC236}">
              <a16:creationId xmlns:a16="http://schemas.microsoft.com/office/drawing/2014/main" id="{E21B0E7A-3A00-43C8-A0EA-9C229AB8132F}"/>
            </a:ext>
          </a:extLst>
        </xdr:cNvPr>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36" name="n_2mainValue【図書館】&#10;一人当たり面積">
          <a:extLst>
            <a:ext uri="{FF2B5EF4-FFF2-40B4-BE49-F238E27FC236}">
              <a16:creationId xmlns:a16="http://schemas.microsoft.com/office/drawing/2014/main" id="{95436AE1-7E13-466F-A2E9-2D0B3A9CEFC4}"/>
            </a:ext>
          </a:extLst>
        </xdr:cNvPr>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37" name="n_3mainValue【図書館】&#10;一人当たり面積">
          <a:extLst>
            <a:ext uri="{FF2B5EF4-FFF2-40B4-BE49-F238E27FC236}">
              <a16:creationId xmlns:a16="http://schemas.microsoft.com/office/drawing/2014/main" id="{C959F91C-15AC-4D80-B9B8-E30BBEA4A9D7}"/>
            </a:ext>
          </a:extLst>
        </xdr:cNvPr>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D5604D8C-8DAB-413B-9DEF-CB6BE39AA18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F8E6A643-8759-448F-A29A-7514FC721E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117A4A9B-7BF6-4DE0-98EA-8D52F1842F9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A3FF9158-1146-4AF8-8637-EDB31AEEF98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E3E7A638-88F7-4925-A594-EE8389CFBC1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9BE5B628-925C-4346-963A-66FCA1A2E7F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54D74650-5CD0-445D-980B-71AAE7EC2A0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65668DC0-A3B8-47CC-8D00-6521AB32843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6DE28AC7-08EA-4D2D-86BE-8F32B3EA63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6CD41CBF-7416-4B15-8CA2-9FC6D4E7DB4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a:extLst>
            <a:ext uri="{FF2B5EF4-FFF2-40B4-BE49-F238E27FC236}">
              <a16:creationId xmlns:a16="http://schemas.microsoft.com/office/drawing/2014/main" id="{F76116D3-D26A-405A-BC9E-684D9B6AC434}"/>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a:extLst>
            <a:ext uri="{FF2B5EF4-FFF2-40B4-BE49-F238E27FC236}">
              <a16:creationId xmlns:a16="http://schemas.microsoft.com/office/drawing/2014/main" id="{DF668623-A299-4533-A47C-E6953A3529D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a:extLst>
            <a:ext uri="{FF2B5EF4-FFF2-40B4-BE49-F238E27FC236}">
              <a16:creationId xmlns:a16="http://schemas.microsoft.com/office/drawing/2014/main" id="{57CD87D1-AD58-4449-B5D7-08523CA8A35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a:extLst>
            <a:ext uri="{FF2B5EF4-FFF2-40B4-BE49-F238E27FC236}">
              <a16:creationId xmlns:a16="http://schemas.microsoft.com/office/drawing/2014/main" id="{A5E03AA7-21F7-4281-8197-16625338326B}"/>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a:extLst>
            <a:ext uri="{FF2B5EF4-FFF2-40B4-BE49-F238E27FC236}">
              <a16:creationId xmlns:a16="http://schemas.microsoft.com/office/drawing/2014/main" id="{760F870F-C2CA-4E4A-A1FD-C2D5A5747E8A}"/>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a:extLst>
            <a:ext uri="{FF2B5EF4-FFF2-40B4-BE49-F238E27FC236}">
              <a16:creationId xmlns:a16="http://schemas.microsoft.com/office/drawing/2014/main" id="{EE839599-C2A4-46B1-A59E-1EE333C6E592}"/>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a:extLst>
            <a:ext uri="{FF2B5EF4-FFF2-40B4-BE49-F238E27FC236}">
              <a16:creationId xmlns:a16="http://schemas.microsoft.com/office/drawing/2014/main" id="{8E20119D-B1E6-4327-908A-8123BC7F7237}"/>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a:extLst>
            <a:ext uri="{FF2B5EF4-FFF2-40B4-BE49-F238E27FC236}">
              <a16:creationId xmlns:a16="http://schemas.microsoft.com/office/drawing/2014/main" id="{91BDDE7E-93D2-45FC-82C0-40BC9DC1071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a:extLst>
            <a:ext uri="{FF2B5EF4-FFF2-40B4-BE49-F238E27FC236}">
              <a16:creationId xmlns:a16="http://schemas.microsoft.com/office/drawing/2014/main" id="{C92DDAD1-5EB2-4482-B829-6E3DC4C71DCA}"/>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AF1FCC58-E270-4C34-8E9C-72CE7490911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a:extLst>
            <a:ext uri="{FF2B5EF4-FFF2-40B4-BE49-F238E27FC236}">
              <a16:creationId xmlns:a16="http://schemas.microsoft.com/office/drawing/2014/main" id="{2CCE5638-7212-4D7F-87BF-ECDEA103802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82A5D110-C8AA-4937-8DFC-40845A4AAAA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60" name="直線コネクタ 159">
          <a:extLst>
            <a:ext uri="{FF2B5EF4-FFF2-40B4-BE49-F238E27FC236}">
              <a16:creationId xmlns:a16="http://schemas.microsoft.com/office/drawing/2014/main" id="{C8AAE58B-1D13-43C9-AF6D-364A8D7A01A8}"/>
            </a:ext>
          </a:extLst>
        </xdr:cNvPr>
        <xdr:cNvCxnSpPr/>
      </xdr:nvCxnSpPr>
      <xdr:spPr>
        <a:xfrm flipV="1">
          <a:off x="4634865" y="9541764"/>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1" name="【体育館・プール】&#10;有形固定資産減価償却率最小値テキスト">
          <a:extLst>
            <a:ext uri="{FF2B5EF4-FFF2-40B4-BE49-F238E27FC236}">
              <a16:creationId xmlns:a16="http://schemas.microsoft.com/office/drawing/2014/main" id="{64255724-0C70-4574-8679-7B6B48EF0BE3}"/>
            </a:ext>
          </a:extLst>
        </xdr:cNvPr>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2" name="直線コネクタ 161">
          <a:extLst>
            <a:ext uri="{FF2B5EF4-FFF2-40B4-BE49-F238E27FC236}">
              <a16:creationId xmlns:a16="http://schemas.microsoft.com/office/drawing/2014/main" id="{56E4E6CC-C27E-413E-AF17-72FDE37E95FA}"/>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63" name="【体育館・プール】&#10;有形固定資産減価償却率最大値テキスト">
          <a:extLst>
            <a:ext uri="{FF2B5EF4-FFF2-40B4-BE49-F238E27FC236}">
              <a16:creationId xmlns:a16="http://schemas.microsoft.com/office/drawing/2014/main" id="{28B832AC-A483-40F0-AF40-C00D28027923}"/>
            </a:ext>
          </a:extLst>
        </xdr:cNvPr>
        <xdr:cNvSpPr txBox="1"/>
      </xdr:nvSpPr>
      <xdr:spPr>
        <a:xfrm>
          <a:off x="4673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64" name="直線コネクタ 163">
          <a:extLst>
            <a:ext uri="{FF2B5EF4-FFF2-40B4-BE49-F238E27FC236}">
              <a16:creationId xmlns:a16="http://schemas.microsoft.com/office/drawing/2014/main" id="{1F665CCD-5690-444C-9637-530FEBBEFAD2}"/>
            </a:ext>
          </a:extLst>
        </xdr:cNvPr>
        <xdr:cNvCxnSpPr/>
      </xdr:nvCxnSpPr>
      <xdr:spPr>
        <a:xfrm>
          <a:off x="4546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3AF10AB1-5FDF-4AB9-A4F2-0202CF26EAD2}"/>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6" name="フローチャート: 判断 165">
          <a:extLst>
            <a:ext uri="{FF2B5EF4-FFF2-40B4-BE49-F238E27FC236}">
              <a16:creationId xmlns:a16="http://schemas.microsoft.com/office/drawing/2014/main" id="{228D8B83-F58C-4F62-99EB-EE38131B788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67" name="フローチャート: 判断 166">
          <a:extLst>
            <a:ext uri="{FF2B5EF4-FFF2-40B4-BE49-F238E27FC236}">
              <a16:creationId xmlns:a16="http://schemas.microsoft.com/office/drawing/2014/main" id="{2986FCE8-522C-43C6-A208-C26546EF76CD}"/>
            </a:ext>
          </a:extLst>
        </xdr:cNvPr>
        <xdr:cNvSpPr/>
      </xdr:nvSpPr>
      <xdr:spPr>
        <a:xfrm>
          <a:off x="3746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8" name="フローチャート: 判断 167">
          <a:extLst>
            <a:ext uri="{FF2B5EF4-FFF2-40B4-BE49-F238E27FC236}">
              <a16:creationId xmlns:a16="http://schemas.microsoft.com/office/drawing/2014/main" id="{39F0377B-F9EC-46FD-A6CD-1AD0B522122D}"/>
            </a:ext>
          </a:extLst>
        </xdr:cNvPr>
        <xdr:cNvSpPr/>
      </xdr:nvSpPr>
      <xdr:spPr>
        <a:xfrm>
          <a:off x="28575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9" name="フローチャート: 判断 168">
          <a:extLst>
            <a:ext uri="{FF2B5EF4-FFF2-40B4-BE49-F238E27FC236}">
              <a16:creationId xmlns:a16="http://schemas.microsoft.com/office/drawing/2014/main" id="{806EEBC4-0AEA-417F-AE03-C54343852764}"/>
            </a:ext>
          </a:extLst>
        </xdr:cNvPr>
        <xdr:cNvSpPr/>
      </xdr:nvSpPr>
      <xdr:spPr>
        <a:xfrm>
          <a:off x="1968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F6D961F-81C1-462C-A554-A40D6349035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81570F93-728B-458B-B07E-E70E1494771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4134D65-C04B-450E-9270-00102A36438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EC8FAFD-25F3-4BF7-B494-C1A0FD1E856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65C50FE2-726C-4DC6-91BD-E1312BE428B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175" name="楕円 174">
          <a:extLst>
            <a:ext uri="{FF2B5EF4-FFF2-40B4-BE49-F238E27FC236}">
              <a16:creationId xmlns:a16="http://schemas.microsoft.com/office/drawing/2014/main" id="{FA1FAC30-74F9-4CCF-897D-4E656A88F911}"/>
            </a:ext>
          </a:extLst>
        </xdr:cNvPr>
        <xdr:cNvSpPr/>
      </xdr:nvSpPr>
      <xdr:spPr>
        <a:xfrm>
          <a:off x="4584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6367</xdr:rowOff>
    </xdr:from>
    <xdr:ext cx="405111" cy="259045"/>
    <xdr:sp macro="" textlink="">
      <xdr:nvSpPr>
        <xdr:cNvPr id="176" name="【体育館・プール】&#10;有形固定資産減価償却率該当値テキスト">
          <a:extLst>
            <a:ext uri="{FF2B5EF4-FFF2-40B4-BE49-F238E27FC236}">
              <a16:creationId xmlns:a16="http://schemas.microsoft.com/office/drawing/2014/main" id="{56C5AFDD-ECDD-4FEB-B8E5-5D7C9898CBCF}"/>
            </a:ext>
          </a:extLst>
        </xdr:cNvPr>
        <xdr:cNvSpPr txBox="1"/>
      </xdr:nvSpPr>
      <xdr:spPr>
        <a:xfrm>
          <a:off x="4673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29210</xdr:rowOff>
    </xdr:from>
    <xdr:to>
      <xdr:col>20</xdr:col>
      <xdr:colOff>38100</xdr:colOff>
      <xdr:row>57</xdr:row>
      <xdr:rowOff>130810</xdr:rowOff>
    </xdr:to>
    <xdr:sp macro="" textlink="">
      <xdr:nvSpPr>
        <xdr:cNvPr id="177" name="楕円 176">
          <a:extLst>
            <a:ext uri="{FF2B5EF4-FFF2-40B4-BE49-F238E27FC236}">
              <a16:creationId xmlns:a16="http://schemas.microsoft.com/office/drawing/2014/main" id="{292744D9-87D5-4DF3-BB15-A8C0DCFCC7B1}"/>
            </a:ext>
          </a:extLst>
        </xdr:cNvPr>
        <xdr:cNvSpPr/>
      </xdr:nvSpPr>
      <xdr:spPr>
        <a:xfrm>
          <a:off x="3746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34290</xdr:rowOff>
    </xdr:from>
    <xdr:to>
      <xdr:col>24</xdr:col>
      <xdr:colOff>63500</xdr:colOff>
      <xdr:row>57</xdr:row>
      <xdr:rowOff>80010</xdr:rowOff>
    </xdr:to>
    <xdr:cxnSp macro="">
      <xdr:nvCxnSpPr>
        <xdr:cNvPr id="178" name="直線コネクタ 177">
          <a:extLst>
            <a:ext uri="{FF2B5EF4-FFF2-40B4-BE49-F238E27FC236}">
              <a16:creationId xmlns:a16="http://schemas.microsoft.com/office/drawing/2014/main" id="{273EA959-8311-41C3-A410-F2FD63325546}"/>
            </a:ext>
          </a:extLst>
        </xdr:cNvPr>
        <xdr:cNvCxnSpPr/>
      </xdr:nvCxnSpPr>
      <xdr:spPr>
        <a:xfrm flipV="1">
          <a:off x="3797300" y="9806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93218</xdr:rowOff>
    </xdr:from>
    <xdr:to>
      <xdr:col>15</xdr:col>
      <xdr:colOff>101600</xdr:colOff>
      <xdr:row>58</xdr:row>
      <xdr:rowOff>23368</xdr:rowOff>
    </xdr:to>
    <xdr:sp macro="" textlink="">
      <xdr:nvSpPr>
        <xdr:cNvPr id="179" name="楕円 178">
          <a:extLst>
            <a:ext uri="{FF2B5EF4-FFF2-40B4-BE49-F238E27FC236}">
              <a16:creationId xmlns:a16="http://schemas.microsoft.com/office/drawing/2014/main" id="{6C9428EC-4D83-4174-9F6A-96A2B5D10870}"/>
            </a:ext>
          </a:extLst>
        </xdr:cNvPr>
        <xdr:cNvSpPr/>
      </xdr:nvSpPr>
      <xdr:spPr>
        <a:xfrm>
          <a:off x="2857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80010</xdr:rowOff>
    </xdr:from>
    <xdr:to>
      <xdr:col>19</xdr:col>
      <xdr:colOff>177800</xdr:colOff>
      <xdr:row>57</xdr:row>
      <xdr:rowOff>144018</xdr:rowOff>
    </xdr:to>
    <xdr:cxnSp macro="">
      <xdr:nvCxnSpPr>
        <xdr:cNvPr id="180" name="直線コネクタ 179">
          <a:extLst>
            <a:ext uri="{FF2B5EF4-FFF2-40B4-BE49-F238E27FC236}">
              <a16:creationId xmlns:a16="http://schemas.microsoft.com/office/drawing/2014/main" id="{4227B399-77A3-4A16-8A07-B1B651F16818}"/>
            </a:ext>
          </a:extLst>
        </xdr:cNvPr>
        <xdr:cNvCxnSpPr/>
      </xdr:nvCxnSpPr>
      <xdr:spPr>
        <a:xfrm flipV="1">
          <a:off x="2908300" y="98526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81" name="楕円 180">
          <a:extLst>
            <a:ext uri="{FF2B5EF4-FFF2-40B4-BE49-F238E27FC236}">
              <a16:creationId xmlns:a16="http://schemas.microsoft.com/office/drawing/2014/main" id="{81729ECF-C758-4D3A-B11C-0418B227228D}"/>
            </a:ext>
          </a:extLst>
        </xdr:cNvPr>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144018</xdr:rowOff>
    </xdr:from>
    <xdr:to>
      <xdr:col>15</xdr:col>
      <xdr:colOff>50800</xdr:colOff>
      <xdr:row>58</xdr:row>
      <xdr:rowOff>45720</xdr:rowOff>
    </xdr:to>
    <xdr:cxnSp macro="">
      <xdr:nvCxnSpPr>
        <xdr:cNvPr id="182" name="直線コネクタ 181">
          <a:extLst>
            <a:ext uri="{FF2B5EF4-FFF2-40B4-BE49-F238E27FC236}">
              <a16:creationId xmlns:a16="http://schemas.microsoft.com/office/drawing/2014/main" id="{AEB93CAF-8AAE-41C9-9935-C7177632CE8B}"/>
            </a:ext>
          </a:extLst>
        </xdr:cNvPr>
        <xdr:cNvCxnSpPr/>
      </xdr:nvCxnSpPr>
      <xdr:spPr>
        <a:xfrm flipV="1">
          <a:off x="2019300" y="99166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69359</xdr:rowOff>
    </xdr:from>
    <xdr:ext cx="405111" cy="259045"/>
    <xdr:sp macro="" textlink="">
      <xdr:nvSpPr>
        <xdr:cNvPr id="183" name="n_1aveValue【体育館・プール】&#10;有形固定資産減価償却率">
          <a:extLst>
            <a:ext uri="{FF2B5EF4-FFF2-40B4-BE49-F238E27FC236}">
              <a16:creationId xmlns:a16="http://schemas.microsoft.com/office/drawing/2014/main" id="{3C821C30-B614-4264-8B10-63C263A99A5F}"/>
            </a:ext>
          </a:extLst>
        </xdr:cNvPr>
        <xdr:cNvSpPr txBox="1"/>
      </xdr:nvSpPr>
      <xdr:spPr>
        <a:xfrm>
          <a:off x="3582044" y="103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124223</xdr:rowOff>
    </xdr:from>
    <xdr:ext cx="405111" cy="259045"/>
    <xdr:sp macro="" textlink="">
      <xdr:nvSpPr>
        <xdr:cNvPr id="184" name="n_2aveValue【体育館・プール】&#10;有形固定資産減価償却率">
          <a:extLst>
            <a:ext uri="{FF2B5EF4-FFF2-40B4-BE49-F238E27FC236}">
              <a16:creationId xmlns:a16="http://schemas.microsoft.com/office/drawing/2014/main" id="{43A709C2-781B-45E8-A81C-83D53727319C}"/>
            </a:ext>
          </a:extLst>
        </xdr:cNvPr>
        <xdr:cNvSpPr txBox="1"/>
      </xdr:nvSpPr>
      <xdr:spPr>
        <a:xfrm>
          <a:off x="27057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57929</xdr:rowOff>
    </xdr:from>
    <xdr:ext cx="405111" cy="259045"/>
    <xdr:sp macro="" textlink="">
      <xdr:nvSpPr>
        <xdr:cNvPr id="185" name="n_3aveValue【体育館・プール】&#10;有形固定資産減価償却率">
          <a:extLst>
            <a:ext uri="{FF2B5EF4-FFF2-40B4-BE49-F238E27FC236}">
              <a16:creationId xmlns:a16="http://schemas.microsoft.com/office/drawing/2014/main" id="{D0CBCD34-6FC4-4984-82B6-20548A5E9CA4}"/>
            </a:ext>
          </a:extLst>
        </xdr:cNvPr>
        <xdr:cNvSpPr txBox="1"/>
      </xdr:nvSpPr>
      <xdr:spPr>
        <a:xfrm>
          <a:off x="1816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147337</xdr:rowOff>
    </xdr:from>
    <xdr:ext cx="405111" cy="259045"/>
    <xdr:sp macro="" textlink="">
      <xdr:nvSpPr>
        <xdr:cNvPr id="186" name="n_1mainValue【体育館・プール】&#10;有形固定資産減価償却率">
          <a:extLst>
            <a:ext uri="{FF2B5EF4-FFF2-40B4-BE49-F238E27FC236}">
              <a16:creationId xmlns:a16="http://schemas.microsoft.com/office/drawing/2014/main" id="{37FBFA14-045C-4DA3-AEB1-98319CCDEAF6}"/>
            </a:ext>
          </a:extLst>
        </xdr:cNvPr>
        <xdr:cNvSpPr txBox="1"/>
      </xdr:nvSpPr>
      <xdr:spPr>
        <a:xfrm>
          <a:off x="3582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39895</xdr:rowOff>
    </xdr:from>
    <xdr:ext cx="405111" cy="259045"/>
    <xdr:sp macro="" textlink="">
      <xdr:nvSpPr>
        <xdr:cNvPr id="187" name="n_2mainValue【体育館・プール】&#10;有形固定資産減価償却率">
          <a:extLst>
            <a:ext uri="{FF2B5EF4-FFF2-40B4-BE49-F238E27FC236}">
              <a16:creationId xmlns:a16="http://schemas.microsoft.com/office/drawing/2014/main" id="{08A3D434-748F-442B-B941-E83E1AE44AB0}"/>
            </a:ext>
          </a:extLst>
        </xdr:cNvPr>
        <xdr:cNvSpPr txBox="1"/>
      </xdr:nvSpPr>
      <xdr:spPr>
        <a:xfrm>
          <a:off x="27057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88" name="n_3mainValue【体育館・プール】&#10;有形固定資産減価償却率">
          <a:extLst>
            <a:ext uri="{FF2B5EF4-FFF2-40B4-BE49-F238E27FC236}">
              <a16:creationId xmlns:a16="http://schemas.microsoft.com/office/drawing/2014/main" id="{850976CE-6150-4BA0-9D69-C9077DFBD879}"/>
            </a:ext>
          </a:extLst>
        </xdr:cNvPr>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D14D8909-6EA5-4F62-9720-DB3DA71BA4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63E5FF3A-6DE2-4C83-9B05-254139DD05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E387994C-F270-4E8A-80BF-F0E8376F83B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CA472068-F08A-4951-B8C4-7FA24E1C0F4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CA723C7A-BF99-4941-9DB6-676285E3F94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665E494D-656B-4C67-AB4C-45D0DDEF458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5808F834-FB4A-4BFB-8533-738D40CD05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F41FC525-894E-4692-AA2B-7231D1EE756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766D1F10-6642-44EA-8789-6A05E161B5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B9432D4B-00D6-47A0-AB7A-03092782162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9" name="テキスト ボックス 198">
          <a:extLst>
            <a:ext uri="{FF2B5EF4-FFF2-40B4-BE49-F238E27FC236}">
              <a16:creationId xmlns:a16="http://schemas.microsoft.com/office/drawing/2014/main" id="{1ED072C3-36E0-48F6-9750-5F0B18CBD8B8}"/>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a:extLst>
            <a:ext uri="{FF2B5EF4-FFF2-40B4-BE49-F238E27FC236}">
              <a16:creationId xmlns:a16="http://schemas.microsoft.com/office/drawing/2014/main" id="{E66A7119-66DC-4AB0-9DF9-E9B77F4BC51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1" name="テキスト ボックス 200">
          <a:extLst>
            <a:ext uri="{FF2B5EF4-FFF2-40B4-BE49-F238E27FC236}">
              <a16:creationId xmlns:a16="http://schemas.microsoft.com/office/drawing/2014/main" id="{C96372CC-398A-4112-A450-3D5C619E726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a:extLst>
            <a:ext uri="{FF2B5EF4-FFF2-40B4-BE49-F238E27FC236}">
              <a16:creationId xmlns:a16="http://schemas.microsoft.com/office/drawing/2014/main" id="{F9DDBF19-9EB0-4252-AEB7-A210EC59A7D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3" name="テキスト ボックス 202">
          <a:extLst>
            <a:ext uri="{FF2B5EF4-FFF2-40B4-BE49-F238E27FC236}">
              <a16:creationId xmlns:a16="http://schemas.microsoft.com/office/drawing/2014/main" id="{AB615DFC-8EB0-4F1E-ACF3-1D715F9827C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a:extLst>
            <a:ext uri="{FF2B5EF4-FFF2-40B4-BE49-F238E27FC236}">
              <a16:creationId xmlns:a16="http://schemas.microsoft.com/office/drawing/2014/main" id="{ECBBDBB9-F4D5-4E70-B666-5CD9FE876FB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5" name="テキスト ボックス 204">
          <a:extLst>
            <a:ext uri="{FF2B5EF4-FFF2-40B4-BE49-F238E27FC236}">
              <a16:creationId xmlns:a16="http://schemas.microsoft.com/office/drawing/2014/main" id="{A22704BB-51FB-4072-9E4F-E1C49B0F18A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a:extLst>
            <a:ext uri="{FF2B5EF4-FFF2-40B4-BE49-F238E27FC236}">
              <a16:creationId xmlns:a16="http://schemas.microsoft.com/office/drawing/2014/main" id="{043F1B92-25CC-4EDE-B3C4-16703D9C071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7" name="テキスト ボックス 206">
          <a:extLst>
            <a:ext uri="{FF2B5EF4-FFF2-40B4-BE49-F238E27FC236}">
              <a16:creationId xmlns:a16="http://schemas.microsoft.com/office/drawing/2014/main" id="{EF760437-E7F6-4849-86FC-9689C296694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a:extLst>
            <a:ext uri="{FF2B5EF4-FFF2-40B4-BE49-F238E27FC236}">
              <a16:creationId xmlns:a16="http://schemas.microsoft.com/office/drawing/2014/main" id="{AA416BD4-D6E9-42C1-8CFC-EDBE434D85C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9" name="テキスト ボックス 208">
          <a:extLst>
            <a:ext uri="{FF2B5EF4-FFF2-40B4-BE49-F238E27FC236}">
              <a16:creationId xmlns:a16="http://schemas.microsoft.com/office/drawing/2014/main" id="{74F321C6-0D41-4098-816D-5CE9881FF5F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a:extLst>
            <a:ext uri="{FF2B5EF4-FFF2-40B4-BE49-F238E27FC236}">
              <a16:creationId xmlns:a16="http://schemas.microsoft.com/office/drawing/2014/main" id="{A8E29DFC-9B41-479C-BF6B-2413D6E38FC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1" name="テキスト ボックス 210">
          <a:extLst>
            <a:ext uri="{FF2B5EF4-FFF2-40B4-BE49-F238E27FC236}">
              <a16:creationId xmlns:a16="http://schemas.microsoft.com/office/drawing/2014/main" id="{C1D82371-8A77-4C89-892A-583311DD3A1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CCB39BFB-B018-4EC0-A685-F9E3BB626BE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16AEE1E3-FC43-4B6E-82FC-C7C85019EAC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59E7E59E-D4FD-4149-AB9E-B3B07CBE31A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15" name="直線コネクタ 214">
          <a:extLst>
            <a:ext uri="{FF2B5EF4-FFF2-40B4-BE49-F238E27FC236}">
              <a16:creationId xmlns:a16="http://schemas.microsoft.com/office/drawing/2014/main" id="{CAC7B964-8441-410F-91D9-E539836C0205}"/>
            </a:ext>
          </a:extLst>
        </xdr:cNvPr>
        <xdr:cNvCxnSpPr/>
      </xdr:nvCxnSpPr>
      <xdr:spPr>
        <a:xfrm flipV="1">
          <a:off x="10476865" y="95250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16" name="【体育館・プール】&#10;一人当たり面積最小値テキスト">
          <a:extLst>
            <a:ext uri="{FF2B5EF4-FFF2-40B4-BE49-F238E27FC236}">
              <a16:creationId xmlns:a16="http://schemas.microsoft.com/office/drawing/2014/main" id="{CE08E992-BBE0-43D5-83C7-68D6A78C2E29}"/>
            </a:ext>
          </a:extLst>
        </xdr:cNvPr>
        <xdr:cNvSpPr txBox="1"/>
      </xdr:nvSpPr>
      <xdr:spPr>
        <a:xfrm>
          <a:off x="10515600" y="1098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17" name="直線コネクタ 216">
          <a:extLst>
            <a:ext uri="{FF2B5EF4-FFF2-40B4-BE49-F238E27FC236}">
              <a16:creationId xmlns:a16="http://schemas.microsoft.com/office/drawing/2014/main" id="{6BEA4B73-6501-4E17-81C0-1552D5F2DE0F}"/>
            </a:ext>
          </a:extLst>
        </xdr:cNvPr>
        <xdr:cNvCxnSpPr/>
      </xdr:nvCxnSpPr>
      <xdr:spPr>
        <a:xfrm>
          <a:off x="10388600" y="1098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18" name="【体育館・プール】&#10;一人当たり面積最大値テキスト">
          <a:extLst>
            <a:ext uri="{FF2B5EF4-FFF2-40B4-BE49-F238E27FC236}">
              <a16:creationId xmlns:a16="http://schemas.microsoft.com/office/drawing/2014/main" id="{48025754-DEC4-414B-964D-A66665854FFE}"/>
            </a:ext>
          </a:extLst>
        </xdr:cNvPr>
        <xdr:cNvSpPr txBox="1"/>
      </xdr:nvSpPr>
      <xdr:spPr>
        <a:xfrm>
          <a:off x="10515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9" name="直線コネクタ 218">
          <a:extLst>
            <a:ext uri="{FF2B5EF4-FFF2-40B4-BE49-F238E27FC236}">
              <a16:creationId xmlns:a16="http://schemas.microsoft.com/office/drawing/2014/main" id="{5E832DF5-F3F8-47A6-83AA-F849F8C1A67E}"/>
            </a:ext>
          </a:extLst>
        </xdr:cNvPr>
        <xdr:cNvCxnSpPr/>
      </xdr:nvCxnSpPr>
      <xdr:spPr>
        <a:xfrm>
          <a:off x="10388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170742</xdr:rowOff>
    </xdr:from>
    <xdr:ext cx="469744" cy="259045"/>
    <xdr:sp macro="" textlink="">
      <xdr:nvSpPr>
        <xdr:cNvPr id="220" name="【体育館・プール】&#10;一人当たり面積平均値テキスト">
          <a:extLst>
            <a:ext uri="{FF2B5EF4-FFF2-40B4-BE49-F238E27FC236}">
              <a16:creationId xmlns:a16="http://schemas.microsoft.com/office/drawing/2014/main" id="{082B0E70-89E8-49D0-A9AF-FCF6C359C8E1}"/>
            </a:ext>
          </a:extLst>
        </xdr:cNvPr>
        <xdr:cNvSpPr txBox="1"/>
      </xdr:nvSpPr>
      <xdr:spPr>
        <a:xfrm>
          <a:off x="10515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21" name="フローチャート: 判断 220">
          <a:extLst>
            <a:ext uri="{FF2B5EF4-FFF2-40B4-BE49-F238E27FC236}">
              <a16:creationId xmlns:a16="http://schemas.microsoft.com/office/drawing/2014/main" id="{0A036F48-91B0-4783-8B2B-A6009B823059}"/>
            </a:ext>
          </a:extLst>
        </xdr:cNvPr>
        <xdr:cNvSpPr/>
      </xdr:nvSpPr>
      <xdr:spPr>
        <a:xfrm>
          <a:off x="10426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22" name="フローチャート: 判断 221">
          <a:extLst>
            <a:ext uri="{FF2B5EF4-FFF2-40B4-BE49-F238E27FC236}">
              <a16:creationId xmlns:a16="http://schemas.microsoft.com/office/drawing/2014/main" id="{FF550863-8672-497B-BD4E-DA2675F0992C}"/>
            </a:ext>
          </a:extLst>
        </xdr:cNvPr>
        <xdr:cNvSpPr/>
      </xdr:nvSpPr>
      <xdr:spPr>
        <a:xfrm>
          <a:off x="9588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23" name="フローチャート: 判断 222">
          <a:extLst>
            <a:ext uri="{FF2B5EF4-FFF2-40B4-BE49-F238E27FC236}">
              <a16:creationId xmlns:a16="http://schemas.microsoft.com/office/drawing/2014/main" id="{7B048871-6B79-4753-9495-DFE51D5C25E9}"/>
            </a:ext>
          </a:extLst>
        </xdr:cNvPr>
        <xdr:cNvSpPr/>
      </xdr:nvSpPr>
      <xdr:spPr>
        <a:xfrm>
          <a:off x="8699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24" name="フローチャート: 判断 223">
          <a:extLst>
            <a:ext uri="{FF2B5EF4-FFF2-40B4-BE49-F238E27FC236}">
              <a16:creationId xmlns:a16="http://schemas.microsoft.com/office/drawing/2014/main" id="{6CCFBB66-8CF4-4C32-AD1C-F469B8D75FDD}"/>
            </a:ext>
          </a:extLst>
        </xdr:cNvPr>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1179A28-9F60-4A12-B43F-91EAEBD12E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A97BC4F5-8285-4B35-9CB7-6A8A801A136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27191D9A-1B2B-4A49-BAC7-3A2499BC40E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8BBAD93-552E-4CA5-A255-40D8D9DE0B1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A1B9B44D-F25B-4A6A-93BD-9E4EA78577F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230" name="楕円 229">
          <a:extLst>
            <a:ext uri="{FF2B5EF4-FFF2-40B4-BE49-F238E27FC236}">
              <a16:creationId xmlns:a16="http://schemas.microsoft.com/office/drawing/2014/main" id="{51327897-E1CC-40DE-8C91-5F63964309A8}"/>
            </a:ext>
          </a:extLst>
        </xdr:cNvPr>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macro="" textlink="">
      <xdr:nvSpPr>
        <xdr:cNvPr id="231" name="【体育館・プール】&#10;一人当たり面積該当値テキスト">
          <a:extLst>
            <a:ext uri="{FF2B5EF4-FFF2-40B4-BE49-F238E27FC236}">
              <a16:creationId xmlns:a16="http://schemas.microsoft.com/office/drawing/2014/main" id="{9C75DD54-A488-4954-AF57-8B1B44669150}"/>
            </a:ext>
          </a:extLst>
        </xdr:cNvPr>
        <xdr:cNvSpPr txBox="1"/>
      </xdr:nvSpPr>
      <xdr:spPr>
        <a:xfrm>
          <a:off x="10515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macro="" textlink="">
      <xdr:nvSpPr>
        <xdr:cNvPr id="232" name="楕円 231">
          <a:extLst>
            <a:ext uri="{FF2B5EF4-FFF2-40B4-BE49-F238E27FC236}">
              <a16:creationId xmlns:a16="http://schemas.microsoft.com/office/drawing/2014/main" id="{FD2976B4-8190-4BC5-8A82-1BE2DA6E387B}"/>
            </a:ext>
          </a:extLst>
        </xdr:cNvPr>
        <xdr:cNvSpPr/>
      </xdr:nvSpPr>
      <xdr:spPr>
        <a:xfrm>
          <a:off x="958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0</xdr:rowOff>
    </xdr:from>
    <xdr:to>
      <xdr:col>55</xdr:col>
      <xdr:colOff>0</xdr:colOff>
      <xdr:row>64</xdr:row>
      <xdr:rowOff>0</xdr:rowOff>
    </xdr:to>
    <xdr:cxnSp macro="">
      <xdr:nvCxnSpPr>
        <xdr:cNvPr id="233" name="直線コネクタ 232">
          <a:extLst>
            <a:ext uri="{FF2B5EF4-FFF2-40B4-BE49-F238E27FC236}">
              <a16:creationId xmlns:a16="http://schemas.microsoft.com/office/drawing/2014/main" id="{CE83EED1-79D6-47AA-BF77-285DE86A3EDD}"/>
            </a:ext>
          </a:extLst>
        </xdr:cNvPr>
        <xdr:cNvCxnSpPr/>
      </xdr:nvCxnSpPr>
      <xdr:spPr>
        <a:xfrm>
          <a:off x="9639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34" name="楕円 233">
          <a:extLst>
            <a:ext uri="{FF2B5EF4-FFF2-40B4-BE49-F238E27FC236}">
              <a16:creationId xmlns:a16="http://schemas.microsoft.com/office/drawing/2014/main" id="{3E654240-333A-4BB7-98D1-3E04CF75564D}"/>
            </a:ext>
          </a:extLst>
        </xdr:cNvPr>
        <xdr:cNvSpPr/>
      </xdr:nvSpPr>
      <xdr:spPr>
        <a:xfrm>
          <a:off x="869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0</xdr:rowOff>
    </xdr:from>
    <xdr:to>
      <xdr:col>50</xdr:col>
      <xdr:colOff>114300</xdr:colOff>
      <xdr:row>64</xdr:row>
      <xdr:rowOff>0</xdr:rowOff>
    </xdr:to>
    <xdr:cxnSp macro="">
      <xdr:nvCxnSpPr>
        <xdr:cNvPr id="235" name="直線コネクタ 234">
          <a:extLst>
            <a:ext uri="{FF2B5EF4-FFF2-40B4-BE49-F238E27FC236}">
              <a16:creationId xmlns:a16="http://schemas.microsoft.com/office/drawing/2014/main" id="{8DAE35FD-EA1F-45A1-9D13-84DEFF5867C3}"/>
            </a:ext>
          </a:extLst>
        </xdr:cNvPr>
        <xdr:cNvCxnSpPr/>
      </xdr:nvCxnSpPr>
      <xdr:spPr>
        <a:xfrm>
          <a:off x="8750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131535</xdr:rowOff>
    </xdr:from>
    <xdr:to>
      <xdr:col>41</xdr:col>
      <xdr:colOff>101600</xdr:colOff>
      <xdr:row>64</xdr:row>
      <xdr:rowOff>61685</xdr:rowOff>
    </xdr:to>
    <xdr:sp macro="" textlink="">
      <xdr:nvSpPr>
        <xdr:cNvPr id="236" name="楕円 235">
          <a:extLst>
            <a:ext uri="{FF2B5EF4-FFF2-40B4-BE49-F238E27FC236}">
              <a16:creationId xmlns:a16="http://schemas.microsoft.com/office/drawing/2014/main" id="{C68C0C4F-41FD-4158-A374-1E56F6624D4C}"/>
            </a:ext>
          </a:extLst>
        </xdr:cNvPr>
        <xdr:cNvSpPr/>
      </xdr:nvSpPr>
      <xdr:spPr>
        <a:xfrm>
          <a:off x="7810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0</xdr:rowOff>
    </xdr:from>
    <xdr:to>
      <xdr:col>45</xdr:col>
      <xdr:colOff>177800</xdr:colOff>
      <xdr:row>64</xdr:row>
      <xdr:rowOff>10885</xdr:rowOff>
    </xdr:to>
    <xdr:cxnSp macro="">
      <xdr:nvCxnSpPr>
        <xdr:cNvPr id="237" name="直線コネクタ 236">
          <a:extLst>
            <a:ext uri="{FF2B5EF4-FFF2-40B4-BE49-F238E27FC236}">
              <a16:creationId xmlns:a16="http://schemas.microsoft.com/office/drawing/2014/main" id="{515552BC-0ECE-436F-B8B6-F19E48078FB5}"/>
            </a:ext>
          </a:extLst>
        </xdr:cNvPr>
        <xdr:cNvCxnSpPr/>
      </xdr:nvCxnSpPr>
      <xdr:spPr>
        <a:xfrm flipV="1">
          <a:off x="7861300" y="109728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38" name="n_1aveValue【体育館・プール】&#10;一人当たり面積">
          <a:extLst>
            <a:ext uri="{FF2B5EF4-FFF2-40B4-BE49-F238E27FC236}">
              <a16:creationId xmlns:a16="http://schemas.microsoft.com/office/drawing/2014/main" id="{B1BEF2DB-81D6-4B23-875A-D1C67A41724E}"/>
            </a:ext>
          </a:extLst>
        </xdr:cNvPr>
        <xdr:cNvSpPr txBox="1"/>
      </xdr:nvSpPr>
      <xdr:spPr>
        <a:xfrm>
          <a:off x="9391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94542</xdr:rowOff>
    </xdr:from>
    <xdr:ext cx="469744" cy="259045"/>
    <xdr:sp macro="" textlink="">
      <xdr:nvSpPr>
        <xdr:cNvPr id="239" name="n_2aveValue【体育館・プール】&#10;一人当たり面積">
          <a:extLst>
            <a:ext uri="{FF2B5EF4-FFF2-40B4-BE49-F238E27FC236}">
              <a16:creationId xmlns:a16="http://schemas.microsoft.com/office/drawing/2014/main" id="{4C605AB2-71FF-486E-8E66-95A9BB9B00BB}"/>
            </a:ext>
          </a:extLst>
        </xdr:cNvPr>
        <xdr:cNvSpPr txBox="1"/>
      </xdr:nvSpPr>
      <xdr:spPr>
        <a:xfrm>
          <a:off x="8515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40" name="n_3aveValue【体育館・プール】&#10;一人当たり面積">
          <a:extLst>
            <a:ext uri="{FF2B5EF4-FFF2-40B4-BE49-F238E27FC236}">
              <a16:creationId xmlns:a16="http://schemas.microsoft.com/office/drawing/2014/main" id="{0287F4DF-4B10-4B4B-8DC0-49174FF9E212}"/>
            </a:ext>
          </a:extLst>
        </xdr:cNvPr>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41927</xdr:rowOff>
    </xdr:from>
    <xdr:ext cx="469744" cy="259045"/>
    <xdr:sp macro="" textlink="">
      <xdr:nvSpPr>
        <xdr:cNvPr id="241" name="n_1mainValue【体育館・プール】&#10;一人当たり面積">
          <a:extLst>
            <a:ext uri="{FF2B5EF4-FFF2-40B4-BE49-F238E27FC236}">
              <a16:creationId xmlns:a16="http://schemas.microsoft.com/office/drawing/2014/main" id="{1189D8C7-0DF7-47E2-82FA-FB1E9BC466C9}"/>
            </a:ext>
          </a:extLst>
        </xdr:cNvPr>
        <xdr:cNvSpPr txBox="1"/>
      </xdr:nvSpPr>
      <xdr:spPr>
        <a:xfrm>
          <a:off x="9391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41927</xdr:rowOff>
    </xdr:from>
    <xdr:ext cx="469744" cy="259045"/>
    <xdr:sp macro="" textlink="">
      <xdr:nvSpPr>
        <xdr:cNvPr id="242" name="n_2mainValue【体育館・プール】&#10;一人当たり面積">
          <a:extLst>
            <a:ext uri="{FF2B5EF4-FFF2-40B4-BE49-F238E27FC236}">
              <a16:creationId xmlns:a16="http://schemas.microsoft.com/office/drawing/2014/main" id="{FE8599DC-6BDB-4159-82F4-599742914A4C}"/>
            </a:ext>
          </a:extLst>
        </xdr:cNvPr>
        <xdr:cNvSpPr txBox="1"/>
      </xdr:nvSpPr>
      <xdr:spPr>
        <a:xfrm>
          <a:off x="851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52812</xdr:rowOff>
    </xdr:from>
    <xdr:ext cx="469744" cy="259045"/>
    <xdr:sp macro="" textlink="">
      <xdr:nvSpPr>
        <xdr:cNvPr id="243" name="n_3mainValue【体育館・プール】&#10;一人当たり面積">
          <a:extLst>
            <a:ext uri="{FF2B5EF4-FFF2-40B4-BE49-F238E27FC236}">
              <a16:creationId xmlns:a16="http://schemas.microsoft.com/office/drawing/2014/main" id="{D865CC33-F772-4A22-A6FE-F024D7813413}"/>
            </a:ext>
          </a:extLst>
        </xdr:cNvPr>
        <xdr:cNvSpPr txBox="1"/>
      </xdr:nvSpPr>
      <xdr:spPr>
        <a:xfrm>
          <a:off x="7626427"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90F3F28E-7493-412F-9427-E0FA6DF810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E9309DD-FAE8-4EFF-A0B1-84D886A0B49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36FCDD1F-DC10-496E-B9BD-10C7C776B17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123615F6-C719-4CB4-BEC4-BF33E3704AC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D2B10534-0CE5-48DB-AA94-12EB896AAA1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83CBE9F8-44F6-4EB9-BC9F-3716ED63AA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1851644F-4CF2-4242-9C95-DB97EF53A85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FF2AB0D0-218E-4308-B84C-427148C7BE4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377A9DED-7234-42D2-A5C8-6999F6E2605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F7C1E12C-8C30-43FC-862D-8805E8C462F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a:extLst>
            <a:ext uri="{FF2B5EF4-FFF2-40B4-BE49-F238E27FC236}">
              <a16:creationId xmlns:a16="http://schemas.microsoft.com/office/drawing/2014/main" id="{4F92B044-6849-4031-A0CE-298D4B51689C}"/>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5" name="直線コネクタ 254">
          <a:extLst>
            <a:ext uri="{FF2B5EF4-FFF2-40B4-BE49-F238E27FC236}">
              <a16:creationId xmlns:a16="http://schemas.microsoft.com/office/drawing/2014/main" id="{7E0C4E68-F13D-48EC-9330-8EDE85A15C7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6" name="テキスト ボックス 255">
          <a:extLst>
            <a:ext uri="{FF2B5EF4-FFF2-40B4-BE49-F238E27FC236}">
              <a16:creationId xmlns:a16="http://schemas.microsoft.com/office/drawing/2014/main" id="{BF639DA6-9FCC-4A7C-8128-904AFD6EE83F}"/>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7" name="直線コネクタ 256">
          <a:extLst>
            <a:ext uri="{FF2B5EF4-FFF2-40B4-BE49-F238E27FC236}">
              <a16:creationId xmlns:a16="http://schemas.microsoft.com/office/drawing/2014/main" id="{5387D65B-EE28-4895-A6A5-84C6215F616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8" name="テキスト ボックス 257">
          <a:extLst>
            <a:ext uri="{FF2B5EF4-FFF2-40B4-BE49-F238E27FC236}">
              <a16:creationId xmlns:a16="http://schemas.microsoft.com/office/drawing/2014/main" id="{119A16F1-A9E0-4A57-B8DE-1E95885B58C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9" name="直線コネクタ 258">
          <a:extLst>
            <a:ext uri="{FF2B5EF4-FFF2-40B4-BE49-F238E27FC236}">
              <a16:creationId xmlns:a16="http://schemas.microsoft.com/office/drawing/2014/main" id="{15F5A7C6-BE74-4238-BF0B-B87E48036BA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0" name="テキスト ボックス 259">
          <a:extLst>
            <a:ext uri="{FF2B5EF4-FFF2-40B4-BE49-F238E27FC236}">
              <a16:creationId xmlns:a16="http://schemas.microsoft.com/office/drawing/2014/main" id="{29D27C12-A261-44E1-B7E9-414A33FEAB7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1" name="直線コネクタ 260">
          <a:extLst>
            <a:ext uri="{FF2B5EF4-FFF2-40B4-BE49-F238E27FC236}">
              <a16:creationId xmlns:a16="http://schemas.microsoft.com/office/drawing/2014/main" id="{7481F973-59CB-46AC-B7D4-AB96A39E152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2" name="テキスト ボックス 261">
          <a:extLst>
            <a:ext uri="{FF2B5EF4-FFF2-40B4-BE49-F238E27FC236}">
              <a16:creationId xmlns:a16="http://schemas.microsoft.com/office/drawing/2014/main" id="{DF808DF5-23D9-4B5E-AD93-C654FDB84AB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3" name="直線コネクタ 262">
          <a:extLst>
            <a:ext uri="{FF2B5EF4-FFF2-40B4-BE49-F238E27FC236}">
              <a16:creationId xmlns:a16="http://schemas.microsoft.com/office/drawing/2014/main" id="{01F4A96A-A181-4CCD-9CBC-13A9CC1C8C7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4" name="テキスト ボックス 263">
          <a:extLst>
            <a:ext uri="{FF2B5EF4-FFF2-40B4-BE49-F238E27FC236}">
              <a16:creationId xmlns:a16="http://schemas.microsoft.com/office/drawing/2014/main" id="{5CEA146A-0B5F-4050-B24C-733C0E630B0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5" name="直線コネクタ 264">
          <a:extLst>
            <a:ext uri="{FF2B5EF4-FFF2-40B4-BE49-F238E27FC236}">
              <a16:creationId xmlns:a16="http://schemas.microsoft.com/office/drawing/2014/main" id="{598CAD04-917F-464E-9BC4-C235B7810BE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6" name="テキスト ボックス 265">
          <a:extLst>
            <a:ext uri="{FF2B5EF4-FFF2-40B4-BE49-F238E27FC236}">
              <a16:creationId xmlns:a16="http://schemas.microsoft.com/office/drawing/2014/main" id="{17177DA6-51B9-4895-B496-46EF20772A5E}"/>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2D684CD4-63BC-4A78-A641-D54DF9A96D3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a:extLst>
            <a:ext uri="{FF2B5EF4-FFF2-40B4-BE49-F238E27FC236}">
              <a16:creationId xmlns:a16="http://schemas.microsoft.com/office/drawing/2014/main" id="{AA616365-EB27-4611-88B7-6D0643E044B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E68F2CB7-C5AF-4E10-A1DA-187003A0239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70" name="直線コネクタ 269">
          <a:extLst>
            <a:ext uri="{FF2B5EF4-FFF2-40B4-BE49-F238E27FC236}">
              <a16:creationId xmlns:a16="http://schemas.microsoft.com/office/drawing/2014/main" id="{38B5C6EF-35B1-4EA9-BB2E-C87DCA70A479}"/>
            </a:ext>
          </a:extLst>
        </xdr:cNvPr>
        <xdr:cNvCxnSpPr/>
      </xdr:nvCxnSpPr>
      <xdr:spPr>
        <a:xfrm flipV="1">
          <a:off x="4634865" y="13404669"/>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BEF7D235-7FEF-4497-AD49-16BF3D908D34}"/>
            </a:ext>
          </a:extLst>
        </xdr:cNvPr>
        <xdr:cNvSpPr txBox="1"/>
      </xdr:nvSpPr>
      <xdr:spPr>
        <a:xfrm>
          <a:off x="4673600" y="147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72" name="直線コネクタ 271">
          <a:extLst>
            <a:ext uri="{FF2B5EF4-FFF2-40B4-BE49-F238E27FC236}">
              <a16:creationId xmlns:a16="http://schemas.microsoft.com/office/drawing/2014/main" id="{4221A7A1-49AE-40E8-9F77-E79B080B38A2}"/>
            </a:ext>
          </a:extLst>
        </xdr:cNvPr>
        <xdr:cNvCxnSpPr/>
      </xdr:nvCxnSpPr>
      <xdr:spPr>
        <a:xfrm>
          <a:off x="4546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6D325949-495E-4867-9F69-93B6CAB5BD06}"/>
            </a:ext>
          </a:extLst>
        </xdr:cNvPr>
        <xdr:cNvSpPr txBox="1"/>
      </xdr:nvSpPr>
      <xdr:spPr>
        <a:xfrm>
          <a:off x="4673600" y="1317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4" name="直線コネクタ 273">
          <a:extLst>
            <a:ext uri="{FF2B5EF4-FFF2-40B4-BE49-F238E27FC236}">
              <a16:creationId xmlns:a16="http://schemas.microsoft.com/office/drawing/2014/main" id="{122DAF0A-7265-4B7C-80D1-C9C400362AAD}"/>
            </a:ext>
          </a:extLst>
        </xdr:cNvPr>
        <xdr:cNvCxnSpPr/>
      </xdr:nvCxnSpPr>
      <xdr:spPr>
        <a:xfrm>
          <a:off x="4546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83293</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93BA3DA2-EEE0-4B7D-A501-794E60E5D1BA}"/>
            </a:ext>
          </a:extLst>
        </xdr:cNvPr>
        <xdr:cNvSpPr txBox="1"/>
      </xdr:nvSpPr>
      <xdr:spPr>
        <a:xfrm>
          <a:off x="4673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76" name="フローチャート: 判断 275">
          <a:extLst>
            <a:ext uri="{FF2B5EF4-FFF2-40B4-BE49-F238E27FC236}">
              <a16:creationId xmlns:a16="http://schemas.microsoft.com/office/drawing/2014/main" id="{8D21273F-38A2-4F76-ADC4-CAB3A60B5E84}"/>
            </a:ext>
          </a:extLst>
        </xdr:cNvPr>
        <xdr:cNvSpPr/>
      </xdr:nvSpPr>
      <xdr:spPr>
        <a:xfrm>
          <a:off x="4584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77" name="フローチャート: 判断 276">
          <a:extLst>
            <a:ext uri="{FF2B5EF4-FFF2-40B4-BE49-F238E27FC236}">
              <a16:creationId xmlns:a16="http://schemas.microsoft.com/office/drawing/2014/main" id="{EA6C7F97-9B4F-405D-B620-2AE6AECDA731}"/>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78" name="フローチャート: 判断 277">
          <a:extLst>
            <a:ext uri="{FF2B5EF4-FFF2-40B4-BE49-F238E27FC236}">
              <a16:creationId xmlns:a16="http://schemas.microsoft.com/office/drawing/2014/main" id="{58B92ADE-D4E1-40F7-B0E3-CAE805191157}"/>
            </a:ext>
          </a:extLst>
        </xdr:cNvPr>
        <xdr:cNvSpPr/>
      </xdr:nvSpPr>
      <xdr:spPr>
        <a:xfrm>
          <a:off x="2857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79" name="フローチャート: 判断 278">
          <a:extLst>
            <a:ext uri="{FF2B5EF4-FFF2-40B4-BE49-F238E27FC236}">
              <a16:creationId xmlns:a16="http://schemas.microsoft.com/office/drawing/2014/main" id="{2C9D4486-2C6E-4265-9133-82D6FDC39791}"/>
            </a:ext>
          </a:extLst>
        </xdr:cNvPr>
        <xdr:cNvSpPr/>
      </xdr:nvSpPr>
      <xdr:spPr>
        <a:xfrm>
          <a:off x="1968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6DB0F2A-BB93-4933-A98B-364C545CAE7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E46B1158-1F65-45F3-9CBD-310F9AB9918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7F23F65E-E34A-4EE1-AA57-7E8596C88EA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DB5F3CD2-F4B5-43E7-91A0-511D57F7ED5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57ED73AE-FCB4-482D-A16E-135B8B7A19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152219</xdr:rowOff>
    </xdr:from>
    <xdr:to>
      <xdr:col>24</xdr:col>
      <xdr:colOff>114300</xdr:colOff>
      <xdr:row>78</xdr:row>
      <xdr:rowOff>82369</xdr:rowOff>
    </xdr:to>
    <xdr:sp macro="" textlink="">
      <xdr:nvSpPr>
        <xdr:cNvPr id="285" name="楕円 284">
          <a:extLst>
            <a:ext uri="{FF2B5EF4-FFF2-40B4-BE49-F238E27FC236}">
              <a16:creationId xmlns:a16="http://schemas.microsoft.com/office/drawing/2014/main" id="{5E531D53-29CA-4DE3-BAF6-6D1BFF2DE462}"/>
            </a:ext>
          </a:extLst>
        </xdr:cNvPr>
        <xdr:cNvSpPr/>
      </xdr:nvSpPr>
      <xdr:spPr>
        <a:xfrm>
          <a:off x="45847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105246</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D430D266-0FC2-4046-ABD3-6DE6C741A04F}"/>
            </a:ext>
          </a:extLst>
        </xdr:cNvPr>
        <xdr:cNvSpPr txBox="1"/>
      </xdr:nvSpPr>
      <xdr:spPr>
        <a:xfrm>
          <a:off x="4673600" y="1330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19957</xdr:rowOff>
    </xdr:from>
    <xdr:to>
      <xdr:col>20</xdr:col>
      <xdr:colOff>38100</xdr:colOff>
      <xdr:row>78</xdr:row>
      <xdr:rowOff>121557</xdr:rowOff>
    </xdr:to>
    <xdr:sp macro="" textlink="">
      <xdr:nvSpPr>
        <xdr:cNvPr id="287" name="楕円 286">
          <a:extLst>
            <a:ext uri="{FF2B5EF4-FFF2-40B4-BE49-F238E27FC236}">
              <a16:creationId xmlns:a16="http://schemas.microsoft.com/office/drawing/2014/main" id="{F8EB4BBB-664A-4BB2-859C-FA1ADF3FC4B0}"/>
            </a:ext>
          </a:extLst>
        </xdr:cNvPr>
        <xdr:cNvSpPr/>
      </xdr:nvSpPr>
      <xdr:spPr>
        <a:xfrm>
          <a:off x="3746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31569</xdr:rowOff>
    </xdr:from>
    <xdr:to>
      <xdr:col>24</xdr:col>
      <xdr:colOff>63500</xdr:colOff>
      <xdr:row>78</xdr:row>
      <xdr:rowOff>70757</xdr:rowOff>
    </xdr:to>
    <xdr:cxnSp macro="">
      <xdr:nvCxnSpPr>
        <xdr:cNvPr id="288" name="直線コネクタ 287">
          <a:extLst>
            <a:ext uri="{FF2B5EF4-FFF2-40B4-BE49-F238E27FC236}">
              <a16:creationId xmlns:a16="http://schemas.microsoft.com/office/drawing/2014/main" id="{4D0FDA18-2B0E-4DF4-BCB2-1ECBDA6152DB}"/>
            </a:ext>
          </a:extLst>
        </xdr:cNvPr>
        <xdr:cNvCxnSpPr/>
      </xdr:nvCxnSpPr>
      <xdr:spPr>
        <a:xfrm flipV="1">
          <a:off x="3797300" y="1340466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82006</xdr:rowOff>
    </xdr:from>
    <xdr:to>
      <xdr:col>15</xdr:col>
      <xdr:colOff>101600</xdr:colOff>
      <xdr:row>79</xdr:row>
      <xdr:rowOff>12156</xdr:rowOff>
    </xdr:to>
    <xdr:sp macro="" textlink="">
      <xdr:nvSpPr>
        <xdr:cNvPr id="289" name="楕円 288">
          <a:extLst>
            <a:ext uri="{FF2B5EF4-FFF2-40B4-BE49-F238E27FC236}">
              <a16:creationId xmlns:a16="http://schemas.microsoft.com/office/drawing/2014/main" id="{6813D412-EA49-4310-9763-69BC2A8B1848}"/>
            </a:ext>
          </a:extLst>
        </xdr:cNvPr>
        <xdr:cNvSpPr/>
      </xdr:nvSpPr>
      <xdr:spPr>
        <a:xfrm>
          <a:off x="2857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70757</xdr:rowOff>
    </xdr:from>
    <xdr:to>
      <xdr:col>19</xdr:col>
      <xdr:colOff>177800</xdr:colOff>
      <xdr:row>78</xdr:row>
      <xdr:rowOff>132806</xdr:rowOff>
    </xdr:to>
    <xdr:cxnSp macro="">
      <xdr:nvCxnSpPr>
        <xdr:cNvPr id="290" name="直線コネクタ 289">
          <a:extLst>
            <a:ext uri="{FF2B5EF4-FFF2-40B4-BE49-F238E27FC236}">
              <a16:creationId xmlns:a16="http://schemas.microsoft.com/office/drawing/2014/main" id="{D2F60326-61CB-41A2-B894-F3390C54E3FA}"/>
            </a:ext>
          </a:extLst>
        </xdr:cNvPr>
        <xdr:cNvCxnSpPr/>
      </xdr:nvCxnSpPr>
      <xdr:spPr>
        <a:xfrm flipV="1">
          <a:off x="2908300" y="134438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134257</xdr:rowOff>
    </xdr:from>
    <xdr:to>
      <xdr:col>10</xdr:col>
      <xdr:colOff>165100</xdr:colOff>
      <xdr:row>79</xdr:row>
      <xdr:rowOff>64407</xdr:rowOff>
    </xdr:to>
    <xdr:sp macro="" textlink="">
      <xdr:nvSpPr>
        <xdr:cNvPr id="291" name="楕円 290">
          <a:extLst>
            <a:ext uri="{FF2B5EF4-FFF2-40B4-BE49-F238E27FC236}">
              <a16:creationId xmlns:a16="http://schemas.microsoft.com/office/drawing/2014/main" id="{D15184F8-5BC6-4E87-91A6-9D09B881D178}"/>
            </a:ext>
          </a:extLst>
        </xdr:cNvPr>
        <xdr:cNvSpPr/>
      </xdr:nvSpPr>
      <xdr:spPr>
        <a:xfrm>
          <a:off x="1968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132806</xdr:rowOff>
    </xdr:from>
    <xdr:to>
      <xdr:col>15</xdr:col>
      <xdr:colOff>50800</xdr:colOff>
      <xdr:row>79</xdr:row>
      <xdr:rowOff>13607</xdr:rowOff>
    </xdr:to>
    <xdr:cxnSp macro="">
      <xdr:nvCxnSpPr>
        <xdr:cNvPr id="292" name="直線コネクタ 291">
          <a:extLst>
            <a:ext uri="{FF2B5EF4-FFF2-40B4-BE49-F238E27FC236}">
              <a16:creationId xmlns:a16="http://schemas.microsoft.com/office/drawing/2014/main" id="{B16DE275-A27B-4D11-A83D-40CCDCF4F5D5}"/>
            </a:ext>
          </a:extLst>
        </xdr:cNvPr>
        <xdr:cNvCxnSpPr/>
      </xdr:nvCxnSpPr>
      <xdr:spPr>
        <a:xfrm flipV="1">
          <a:off x="2019300" y="135059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93" name="n_1aveValue【福祉施設】&#10;有形固定資産減価償却率">
          <a:extLst>
            <a:ext uri="{FF2B5EF4-FFF2-40B4-BE49-F238E27FC236}">
              <a16:creationId xmlns:a16="http://schemas.microsoft.com/office/drawing/2014/main" id="{44ECF7EC-3549-4211-B244-4BE68612F751}"/>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94722</xdr:rowOff>
    </xdr:from>
    <xdr:ext cx="405111" cy="259045"/>
    <xdr:sp macro="" textlink="">
      <xdr:nvSpPr>
        <xdr:cNvPr id="294" name="n_2aveValue【福祉施設】&#10;有形固定資産減価償却率">
          <a:extLst>
            <a:ext uri="{FF2B5EF4-FFF2-40B4-BE49-F238E27FC236}">
              <a16:creationId xmlns:a16="http://schemas.microsoft.com/office/drawing/2014/main" id="{50CDEDFC-142F-4047-ACE4-03CC22AA3A34}"/>
            </a:ext>
          </a:extLst>
        </xdr:cNvPr>
        <xdr:cNvSpPr txBox="1"/>
      </xdr:nvSpPr>
      <xdr:spPr>
        <a:xfrm>
          <a:off x="2705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52269</xdr:rowOff>
    </xdr:from>
    <xdr:ext cx="405111" cy="259045"/>
    <xdr:sp macro="" textlink="">
      <xdr:nvSpPr>
        <xdr:cNvPr id="295" name="n_3aveValue【福祉施設】&#10;有形固定資産減価償却率">
          <a:extLst>
            <a:ext uri="{FF2B5EF4-FFF2-40B4-BE49-F238E27FC236}">
              <a16:creationId xmlns:a16="http://schemas.microsoft.com/office/drawing/2014/main" id="{84E8C65C-1A58-40A2-BE62-E579DAF38236}"/>
            </a:ext>
          </a:extLst>
        </xdr:cNvPr>
        <xdr:cNvSpPr txBox="1"/>
      </xdr:nvSpPr>
      <xdr:spPr>
        <a:xfrm>
          <a:off x="1816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138084</xdr:rowOff>
    </xdr:from>
    <xdr:ext cx="405111" cy="259045"/>
    <xdr:sp macro="" textlink="">
      <xdr:nvSpPr>
        <xdr:cNvPr id="296" name="n_1mainValue【福祉施設】&#10;有形固定資産減価償却率">
          <a:extLst>
            <a:ext uri="{FF2B5EF4-FFF2-40B4-BE49-F238E27FC236}">
              <a16:creationId xmlns:a16="http://schemas.microsoft.com/office/drawing/2014/main" id="{F65DC532-3DEB-40E0-999D-7BF4C342F509}"/>
            </a:ext>
          </a:extLst>
        </xdr:cNvPr>
        <xdr:cNvSpPr txBox="1"/>
      </xdr:nvSpPr>
      <xdr:spPr>
        <a:xfrm>
          <a:off x="3582044" y="1316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28683</xdr:rowOff>
    </xdr:from>
    <xdr:ext cx="405111" cy="259045"/>
    <xdr:sp macro="" textlink="">
      <xdr:nvSpPr>
        <xdr:cNvPr id="297" name="n_2mainValue【福祉施設】&#10;有形固定資産減価償却率">
          <a:extLst>
            <a:ext uri="{FF2B5EF4-FFF2-40B4-BE49-F238E27FC236}">
              <a16:creationId xmlns:a16="http://schemas.microsoft.com/office/drawing/2014/main" id="{82A78658-0DB0-49A6-A2A2-418245AFA1B2}"/>
            </a:ext>
          </a:extLst>
        </xdr:cNvPr>
        <xdr:cNvSpPr txBox="1"/>
      </xdr:nvSpPr>
      <xdr:spPr>
        <a:xfrm>
          <a:off x="27057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80934</xdr:rowOff>
    </xdr:from>
    <xdr:ext cx="405111" cy="259045"/>
    <xdr:sp macro="" textlink="">
      <xdr:nvSpPr>
        <xdr:cNvPr id="298" name="n_3mainValue【福祉施設】&#10;有形固定資産減価償却率">
          <a:extLst>
            <a:ext uri="{FF2B5EF4-FFF2-40B4-BE49-F238E27FC236}">
              <a16:creationId xmlns:a16="http://schemas.microsoft.com/office/drawing/2014/main" id="{05E7D532-9F2C-4C84-8EA7-3DDF7FD810CA}"/>
            </a:ext>
          </a:extLst>
        </xdr:cNvPr>
        <xdr:cNvSpPr txBox="1"/>
      </xdr:nvSpPr>
      <xdr:spPr>
        <a:xfrm>
          <a:off x="18167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B58F0830-FE2F-4DE5-A1AE-A982490F5A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C9292E76-43FB-491C-A633-B81F1A3C33F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94984B91-18D6-4FD8-8757-92985929F7B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7D9C98DA-E86D-4553-9753-D2438AC4E78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5671B0A1-16BE-4C18-B51E-9E556969AC0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ECE00BC9-9C4B-4FA1-B79A-7828617B9D7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4574F513-5166-460C-99C1-F77FD89B957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334EB9CD-0D4E-41CA-8160-B58FDC17957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77881C42-ADF7-4E77-8259-A030A464C7C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2AF38261-C3F4-4F74-A956-885CEDDA31C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a:extLst>
            <a:ext uri="{FF2B5EF4-FFF2-40B4-BE49-F238E27FC236}">
              <a16:creationId xmlns:a16="http://schemas.microsoft.com/office/drawing/2014/main" id="{E86670B2-DD48-4FAE-8CCE-386F9B32BCB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a:extLst>
            <a:ext uri="{FF2B5EF4-FFF2-40B4-BE49-F238E27FC236}">
              <a16:creationId xmlns:a16="http://schemas.microsoft.com/office/drawing/2014/main" id="{01AD8E83-1580-4FA8-98D9-3F332839D89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a:extLst>
            <a:ext uri="{FF2B5EF4-FFF2-40B4-BE49-F238E27FC236}">
              <a16:creationId xmlns:a16="http://schemas.microsoft.com/office/drawing/2014/main" id="{0EF1E6B1-CE35-421F-932F-F9502E7AA47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a:extLst>
            <a:ext uri="{FF2B5EF4-FFF2-40B4-BE49-F238E27FC236}">
              <a16:creationId xmlns:a16="http://schemas.microsoft.com/office/drawing/2014/main" id="{54789859-9290-40D9-84AA-9FD9F871FBA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a:extLst>
            <a:ext uri="{FF2B5EF4-FFF2-40B4-BE49-F238E27FC236}">
              <a16:creationId xmlns:a16="http://schemas.microsoft.com/office/drawing/2014/main" id="{C98E1A62-ECAA-4DE1-B158-5BCCE9AFFC0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a:extLst>
            <a:ext uri="{FF2B5EF4-FFF2-40B4-BE49-F238E27FC236}">
              <a16:creationId xmlns:a16="http://schemas.microsoft.com/office/drawing/2014/main" id="{87455A83-0435-4F14-92E8-93671987A19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a:extLst>
            <a:ext uri="{FF2B5EF4-FFF2-40B4-BE49-F238E27FC236}">
              <a16:creationId xmlns:a16="http://schemas.microsoft.com/office/drawing/2014/main" id="{C1DBA1B3-12B1-4892-9561-D85D426E6CF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a:extLst>
            <a:ext uri="{FF2B5EF4-FFF2-40B4-BE49-F238E27FC236}">
              <a16:creationId xmlns:a16="http://schemas.microsoft.com/office/drawing/2014/main" id="{25DC2098-9685-4527-85F1-EBA83C3B1B7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a:extLst>
            <a:ext uri="{FF2B5EF4-FFF2-40B4-BE49-F238E27FC236}">
              <a16:creationId xmlns:a16="http://schemas.microsoft.com/office/drawing/2014/main" id="{3916AFB9-B18F-48C8-9220-274167895E1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a:extLst>
            <a:ext uri="{FF2B5EF4-FFF2-40B4-BE49-F238E27FC236}">
              <a16:creationId xmlns:a16="http://schemas.microsoft.com/office/drawing/2014/main" id="{AAC15681-3C7B-4999-9960-A31AD5B9D1A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a:extLst>
            <a:ext uri="{FF2B5EF4-FFF2-40B4-BE49-F238E27FC236}">
              <a16:creationId xmlns:a16="http://schemas.microsoft.com/office/drawing/2014/main" id="{9FA16185-71E7-4DF8-80A8-A53DC4E44E9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a:extLst>
            <a:ext uri="{FF2B5EF4-FFF2-40B4-BE49-F238E27FC236}">
              <a16:creationId xmlns:a16="http://schemas.microsoft.com/office/drawing/2014/main" id="{37D605D9-5B7D-4072-A4EB-F309A7BDC3A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6B0C83DD-DADB-42CD-9EA2-39D583CCB39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CF017350-0B96-482E-842F-73CC765D653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96CAE667-4502-4102-9CCB-45B460967E5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24" name="直線コネクタ 323">
          <a:extLst>
            <a:ext uri="{FF2B5EF4-FFF2-40B4-BE49-F238E27FC236}">
              <a16:creationId xmlns:a16="http://schemas.microsoft.com/office/drawing/2014/main" id="{1699D728-5D82-48B6-A878-73BBEAA85676}"/>
            </a:ext>
          </a:extLst>
        </xdr:cNvPr>
        <xdr:cNvCxnSpPr/>
      </xdr:nvCxnSpPr>
      <xdr:spPr>
        <a:xfrm flipV="1">
          <a:off x="10476865" y="13411200"/>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25" name="【福祉施設】&#10;一人当たり面積最小値テキスト">
          <a:extLst>
            <a:ext uri="{FF2B5EF4-FFF2-40B4-BE49-F238E27FC236}">
              <a16:creationId xmlns:a16="http://schemas.microsoft.com/office/drawing/2014/main" id="{E4472ECB-00B3-434A-9DBC-99BBC9460EFA}"/>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26" name="直線コネクタ 325">
          <a:extLst>
            <a:ext uri="{FF2B5EF4-FFF2-40B4-BE49-F238E27FC236}">
              <a16:creationId xmlns:a16="http://schemas.microsoft.com/office/drawing/2014/main" id="{763CF778-4783-46AA-81EC-B4D0F9B079B4}"/>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7" name="【福祉施設】&#10;一人当たり面積最大値テキスト">
          <a:extLst>
            <a:ext uri="{FF2B5EF4-FFF2-40B4-BE49-F238E27FC236}">
              <a16:creationId xmlns:a16="http://schemas.microsoft.com/office/drawing/2014/main" id="{DC6B42E3-F5E7-494C-B0F6-C103C2D2CD15}"/>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8" name="直線コネクタ 327">
          <a:extLst>
            <a:ext uri="{FF2B5EF4-FFF2-40B4-BE49-F238E27FC236}">
              <a16:creationId xmlns:a16="http://schemas.microsoft.com/office/drawing/2014/main" id="{E47B7632-976F-4F3F-BC8C-4CE610D0BCB3}"/>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29" name="【福祉施設】&#10;一人当たり面積平均値テキスト">
          <a:extLst>
            <a:ext uri="{FF2B5EF4-FFF2-40B4-BE49-F238E27FC236}">
              <a16:creationId xmlns:a16="http://schemas.microsoft.com/office/drawing/2014/main" id="{FC0AC1D6-1C20-4B9A-A974-4C1A1BA051ED}"/>
            </a:ext>
          </a:extLst>
        </xdr:cNvPr>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0" name="フローチャート: 判断 329">
          <a:extLst>
            <a:ext uri="{FF2B5EF4-FFF2-40B4-BE49-F238E27FC236}">
              <a16:creationId xmlns:a16="http://schemas.microsoft.com/office/drawing/2014/main" id="{27C348F3-9A25-4EC2-B6D9-2B25EB65AF97}"/>
            </a:ext>
          </a:extLst>
        </xdr:cNvPr>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31" name="フローチャート: 判断 330">
          <a:extLst>
            <a:ext uri="{FF2B5EF4-FFF2-40B4-BE49-F238E27FC236}">
              <a16:creationId xmlns:a16="http://schemas.microsoft.com/office/drawing/2014/main" id="{BB8C608A-1137-4DB5-9612-C0ACA80A1BAA}"/>
            </a:ext>
          </a:extLst>
        </xdr:cNvPr>
        <xdr:cNvSpPr/>
      </xdr:nvSpPr>
      <xdr:spPr>
        <a:xfrm>
          <a:off x="958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32" name="フローチャート: 判断 331">
          <a:extLst>
            <a:ext uri="{FF2B5EF4-FFF2-40B4-BE49-F238E27FC236}">
              <a16:creationId xmlns:a16="http://schemas.microsoft.com/office/drawing/2014/main" id="{2395F780-14CD-4644-9429-AF0B5E9A29AF}"/>
            </a:ext>
          </a:extLst>
        </xdr:cNvPr>
        <xdr:cNvSpPr/>
      </xdr:nvSpPr>
      <xdr:spPr>
        <a:xfrm>
          <a:off x="8699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33" name="フローチャート: 判断 332">
          <a:extLst>
            <a:ext uri="{FF2B5EF4-FFF2-40B4-BE49-F238E27FC236}">
              <a16:creationId xmlns:a16="http://schemas.microsoft.com/office/drawing/2014/main" id="{80FD6479-FBD5-44CF-9FDD-FA46E3322626}"/>
            </a:ext>
          </a:extLst>
        </xdr:cNvPr>
        <xdr:cNvSpPr/>
      </xdr:nvSpPr>
      <xdr:spPr>
        <a:xfrm>
          <a:off x="7810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AE3D7898-9F26-4EF3-AC72-10530BDD320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A81185AF-0B10-42E8-806C-E789607B5A8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20CEB57A-DA51-4D95-B8EB-379CD353E5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EE855264-B47D-4385-91AA-8C949CF69FD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CF2CF94D-D831-451E-929F-EF39F42F9F1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39" name="楕円 338">
          <a:extLst>
            <a:ext uri="{FF2B5EF4-FFF2-40B4-BE49-F238E27FC236}">
              <a16:creationId xmlns:a16="http://schemas.microsoft.com/office/drawing/2014/main" id="{DDFBF246-16AC-42AA-9EAF-72BE9BF6810D}"/>
            </a:ext>
          </a:extLst>
        </xdr:cNvPr>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40" name="【福祉施設】&#10;一人当たり面積該当値テキスト">
          <a:extLst>
            <a:ext uri="{FF2B5EF4-FFF2-40B4-BE49-F238E27FC236}">
              <a16:creationId xmlns:a16="http://schemas.microsoft.com/office/drawing/2014/main" id="{85C12F8A-9210-49F3-B10D-E585AE6BC221}"/>
            </a:ext>
          </a:extLst>
        </xdr:cNvPr>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41" name="楕円 340">
          <a:extLst>
            <a:ext uri="{FF2B5EF4-FFF2-40B4-BE49-F238E27FC236}">
              <a16:creationId xmlns:a16="http://schemas.microsoft.com/office/drawing/2014/main" id="{5FB1E10B-4EAD-47FB-B47C-ED1D295B0C12}"/>
            </a:ext>
          </a:extLst>
        </xdr:cNvPr>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95250</xdr:rowOff>
    </xdr:to>
    <xdr:cxnSp macro="">
      <xdr:nvCxnSpPr>
        <xdr:cNvPr id="342" name="直線コネクタ 341">
          <a:extLst>
            <a:ext uri="{FF2B5EF4-FFF2-40B4-BE49-F238E27FC236}">
              <a16:creationId xmlns:a16="http://schemas.microsoft.com/office/drawing/2014/main" id="{1A7B0162-0301-43F7-8B30-274E040AACD0}"/>
            </a:ext>
          </a:extLst>
        </xdr:cNvPr>
        <xdr:cNvCxnSpPr/>
      </xdr:nvCxnSpPr>
      <xdr:spPr>
        <a:xfrm>
          <a:off x="9639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43" name="楕円 342">
          <a:extLst>
            <a:ext uri="{FF2B5EF4-FFF2-40B4-BE49-F238E27FC236}">
              <a16:creationId xmlns:a16="http://schemas.microsoft.com/office/drawing/2014/main" id="{5981B79C-41FB-40B2-8FD6-0A2C990D57B1}"/>
            </a:ext>
          </a:extLst>
        </xdr:cNvPr>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95250</xdr:rowOff>
    </xdr:to>
    <xdr:cxnSp macro="">
      <xdr:nvCxnSpPr>
        <xdr:cNvPr id="344" name="直線コネクタ 343">
          <a:extLst>
            <a:ext uri="{FF2B5EF4-FFF2-40B4-BE49-F238E27FC236}">
              <a16:creationId xmlns:a16="http://schemas.microsoft.com/office/drawing/2014/main" id="{11337D63-255E-43EF-8218-E4BE0433C559}"/>
            </a:ext>
          </a:extLst>
        </xdr:cNvPr>
        <xdr:cNvCxnSpPr/>
      </xdr:nvCxnSpPr>
      <xdr:spPr>
        <a:xfrm>
          <a:off x="8750300" y="146521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45" name="楕円 344">
          <a:extLst>
            <a:ext uri="{FF2B5EF4-FFF2-40B4-BE49-F238E27FC236}">
              <a16:creationId xmlns:a16="http://schemas.microsoft.com/office/drawing/2014/main" id="{4455F51D-2398-4F5F-9C2B-92C262EF875E}"/>
            </a:ext>
          </a:extLst>
        </xdr:cNvPr>
        <xdr:cNvSpPr/>
      </xdr:nvSpPr>
      <xdr:spPr>
        <a:xfrm>
          <a:off x="7810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78921</xdr:rowOff>
    </xdr:to>
    <xdr:cxnSp macro="">
      <xdr:nvCxnSpPr>
        <xdr:cNvPr id="346" name="直線コネクタ 345">
          <a:extLst>
            <a:ext uri="{FF2B5EF4-FFF2-40B4-BE49-F238E27FC236}">
              <a16:creationId xmlns:a16="http://schemas.microsoft.com/office/drawing/2014/main" id="{02118B99-5BD0-4B69-87EA-13D4ED7FC3CC}"/>
            </a:ext>
          </a:extLst>
        </xdr:cNvPr>
        <xdr:cNvCxnSpPr/>
      </xdr:nvCxnSpPr>
      <xdr:spPr>
        <a:xfrm>
          <a:off x="7861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47" name="n_1aveValue【福祉施設】&#10;一人当たり面積">
          <a:extLst>
            <a:ext uri="{FF2B5EF4-FFF2-40B4-BE49-F238E27FC236}">
              <a16:creationId xmlns:a16="http://schemas.microsoft.com/office/drawing/2014/main" id="{7808007A-D80A-491F-A948-AEBA1FB387A9}"/>
            </a:ext>
          </a:extLst>
        </xdr:cNvPr>
        <xdr:cNvSpPr txBox="1"/>
      </xdr:nvSpPr>
      <xdr:spPr>
        <a:xfrm>
          <a:off x="9391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48" name="n_2aveValue【福祉施設】&#10;一人当たり面積">
          <a:extLst>
            <a:ext uri="{FF2B5EF4-FFF2-40B4-BE49-F238E27FC236}">
              <a16:creationId xmlns:a16="http://schemas.microsoft.com/office/drawing/2014/main" id="{71AEAC2C-4876-4634-A3D8-2394EC2B5EB5}"/>
            </a:ext>
          </a:extLst>
        </xdr:cNvPr>
        <xdr:cNvSpPr txBox="1"/>
      </xdr:nvSpPr>
      <xdr:spPr>
        <a:xfrm>
          <a:off x="8515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49" name="n_3aveValue【福祉施設】&#10;一人当たり面積">
          <a:extLst>
            <a:ext uri="{FF2B5EF4-FFF2-40B4-BE49-F238E27FC236}">
              <a16:creationId xmlns:a16="http://schemas.microsoft.com/office/drawing/2014/main" id="{F7684820-156B-4E3A-B92E-DD245CCE90CF}"/>
            </a:ext>
          </a:extLst>
        </xdr:cNvPr>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50" name="n_1mainValue【福祉施設】&#10;一人当たり面積">
          <a:extLst>
            <a:ext uri="{FF2B5EF4-FFF2-40B4-BE49-F238E27FC236}">
              <a16:creationId xmlns:a16="http://schemas.microsoft.com/office/drawing/2014/main" id="{050A7DF4-EEAB-4BAD-9F95-FEC590A15754}"/>
            </a:ext>
          </a:extLst>
        </xdr:cNvPr>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51" name="n_2mainValue【福祉施設】&#10;一人当たり面積">
          <a:extLst>
            <a:ext uri="{FF2B5EF4-FFF2-40B4-BE49-F238E27FC236}">
              <a16:creationId xmlns:a16="http://schemas.microsoft.com/office/drawing/2014/main" id="{0FD17AB8-89AD-4013-9A5E-5DA9CC3DCFA5}"/>
            </a:ext>
          </a:extLst>
        </xdr:cNvPr>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52" name="n_3mainValue【福祉施設】&#10;一人当たり面積">
          <a:extLst>
            <a:ext uri="{FF2B5EF4-FFF2-40B4-BE49-F238E27FC236}">
              <a16:creationId xmlns:a16="http://schemas.microsoft.com/office/drawing/2014/main" id="{D0A02621-B20F-486B-AD2B-DD3B95B75981}"/>
            </a:ext>
          </a:extLst>
        </xdr:cNvPr>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9ECF87C9-E040-4BA8-92DD-C8939B06414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71358321-F447-4D85-9D00-9C871AC2CD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0C6610E3-F499-4ECE-9D85-DFE4A933808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CF5CA311-C8E2-4731-8205-F586D7DD6C5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29041F46-0E00-40CF-92D6-1831770D256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7094B3AE-A809-4F71-B218-1656D91ACDC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A9D7C968-80A6-4CE9-8609-7689C2A3CC9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AA0D8372-B0A8-493C-9B47-B7D753263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AB08F661-DA46-4FE2-97D9-C25EF0E55B3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A118122A-01AB-45A6-A669-9AE6659D00B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3" name="テキスト ボックス 362">
          <a:extLst>
            <a:ext uri="{FF2B5EF4-FFF2-40B4-BE49-F238E27FC236}">
              <a16:creationId xmlns:a16="http://schemas.microsoft.com/office/drawing/2014/main" id="{505C23CB-E709-4F73-9EFB-87B1DA8EA10E}"/>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4" name="直線コネクタ 363">
          <a:extLst>
            <a:ext uri="{FF2B5EF4-FFF2-40B4-BE49-F238E27FC236}">
              <a16:creationId xmlns:a16="http://schemas.microsoft.com/office/drawing/2014/main" id="{6BD1EED3-CB71-41EB-A5B9-50AEF57CFB2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5" name="テキスト ボックス 364">
          <a:extLst>
            <a:ext uri="{FF2B5EF4-FFF2-40B4-BE49-F238E27FC236}">
              <a16:creationId xmlns:a16="http://schemas.microsoft.com/office/drawing/2014/main" id="{5E1A0F51-B067-4766-82A6-6E8FFBC8FAFC}"/>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6" name="直線コネクタ 365">
          <a:extLst>
            <a:ext uri="{FF2B5EF4-FFF2-40B4-BE49-F238E27FC236}">
              <a16:creationId xmlns:a16="http://schemas.microsoft.com/office/drawing/2014/main" id="{A4C1AF07-AD73-4B99-ADAA-EDC272912C3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7" name="テキスト ボックス 366">
          <a:extLst>
            <a:ext uri="{FF2B5EF4-FFF2-40B4-BE49-F238E27FC236}">
              <a16:creationId xmlns:a16="http://schemas.microsoft.com/office/drawing/2014/main" id="{6112DC7C-601E-4708-9FA1-769B67A4CC4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8" name="直線コネクタ 367">
          <a:extLst>
            <a:ext uri="{FF2B5EF4-FFF2-40B4-BE49-F238E27FC236}">
              <a16:creationId xmlns:a16="http://schemas.microsoft.com/office/drawing/2014/main" id="{498ECF35-9BF5-4F45-929A-7BF52EF545D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9" name="テキスト ボックス 368">
          <a:extLst>
            <a:ext uri="{FF2B5EF4-FFF2-40B4-BE49-F238E27FC236}">
              <a16:creationId xmlns:a16="http://schemas.microsoft.com/office/drawing/2014/main" id="{6226FD27-566B-4335-A5AD-0D516BC0184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0" name="直線コネクタ 369">
          <a:extLst>
            <a:ext uri="{FF2B5EF4-FFF2-40B4-BE49-F238E27FC236}">
              <a16:creationId xmlns:a16="http://schemas.microsoft.com/office/drawing/2014/main" id="{FEEF208F-94EB-4852-B1A2-17109363A8A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1" name="テキスト ボックス 370">
          <a:extLst>
            <a:ext uri="{FF2B5EF4-FFF2-40B4-BE49-F238E27FC236}">
              <a16:creationId xmlns:a16="http://schemas.microsoft.com/office/drawing/2014/main" id="{650F45A5-9DD1-46BC-8A61-E9EB020D6C4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2" name="直線コネクタ 371">
          <a:extLst>
            <a:ext uri="{FF2B5EF4-FFF2-40B4-BE49-F238E27FC236}">
              <a16:creationId xmlns:a16="http://schemas.microsoft.com/office/drawing/2014/main" id="{677C881A-BA98-415F-8600-CA4EC3EE2BB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3" name="テキスト ボックス 372">
          <a:extLst>
            <a:ext uri="{FF2B5EF4-FFF2-40B4-BE49-F238E27FC236}">
              <a16:creationId xmlns:a16="http://schemas.microsoft.com/office/drawing/2014/main" id="{BA6C14F0-08C9-4587-AC67-E92BAEDE8BB7}"/>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4" name="直線コネクタ 373">
          <a:extLst>
            <a:ext uri="{FF2B5EF4-FFF2-40B4-BE49-F238E27FC236}">
              <a16:creationId xmlns:a16="http://schemas.microsoft.com/office/drawing/2014/main" id="{9A2119FB-AF98-4C5E-9C93-67EB12747EB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5" name="テキスト ボックス 374">
          <a:extLst>
            <a:ext uri="{FF2B5EF4-FFF2-40B4-BE49-F238E27FC236}">
              <a16:creationId xmlns:a16="http://schemas.microsoft.com/office/drawing/2014/main" id="{6240C635-9355-46F2-B503-9CC99540A6A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6" name="【市民会館】&#10;有形固定資産減価償却率グラフ枠">
          <a:extLst>
            <a:ext uri="{FF2B5EF4-FFF2-40B4-BE49-F238E27FC236}">
              <a16:creationId xmlns:a16="http://schemas.microsoft.com/office/drawing/2014/main" id="{26F4A0DC-58F6-465F-A616-28AFCE4195F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77" name="直線コネクタ 376">
          <a:extLst>
            <a:ext uri="{FF2B5EF4-FFF2-40B4-BE49-F238E27FC236}">
              <a16:creationId xmlns:a16="http://schemas.microsoft.com/office/drawing/2014/main" id="{6EC34C0F-39B6-4719-95E8-BAC9F50CF880}"/>
            </a:ext>
          </a:extLst>
        </xdr:cNvPr>
        <xdr:cNvCxnSpPr/>
      </xdr:nvCxnSpPr>
      <xdr:spPr>
        <a:xfrm flipV="1">
          <a:off x="4634865" y="171450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78" name="【市民会館】&#10;有形固定資産減価償却率最小値テキスト">
          <a:extLst>
            <a:ext uri="{FF2B5EF4-FFF2-40B4-BE49-F238E27FC236}">
              <a16:creationId xmlns:a16="http://schemas.microsoft.com/office/drawing/2014/main" id="{BA85B11F-42AC-4E87-9F23-D38172519DFE}"/>
            </a:ext>
          </a:extLst>
        </xdr:cNvPr>
        <xdr:cNvSpPr txBox="1"/>
      </xdr:nvSpPr>
      <xdr:spPr>
        <a:xfrm>
          <a:off x="4673600"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79" name="直線コネクタ 378">
          <a:extLst>
            <a:ext uri="{FF2B5EF4-FFF2-40B4-BE49-F238E27FC236}">
              <a16:creationId xmlns:a16="http://schemas.microsoft.com/office/drawing/2014/main" id="{13A9AF9A-2A2E-4922-9F6D-F8F08AD07AF8}"/>
            </a:ext>
          </a:extLst>
        </xdr:cNvPr>
        <xdr:cNvCxnSpPr/>
      </xdr:nvCxnSpPr>
      <xdr:spPr>
        <a:xfrm>
          <a:off x="4546600" y="183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80" name="【市民会館】&#10;有形固定資産減価償却率最大値テキスト">
          <a:extLst>
            <a:ext uri="{FF2B5EF4-FFF2-40B4-BE49-F238E27FC236}">
              <a16:creationId xmlns:a16="http://schemas.microsoft.com/office/drawing/2014/main" id="{006B6A01-D3C2-4D50-A702-4743D871FD36}"/>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1" name="直線コネクタ 380">
          <a:extLst>
            <a:ext uri="{FF2B5EF4-FFF2-40B4-BE49-F238E27FC236}">
              <a16:creationId xmlns:a16="http://schemas.microsoft.com/office/drawing/2014/main" id="{445F681D-81EF-4091-9CF7-1253A3AC7E8C}"/>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19066</xdr:rowOff>
    </xdr:from>
    <xdr:ext cx="405111" cy="259045"/>
    <xdr:sp macro="" textlink="">
      <xdr:nvSpPr>
        <xdr:cNvPr id="382" name="【市民会館】&#10;有形固定資産減価償却率平均値テキスト">
          <a:extLst>
            <a:ext uri="{FF2B5EF4-FFF2-40B4-BE49-F238E27FC236}">
              <a16:creationId xmlns:a16="http://schemas.microsoft.com/office/drawing/2014/main" id="{4069BAC4-FDF3-459E-A1B6-538285CFC651}"/>
            </a:ext>
          </a:extLst>
        </xdr:cNvPr>
        <xdr:cNvSpPr txBox="1"/>
      </xdr:nvSpPr>
      <xdr:spPr>
        <a:xfrm>
          <a:off x="4673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83" name="フローチャート: 判断 382">
          <a:extLst>
            <a:ext uri="{FF2B5EF4-FFF2-40B4-BE49-F238E27FC236}">
              <a16:creationId xmlns:a16="http://schemas.microsoft.com/office/drawing/2014/main" id="{AA436BF8-94AB-483E-B367-6B02EAC9A8E2}"/>
            </a:ext>
          </a:extLst>
        </xdr:cNvPr>
        <xdr:cNvSpPr/>
      </xdr:nvSpPr>
      <xdr:spPr>
        <a:xfrm>
          <a:off x="4584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84" name="フローチャート: 判断 383">
          <a:extLst>
            <a:ext uri="{FF2B5EF4-FFF2-40B4-BE49-F238E27FC236}">
              <a16:creationId xmlns:a16="http://schemas.microsoft.com/office/drawing/2014/main" id="{1A3EC435-8135-4C85-87D9-9DBC6EA763F3}"/>
            </a:ext>
          </a:extLst>
        </xdr:cNvPr>
        <xdr:cNvSpPr/>
      </xdr:nvSpPr>
      <xdr:spPr>
        <a:xfrm>
          <a:off x="3746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85" name="フローチャート: 判断 384">
          <a:extLst>
            <a:ext uri="{FF2B5EF4-FFF2-40B4-BE49-F238E27FC236}">
              <a16:creationId xmlns:a16="http://schemas.microsoft.com/office/drawing/2014/main" id="{19F0E6C1-63F8-4E8C-8E78-C611F835DCE0}"/>
            </a:ext>
          </a:extLst>
        </xdr:cNvPr>
        <xdr:cNvSpPr/>
      </xdr:nvSpPr>
      <xdr:spPr>
        <a:xfrm>
          <a:off x="2857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6" name="フローチャート: 判断 385">
          <a:extLst>
            <a:ext uri="{FF2B5EF4-FFF2-40B4-BE49-F238E27FC236}">
              <a16:creationId xmlns:a16="http://schemas.microsoft.com/office/drawing/2014/main" id="{3CB10216-BB38-4C17-BE20-0E0BF98BE382}"/>
            </a:ext>
          </a:extLst>
        </xdr:cNvPr>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176B4E85-2DF5-4492-BFDF-D7DC44DD614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BC4168A8-559D-4B57-BA44-DD22083DF18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1E48AC63-DBF0-4FB7-8118-E4A51875E74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71D54F24-DF7E-4F75-9E9F-5933F25B6D2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D26BB490-A3FD-4F43-A1B2-AEAC168C81D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120650</xdr:rowOff>
    </xdr:from>
    <xdr:to>
      <xdr:col>24</xdr:col>
      <xdr:colOff>114300</xdr:colOff>
      <xdr:row>100</xdr:row>
      <xdr:rowOff>50800</xdr:rowOff>
    </xdr:to>
    <xdr:sp macro="" textlink="">
      <xdr:nvSpPr>
        <xdr:cNvPr id="392" name="楕円 391">
          <a:extLst>
            <a:ext uri="{FF2B5EF4-FFF2-40B4-BE49-F238E27FC236}">
              <a16:creationId xmlns:a16="http://schemas.microsoft.com/office/drawing/2014/main" id="{5D40FD6A-EB84-4EDE-8733-232244BF0BE2}"/>
            </a:ext>
          </a:extLst>
        </xdr:cNvPr>
        <xdr:cNvSpPr/>
      </xdr:nvSpPr>
      <xdr:spPr>
        <a:xfrm>
          <a:off x="4584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73677</xdr:rowOff>
    </xdr:from>
    <xdr:ext cx="469744" cy="259045"/>
    <xdr:sp macro="" textlink="">
      <xdr:nvSpPr>
        <xdr:cNvPr id="393" name="【市民会館】&#10;有形固定資産減価償却率該当値テキスト">
          <a:extLst>
            <a:ext uri="{FF2B5EF4-FFF2-40B4-BE49-F238E27FC236}">
              <a16:creationId xmlns:a16="http://schemas.microsoft.com/office/drawing/2014/main" id="{801B2718-A00E-45E9-BC88-46E50FF6C5E9}"/>
            </a:ext>
          </a:extLst>
        </xdr:cNvPr>
        <xdr:cNvSpPr txBox="1"/>
      </xdr:nvSpPr>
      <xdr:spPr>
        <a:xfrm>
          <a:off x="4673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394" name="楕円 393">
          <a:extLst>
            <a:ext uri="{FF2B5EF4-FFF2-40B4-BE49-F238E27FC236}">
              <a16:creationId xmlns:a16="http://schemas.microsoft.com/office/drawing/2014/main" id="{AB473F3A-BF0D-4B7F-ADA8-FC34EE8B590D}"/>
            </a:ext>
          </a:extLst>
        </xdr:cNvPr>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0</xdr:rowOff>
    </xdr:to>
    <xdr:cxnSp macro="">
      <xdr:nvCxnSpPr>
        <xdr:cNvPr id="395" name="直線コネクタ 394">
          <a:extLst>
            <a:ext uri="{FF2B5EF4-FFF2-40B4-BE49-F238E27FC236}">
              <a16:creationId xmlns:a16="http://schemas.microsoft.com/office/drawing/2014/main" id="{788FB524-5DE7-4F2D-9DCB-9F3170E3AEB8}"/>
            </a:ext>
          </a:extLst>
        </xdr:cNvPr>
        <xdr:cNvCxnSpPr/>
      </xdr:nvCxnSpPr>
      <xdr:spPr>
        <a:xfrm>
          <a:off x="3797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158750</xdr:rowOff>
    </xdr:from>
    <xdr:to>
      <xdr:col>15</xdr:col>
      <xdr:colOff>101600</xdr:colOff>
      <xdr:row>100</xdr:row>
      <xdr:rowOff>88900</xdr:rowOff>
    </xdr:to>
    <xdr:sp macro="" textlink="">
      <xdr:nvSpPr>
        <xdr:cNvPr id="396" name="楕円 395">
          <a:extLst>
            <a:ext uri="{FF2B5EF4-FFF2-40B4-BE49-F238E27FC236}">
              <a16:creationId xmlns:a16="http://schemas.microsoft.com/office/drawing/2014/main" id="{32FAD5AF-D24B-4040-8431-328B2B60B6E3}"/>
            </a:ext>
          </a:extLst>
        </xdr:cNvPr>
        <xdr:cNvSpPr/>
      </xdr:nvSpPr>
      <xdr:spPr>
        <a:xfrm>
          <a:off x="2857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38100</xdr:rowOff>
    </xdr:to>
    <xdr:cxnSp macro="">
      <xdr:nvCxnSpPr>
        <xdr:cNvPr id="397" name="直線コネクタ 396">
          <a:extLst>
            <a:ext uri="{FF2B5EF4-FFF2-40B4-BE49-F238E27FC236}">
              <a16:creationId xmlns:a16="http://schemas.microsoft.com/office/drawing/2014/main" id="{F55EFA6D-6135-41B8-9DE1-53BC4D85EF41}"/>
            </a:ext>
          </a:extLst>
        </xdr:cNvPr>
        <xdr:cNvCxnSpPr/>
      </xdr:nvCxnSpPr>
      <xdr:spPr>
        <a:xfrm flipV="1">
          <a:off x="2908300" y="1714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21589</xdr:rowOff>
    </xdr:from>
    <xdr:to>
      <xdr:col>10</xdr:col>
      <xdr:colOff>165100</xdr:colOff>
      <xdr:row>100</xdr:row>
      <xdr:rowOff>123189</xdr:rowOff>
    </xdr:to>
    <xdr:sp macro="" textlink="">
      <xdr:nvSpPr>
        <xdr:cNvPr id="398" name="楕円 397">
          <a:extLst>
            <a:ext uri="{FF2B5EF4-FFF2-40B4-BE49-F238E27FC236}">
              <a16:creationId xmlns:a16="http://schemas.microsoft.com/office/drawing/2014/main" id="{9F895C3E-DA7E-4819-8DCB-B8EEDE92A537}"/>
            </a:ext>
          </a:extLst>
        </xdr:cNvPr>
        <xdr:cNvSpPr/>
      </xdr:nvSpPr>
      <xdr:spPr>
        <a:xfrm>
          <a:off x="1968500" y="171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38100</xdr:rowOff>
    </xdr:from>
    <xdr:to>
      <xdr:col>15</xdr:col>
      <xdr:colOff>50800</xdr:colOff>
      <xdr:row>100</xdr:row>
      <xdr:rowOff>72389</xdr:rowOff>
    </xdr:to>
    <xdr:cxnSp macro="">
      <xdr:nvCxnSpPr>
        <xdr:cNvPr id="399" name="直線コネクタ 398">
          <a:extLst>
            <a:ext uri="{FF2B5EF4-FFF2-40B4-BE49-F238E27FC236}">
              <a16:creationId xmlns:a16="http://schemas.microsoft.com/office/drawing/2014/main" id="{AA57CC93-632A-4181-8882-BC08C8E30FF3}"/>
            </a:ext>
          </a:extLst>
        </xdr:cNvPr>
        <xdr:cNvCxnSpPr/>
      </xdr:nvCxnSpPr>
      <xdr:spPr>
        <a:xfrm flipV="1">
          <a:off x="2019300" y="171831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123841</xdr:rowOff>
    </xdr:from>
    <xdr:ext cx="405111" cy="259045"/>
    <xdr:sp macro="" textlink="">
      <xdr:nvSpPr>
        <xdr:cNvPr id="400" name="n_1aveValue【市民会館】&#10;有形固定資産減価償却率">
          <a:extLst>
            <a:ext uri="{FF2B5EF4-FFF2-40B4-BE49-F238E27FC236}">
              <a16:creationId xmlns:a16="http://schemas.microsoft.com/office/drawing/2014/main" id="{CFAB9504-9A07-471F-90AE-C8E7B40FE5F5}"/>
            </a:ext>
          </a:extLst>
        </xdr:cNvPr>
        <xdr:cNvSpPr txBox="1"/>
      </xdr:nvSpPr>
      <xdr:spPr>
        <a:xfrm>
          <a:off x="35820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146702</xdr:rowOff>
    </xdr:from>
    <xdr:ext cx="405111" cy="259045"/>
    <xdr:sp macro="" textlink="">
      <xdr:nvSpPr>
        <xdr:cNvPr id="401" name="n_2aveValue【市民会館】&#10;有形固定資産減価償却率">
          <a:extLst>
            <a:ext uri="{FF2B5EF4-FFF2-40B4-BE49-F238E27FC236}">
              <a16:creationId xmlns:a16="http://schemas.microsoft.com/office/drawing/2014/main" id="{187D04E2-C258-43AA-A12E-39EE16EEC588}"/>
            </a:ext>
          </a:extLst>
        </xdr:cNvPr>
        <xdr:cNvSpPr txBox="1"/>
      </xdr:nvSpPr>
      <xdr:spPr>
        <a:xfrm>
          <a:off x="2705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02" name="n_3aveValue【市民会館】&#10;有形固定資産減価償却率">
          <a:extLst>
            <a:ext uri="{FF2B5EF4-FFF2-40B4-BE49-F238E27FC236}">
              <a16:creationId xmlns:a16="http://schemas.microsoft.com/office/drawing/2014/main" id="{E69769D2-C590-4F43-8F3F-0A6490C1936B}"/>
            </a:ext>
          </a:extLst>
        </xdr:cNvPr>
        <xdr:cNvSpPr txBox="1"/>
      </xdr:nvSpPr>
      <xdr:spPr>
        <a:xfrm>
          <a:off x="1816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67327</xdr:rowOff>
    </xdr:from>
    <xdr:ext cx="469744" cy="259045"/>
    <xdr:sp macro="" textlink="">
      <xdr:nvSpPr>
        <xdr:cNvPr id="403" name="n_1mainValue【市民会館】&#10;有形固定資産減価償却率">
          <a:extLst>
            <a:ext uri="{FF2B5EF4-FFF2-40B4-BE49-F238E27FC236}">
              <a16:creationId xmlns:a16="http://schemas.microsoft.com/office/drawing/2014/main" id="{23E4C2C0-E5A3-4B92-95E3-F49A6E1E4B30}"/>
            </a:ext>
          </a:extLst>
        </xdr:cNvPr>
        <xdr:cNvSpPr txBox="1"/>
      </xdr:nvSpPr>
      <xdr:spPr>
        <a:xfrm>
          <a:off x="3549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105427</xdr:rowOff>
    </xdr:from>
    <xdr:ext cx="405111" cy="259045"/>
    <xdr:sp macro="" textlink="">
      <xdr:nvSpPr>
        <xdr:cNvPr id="404" name="n_2mainValue【市民会館】&#10;有形固定資産減価償却率">
          <a:extLst>
            <a:ext uri="{FF2B5EF4-FFF2-40B4-BE49-F238E27FC236}">
              <a16:creationId xmlns:a16="http://schemas.microsoft.com/office/drawing/2014/main" id="{85C39E4C-F37C-4762-AFFD-6F325CF194A8}"/>
            </a:ext>
          </a:extLst>
        </xdr:cNvPr>
        <xdr:cNvSpPr txBox="1"/>
      </xdr:nvSpPr>
      <xdr:spPr>
        <a:xfrm>
          <a:off x="27057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139716</xdr:rowOff>
    </xdr:from>
    <xdr:ext cx="405111" cy="259045"/>
    <xdr:sp macro="" textlink="">
      <xdr:nvSpPr>
        <xdr:cNvPr id="405" name="n_3mainValue【市民会館】&#10;有形固定資産減価償却率">
          <a:extLst>
            <a:ext uri="{FF2B5EF4-FFF2-40B4-BE49-F238E27FC236}">
              <a16:creationId xmlns:a16="http://schemas.microsoft.com/office/drawing/2014/main" id="{FE91BD38-1A67-4B9A-B5D8-9EFADF3C9D74}"/>
            </a:ext>
          </a:extLst>
        </xdr:cNvPr>
        <xdr:cNvSpPr txBox="1"/>
      </xdr:nvSpPr>
      <xdr:spPr>
        <a:xfrm>
          <a:off x="181674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6" name="正方形/長方形 405">
          <a:extLst>
            <a:ext uri="{FF2B5EF4-FFF2-40B4-BE49-F238E27FC236}">
              <a16:creationId xmlns:a16="http://schemas.microsoft.com/office/drawing/2014/main" id="{4C1C39E0-98A2-42AB-9B34-97C8A8B5677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7" name="正方形/長方形 406">
          <a:extLst>
            <a:ext uri="{FF2B5EF4-FFF2-40B4-BE49-F238E27FC236}">
              <a16:creationId xmlns:a16="http://schemas.microsoft.com/office/drawing/2014/main" id="{D38712C0-C489-4990-8F96-376C745C59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8" name="正方形/長方形 407">
          <a:extLst>
            <a:ext uri="{FF2B5EF4-FFF2-40B4-BE49-F238E27FC236}">
              <a16:creationId xmlns:a16="http://schemas.microsoft.com/office/drawing/2014/main" id="{D42D836F-2F0F-48DE-B409-5DA53C2DCC9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9" name="正方形/長方形 408">
          <a:extLst>
            <a:ext uri="{FF2B5EF4-FFF2-40B4-BE49-F238E27FC236}">
              <a16:creationId xmlns:a16="http://schemas.microsoft.com/office/drawing/2014/main" id="{B56FF556-30D9-40E9-B49B-884B2753848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0" name="正方形/長方形 409">
          <a:extLst>
            <a:ext uri="{FF2B5EF4-FFF2-40B4-BE49-F238E27FC236}">
              <a16:creationId xmlns:a16="http://schemas.microsoft.com/office/drawing/2014/main" id="{F540BA0C-A864-40FE-A822-B5E566ECCAF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1" name="正方形/長方形 410">
          <a:extLst>
            <a:ext uri="{FF2B5EF4-FFF2-40B4-BE49-F238E27FC236}">
              <a16:creationId xmlns:a16="http://schemas.microsoft.com/office/drawing/2014/main" id="{9155BD0E-2B37-4150-BD74-C23D2C441D2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2" name="正方形/長方形 411">
          <a:extLst>
            <a:ext uri="{FF2B5EF4-FFF2-40B4-BE49-F238E27FC236}">
              <a16:creationId xmlns:a16="http://schemas.microsoft.com/office/drawing/2014/main" id="{3457AAD0-7D6D-4233-9CE3-00C852306A6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3" name="正方形/長方形 412">
          <a:extLst>
            <a:ext uri="{FF2B5EF4-FFF2-40B4-BE49-F238E27FC236}">
              <a16:creationId xmlns:a16="http://schemas.microsoft.com/office/drawing/2014/main" id="{36768870-2275-457D-817D-E8F27869893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4" name="テキスト ボックス 413">
          <a:extLst>
            <a:ext uri="{FF2B5EF4-FFF2-40B4-BE49-F238E27FC236}">
              <a16:creationId xmlns:a16="http://schemas.microsoft.com/office/drawing/2014/main" id="{2960BDB1-8DA1-4154-9A33-5C7E696EEC8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5" name="直線コネクタ 414">
          <a:extLst>
            <a:ext uri="{FF2B5EF4-FFF2-40B4-BE49-F238E27FC236}">
              <a16:creationId xmlns:a16="http://schemas.microsoft.com/office/drawing/2014/main" id="{F69F262E-D2E4-4765-AE07-00AD0FBFF9F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6" name="直線コネクタ 415">
          <a:extLst>
            <a:ext uri="{FF2B5EF4-FFF2-40B4-BE49-F238E27FC236}">
              <a16:creationId xmlns:a16="http://schemas.microsoft.com/office/drawing/2014/main" id="{53A20BDB-2168-414B-94F2-1869E85C86D5}"/>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7" name="テキスト ボックス 416">
          <a:extLst>
            <a:ext uri="{FF2B5EF4-FFF2-40B4-BE49-F238E27FC236}">
              <a16:creationId xmlns:a16="http://schemas.microsoft.com/office/drawing/2014/main" id="{381F7F40-2DE1-4213-B142-9FACDA3B429B}"/>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8" name="直線コネクタ 417">
          <a:extLst>
            <a:ext uri="{FF2B5EF4-FFF2-40B4-BE49-F238E27FC236}">
              <a16:creationId xmlns:a16="http://schemas.microsoft.com/office/drawing/2014/main" id="{D3E8925D-1812-4CA1-B675-3F244BE54AE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9" name="テキスト ボックス 418">
          <a:extLst>
            <a:ext uri="{FF2B5EF4-FFF2-40B4-BE49-F238E27FC236}">
              <a16:creationId xmlns:a16="http://schemas.microsoft.com/office/drawing/2014/main" id="{BA07FA1B-83D1-40FF-8A7B-7C42A6DD907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0" name="直線コネクタ 419">
          <a:extLst>
            <a:ext uri="{FF2B5EF4-FFF2-40B4-BE49-F238E27FC236}">
              <a16:creationId xmlns:a16="http://schemas.microsoft.com/office/drawing/2014/main" id="{42458C87-AB29-4886-81DA-1BEF21C2C34F}"/>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1" name="テキスト ボックス 420">
          <a:extLst>
            <a:ext uri="{FF2B5EF4-FFF2-40B4-BE49-F238E27FC236}">
              <a16:creationId xmlns:a16="http://schemas.microsoft.com/office/drawing/2014/main" id="{8CAE29D5-F94F-4F75-9045-9925766CAAD7}"/>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0C4C1838-AE01-44E3-830F-43C8462893F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FBEA51FE-561C-471E-B27C-771331C362C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94C61AD3-7E06-47FE-8C26-FEDFAA78B88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25" name="直線コネクタ 424">
          <a:extLst>
            <a:ext uri="{FF2B5EF4-FFF2-40B4-BE49-F238E27FC236}">
              <a16:creationId xmlns:a16="http://schemas.microsoft.com/office/drawing/2014/main" id="{3D51FBCE-51B4-4C9B-A0DD-5555BDB5B6C9}"/>
            </a:ext>
          </a:extLst>
        </xdr:cNvPr>
        <xdr:cNvCxnSpPr/>
      </xdr:nvCxnSpPr>
      <xdr:spPr>
        <a:xfrm flipV="1">
          <a:off x="10476865" y="172040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26" name="【市民会館】&#10;一人当たり面積最小値テキスト">
          <a:extLst>
            <a:ext uri="{FF2B5EF4-FFF2-40B4-BE49-F238E27FC236}">
              <a16:creationId xmlns:a16="http://schemas.microsoft.com/office/drawing/2014/main" id="{4D70269E-31AC-48D5-906E-B2374B9D93F0}"/>
            </a:ext>
          </a:extLst>
        </xdr:cNvPr>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27" name="直線コネクタ 426">
          <a:extLst>
            <a:ext uri="{FF2B5EF4-FFF2-40B4-BE49-F238E27FC236}">
              <a16:creationId xmlns:a16="http://schemas.microsoft.com/office/drawing/2014/main" id="{935FA162-3D30-4FC6-9737-011F7760AB73}"/>
            </a:ext>
          </a:extLst>
        </xdr:cNvPr>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28" name="【市民会館】&#10;一人当たり面積最大値テキスト">
          <a:extLst>
            <a:ext uri="{FF2B5EF4-FFF2-40B4-BE49-F238E27FC236}">
              <a16:creationId xmlns:a16="http://schemas.microsoft.com/office/drawing/2014/main" id="{2D1CABB2-85F9-4F72-9FE0-5C1489520E24}"/>
            </a:ext>
          </a:extLst>
        </xdr:cNvPr>
        <xdr:cNvSpPr txBox="1"/>
      </xdr:nvSpPr>
      <xdr:spPr>
        <a:xfrm>
          <a:off x="10515600" y="169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29" name="直線コネクタ 428">
          <a:extLst>
            <a:ext uri="{FF2B5EF4-FFF2-40B4-BE49-F238E27FC236}">
              <a16:creationId xmlns:a16="http://schemas.microsoft.com/office/drawing/2014/main" id="{3E44F4EC-633F-4892-A8A1-C87497773236}"/>
            </a:ext>
          </a:extLst>
        </xdr:cNvPr>
        <xdr:cNvCxnSpPr/>
      </xdr:nvCxnSpPr>
      <xdr:spPr>
        <a:xfrm>
          <a:off x="10388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30" name="【市民会館】&#10;一人当たり面積平均値テキスト">
          <a:extLst>
            <a:ext uri="{FF2B5EF4-FFF2-40B4-BE49-F238E27FC236}">
              <a16:creationId xmlns:a16="http://schemas.microsoft.com/office/drawing/2014/main" id="{E4B12F58-1486-4C3A-9AD2-5F0674692C0E}"/>
            </a:ext>
          </a:extLst>
        </xdr:cNvPr>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1" name="フローチャート: 判断 430">
          <a:extLst>
            <a:ext uri="{FF2B5EF4-FFF2-40B4-BE49-F238E27FC236}">
              <a16:creationId xmlns:a16="http://schemas.microsoft.com/office/drawing/2014/main" id="{5982C450-2241-48A2-8ACE-CDED32EF5575}"/>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2" name="フローチャート: 判断 431">
          <a:extLst>
            <a:ext uri="{FF2B5EF4-FFF2-40B4-BE49-F238E27FC236}">
              <a16:creationId xmlns:a16="http://schemas.microsoft.com/office/drawing/2014/main" id="{201A1A45-3733-42D3-B278-E93357A110E4}"/>
            </a:ext>
          </a:extLst>
        </xdr:cNvPr>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33" name="フローチャート: 判断 432">
          <a:extLst>
            <a:ext uri="{FF2B5EF4-FFF2-40B4-BE49-F238E27FC236}">
              <a16:creationId xmlns:a16="http://schemas.microsoft.com/office/drawing/2014/main" id="{2D6E29F9-10E5-4BA9-8151-6DB34F449511}"/>
            </a:ext>
          </a:extLst>
        </xdr:cNvPr>
        <xdr:cNvSpPr/>
      </xdr:nvSpPr>
      <xdr:spPr>
        <a:xfrm>
          <a:off x="8699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34" name="フローチャート: 判断 433">
          <a:extLst>
            <a:ext uri="{FF2B5EF4-FFF2-40B4-BE49-F238E27FC236}">
              <a16:creationId xmlns:a16="http://schemas.microsoft.com/office/drawing/2014/main" id="{CE9A442A-85FD-460E-8ECB-DF7A5B0AA1A4}"/>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CCD26C28-CD59-4C56-B94D-F3C1A45C313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446BF5AD-8B05-4E61-AB9F-B301596600F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6AD3950B-C68D-47CC-97D3-CD69BEF8961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FC621259-7BC9-4583-AB47-D709F8B4C19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D7C7F9CF-F415-4810-A968-DBB4559943B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xdr:rowOff>
    </xdr:from>
    <xdr:to>
      <xdr:col>55</xdr:col>
      <xdr:colOff>50800</xdr:colOff>
      <xdr:row>107</xdr:row>
      <xdr:rowOff>109855</xdr:rowOff>
    </xdr:to>
    <xdr:sp macro="" textlink="">
      <xdr:nvSpPr>
        <xdr:cNvPr id="440" name="楕円 439">
          <a:extLst>
            <a:ext uri="{FF2B5EF4-FFF2-40B4-BE49-F238E27FC236}">
              <a16:creationId xmlns:a16="http://schemas.microsoft.com/office/drawing/2014/main" id="{C2FA8DC0-080E-4295-B255-0FF6B5BADF46}"/>
            </a:ext>
          </a:extLst>
        </xdr:cNvPr>
        <xdr:cNvSpPr/>
      </xdr:nvSpPr>
      <xdr:spPr>
        <a:xfrm>
          <a:off x="10426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94632</xdr:rowOff>
    </xdr:from>
    <xdr:ext cx="469744" cy="259045"/>
    <xdr:sp macro="" textlink="">
      <xdr:nvSpPr>
        <xdr:cNvPr id="441" name="【市民会館】&#10;一人当たり面積該当値テキスト">
          <a:extLst>
            <a:ext uri="{FF2B5EF4-FFF2-40B4-BE49-F238E27FC236}">
              <a16:creationId xmlns:a16="http://schemas.microsoft.com/office/drawing/2014/main" id="{82CDBA5A-33C4-4DC8-BC47-7FD5BA6E4FBE}"/>
            </a:ext>
          </a:extLst>
        </xdr:cNvPr>
        <xdr:cNvSpPr txBox="1"/>
      </xdr:nvSpPr>
      <xdr:spPr>
        <a:xfrm>
          <a:off x="10515600" y="182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xdr:rowOff>
    </xdr:from>
    <xdr:to>
      <xdr:col>50</xdr:col>
      <xdr:colOff>165100</xdr:colOff>
      <xdr:row>107</xdr:row>
      <xdr:rowOff>109855</xdr:rowOff>
    </xdr:to>
    <xdr:sp macro="" textlink="">
      <xdr:nvSpPr>
        <xdr:cNvPr id="442" name="楕円 441">
          <a:extLst>
            <a:ext uri="{FF2B5EF4-FFF2-40B4-BE49-F238E27FC236}">
              <a16:creationId xmlns:a16="http://schemas.microsoft.com/office/drawing/2014/main" id="{D0DBEAF6-FF1A-4BEC-BBB8-C4BCB3BFEB7C}"/>
            </a:ext>
          </a:extLst>
        </xdr:cNvPr>
        <xdr:cNvSpPr/>
      </xdr:nvSpPr>
      <xdr:spPr>
        <a:xfrm>
          <a:off x="9588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59055</xdr:rowOff>
    </xdr:from>
    <xdr:to>
      <xdr:col>55</xdr:col>
      <xdr:colOff>0</xdr:colOff>
      <xdr:row>107</xdr:row>
      <xdr:rowOff>59055</xdr:rowOff>
    </xdr:to>
    <xdr:cxnSp macro="">
      <xdr:nvCxnSpPr>
        <xdr:cNvPr id="443" name="直線コネクタ 442">
          <a:extLst>
            <a:ext uri="{FF2B5EF4-FFF2-40B4-BE49-F238E27FC236}">
              <a16:creationId xmlns:a16="http://schemas.microsoft.com/office/drawing/2014/main" id="{2A1F47C1-B5C5-4F49-BBE8-740400731B49}"/>
            </a:ext>
          </a:extLst>
        </xdr:cNvPr>
        <xdr:cNvCxnSpPr/>
      </xdr:nvCxnSpPr>
      <xdr:spPr>
        <a:xfrm>
          <a:off x="9639300" y="18404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xdr:rowOff>
    </xdr:from>
    <xdr:to>
      <xdr:col>46</xdr:col>
      <xdr:colOff>38100</xdr:colOff>
      <xdr:row>107</xdr:row>
      <xdr:rowOff>109855</xdr:rowOff>
    </xdr:to>
    <xdr:sp macro="" textlink="">
      <xdr:nvSpPr>
        <xdr:cNvPr id="444" name="楕円 443">
          <a:extLst>
            <a:ext uri="{FF2B5EF4-FFF2-40B4-BE49-F238E27FC236}">
              <a16:creationId xmlns:a16="http://schemas.microsoft.com/office/drawing/2014/main" id="{BDBFD8B8-3C36-4CE2-9F66-56F96E87C012}"/>
            </a:ext>
          </a:extLst>
        </xdr:cNvPr>
        <xdr:cNvSpPr/>
      </xdr:nvSpPr>
      <xdr:spPr>
        <a:xfrm>
          <a:off x="8699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59055</xdr:rowOff>
    </xdr:from>
    <xdr:to>
      <xdr:col>50</xdr:col>
      <xdr:colOff>114300</xdr:colOff>
      <xdr:row>107</xdr:row>
      <xdr:rowOff>59055</xdr:rowOff>
    </xdr:to>
    <xdr:cxnSp macro="">
      <xdr:nvCxnSpPr>
        <xdr:cNvPr id="445" name="直線コネクタ 444">
          <a:extLst>
            <a:ext uri="{FF2B5EF4-FFF2-40B4-BE49-F238E27FC236}">
              <a16:creationId xmlns:a16="http://schemas.microsoft.com/office/drawing/2014/main" id="{0FA2B31D-77C0-4F57-BA4F-77F76D15CA45}"/>
            </a:ext>
          </a:extLst>
        </xdr:cNvPr>
        <xdr:cNvCxnSpPr/>
      </xdr:nvCxnSpPr>
      <xdr:spPr>
        <a:xfrm>
          <a:off x="8750300" y="1840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xdr:rowOff>
    </xdr:from>
    <xdr:to>
      <xdr:col>41</xdr:col>
      <xdr:colOff>101600</xdr:colOff>
      <xdr:row>107</xdr:row>
      <xdr:rowOff>109855</xdr:rowOff>
    </xdr:to>
    <xdr:sp macro="" textlink="">
      <xdr:nvSpPr>
        <xdr:cNvPr id="446" name="楕円 445">
          <a:extLst>
            <a:ext uri="{FF2B5EF4-FFF2-40B4-BE49-F238E27FC236}">
              <a16:creationId xmlns:a16="http://schemas.microsoft.com/office/drawing/2014/main" id="{71778114-2706-4D1E-95FB-69F942A1D86C}"/>
            </a:ext>
          </a:extLst>
        </xdr:cNvPr>
        <xdr:cNvSpPr/>
      </xdr:nvSpPr>
      <xdr:spPr>
        <a:xfrm>
          <a:off x="7810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59055</xdr:rowOff>
    </xdr:from>
    <xdr:to>
      <xdr:col>45</xdr:col>
      <xdr:colOff>177800</xdr:colOff>
      <xdr:row>107</xdr:row>
      <xdr:rowOff>59055</xdr:rowOff>
    </xdr:to>
    <xdr:cxnSp macro="">
      <xdr:nvCxnSpPr>
        <xdr:cNvPr id="447" name="直線コネクタ 446">
          <a:extLst>
            <a:ext uri="{FF2B5EF4-FFF2-40B4-BE49-F238E27FC236}">
              <a16:creationId xmlns:a16="http://schemas.microsoft.com/office/drawing/2014/main" id="{755EF9A3-DA83-4E28-825D-24124491E5C7}"/>
            </a:ext>
          </a:extLst>
        </xdr:cNvPr>
        <xdr:cNvCxnSpPr/>
      </xdr:nvCxnSpPr>
      <xdr:spPr>
        <a:xfrm>
          <a:off x="7861300" y="1840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48" name="n_1aveValue【市民会館】&#10;一人当たり面積">
          <a:extLst>
            <a:ext uri="{FF2B5EF4-FFF2-40B4-BE49-F238E27FC236}">
              <a16:creationId xmlns:a16="http://schemas.microsoft.com/office/drawing/2014/main" id="{23FCC6C3-AE2D-4088-B18E-6445FF97B770}"/>
            </a:ext>
          </a:extLst>
        </xdr:cNvPr>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49" name="n_2aveValue【市民会館】&#10;一人当たり面積">
          <a:extLst>
            <a:ext uri="{FF2B5EF4-FFF2-40B4-BE49-F238E27FC236}">
              <a16:creationId xmlns:a16="http://schemas.microsoft.com/office/drawing/2014/main" id="{375BBEB6-8BA1-423D-A213-114B2CB2EE22}"/>
            </a:ext>
          </a:extLst>
        </xdr:cNvPr>
        <xdr:cNvSpPr txBox="1"/>
      </xdr:nvSpPr>
      <xdr:spPr>
        <a:xfrm>
          <a:off x="8515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50" name="n_3aveValue【市民会館】&#10;一人当たり面積">
          <a:extLst>
            <a:ext uri="{FF2B5EF4-FFF2-40B4-BE49-F238E27FC236}">
              <a16:creationId xmlns:a16="http://schemas.microsoft.com/office/drawing/2014/main" id="{ECEF5DC7-0F5F-4C89-930C-74F9BE06D235}"/>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100982</xdr:rowOff>
    </xdr:from>
    <xdr:ext cx="469744" cy="259045"/>
    <xdr:sp macro="" textlink="">
      <xdr:nvSpPr>
        <xdr:cNvPr id="451" name="n_1mainValue【市民会館】&#10;一人当たり面積">
          <a:extLst>
            <a:ext uri="{FF2B5EF4-FFF2-40B4-BE49-F238E27FC236}">
              <a16:creationId xmlns:a16="http://schemas.microsoft.com/office/drawing/2014/main" id="{4837648B-E58E-4AC3-9A1E-B7A7DFC47DFB}"/>
            </a:ext>
          </a:extLst>
        </xdr:cNvPr>
        <xdr:cNvSpPr txBox="1"/>
      </xdr:nvSpPr>
      <xdr:spPr>
        <a:xfrm>
          <a:off x="93917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100982</xdr:rowOff>
    </xdr:from>
    <xdr:ext cx="469744" cy="259045"/>
    <xdr:sp macro="" textlink="">
      <xdr:nvSpPr>
        <xdr:cNvPr id="452" name="n_2mainValue【市民会館】&#10;一人当たり面積">
          <a:extLst>
            <a:ext uri="{FF2B5EF4-FFF2-40B4-BE49-F238E27FC236}">
              <a16:creationId xmlns:a16="http://schemas.microsoft.com/office/drawing/2014/main" id="{5F8DBBFB-7EB7-4BBF-9BD3-4D65179C1C7F}"/>
            </a:ext>
          </a:extLst>
        </xdr:cNvPr>
        <xdr:cNvSpPr txBox="1"/>
      </xdr:nvSpPr>
      <xdr:spPr>
        <a:xfrm>
          <a:off x="8515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100982</xdr:rowOff>
    </xdr:from>
    <xdr:ext cx="469744" cy="259045"/>
    <xdr:sp macro="" textlink="">
      <xdr:nvSpPr>
        <xdr:cNvPr id="453" name="n_3mainValue【市民会館】&#10;一人当たり面積">
          <a:extLst>
            <a:ext uri="{FF2B5EF4-FFF2-40B4-BE49-F238E27FC236}">
              <a16:creationId xmlns:a16="http://schemas.microsoft.com/office/drawing/2014/main" id="{E9042DEF-FAEA-42C2-95DC-0F5B93AA6831}"/>
            </a:ext>
          </a:extLst>
        </xdr:cNvPr>
        <xdr:cNvSpPr txBox="1"/>
      </xdr:nvSpPr>
      <xdr:spPr>
        <a:xfrm>
          <a:off x="7626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EEE67357-6DAA-429A-A613-93FB1A4BC2A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8A3C38C8-6D49-43DB-BD83-D8BA96CEF8A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75A61631-F79D-4DE8-B7B3-6085D6B7053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D7928283-9F19-4A11-8C3C-3D97F286C80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49345404-0664-4988-B4D3-CEBFD66F8C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32C20729-4CF1-406D-80D7-26CC2844A7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0A1F5733-4905-4EBD-8FEF-8581B0D108F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F3703E0C-865C-4763-941B-C0DE6593645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F9ED4D9D-5E2B-41A7-8046-B6F3217D0FF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66DBCCF0-C5FD-4EC0-B00A-0DBD4CA5F64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4" name="テキスト ボックス 463">
          <a:extLst>
            <a:ext uri="{FF2B5EF4-FFF2-40B4-BE49-F238E27FC236}">
              <a16:creationId xmlns:a16="http://schemas.microsoft.com/office/drawing/2014/main" id="{F92D5EAF-93CB-4A41-ABE9-CF8129B8B3CA}"/>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a:extLst>
            <a:ext uri="{FF2B5EF4-FFF2-40B4-BE49-F238E27FC236}">
              <a16:creationId xmlns:a16="http://schemas.microsoft.com/office/drawing/2014/main" id="{E37EFF0F-76DB-4648-AA96-2554FB3EE8A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a:extLst>
            <a:ext uri="{FF2B5EF4-FFF2-40B4-BE49-F238E27FC236}">
              <a16:creationId xmlns:a16="http://schemas.microsoft.com/office/drawing/2014/main" id="{C7DA903A-6763-44C2-987E-C0735A2EC5A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a:extLst>
            <a:ext uri="{FF2B5EF4-FFF2-40B4-BE49-F238E27FC236}">
              <a16:creationId xmlns:a16="http://schemas.microsoft.com/office/drawing/2014/main" id="{56A38A8F-3C1E-4845-B89E-B62FFEA6A70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a:extLst>
            <a:ext uri="{FF2B5EF4-FFF2-40B4-BE49-F238E27FC236}">
              <a16:creationId xmlns:a16="http://schemas.microsoft.com/office/drawing/2014/main" id="{7C8F6B13-F91D-4D8C-9504-52AC52C5875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a:extLst>
            <a:ext uri="{FF2B5EF4-FFF2-40B4-BE49-F238E27FC236}">
              <a16:creationId xmlns:a16="http://schemas.microsoft.com/office/drawing/2014/main" id="{272B8A4F-7CDC-4F41-9C39-00E599E9887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a:extLst>
            <a:ext uri="{FF2B5EF4-FFF2-40B4-BE49-F238E27FC236}">
              <a16:creationId xmlns:a16="http://schemas.microsoft.com/office/drawing/2014/main" id="{21E01431-1DC8-4968-AA3E-B4D0756C4AF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a:extLst>
            <a:ext uri="{FF2B5EF4-FFF2-40B4-BE49-F238E27FC236}">
              <a16:creationId xmlns:a16="http://schemas.microsoft.com/office/drawing/2014/main" id="{42E1FF9F-C8E0-44C6-82C3-1C2AA3DB390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a:extLst>
            <a:ext uri="{FF2B5EF4-FFF2-40B4-BE49-F238E27FC236}">
              <a16:creationId xmlns:a16="http://schemas.microsoft.com/office/drawing/2014/main" id="{18D0D48D-3306-46E8-90F1-8BF76BC47B8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a:extLst>
            <a:ext uri="{FF2B5EF4-FFF2-40B4-BE49-F238E27FC236}">
              <a16:creationId xmlns:a16="http://schemas.microsoft.com/office/drawing/2014/main" id="{0FFB5124-7C0F-4911-BEAF-0F6820A8F93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4" name="テキスト ボックス 473">
          <a:extLst>
            <a:ext uri="{FF2B5EF4-FFF2-40B4-BE49-F238E27FC236}">
              <a16:creationId xmlns:a16="http://schemas.microsoft.com/office/drawing/2014/main" id="{A4271596-0DF5-42FB-938A-D1EA8FC1D69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9B0568F5-09B9-4849-8AAC-647B15BA181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6" name="テキスト ボックス 475">
          <a:extLst>
            <a:ext uri="{FF2B5EF4-FFF2-40B4-BE49-F238E27FC236}">
              <a16:creationId xmlns:a16="http://schemas.microsoft.com/office/drawing/2014/main" id="{FBC07921-28D9-473D-B214-4B3847713F95}"/>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id="{7E31FB29-2439-4348-ABDA-E2D32D1F423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78" name="直線コネクタ 477">
          <a:extLst>
            <a:ext uri="{FF2B5EF4-FFF2-40B4-BE49-F238E27FC236}">
              <a16:creationId xmlns:a16="http://schemas.microsoft.com/office/drawing/2014/main" id="{69AFDAEF-5987-4179-A89F-AC63B385CC92}"/>
            </a:ext>
          </a:extLst>
        </xdr:cNvPr>
        <xdr:cNvCxnSpPr/>
      </xdr:nvCxnSpPr>
      <xdr:spPr>
        <a:xfrm flipV="1">
          <a:off x="16318864" y="581406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79" name="【一般廃棄物処理施設】&#10;有形固定資産減価償却率最小値テキスト">
          <a:extLst>
            <a:ext uri="{FF2B5EF4-FFF2-40B4-BE49-F238E27FC236}">
              <a16:creationId xmlns:a16="http://schemas.microsoft.com/office/drawing/2014/main" id="{F05B0B31-F8A0-4857-A533-F643CB1424CB}"/>
            </a:ext>
          </a:extLst>
        </xdr:cNvPr>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80" name="直線コネクタ 479">
          <a:extLst>
            <a:ext uri="{FF2B5EF4-FFF2-40B4-BE49-F238E27FC236}">
              <a16:creationId xmlns:a16="http://schemas.microsoft.com/office/drawing/2014/main" id="{76DAAAE8-ED33-4E15-8714-98DBB376893E}"/>
            </a:ext>
          </a:extLst>
        </xdr:cNvPr>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81" name="【一般廃棄物処理施設】&#10;有形固定資産減価償却率最大値テキスト">
          <a:extLst>
            <a:ext uri="{FF2B5EF4-FFF2-40B4-BE49-F238E27FC236}">
              <a16:creationId xmlns:a16="http://schemas.microsoft.com/office/drawing/2014/main" id="{636C9972-1E06-4A3A-B358-6E01F348C11C}"/>
            </a:ext>
          </a:extLst>
        </xdr:cNvPr>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82" name="直線コネクタ 481">
          <a:extLst>
            <a:ext uri="{FF2B5EF4-FFF2-40B4-BE49-F238E27FC236}">
              <a16:creationId xmlns:a16="http://schemas.microsoft.com/office/drawing/2014/main" id="{E74FB652-570F-49A4-A324-5A7231895B64}"/>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162577</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id="{545F973C-77B6-47F6-AB2B-03BE05A920A0}"/>
            </a:ext>
          </a:extLst>
        </xdr:cNvPr>
        <xdr:cNvSpPr txBox="1"/>
      </xdr:nvSpPr>
      <xdr:spPr>
        <a:xfrm>
          <a:off x="16357600" y="599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84" name="フローチャート: 判断 483">
          <a:extLst>
            <a:ext uri="{FF2B5EF4-FFF2-40B4-BE49-F238E27FC236}">
              <a16:creationId xmlns:a16="http://schemas.microsoft.com/office/drawing/2014/main" id="{5A026CC6-2D6E-47B3-A074-E4F9F8CEAFEF}"/>
            </a:ext>
          </a:extLst>
        </xdr:cNvPr>
        <xdr:cNvSpPr/>
      </xdr:nvSpPr>
      <xdr:spPr>
        <a:xfrm>
          <a:off x="162687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85" name="フローチャート: 判断 484">
          <a:extLst>
            <a:ext uri="{FF2B5EF4-FFF2-40B4-BE49-F238E27FC236}">
              <a16:creationId xmlns:a16="http://schemas.microsoft.com/office/drawing/2014/main" id="{CB73AA4B-36D9-4DD8-98B7-58C92A72C138}"/>
            </a:ext>
          </a:extLst>
        </xdr:cNvPr>
        <xdr:cNvSpPr/>
      </xdr:nvSpPr>
      <xdr:spPr>
        <a:xfrm>
          <a:off x="15430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86" name="フローチャート: 判断 485">
          <a:extLst>
            <a:ext uri="{FF2B5EF4-FFF2-40B4-BE49-F238E27FC236}">
              <a16:creationId xmlns:a16="http://schemas.microsoft.com/office/drawing/2014/main" id="{30435884-423B-4FAC-BA87-E8A379C6C91D}"/>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87" name="フローチャート: 判断 486">
          <a:extLst>
            <a:ext uri="{FF2B5EF4-FFF2-40B4-BE49-F238E27FC236}">
              <a16:creationId xmlns:a16="http://schemas.microsoft.com/office/drawing/2014/main" id="{B4C84EFC-75CF-43E6-A865-60060E86EA71}"/>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AE81356-42DE-4599-9295-E2F05FC3929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0D1F80B-5D57-4E8E-838C-B2E8BA0E910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5EAF24D-61D8-4940-B78A-24EC155AF09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3B6EC8E-91C2-4E43-B5CB-580B1D0D2D6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DFB09BC-E4BE-4805-B7FC-0BF52EFFA08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93" name="楕円 492">
          <a:extLst>
            <a:ext uri="{FF2B5EF4-FFF2-40B4-BE49-F238E27FC236}">
              <a16:creationId xmlns:a16="http://schemas.microsoft.com/office/drawing/2014/main" id="{0D0EC892-C682-49A2-A67C-CF25EC581EFB}"/>
            </a:ext>
          </a:extLst>
        </xdr:cNvPr>
        <xdr:cNvSpPr/>
      </xdr:nvSpPr>
      <xdr:spPr>
        <a:xfrm>
          <a:off x="16268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156227</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id="{A4733884-543E-4A78-922D-F5A2DD9FC9ED}"/>
            </a:ext>
          </a:extLst>
        </xdr:cNvPr>
        <xdr:cNvSpPr txBox="1"/>
      </xdr:nvSpPr>
      <xdr:spPr>
        <a:xfrm>
          <a:off x="163576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495" name="楕円 494">
          <a:extLst>
            <a:ext uri="{FF2B5EF4-FFF2-40B4-BE49-F238E27FC236}">
              <a16:creationId xmlns:a16="http://schemas.microsoft.com/office/drawing/2014/main" id="{4C36D574-EDE3-474E-BEE1-B9B6C4623001}"/>
            </a:ext>
          </a:extLst>
        </xdr:cNvPr>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37</xdr:row>
      <xdr:rowOff>144780</xdr:rowOff>
    </xdr:to>
    <xdr:cxnSp macro="">
      <xdr:nvCxnSpPr>
        <xdr:cNvPr id="496" name="直線コネクタ 495">
          <a:extLst>
            <a:ext uri="{FF2B5EF4-FFF2-40B4-BE49-F238E27FC236}">
              <a16:creationId xmlns:a16="http://schemas.microsoft.com/office/drawing/2014/main" id="{F7DDC219-135C-4FED-9FE5-EBAFF91D50D9}"/>
            </a:ext>
          </a:extLst>
        </xdr:cNvPr>
        <xdr:cNvCxnSpPr/>
      </xdr:nvCxnSpPr>
      <xdr:spPr>
        <a:xfrm flipV="1">
          <a:off x="15481300" y="64008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107950</xdr:rowOff>
    </xdr:to>
    <xdr:sp macro="" textlink="">
      <xdr:nvSpPr>
        <xdr:cNvPr id="497" name="楕円 496">
          <a:extLst>
            <a:ext uri="{FF2B5EF4-FFF2-40B4-BE49-F238E27FC236}">
              <a16:creationId xmlns:a16="http://schemas.microsoft.com/office/drawing/2014/main" id="{61F4BC5C-A35A-41E4-8BE6-6621F5D47F93}"/>
            </a:ext>
          </a:extLst>
        </xdr:cNvPr>
        <xdr:cNvSpPr/>
      </xdr:nvSpPr>
      <xdr:spPr>
        <a:xfrm>
          <a:off x="1454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57150</xdr:rowOff>
    </xdr:to>
    <xdr:cxnSp macro="">
      <xdr:nvCxnSpPr>
        <xdr:cNvPr id="498" name="直線コネクタ 497">
          <a:extLst>
            <a:ext uri="{FF2B5EF4-FFF2-40B4-BE49-F238E27FC236}">
              <a16:creationId xmlns:a16="http://schemas.microsoft.com/office/drawing/2014/main" id="{62D8EA54-AC12-469B-8F32-4E1A1AB503BA}"/>
            </a:ext>
          </a:extLst>
        </xdr:cNvPr>
        <xdr:cNvCxnSpPr/>
      </xdr:nvCxnSpPr>
      <xdr:spPr>
        <a:xfrm flipV="1">
          <a:off x="14592300" y="64884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162560</xdr:rowOff>
    </xdr:from>
    <xdr:to>
      <xdr:col>72</xdr:col>
      <xdr:colOff>38100</xdr:colOff>
      <xdr:row>35</xdr:row>
      <xdr:rowOff>92710</xdr:rowOff>
    </xdr:to>
    <xdr:sp macro="" textlink="">
      <xdr:nvSpPr>
        <xdr:cNvPr id="499" name="楕円 498">
          <a:extLst>
            <a:ext uri="{FF2B5EF4-FFF2-40B4-BE49-F238E27FC236}">
              <a16:creationId xmlns:a16="http://schemas.microsoft.com/office/drawing/2014/main" id="{562F05CD-C3A4-4CDD-911B-2F5650AF8A09}"/>
            </a:ext>
          </a:extLst>
        </xdr:cNvPr>
        <xdr:cNvSpPr/>
      </xdr:nvSpPr>
      <xdr:spPr>
        <a:xfrm>
          <a:off x="1365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41910</xdr:rowOff>
    </xdr:from>
    <xdr:to>
      <xdr:col>76</xdr:col>
      <xdr:colOff>114300</xdr:colOff>
      <xdr:row>38</xdr:row>
      <xdr:rowOff>57150</xdr:rowOff>
    </xdr:to>
    <xdr:cxnSp macro="">
      <xdr:nvCxnSpPr>
        <xdr:cNvPr id="500" name="直線コネクタ 499">
          <a:extLst>
            <a:ext uri="{FF2B5EF4-FFF2-40B4-BE49-F238E27FC236}">
              <a16:creationId xmlns:a16="http://schemas.microsoft.com/office/drawing/2014/main" id="{3EDE9831-8CEE-452F-9895-A4EEFB57A462}"/>
            </a:ext>
          </a:extLst>
        </xdr:cNvPr>
        <xdr:cNvCxnSpPr/>
      </xdr:nvCxnSpPr>
      <xdr:spPr>
        <a:xfrm>
          <a:off x="13703300" y="6042660"/>
          <a:ext cx="889000" cy="5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33037</xdr:rowOff>
    </xdr:from>
    <xdr:ext cx="405111" cy="259045"/>
    <xdr:sp macro="" textlink="">
      <xdr:nvSpPr>
        <xdr:cNvPr id="501" name="n_1aveValue【一般廃棄物処理施設】&#10;有形固定資産減価償却率">
          <a:extLst>
            <a:ext uri="{FF2B5EF4-FFF2-40B4-BE49-F238E27FC236}">
              <a16:creationId xmlns:a16="http://schemas.microsoft.com/office/drawing/2014/main" id="{9CCC5EE8-BB58-4294-B4C0-036BE583D608}"/>
            </a:ext>
          </a:extLst>
        </xdr:cNvPr>
        <xdr:cNvSpPr txBox="1"/>
      </xdr:nvSpPr>
      <xdr:spPr>
        <a:xfrm>
          <a:off x="15266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502" name="n_2aveValue【一般廃棄物処理施設】&#10;有形固定資産減価償却率">
          <a:extLst>
            <a:ext uri="{FF2B5EF4-FFF2-40B4-BE49-F238E27FC236}">
              <a16:creationId xmlns:a16="http://schemas.microsoft.com/office/drawing/2014/main" id="{3AF01A89-0713-4BD1-BDDB-A3F86042EC56}"/>
            </a:ext>
          </a:extLst>
        </xdr:cNvPr>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03" name="n_3aveValue【一般廃棄物処理施設】&#10;有形固定資産減価償却率">
          <a:extLst>
            <a:ext uri="{FF2B5EF4-FFF2-40B4-BE49-F238E27FC236}">
              <a16:creationId xmlns:a16="http://schemas.microsoft.com/office/drawing/2014/main" id="{2BC50ADB-2EE1-4A9E-8918-F33547FEBB10}"/>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15257</xdr:rowOff>
    </xdr:from>
    <xdr:ext cx="405111" cy="259045"/>
    <xdr:sp macro="" textlink="">
      <xdr:nvSpPr>
        <xdr:cNvPr id="504" name="n_1mainValue【一般廃棄物処理施設】&#10;有形固定資産減価償却率">
          <a:extLst>
            <a:ext uri="{FF2B5EF4-FFF2-40B4-BE49-F238E27FC236}">
              <a16:creationId xmlns:a16="http://schemas.microsoft.com/office/drawing/2014/main" id="{F4F307E2-CEED-42CC-868D-7D8549B5ECAF}"/>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99077</xdr:rowOff>
    </xdr:from>
    <xdr:ext cx="405111" cy="259045"/>
    <xdr:sp macro="" textlink="">
      <xdr:nvSpPr>
        <xdr:cNvPr id="505" name="n_2mainValue【一般廃棄物処理施設】&#10;有形固定資産減価償却率">
          <a:extLst>
            <a:ext uri="{FF2B5EF4-FFF2-40B4-BE49-F238E27FC236}">
              <a16:creationId xmlns:a16="http://schemas.microsoft.com/office/drawing/2014/main" id="{233A97D5-38F8-4715-B09D-20784D0B76B5}"/>
            </a:ext>
          </a:extLst>
        </xdr:cNvPr>
        <xdr:cNvSpPr txBox="1"/>
      </xdr:nvSpPr>
      <xdr:spPr>
        <a:xfrm>
          <a:off x="14389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109237</xdr:rowOff>
    </xdr:from>
    <xdr:ext cx="405111" cy="259045"/>
    <xdr:sp macro="" textlink="">
      <xdr:nvSpPr>
        <xdr:cNvPr id="506" name="n_3mainValue【一般廃棄物処理施設】&#10;有形固定資産減価償却率">
          <a:extLst>
            <a:ext uri="{FF2B5EF4-FFF2-40B4-BE49-F238E27FC236}">
              <a16:creationId xmlns:a16="http://schemas.microsoft.com/office/drawing/2014/main" id="{2AA7BEA7-3E91-468B-BF7D-69CEFD75D098}"/>
            </a:ext>
          </a:extLst>
        </xdr:cNvPr>
        <xdr:cNvSpPr txBox="1"/>
      </xdr:nvSpPr>
      <xdr:spPr>
        <a:xfrm>
          <a:off x="13500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9DE5834E-B4FC-4093-B00F-AE13AC9B99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CCFDC2D8-26D0-4963-B1D3-5C431CA38F9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1B1524BF-3C96-4994-84B5-D8D61242251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A814E67E-B20B-4308-97DA-F220077428A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474C3F19-3C4D-4D53-A4EE-F64BC984897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E392DD4E-4034-4B51-AA49-D9D861FABB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BEC0DF4B-B8F9-40DD-BEBA-474BA44CBF6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2AB6449A-B566-4EA9-BF94-07F6E314868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C8480D6B-8932-4DF7-8BEE-D0257C4A8B4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D4B0001C-9F42-4311-854E-C386A87BACC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7" name="テキスト ボックス 516">
          <a:extLst>
            <a:ext uri="{FF2B5EF4-FFF2-40B4-BE49-F238E27FC236}">
              <a16:creationId xmlns:a16="http://schemas.microsoft.com/office/drawing/2014/main" id="{115098D6-3B13-4FF7-A960-D0B5002DE5F6}"/>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8" name="直線コネクタ 517">
          <a:extLst>
            <a:ext uri="{FF2B5EF4-FFF2-40B4-BE49-F238E27FC236}">
              <a16:creationId xmlns:a16="http://schemas.microsoft.com/office/drawing/2014/main" id="{657E6183-D0CB-4287-ADA7-A945C50D9C7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9" name="テキスト ボックス 518">
          <a:extLst>
            <a:ext uri="{FF2B5EF4-FFF2-40B4-BE49-F238E27FC236}">
              <a16:creationId xmlns:a16="http://schemas.microsoft.com/office/drawing/2014/main" id="{E7619E0E-2CC2-4DE6-9FB1-4D26B411EBAD}"/>
            </a:ext>
          </a:extLst>
        </xdr:cNvPr>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0" name="直線コネクタ 519">
          <a:extLst>
            <a:ext uri="{FF2B5EF4-FFF2-40B4-BE49-F238E27FC236}">
              <a16:creationId xmlns:a16="http://schemas.microsoft.com/office/drawing/2014/main" id="{E5256BE6-04B6-4B0B-97F7-90206F375F5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1" name="テキスト ボックス 520">
          <a:extLst>
            <a:ext uri="{FF2B5EF4-FFF2-40B4-BE49-F238E27FC236}">
              <a16:creationId xmlns:a16="http://schemas.microsoft.com/office/drawing/2014/main" id="{CA397ECC-38EF-4011-9702-3627DDCBFC39}"/>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2" name="直線コネクタ 521">
          <a:extLst>
            <a:ext uri="{FF2B5EF4-FFF2-40B4-BE49-F238E27FC236}">
              <a16:creationId xmlns:a16="http://schemas.microsoft.com/office/drawing/2014/main" id="{85A7C1BA-30A3-4764-99CE-FFD9C60A648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3" name="テキスト ボックス 522">
          <a:extLst>
            <a:ext uri="{FF2B5EF4-FFF2-40B4-BE49-F238E27FC236}">
              <a16:creationId xmlns:a16="http://schemas.microsoft.com/office/drawing/2014/main" id="{B0F0B3D4-8130-407F-A150-6FDE8A73466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4" name="直線コネクタ 523">
          <a:extLst>
            <a:ext uri="{FF2B5EF4-FFF2-40B4-BE49-F238E27FC236}">
              <a16:creationId xmlns:a16="http://schemas.microsoft.com/office/drawing/2014/main" id="{02D88DD9-18A6-47C1-A413-D49F7DB6891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5" name="テキスト ボックス 524">
          <a:extLst>
            <a:ext uri="{FF2B5EF4-FFF2-40B4-BE49-F238E27FC236}">
              <a16:creationId xmlns:a16="http://schemas.microsoft.com/office/drawing/2014/main" id="{061DB0D0-2F44-491C-9939-3DE33018037A}"/>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6" name="直線コネクタ 525">
          <a:extLst>
            <a:ext uri="{FF2B5EF4-FFF2-40B4-BE49-F238E27FC236}">
              <a16:creationId xmlns:a16="http://schemas.microsoft.com/office/drawing/2014/main" id="{3557E0FC-40A5-40DE-8C12-8C367B4505D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7" name="テキスト ボックス 526">
          <a:extLst>
            <a:ext uri="{FF2B5EF4-FFF2-40B4-BE49-F238E27FC236}">
              <a16:creationId xmlns:a16="http://schemas.microsoft.com/office/drawing/2014/main" id="{E4BAC40D-DCF1-4AFD-B9AC-553112675B1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a:extLst>
            <a:ext uri="{FF2B5EF4-FFF2-40B4-BE49-F238E27FC236}">
              <a16:creationId xmlns:a16="http://schemas.microsoft.com/office/drawing/2014/main" id="{20B222D9-C1D4-4B91-8F5C-159FBB2E167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9" name="テキスト ボックス 528">
          <a:extLst>
            <a:ext uri="{FF2B5EF4-FFF2-40B4-BE49-F238E27FC236}">
              <a16:creationId xmlns:a16="http://schemas.microsoft.com/office/drawing/2014/main" id="{E509C995-DE66-4AF9-A414-55B9BEFDB94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一般廃棄物処理施設】&#10;一人当たり有形固定資産（償却資産）額グラフ枠">
          <a:extLst>
            <a:ext uri="{FF2B5EF4-FFF2-40B4-BE49-F238E27FC236}">
              <a16:creationId xmlns:a16="http://schemas.microsoft.com/office/drawing/2014/main" id="{894C4D66-A756-46F8-A26D-501E9A319ED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31" name="直線コネクタ 530">
          <a:extLst>
            <a:ext uri="{FF2B5EF4-FFF2-40B4-BE49-F238E27FC236}">
              <a16:creationId xmlns:a16="http://schemas.microsoft.com/office/drawing/2014/main" id="{7C76D45C-3741-4327-8165-EC97F9BA47EA}"/>
            </a:ext>
          </a:extLst>
        </xdr:cNvPr>
        <xdr:cNvCxnSpPr/>
      </xdr:nvCxnSpPr>
      <xdr:spPr>
        <a:xfrm flipV="1">
          <a:off x="22160864" y="5753729"/>
          <a:ext cx="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32" name="【一般廃棄物処理施設】&#10;一人当たり有形固定資産（償却資産）額最小値テキスト">
          <a:extLst>
            <a:ext uri="{FF2B5EF4-FFF2-40B4-BE49-F238E27FC236}">
              <a16:creationId xmlns:a16="http://schemas.microsoft.com/office/drawing/2014/main" id="{BD764C58-EB31-4C78-863C-5E2CD4220EB4}"/>
            </a:ext>
          </a:extLst>
        </xdr:cNvPr>
        <xdr:cNvSpPr txBox="1"/>
      </xdr:nvSpPr>
      <xdr:spPr>
        <a:xfrm>
          <a:off x="22199600" y="72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33" name="直線コネクタ 532">
          <a:extLst>
            <a:ext uri="{FF2B5EF4-FFF2-40B4-BE49-F238E27FC236}">
              <a16:creationId xmlns:a16="http://schemas.microsoft.com/office/drawing/2014/main" id="{3EB911DD-5398-4B6C-B24B-1EA2A6F44036}"/>
            </a:ext>
          </a:extLst>
        </xdr:cNvPr>
        <xdr:cNvCxnSpPr/>
      </xdr:nvCxnSpPr>
      <xdr:spPr>
        <a:xfrm>
          <a:off x="22072600" y="722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34" name="【一般廃棄物処理施設】&#10;一人当たり有形固定資産（償却資産）額最大値テキスト">
          <a:extLst>
            <a:ext uri="{FF2B5EF4-FFF2-40B4-BE49-F238E27FC236}">
              <a16:creationId xmlns:a16="http://schemas.microsoft.com/office/drawing/2014/main" id="{FEFC64AF-A173-4C2C-8A54-30833CFCB11E}"/>
            </a:ext>
          </a:extLst>
        </xdr:cNvPr>
        <xdr:cNvSpPr txBox="1"/>
      </xdr:nvSpPr>
      <xdr:spPr>
        <a:xfrm>
          <a:off x="22199600" y="552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35" name="直線コネクタ 534">
          <a:extLst>
            <a:ext uri="{FF2B5EF4-FFF2-40B4-BE49-F238E27FC236}">
              <a16:creationId xmlns:a16="http://schemas.microsoft.com/office/drawing/2014/main" id="{32330F9C-8921-4215-9BC1-0F9AE5C83417}"/>
            </a:ext>
          </a:extLst>
        </xdr:cNvPr>
        <xdr:cNvCxnSpPr/>
      </xdr:nvCxnSpPr>
      <xdr:spPr>
        <a:xfrm>
          <a:off x="22072600" y="575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44956</xdr:rowOff>
    </xdr:from>
    <xdr:ext cx="534377" cy="259045"/>
    <xdr:sp macro="" textlink="">
      <xdr:nvSpPr>
        <xdr:cNvPr id="536" name="【一般廃棄物処理施設】&#10;一人当たり有形固定資産（償却資産）額平均値テキスト">
          <a:extLst>
            <a:ext uri="{FF2B5EF4-FFF2-40B4-BE49-F238E27FC236}">
              <a16:creationId xmlns:a16="http://schemas.microsoft.com/office/drawing/2014/main" id="{76267415-A603-499D-98EF-71A525B504B2}"/>
            </a:ext>
          </a:extLst>
        </xdr:cNvPr>
        <xdr:cNvSpPr txBox="1"/>
      </xdr:nvSpPr>
      <xdr:spPr>
        <a:xfrm>
          <a:off x="22199600" y="638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37" name="フローチャート: 判断 536">
          <a:extLst>
            <a:ext uri="{FF2B5EF4-FFF2-40B4-BE49-F238E27FC236}">
              <a16:creationId xmlns:a16="http://schemas.microsoft.com/office/drawing/2014/main" id="{D88E19D9-A4F7-44D3-9854-A0A0454C47E2}"/>
            </a:ext>
          </a:extLst>
        </xdr:cNvPr>
        <xdr:cNvSpPr/>
      </xdr:nvSpPr>
      <xdr:spPr>
        <a:xfrm>
          <a:off x="22110700" y="64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38" name="フローチャート: 判断 537">
          <a:extLst>
            <a:ext uri="{FF2B5EF4-FFF2-40B4-BE49-F238E27FC236}">
              <a16:creationId xmlns:a16="http://schemas.microsoft.com/office/drawing/2014/main" id="{4FCCCD73-80DA-4FCA-A53D-453AA8B9CE41}"/>
            </a:ext>
          </a:extLst>
        </xdr:cNvPr>
        <xdr:cNvSpPr/>
      </xdr:nvSpPr>
      <xdr:spPr>
        <a:xfrm>
          <a:off x="21272500" y="642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39" name="フローチャート: 判断 538">
          <a:extLst>
            <a:ext uri="{FF2B5EF4-FFF2-40B4-BE49-F238E27FC236}">
              <a16:creationId xmlns:a16="http://schemas.microsoft.com/office/drawing/2014/main" id="{A4BFDF72-C3C3-4497-94F8-2C5CD92364F8}"/>
            </a:ext>
          </a:extLst>
        </xdr:cNvPr>
        <xdr:cNvSpPr/>
      </xdr:nvSpPr>
      <xdr:spPr>
        <a:xfrm>
          <a:off x="20383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40" name="フローチャート: 判断 539">
          <a:extLst>
            <a:ext uri="{FF2B5EF4-FFF2-40B4-BE49-F238E27FC236}">
              <a16:creationId xmlns:a16="http://schemas.microsoft.com/office/drawing/2014/main" id="{43268B8A-4B4C-41A7-A4DF-7E7B4852E2B0}"/>
            </a:ext>
          </a:extLst>
        </xdr:cNvPr>
        <xdr:cNvSpPr/>
      </xdr:nvSpPr>
      <xdr:spPr>
        <a:xfrm>
          <a:off x="19494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E76451C6-7C79-4FC2-BC70-1D0B3EEDF3E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ABF86366-7699-44D6-B7F0-DCA93DC9A1F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CC8EFC87-3376-4AD8-961A-2788B9C5214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97ABFFE3-C911-4268-9CDE-C7429C634B2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22F711C4-F74E-4275-B4A5-AFADA471B4E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157455</xdr:rowOff>
    </xdr:from>
    <xdr:to>
      <xdr:col>116</xdr:col>
      <xdr:colOff>114300</xdr:colOff>
      <xdr:row>37</xdr:row>
      <xdr:rowOff>87605</xdr:rowOff>
    </xdr:to>
    <xdr:sp macro="" textlink="">
      <xdr:nvSpPr>
        <xdr:cNvPr id="546" name="楕円 545">
          <a:extLst>
            <a:ext uri="{FF2B5EF4-FFF2-40B4-BE49-F238E27FC236}">
              <a16:creationId xmlns:a16="http://schemas.microsoft.com/office/drawing/2014/main" id="{587DE5A4-CF0A-4637-8F93-61A8330813CE}"/>
            </a:ext>
          </a:extLst>
        </xdr:cNvPr>
        <xdr:cNvSpPr/>
      </xdr:nvSpPr>
      <xdr:spPr>
        <a:xfrm>
          <a:off x="22110700" y="63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8882</xdr:rowOff>
    </xdr:from>
    <xdr:ext cx="534377" cy="259045"/>
    <xdr:sp macro="" textlink="">
      <xdr:nvSpPr>
        <xdr:cNvPr id="547" name="【一般廃棄物処理施設】&#10;一人当たり有形固定資産（償却資産）額該当値テキスト">
          <a:extLst>
            <a:ext uri="{FF2B5EF4-FFF2-40B4-BE49-F238E27FC236}">
              <a16:creationId xmlns:a16="http://schemas.microsoft.com/office/drawing/2014/main" id="{42D849CC-9ACC-4F19-B159-157800AA253D}"/>
            </a:ext>
          </a:extLst>
        </xdr:cNvPr>
        <xdr:cNvSpPr txBox="1"/>
      </xdr:nvSpPr>
      <xdr:spPr>
        <a:xfrm>
          <a:off x="22199600" y="618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157550</xdr:rowOff>
    </xdr:from>
    <xdr:to>
      <xdr:col>112</xdr:col>
      <xdr:colOff>38100</xdr:colOff>
      <xdr:row>37</xdr:row>
      <xdr:rowOff>87700</xdr:rowOff>
    </xdr:to>
    <xdr:sp macro="" textlink="">
      <xdr:nvSpPr>
        <xdr:cNvPr id="548" name="楕円 547">
          <a:extLst>
            <a:ext uri="{FF2B5EF4-FFF2-40B4-BE49-F238E27FC236}">
              <a16:creationId xmlns:a16="http://schemas.microsoft.com/office/drawing/2014/main" id="{DA2AFC7E-D0FD-47B1-BF00-DED971C762C6}"/>
            </a:ext>
          </a:extLst>
        </xdr:cNvPr>
        <xdr:cNvSpPr/>
      </xdr:nvSpPr>
      <xdr:spPr>
        <a:xfrm>
          <a:off x="21272500" y="63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36805</xdr:rowOff>
    </xdr:from>
    <xdr:to>
      <xdr:col>116</xdr:col>
      <xdr:colOff>63500</xdr:colOff>
      <xdr:row>37</xdr:row>
      <xdr:rowOff>36900</xdr:rowOff>
    </xdr:to>
    <xdr:cxnSp macro="">
      <xdr:nvCxnSpPr>
        <xdr:cNvPr id="549" name="直線コネクタ 548">
          <a:extLst>
            <a:ext uri="{FF2B5EF4-FFF2-40B4-BE49-F238E27FC236}">
              <a16:creationId xmlns:a16="http://schemas.microsoft.com/office/drawing/2014/main" id="{0B049E3B-4FAC-4593-BFAC-8513F1314AED}"/>
            </a:ext>
          </a:extLst>
        </xdr:cNvPr>
        <xdr:cNvCxnSpPr/>
      </xdr:nvCxnSpPr>
      <xdr:spPr>
        <a:xfrm flipV="1">
          <a:off x="21323300" y="6380455"/>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156750</xdr:rowOff>
    </xdr:from>
    <xdr:to>
      <xdr:col>107</xdr:col>
      <xdr:colOff>101600</xdr:colOff>
      <xdr:row>37</xdr:row>
      <xdr:rowOff>86900</xdr:rowOff>
    </xdr:to>
    <xdr:sp macro="" textlink="">
      <xdr:nvSpPr>
        <xdr:cNvPr id="550" name="楕円 549">
          <a:extLst>
            <a:ext uri="{FF2B5EF4-FFF2-40B4-BE49-F238E27FC236}">
              <a16:creationId xmlns:a16="http://schemas.microsoft.com/office/drawing/2014/main" id="{1E116AD6-5A89-477A-AA79-4C0CF1B91809}"/>
            </a:ext>
          </a:extLst>
        </xdr:cNvPr>
        <xdr:cNvSpPr/>
      </xdr:nvSpPr>
      <xdr:spPr>
        <a:xfrm>
          <a:off x="20383500" y="63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36100</xdr:rowOff>
    </xdr:from>
    <xdr:to>
      <xdr:col>111</xdr:col>
      <xdr:colOff>177800</xdr:colOff>
      <xdr:row>37</xdr:row>
      <xdr:rowOff>36900</xdr:rowOff>
    </xdr:to>
    <xdr:cxnSp macro="">
      <xdr:nvCxnSpPr>
        <xdr:cNvPr id="551" name="直線コネクタ 550">
          <a:extLst>
            <a:ext uri="{FF2B5EF4-FFF2-40B4-BE49-F238E27FC236}">
              <a16:creationId xmlns:a16="http://schemas.microsoft.com/office/drawing/2014/main" id="{530E131B-0B3E-4BA3-A44E-A697A538DF74}"/>
            </a:ext>
          </a:extLst>
        </xdr:cNvPr>
        <xdr:cNvCxnSpPr/>
      </xdr:nvCxnSpPr>
      <xdr:spPr>
        <a:xfrm>
          <a:off x="20434300" y="637975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95618</xdr:rowOff>
    </xdr:from>
    <xdr:to>
      <xdr:col>102</xdr:col>
      <xdr:colOff>165100</xdr:colOff>
      <xdr:row>39</xdr:row>
      <xdr:rowOff>25768</xdr:rowOff>
    </xdr:to>
    <xdr:sp macro="" textlink="">
      <xdr:nvSpPr>
        <xdr:cNvPr id="552" name="楕円 551">
          <a:extLst>
            <a:ext uri="{FF2B5EF4-FFF2-40B4-BE49-F238E27FC236}">
              <a16:creationId xmlns:a16="http://schemas.microsoft.com/office/drawing/2014/main" id="{C84B909D-B7F0-4901-94BD-5BB25AB01475}"/>
            </a:ext>
          </a:extLst>
        </xdr:cNvPr>
        <xdr:cNvSpPr/>
      </xdr:nvSpPr>
      <xdr:spPr>
        <a:xfrm>
          <a:off x="19494500" y="66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36100</xdr:rowOff>
    </xdr:from>
    <xdr:to>
      <xdr:col>107</xdr:col>
      <xdr:colOff>50800</xdr:colOff>
      <xdr:row>38</xdr:row>
      <xdr:rowOff>146418</xdr:rowOff>
    </xdr:to>
    <xdr:cxnSp macro="">
      <xdr:nvCxnSpPr>
        <xdr:cNvPr id="553" name="直線コネクタ 552">
          <a:extLst>
            <a:ext uri="{FF2B5EF4-FFF2-40B4-BE49-F238E27FC236}">
              <a16:creationId xmlns:a16="http://schemas.microsoft.com/office/drawing/2014/main" id="{202F3464-1D1A-4BD3-8966-F867B0B19A32}"/>
            </a:ext>
          </a:extLst>
        </xdr:cNvPr>
        <xdr:cNvCxnSpPr/>
      </xdr:nvCxnSpPr>
      <xdr:spPr>
        <a:xfrm flipV="1">
          <a:off x="19545300" y="6379750"/>
          <a:ext cx="889000" cy="28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7428</xdr:rowOff>
    </xdr:from>
    <xdr:ext cx="534377" cy="259045"/>
    <xdr:sp macro="" textlink="">
      <xdr:nvSpPr>
        <xdr:cNvPr id="554" name="n_1aveValue【一般廃棄物処理施設】&#10;一人当たり有形固定資産（償却資産）額">
          <a:extLst>
            <a:ext uri="{FF2B5EF4-FFF2-40B4-BE49-F238E27FC236}">
              <a16:creationId xmlns:a16="http://schemas.microsoft.com/office/drawing/2014/main" id="{21301E9E-DC7B-4104-ACA5-3A143C2EE56B}"/>
            </a:ext>
          </a:extLst>
        </xdr:cNvPr>
        <xdr:cNvSpPr txBox="1"/>
      </xdr:nvSpPr>
      <xdr:spPr>
        <a:xfrm>
          <a:off x="21043411" y="65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8437</xdr:rowOff>
    </xdr:from>
    <xdr:ext cx="534377" cy="259045"/>
    <xdr:sp macro="" textlink="">
      <xdr:nvSpPr>
        <xdr:cNvPr id="555" name="n_2aveValue【一般廃棄物処理施設】&#10;一人当たり有形固定資産（償却資産）額">
          <a:extLst>
            <a:ext uri="{FF2B5EF4-FFF2-40B4-BE49-F238E27FC236}">
              <a16:creationId xmlns:a16="http://schemas.microsoft.com/office/drawing/2014/main" id="{3CDBFD0A-D928-448D-A6EF-690D658CCD5B}"/>
            </a:ext>
          </a:extLst>
        </xdr:cNvPr>
        <xdr:cNvSpPr txBox="1"/>
      </xdr:nvSpPr>
      <xdr:spPr>
        <a:xfrm>
          <a:off x="20167111" y="65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88587</xdr:rowOff>
    </xdr:from>
    <xdr:ext cx="534377" cy="259045"/>
    <xdr:sp macro="" textlink="">
      <xdr:nvSpPr>
        <xdr:cNvPr id="556" name="n_3aveValue【一般廃棄物処理施設】&#10;一人当たり有形固定資産（償却資産）額">
          <a:extLst>
            <a:ext uri="{FF2B5EF4-FFF2-40B4-BE49-F238E27FC236}">
              <a16:creationId xmlns:a16="http://schemas.microsoft.com/office/drawing/2014/main" id="{2D51CE0C-ECC1-4A03-B133-49EE9C000AC0}"/>
            </a:ext>
          </a:extLst>
        </xdr:cNvPr>
        <xdr:cNvSpPr txBox="1"/>
      </xdr:nvSpPr>
      <xdr:spPr>
        <a:xfrm>
          <a:off x="19278111" y="60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104227</xdr:rowOff>
    </xdr:from>
    <xdr:ext cx="534377" cy="259045"/>
    <xdr:sp macro="" textlink="">
      <xdr:nvSpPr>
        <xdr:cNvPr id="557" name="n_1mainValue【一般廃棄物処理施設】&#10;一人当たり有形固定資産（償却資産）額">
          <a:extLst>
            <a:ext uri="{FF2B5EF4-FFF2-40B4-BE49-F238E27FC236}">
              <a16:creationId xmlns:a16="http://schemas.microsoft.com/office/drawing/2014/main" id="{FAAC8706-0F7C-4208-B395-A0AA9FBF99AD}"/>
            </a:ext>
          </a:extLst>
        </xdr:cNvPr>
        <xdr:cNvSpPr txBox="1"/>
      </xdr:nvSpPr>
      <xdr:spPr>
        <a:xfrm>
          <a:off x="21043411" y="61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103427</xdr:rowOff>
    </xdr:from>
    <xdr:ext cx="534377" cy="259045"/>
    <xdr:sp macro="" textlink="">
      <xdr:nvSpPr>
        <xdr:cNvPr id="558" name="n_2mainValue【一般廃棄物処理施設】&#10;一人当たり有形固定資産（償却資産）額">
          <a:extLst>
            <a:ext uri="{FF2B5EF4-FFF2-40B4-BE49-F238E27FC236}">
              <a16:creationId xmlns:a16="http://schemas.microsoft.com/office/drawing/2014/main" id="{E91006DA-ECB8-4C06-8E3F-E91ED85234CF}"/>
            </a:ext>
          </a:extLst>
        </xdr:cNvPr>
        <xdr:cNvSpPr txBox="1"/>
      </xdr:nvSpPr>
      <xdr:spPr>
        <a:xfrm>
          <a:off x="20167111" y="61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16895</xdr:rowOff>
    </xdr:from>
    <xdr:ext cx="534377" cy="259045"/>
    <xdr:sp macro="" textlink="">
      <xdr:nvSpPr>
        <xdr:cNvPr id="559" name="n_3mainValue【一般廃棄物処理施設】&#10;一人当たり有形固定資産（償却資産）額">
          <a:extLst>
            <a:ext uri="{FF2B5EF4-FFF2-40B4-BE49-F238E27FC236}">
              <a16:creationId xmlns:a16="http://schemas.microsoft.com/office/drawing/2014/main" id="{9C9B111C-5623-479A-8727-9B2F6B0F7DA8}"/>
            </a:ext>
          </a:extLst>
        </xdr:cNvPr>
        <xdr:cNvSpPr txBox="1"/>
      </xdr:nvSpPr>
      <xdr:spPr>
        <a:xfrm>
          <a:off x="19278111" y="67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a:extLst>
            <a:ext uri="{FF2B5EF4-FFF2-40B4-BE49-F238E27FC236}">
              <a16:creationId xmlns:a16="http://schemas.microsoft.com/office/drawing/2014/main" id="{0DCF6B30-1A13-48A2-AAB3-20592E1F6AF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a:extLst>
            <a:ext uri="{FF2B5EF4-FFF2-40B4-BE49-F238E27FC236}">
              <a16:creationId xmlns:a16="http://schemas.microsoft.com/office/drawing/2014/main" id="{669955AB-DC77-44E2-887B-33617F0DAF7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a:extLst>
            <a:ext uri="{FF2B5EF4-FFF2-40B4-BE49-F238E27FC236}">
              <a16:creationId xmlns:a16="http://schemas.microsoft.com/office/drawing/2014/main" id="{5B5E8900-36CD-47C4-ABE9-E10CA484FCE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a:extLst>
            <a:ext uri="{FF2B5EF4-FFF2-40B4-BE49-F238E27FC236}">
              <a16:creationId xmlns:a16="http://schemas.microsoft.com/office/drawing/2014/main" id="{44462EC5-38AB-4989-B4A5-A06CC589D3A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a:extLst>
            <a:ext uri="{FF2B5EF4-FFF2-40B4-BE49-F238E27FC236}">
              <a16:creationId xmlns:a16="http://schemas.microsoft.com/office/drawing/2014/main" id="{EE8160DD-2822-43DB-99AE-50CA1D3E9C1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a:extLst>
            <a:ext uri="{FF2B5EF4-FFF2-40B4-BE49-F238E27FC236}">
              <a16:creationId xmlns:a16="http://schemas.microsoft.com/office/drawing/2014/main" id="{8D8ECF1B-8363-47A6-9D05-06E9CC70994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a:extLst>
            <a:ext uri="{FF2B5EF4-FFF2-40B4-BE49-F238E27FC236}">
              <a16:creationId xmlns:a16="http://schemas.microsoft.com/office/drawing/2014/main" id="{5D3355E7-3DFF-49DE-8F7A-8F9F1BFADD4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a:extLst>
            <a:ext uri="{FF2B5EF4-FFF2-40B4-BE49-F238E27FC236}">
              <a16:creationId xmlns:a16="http://schemas.microsoft.com/office/drawing/2014/main" id="{0061F9F2-7263-41B2-8922-9728A68412D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a:extLst>
            <a:ext uri="{FF2B5EF4-FFF2-40B4-BE49-F238E27FC236}">
              <a16:creationId xmlns:a16="http://schemas.microsoft.com/office/drawing/2014/main" id="{181D4B94-6303-4FF6-A0CF-72778DF8FDF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a:extLst>
            <a:ext uri="{FF2B5EF4-FFF2-40B4-BE49-F238E27FC236}">
              <a16:creationId xmlns:a16="http://schemas.microsoft.com/office/drawing/2014/main" id="{AB42ECDD-D81C-41EC-93E5-987AD662D11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0" name="テキスト ボックス 569">
          <a:extLst>
            <a:ext uri="{FF2B5EF4-FFF2-40B4-BE49-F238E27FC236}">
              <a16:creationId xmlns:a16="http://schemas.microsoft.com/office/drawing/2014/main" id="{0EAA0B27-FBB8-4013-80CD-17E1004B832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1" name="直線コネクタ 570">
          <a:extLst>
            <a:ext uri="{FF2B5EF4-FFF2-40B4-BE49-F238E27FC236}">
              <a16:creationId xmlns:a16="http://schemas.microsoft.com/office/drawing/2014/main" id="{ED351B49-D4AD-4927-8D2D-9AC9BAFD9ED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2" name="テキスト ボックス 571">
          <a:extLst>
            <a:ext uri="{FF2B5EF4-FFF2-40B4-BE49-F238E27FC236}">
              <a16:creationId xmlns:a16="http://schemas.microsoft.com/office/drawing/2014/main" id="{A5A4261D-5D29-4EB7-BF14-23ABA4B3546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3" name="直線コネクタ 572">
          <a:extLst>
            <a:ext uri="{FF2B5EF4-FFF2-40B4-BE49-F238E27FC236}">
              <a16:creationId xmlns:a16="http://schemas.microsoft.com/office/drawing/2014/main" id="{A2EB9A53-5A14-42A4-B448-0CC9A3AD344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4" name="テキスト ボックス 573">
          <a:extLst>
            <a:ext uri="{FF2B5EF4-FFF2-40B4-BE49-F238E27FC236}">
              <a16:creationId xmlns:a16="http://schemas.microsoft.com/office/drawing/2014/main" id="{B859E1BD-51C6-48AF-BB41-F12B0749CD0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5" name="直線コネクタ 574">
          <a:extLst>
            <a:ext uri="{FF2B5EF4-FFF2-40B4-BE49-F238E27FC236}">
              <a16:creationId xmlns:a16="http://schemas.microsoft.com/office/drawing/2014/main" id="{00618847-55FE-413E-909B-EB59969DE2E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6" name="テキスト ボックス 575">
          <a:extLst>
            <a:ext uri="{FF2B5EF4-FFF2-40B4-BE49-F238E27FC236}">
              <a16:creationId xmlns:a16="http://schemas.microsoft.com/office/drawing/2014/main" id="{12DC2E2E-3D90-4D14-838F-F4F067CAA6C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7" name="直線コネクタ 576">
          <a:extLst>
            <a:ext uri="{FF2B5EF4-FFF2-40B4-BE49-F238E27FC236}">
              <a16:creationId xmlns:a16="http://schemas.microsoft.com/office/drawing/2014/main" id="{94385D73-1900-4DFC-A450-E2DEDB05DD4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8" name="テキスト ボックス 577">
          <a:extLst>
            <a:ext uri="{FF2B5EF4-FFF2-40B4-BE49-F238E27FC236}">
              <a16:creationId xmlns:a16="http://schemas.microsoft.com/office/drawing/2014/main" id="{755CF15D-1575-4259-821D-E933E2D6DBD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9" name="直線コネクタ 578">
          <a:extLst>
            <a:ext uri="{FF2B5EF4-FFF2-40B4-BE49-F238E27FC236}">
              <a16:creationId xmlns:a16="http://schemas.microsoft.com/office/drawing/2014/main" id="{8CBAFD93-43D1-4455-BC5A-4DC01EC6091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0" name="テキスト ボックス 579">
          <a:extLst>
            <a:ext uri="{FF2B5EF4-FFF2-40B4-BE49-F238E27FC236}">
              <a16:creationId xmlns:a16="http://schemas.microsoft.com/office/drawing/2014/main" id="{668567D0-6390-4277-9A40-C45093E9158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a:extLst>
            <a:ext uri="{FF2B5EF4-FFF2-40B4-BE49-F238E27FC236}">
              <a16:creationId xmlns:a16="http://schemas.microsoft.com/office/drawing/2014/main" id="{C69EC0CD-AE44-41C2-BAD2-5039C92D2A8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a:extLst>
            <a:ext uri="{FF2B5EF4-FFF2-40B4-BE49-F238E27FC236}">
              <a16:creationId xmlns:a16="http://schemas.microsoft.com/office/drawing/2014/main" id="{5785B3FB-981B-4C3B-BAF5-25DE321A5A6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a:extLst>
            <a:ext uri="{FF2B5EF4-FFF2-40B4-BE49-F238E27FC236}">
              <a16:creationId xmlns:a16="http://schemas.microsoft.com/office/drawing/2014/main" id="{FB789674-D355-49C3-B45F-0AF5D456B61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84" name="直線コネクタ 583">
          <a:extLst>
            <a:ext uri="{FF2B5EF4-FFF2-40B4-BE49-F238E27FC236}">
              <a16:creationId xmlns:a16="http://schemas.microsoft.com/office/drawing/2014/main" id="{6234D8F4-87C8-4DA9-A156-D6BEAFB5B1DB}"/>
            </a:ext>
          </a:extLst>
        </xdr:cNvPr>
        <xdr:cNvCxnSpPr/>
      </xdr:nvCxnSpPr>
      <xdr:spPr>
        <a:xfrm flipV="1">
          <a:off x="16318864" y="948309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5" name="【保健センター・保健所】&#10;有形固定資産減価償却率最小値テキスト">
          <a:extLst>
            <a:ext uri="{FF2B5EF4-FFF2-40B4-BE49-F238E27FC236}">
              <a16:creationId xmlns:a16="http://schemas.microsoft.com/office/drawing/2014/main" id="{65652B75-E786-43CC-90EF-A2263FEC2B13}"/>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6" name="直線コネクタ 585">
          <a:extLst>
            <a:ext uri="{FF2B5EF4-FFF2-40B4-BE49-F238E27FC236}">
              <a16:creationId xmlns:a16="http://schemas.microsoft.com/office/drawing/2014/main" id="{A8862228-EC0A-461A-BD02-D8E45A372774}"/>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87" name="【保健センター・保健所】&#10;有形固定資産減価償却率最大値テキスト">
          <a:extLst>
            <a:ext uri="{FF2B5EF4-FFF2-40B4-BE49-F238E27FC236}">
              <a16:creationId xmlns:a16="http://schemas.microsoft.com/office/drawing/2014/main" id="{94304D79-330C-4480-9793-3F9B1452B77B}"/>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88" name="直線コネクタ 587">
          <a:extLst>
            <a:ext uri="{FF2B5EF4-FFF2-40B4-BE49-F238E27FC236}">
              <a16:creationId xmlns:a16="http://schemas.microsoft.com/office/drawing/2014/main" id="{3E2A6418-5F68-4429-9839-9EC0953B1989}"/>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110507</xdr:rowOff>
    </xdr:from>
    <xdr:ext cx="405111" cy="259045"/>
    <xdr:sp macro="" textlink="">
      <xdr:nvSpPr>
        <xdr:cNvPr id="589" name="【保健センター・保健所】&#10;有形固定資産減価償却率平均値テキスト">
          <a:extLst>
            <a:ext uri="{FF2B5EF4-FFF2-40B4-BE49-F238E27FC236}">
              <a16:creationId xmlns:a16="http://schemas.microsoft.com/office/drawing/2014/main" id="{B43D08FD-48A6-451C-85B8-4EF85148B035}"/>
            </a:ext>
          </a:extLst>
        </xdr:cNvPr>
        <xdr:cNvSpPr txBox="1"/>
      </xdr:nvSpPr>
      <xdr:spPr>
        <a:xfrm>
          <a:off x="16357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90" name="フローチャート: 判断 589">
          <a:extLst>
            <a:ext uri="{FF2B5EF4-FFF2-40B4-BE49-F238E27FC236}">
              <a16:creationId xmlns:a16="http://schemas.microsoft.com/office/drawing/2014/main" id="{EFF7A721-2362-4456-997C-D91C6B7B0C80}"/>
            </a:ext>
          </a:extLst>
        </xdr:cNvPr>
        <xdr:cNvSpPr/>
      </xdr:nvSpPr>
      <xdr:spPr>
        <a:xfrm>
          <a:off x="16268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91" name="フローチャート: 判断 590">
          <a:extLst>
            <a:ext uri="{FF2B5EF4-FFF2-40B4-BE49-F238E27FC236}">
              <a16:creationId xmlns:a16="http://schemas.microsoft.com/office/drawing/2014/main" id="{B90971EE-D083-46D0-8D8A-C29DFC0EB93C}"/>
            </a:ext>
          </a:extLst>
        </xdr:cNvPr>
        <xdr:cNvSpPr/>
      </xdr:nvSpPr>
      <xdr:spPr>
        <a:xfrm>
          <a:off x="15430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92" name="フローチャート: 判断 591">
          <a:extLst>
            <a:ext uri="{FF2B5EF4-FFF2-40B4-BE49-F238E27FC236}">
              <a16:creationId xmlns:a16="http://schemas.microsoft.com/office/drawing/2014/main" id="{78B5C35B-DD77-4F41-9AF7-912507C0E135}"/>
            </a:ext>
          </a:extLst>
        </xdr:cNvPr>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93" name="フローチャート: 判断 592">
          <a:extLst>
            <a:ext uri="{FF2B5EF4-FFF2-40B4-BE49-F238E27FC236}">
              <a16:creationId xmlns:a16="http://schemas.microsoft.com/office/drawing/2014/main" id="{609328C8-605E-4E84-B643-BBDD3688400F}"/>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55C6BAD8-1F69-4749-B565-36E35CD8435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9E4854E4-4AD6-4964-B458-AC1950BF71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A5AA207D-490C-4B46-8A57-97C5CA54102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91FECCA-17E2-4E12-9FD6-70D7E67C644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9310B37E-BA60-4C11-9105-08C265CBB13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67310</xdr:rowOff>
    </xdr:from>
    <xdr:to>
      <xdr:col>85</xdr:col>
      <xdr:colOff>177800</xdr:colOff>
      <xdr:row>57</xdr:row>
      <xdr:rowOff>168910</xdr:rowOff>
    </xdr:to>
    <xdr:sp macro="" textlink="">
      <xdr:nvSpPr>
        <xdr:cNvPr id="599" name="楕円 598">
          <a:extLst>
            <a:ext uri="{FF2B5EF4-FFF2-40B4-BE49-F238E27FC236}">
              <a16:creationId xmlns:a16="http://schemas.microsoft.com/office/drawing/2014/main" id="{7FB333A0-9682-4F5A-A09C-000B2430182D}"/>
            </a:ext>
          </a:extLst>
        </xdr:cNvPr>
        <xdr:cNvSpPr/>
      </xdr:nvSpPr>
      <xdr:spPr>
        <a:xfrm>
          <a:off x="16268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90187</xdr:rowOff>
    </xdr:from>
    <xdr:ext cx="405111" cy="259045"/>
    <xdr:sp macro="" textlink="">
      <xdr:nvSpPr>
        <xdr:cNvPr id="600" name="【保健センター・保健所】&#10;有形固定資産減価償却率該当値テキスト">
          <a:extLst>
            <a:ext uri="{FF2B5EF4-FFF2-40B4-BE49-F238E27FC236}">
              <a16:creationId xmlns:a16="http://schemas.microsoft.com/office/drawing/2014/main" id="{3320717A-CE40-4EE9-9D62-2C2A83425BDB}"/>
            </a:ext>
          </a:extLst>
        </xdr:cNvPr>
        <xdr:cNvSpPr txBox="1"/>
      </xdr:nvSpPr>
      <xdr:spPr>
        <a:xfrm>
          <a:off x="16357600"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139700</xdr:rowOff>
    </xdr:from>
    <xdr:to>
      <xdr:col>81</xdr:col>
      <xdr:colOff>101600</xdr:colOff>
      <xdr:row>58</xdr:row>
      <xdr:rowOff>69850</xdr:rowOff>
    </xdr:to>
    <xdr:sp macro="" textlink="">
      <xdr:nvSpPr>
        <xdr:cNvPr id="601" name="楕円 600">
          <a:extLst>
            <a:ext uri="{FF2B5EF4-FFF2-40B4-BE49-F238E27FC236}">
              <a16:creationId xmlns:a16="http://schemas.microsoft.com/office/drawing/2014/main" id="{4EAF7B0A-7024-4D7E-BB29-95C37DEE2112}"/>
            </a:ext>
          </a:extLst>
        </xdr:cNvPr>
        <xdr:cNvSpPr/>
      </xdr:nvSpPr>
      <xdr:spPr>
        <a:xfrm>
          <a:off x="1543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118110</xdr:rowOff>
    </xdr:from>
    <xdr:to>
      <xdr:col>85</xdr:col>
      <xdr:colOff>127000</xdr:colOff>
      <xdr:row>58</xdr:row>
      <xdr:rowOff>19050</xdr:rowOff>
    </xdr:to>
    <xdr:cxnSp macro="">
      <xdr:nvCxnSpPr>
        <xdr:cNvPr id="602" name="直線コネクタ 601">
          <a:extLst>
            <a:ext uri="{FF2B5EF4-FFF2-40B4-BE49-F238E27FC236}">
              <a16:creationId xmlns:a16="http://schemas.microsoft.com/office/drawing/2014/main" id="{F5EE0E14-7A60-45B8-ABE8-5E44D7625078}"/>
            </a:ext>
          </a:extLst>
        </xdr:cNvPr>
        <xdr:cNvCxnSpPr/>
      </xdr:nvCxnSpPr>
      <xdr:spPr>
        <a:xfrm flipV="1">
          <a:off x="15481300" y="98907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90170</xdr:rowOff>
    </xdr:from>
    <xdr:to>
      <xdr:col>76</xdr:col>
      <xdr:colOff>165100</xdr:colOff>
      <xdr:row>59</xdr:row>
      <xdr:rowOff>20320</xdr:rowOff>
    </xdr:to>
    <xdr:sp macro="" textlink="">
      <xdr:nvSpPr>
        <xdr:cNvPr id="603" name="楕円 602">
          <a:extLst>
            <a:ext uri="{FF2B5EF4-FFF2-40B4-BE49-F238E27FC236}">
              <a16:creationId xmlns:a16="http://schemas.microsoft.com/office/drawing/2014/main" id="{DEB6CA26-2597-49A7-BDC7-9CD62E33FB1E}"/>
            </a:ext>
          </a:extLst>
        </xdr:cNvPr>
        <xdr:cNvSpPr/>
      </xdr:nvSpPr>
      <xdr:spPr>
        <a:xfrm>
          <a:off x="14541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19050</xdr:rowOff>
    </xdr:from>
    <xdr:to>
      <xdr:col>81</xdr:col>
      <xdr:colOff>50800</xdr:colOff>
      <xdr:row>58</xdr:row>
      <xdr:rowOff>140970</xdr:rowOff>
    </xdr:to>
    <xdr:cxnSp macro="">
      <xdr:nvCxnSpPr>
        <xdr:cNvPr id="604" name="直線コネクタ 603">
          <a:extLst>
            <a:ext uri="{FF2B5EF4-FFF2-40B4-BE49-F238E27FC236}">
              <a16:creationId xmlns:a16="http://schemas.microsoft.com/office/drawing/2014/main" id="{E314B3C8-1F42-453A-96F8-206D96B28A46}"/>
            </a:ext>
          </a:extLst>
        </xdr:cNvPr>
        <xdr:cNvCxnSpPr/>
      </xdr:nvCxnSpPr>
      <xdr:spPr>
        <a:xfrm flipV="1">
          <a:off x="14592300" y="99631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17780</xdr:rowOff>
    </xdr:from>
    <xdr:to>
      <xdr:col>72</xdr:col>
      <xdr:colOff>38100</xdr:colOff>
      <xdr:row>59</xdr:row>
      <xdr:rowOff>119380</xdr:rowOff>
    </xdr:to>
    <xdr:sp macro="" textlink="">
      <xdr:nvSpPr>
        <xdr:cNvPr id="605" name="楕円 604">
          <a:extLst>
            <a:ext uri="{FF2B5EF4-FFF2-40B4-BE49-F238E27FC236}">
              <a16:creationId xmlns:a16="http://schemas.microsoft.com/office/drawing/2014/main" id="{696F59B1-E1CC-4E41-BD5D-F51D3DB42A04}"/>
            </a:ext>
          </a:extLst>
        </xdr:cNvPr>
        <xdr:cNvSpPr/>
      </xdr:nvSpPr>
      <xdr:spPr>
        <a:xfrm>
          <a:off x="13652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140970</xdr:rowOff>
    </xdr:from>
    <xdr:to>
      <xdr:col>76</xdr:col>
      <xdr:colOff>114300</xdr:colOff>
      <xdr:row>59</xdr:row>
      <xdr:rowOff>68580</xdr:rowOff>
    </xdr:to>
    <xdr:cxnSp macro="">
      <xdr:nvCxnSpPr>
        <xdr:cNvPr id="606" name="直線コネクタ 605">
          <a:extLst>
            <a:ext uri="{FF2B5EF4-FFF2-40B4-BE49-F238E27FC236}">
              <a16:creationId xmlns:a16="http://schemas.microsoft.com/office/drawing/2014/main" id="{034477BD-EF15-43AD-9170-EFFE0AFDFA29}"/>
            </a:ext>
          </a:extLst>
        </xdr:cNvPr>
        <xdr:cNvCxnSpPr/>
      </xdr:nvCxnSpPr>
      <xdr:spPr>
        <a:xfrm flipV="1">
          <a:off x="13703300" y="100850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607" name="n_1aveValue【保健センター・保健所】&#10;有形固定資産減価償却率">
          <a:extLst>
            <a:ext uri="{FF2B5EF4-FFF2-40B4-BE49-F238E27FC236}">
              <a16:creationId xmlns:a16="http://schemas.microsoft.com/office/drawing/2014/main" id="{63B05C52-84E3-4DF6-8771-96C7D4912CD2}"/>
            </a:ext>
          </a:extLst>
        </xdr:cNvPr>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608" name="n_2aveValue【保健センター・保健所】&#10;有形固定資産減価償却率">
          <a:extLst>
            <a:ext uri="{FF2B5EF4-FFF2-40B4-BE49-F238E27FC236}">
              <a16:creationId xmlns:a16="http://schemas.microsoft.com/office/drawing/2014/main" id="{A72AA93E-7D06-4B8D-9093-FADC357F1E44}"/>
            </a:ext>
          </a:extLst>
        </xdr:cNvPr>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609" name="n_3aveValue【保健センター・保健所】&#10;有形固定資産減価償却率">
          <a:extLst>
            <a:ext uri="{FF2B5EF4-FFF2-40B4-BE49-F238E27FC236}">
              <a16:creationId xmlns:a16="http://schemas.microsoft.com/office/drawing/2014/main" id="{7B2EC0EA-90C4-4F7F-AB33-8DCFD1804199}"/>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86377</xdr:rowOff>
    </xdr:from>
    <xdr:ext cx="405111" cy="259045"/>
    <xdr:sp macro="" textlink="">
      <xdr:nvSpPr>
        <xdr:cNvPr id="610" name="n_1mainValue【保健センター・保健所】&#10;有形固定資産減価償却率">
          <a:extLst>
            <a:ext uri="{FF2B5EF4-FFF2-40B4-BE49-F238E27FC236}">
              <a16:creationId xmlns:a16="http://schemas.microsoft.com/office/drawing/2014/main" id="{E13C1DB9-FFBE-4267-B1C7-DD96F3763F30}"/>
            </a:ext>
          </a:extLst>
        </xdr:cNvPr>
        <xdr:cNvSpPr txBox="1"/>
      </xdr:nvSpPr>
      <xdr:spPr>
        <a:xfrm>
          <a:off x="15266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611" name="n_2mainValue【保健センター・保健所】&#10;有形固定資産減価償却率">
          <a:extLst>
            <a:ext uri="{FF2B5EF4-FFF2-40B4-BE49-F238E27FC236}">
              <a16:creationId xmlns:a16="http://schemas.microsoft.com/office/drawing/2014/main" id="{5B42C4DC-BBEA-4FC7-8A25-53704E91BAD5}"/>
            </a:ext>
          </a:extLst>
        </xdr:cNvPr>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612" name="n_3mainValue【保健センター・保健所】&#10;有形固定資産減価償却率">
          <a:extLst>
            <a:ext uri="{FF2B5EF4-FFF2-40B4-BE49-F238E27FC236}">
              <a16:creationId xmlns:a16="http://schemas.microsoft.com/office/drawing/2014/main" id="{DEBA411A-7CD9-4884-B2D3-38A01901E195}"/>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id="{6CBE6043-B95D-4571-BFA8-37FFD999EB0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a16="http://schemas.microsoft.com/office/drawing/2014/main" id="{6F9A8D90-DA2B-49DD-974E-91B555BD438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a16="http://schemas.microsoft.com/office/drawing/2014/main" id="{950A73A6-8A48-4BAC-8004-A29233244D8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a16="http://schemas.microsoft.com/office/drawing/2014/main" id="{BB344C31-65CB-4826-89C1-CE24081A74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a16="http://schemas.microsoft.com/office/drawing/2014/main" id="{EE5296CB-E405-40F6-B35F-A2643426274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a16="http://schemas.microsoft.com/office/drawing/2014/main" id="{430C67E0-06F9-4735-963E-A0B5F70B4E7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a16="http://schemas.microsoft.com/office/drawing/2014/main" id="{DD4B4460-155F-4B96-AE4B-22439CC8CFB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a16="http://schemas.microsoft.com/office/drawing/2014/main" id="{A63EA3B4-F97F-4485-BFF6-FF3A3A8F367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a:extLst>
            <a:ext uri="{FF2B5EF4-FFF2-40B4-BE49-F238E27FC236}">
              <a16:creationId xmlns:a16="http://schemas.microsoft.com/office/drawing/2014/main" id="{531FFB60-D870-41D7-8188-F304ED99808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a:extLst>
            <a:ext uri="{FF2B5EF4-FFF2-40B4-BE49-F238E27FC236}">
              <a16:creationId xmlns:a16="http://schemas.microsoft.com/office/drawing/2014/main" id="{A7C454B8-FB5A-4F77-8424-2A8F667BE4D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a:extLst>
            <a:ext uri="{FF2B5EF4-FFF2-40B4-BE49-F238E27FC236}">
              <a16:creationId xmlns:a16="http://schemas.microsoft.com/office/drawing/2014/main" id="{3A00EBEB-E546-41FE-93DD-B9ADFF16B51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69B4F57C-358B-4E0F-A43F-DC532ED890F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a:extLst>
            <a:ext uri="{FF2B5EF4-FFF2-40B4-BE49-F238E27FC236}">
              <a16:creationId xmlns:a16="http://schemas.microsoft.com/office/drawing/2014/main" id="{4A9DE1D9-9681-4D3E-A363-49F440A97D9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6" name="テキスト ボックス 625">
          <a:extLst>
            <a:ext uri="{FF2B5EF4-FFF2-40B4-BE49-F238E27FC236}">
              <a16:creationId xmlns:a16="http://schemas.microsoft.com/office/drawing/2014/main" id="{3280F9A0-E4F5-4880-A3C4-36A2B203ECB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a:extLst>
            <a:ext uri="{FF2B5EF4-FFF2-40B4-BE49-F238E27FC236}">
              <a16:creationId xmlns:a16="http://schemas.microsoft.com/office/drawing/2014/main" id="{C4192A22-27E6-40F1-86EA-A2E3EA85A4B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8" name="テキスト ボックス 627">
          <a:extLst>
            <a:ext uri="{FF2B5EF4-FFF2-40B4-BE49-F238E27FC236}">
              <a16:creationId xmlns:a16="http://schemas.microsoft.com/office/drawing/2014/main" id="{C37FBDC7-B0AC-474F-BE52-591F4197A11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a:extLst>
            <a:ext uri="{FF2B5EF4-FFF2-40B4-BE49-F238E27FC236}">
              <a16:creationId xmlns:a16="http://schemas.microsoft.com/office/drawing/2014/main" id="{6D1B38BD-2BF7-4C23-96B9-B14E9EDA596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0" name="テキスト ボックス 629">
          <a:extLst>
            <a:ext uri="{FF2B5EF4-FFF2-40B4-BE49-F238E27FC236}">
              <a16:creationId xmlns:a16="http://schemas.microsoft.com/office/drawing/2014/main" id="{DF4EC530-86CC-4E9F-91BF-04EB4EB091A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a:extLst>
            <a:ext uri="{FF2B5EF4-FFF2-40B4-BE49-F238E27FC236}">
              <a16:creationId xmlns:a16="http://schemas.microsoft.com/office/drawing/2014/main" id="{0C9C84D8-F70C-4B91-B929-2E9137A946E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2" name="テキスト ボックス 631">
          <a:extLst>
            <a:ext uri="{FF2B5EF4-FFF2-40B4-BE49-F238E27FC236}">
              <a16:creationId xmlns:a16="http://schemas.microsoft.com/office/drawing/2014/main" id="{3C098219-CD5C-4108-8CC7-88387AE9823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a:extLst>
            <a:ext uri="{FF2B5EF4-FFF2-40B4-BE49-F238E27FC236}">
              <a16:creationId xmlns:a16="http://schemas.microsoft.com/office/drawing/2014/main" id="{FD9B659E-0F10-4EF9-8B3E-E3E8DC50BCC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a:extLst>
            <a:ext uri="{FF2B5EF4-FFF2-40B4-BE49-F238E27FC236}">
              <a16:creationId xmlns:a16="http://schemas.microsoft.com/office/drawing/2014/main" id="{7B1999BC-97F7-4407-9E64-D57CCBF9867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a:extLst>
            <a:ext uri="{FF2B5EF4-FFF2-40B4-BE49-F238E27FC236}">
              <a16:creationId xmlns:a16="http://schemas.microsoft.com/office/drawing/2014/main" id="{0113078B-C82B-4D35-A934-9D68E5CD0CB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36" name="直線コネクタ 635">
          <a:extLst>
            <a:ext uri="{FF2B5EF4-FFF2-40B4-BE49-F238E27FC236}">
              <a16:creationId xmlns:a16="http://schemas.microsoft.com/office/drawing/2014/main" id="{9FE63B0F-A9E8-45E8-AF03-ADD74EC286B3}"/>
            </a:ext>
          </a:extLst>
        </xdr:cNvPr>
        <xdr:cNvCxnSpPr/>
      </xdr:nvCxnSpPr>
      <xdr:spPr>
        <a:xfrm flipV="1">
          <a:off x="22160864" y="9563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7" name="【保健センター・保健所】&#10;一人当たり面積最小値テキスト">
          <a:extLst>
            <a:ext uri="{FF2B5EF4-FFF2-40B4-BE49-F238E27FC236}">
              <a16:creationId xmlns:a16="http://schemas.microsoft.com/office/drawing/2014/main" id="{7F886EB2-9E58-4DFE-8905-F5428D999C23}"/>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8" name="直線コネクタ 637">
          <a:extLst>
            <a:ext uri="{FF2B5EF4-FFF2-40B4-BE49-F238E27FC236}">
              <a16:creationId xmlns:a16="http://schemas.microsoft.com/office/drawing/2014/main" id="{515E0E5E-8FA6-497B-84CF-9E917A7D5D64}"/>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39" name="【保健センター・保健所】&#10;一人当たり面積最大値テキスト">
          <a:extLst>
            <a:ext uri="{FF2B5EF4-FFF2-40B4-BE49-F238E27FC236}">
              <a16:creationId xmlns:a16="http://schemas.microsoft.com/office/drawing/2014/main" id="{EE355DA4-9F89-4487-9229-AA9AF976E48D}"/>
            </a:ext>
          </a:extLst>
        </xdr:cNvPr>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40" name="直線コネクタ 639">
          <a:extLst>
            <a:ext uri="{FF2B5EF4-FFF2-40B4-BE49-F238E27FC236}">
              <a16:creationId xmlns:a16="http://schemas.microsoft.com/office/drawing/2014/main" id="{AE06C2A3-20FF-426D-A132-743D665DE3BC}"/>
            </a:ext>
          </a:extLst>
        </xdr:cNvPr>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41" name="【保健センター・保健所】&#10;一人当たり面積平均値テキスト">
          <a:extLst>
            <a:ext uri="{FF2B5EF4-FFF2-40B4-BE49-F238E27FC236}">
              <a16:creationId xmlns:a16="http://schemas.microsoft.com/office/drawing/2014/main" id="{4940EC68-F063-40C5-8F8D-EB028890BE87}"/>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2" name="フローチャート: 判断 641">
          <a:extLst>
            <a:ext uri="{FF2B5EF4-FFF2-40B4-BE49-F238E27FC236}">
              <a16:creationId xmlns:a16="http://schemas.microsoft.com/office/drawing/2014/main" id="{0A570A7E-B8CF-4DDD-8791-D03E40DEEB71}"/>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43" name="フローチャート: 判断 642">
          <a:extLst>
            <a:ext uri="{FF2B5EF4-FFF2-40B4-BE49-F238E27FC236}">
              <a16:creationId xmlns:a16="http://schemas.microsoft.com/office/drawing/2014/main" id="{57D4291C-3BF2-49D5-8B50-52DAC22C7F14}"/>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4" name="フローチャート: 判断 643">
          <a:extLst>
            <a:ext uri="{FF2B5EF4-FFF2-40B4-BE49-F238E27FC236}">
              <a16:creationId xmlns:a16="http://schemas.microsoft.com/office/drawing/2014/main" id="{4E96C5BA-83C9-41E1-ADF1-15B57196FFB1}"/>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45" name="フローチャート: 判断 644">
          <a:extLst>
            <a:ext uri="{FF2B5EF4-FFF2-40B4-BE49-F238E27FC236}">
              <a16:creationId xmlns:a16="http://schemas.microsoft.com/office/drawing/2014/main" id="{DE6CE3FA-72D4-4244-8541-4844483130A2}"/>
            </a:ext>
          </a:extLst>
        </xdr:cNvPr>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E3A6DC4-97EF-42C2-93E7-E0A580EA4B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F712849-1E40-4DBB-9D01-4BF75F5E1D3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1EF8BB6-5250-40BD-BAE6-6D01AB821D5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234AA0A-A6BB-4101-AA25-90A0F5606D7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981C7AD-F139-42C2-8C09-12AC0F39763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51" name="楕円 650">
          <a:extLst>
            <a:ext uri="{FF2B5EF4-FFF2-40B4-BE49-F238E27FC236}">
              <a16:creationId xmlns:a16="http://schemas.microsoft.com/office/drawing/2014/main" id="{2FB83382-454C-4A18-AE5F-78FC95AE84A4}"/>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652" name="【保健センター・保健所】&#10;一人当たり面積該当値テキスト">
          <a:extLst>
            <a:ext uri="{FF2B5EF4-FFF2-40B4-BE49-F238E27FC236}">
              <a16:creationId xmlns:a16="http://schemas.microsoft.com/office/drawing/2014/main" id="{AFE809FA-8B03-4FC1-9CA1-7BEFD3BCD8F9}"/>
            </a:ext>
          </a:extLst>
        </xdr:cNvPr>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53" name="楕円 652">
          <a:extLst>
            <a:ext uri="{FF2B5EF4-FFF2-40B4-BE49-F238E27FC236}">
              <a16:creationId xmlns:a16="http://schemas.microsoft.com/office/drawing/2014/main" id="{60A30235-EED8-4A8F-B0EE-BACB65A606DB}"/>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54" name="直線コネクタ 653">
          <a:extLst>
            <a:ext uri="{FF2B5EF4-FFF2-40B4-BE49-F238E27FC236}">
              <a16:creationId xmlns:a16="http://schemas.microsoft.com/office/drawing/2014/main" id="{0CC283D8-C4E9-49DD-AFDB-4A81D953E553}"/>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55" name="楕円 654">
          <a:extLst>
            <a:ext uri="{FF2B5EF4-FFF2-40B4-BE49-F238E27FC236}">
              <a16:creationId xmlns:a16="http://schemas.microsoft.com/office/drawing/2014/main" id="{2B9F6F46-FCF6-445B-8496-E2C13149EE1D}"/>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656" name="直線コネクタ 655">
          <a:extLst>
            <a:ext uri="{FF2B5EF4-FFF2-40B4-BE49-F238E27FC236}">
              <a16:creationId xmlns:a16="http://schemas.microsoft.com/office/drawing/2014/main" id="{13316B0E-53B1-4BB7-A291-0677B63FE5F5}"/>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57" name="楕円 656">
          <a:extLst>
            <a:ext uri="{FF2B5EF4-FFF2-40B4-BE49-F238E27FC236}">
              <a16:creationId xmlns:a16="http://schemas.microsoft.com/office/drawing/2014/main" id="{C6763B6F-D34A-42DC-9211-15DE6CACA541}"/>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658" name="直線コネクタ 657">
          <a:extLst>
            <a:ext uri="{FF2B5EF4-FFF2-40B4-BE49-F238E27FC236}">
              <a16:creationId xmlns:a16="http://schemas.microsoft.com/office/drawing/2014/main" id="{B93B11AC-873E-4DB2-B25E-8F5E73089540}"/>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59" name="n_1aveValue【保健センター・保健所】&#10;一人当たり面積">
          <a:extLst>
            <a:ext uri="{FF2B5EF4-FFF2-40B4-BE49-F238E27FC236}">
              <a16:creationId xmlns:a16="http://schemas.microsoft.com/office/drawing/2014/main" id="{2B9E86C0-6CA4-47B8-BD68-CBF546C40B03}"/>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60" name="n_2aveValue【保健センター・保健所】&#10;一人当たり面積">
          <a:extLst>
            <a:ext uri="{FF2B5EF4-FFF2-40B4-BE49-F238E27FC236}">
              <a16:creationId xmlns:a16="http://schemas.microsoft.com/office/drawing/2014/main" id="{8CA01E0E-2CB8-45FC-A3B8-04DBA6DB3FF6}"/>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61" name="n_3aveValue【保健センター・保健所】&#10;一人当たり面積">
          <a:extLst>
            <a:ext uri="{FF2B5EF4-FFF2-40B4-BE49-F238E27FC236}">
              <a16:creationId xmlns:a16="http://schemas.microsoft.com/office/drawing/2014/main" id="{B9AD7705-3E20-45A2-AE8A-777322C96825}"/>
            </a:ext>
          </a:extLst>
        </xdr:cNvPr>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62" name="n_1mainValue【保健センター・保健所】&#10;一人当たり面積">
          <a:extLst>
            <a:ext uri="{FF2B5EF4-FFF2-40B4-BE49-F238E27FC236}">
              <a16:creationId xmlns:a16="http://schemas.microsoft.com/office/drawing/2014/main" id="{050191A2-05F2-4CA3-8F95-05CE198512EE}"/>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63" name="n_2mainValue【保健センター・保健所】&#10;一人当たり面積">
          <a:extLst>
            <a:ext uri="{FF2B5EF4-FFF2-40B4-BE49-F238E27FC236}">
              <a16:creationId xmlns:a16="http://schemas.microsoft.com/office/drawing/2014/main" id="{1BADF9B1-A8B6-417E-A840-EE9359E0F377}"/>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64" name="n_3mainValue【保健センター・保健所】&#10;一人当たり面積">
          <a:extLst>
            <a:ext uri="{FF2B5EF4-FFF2-40B4-BE49-F238E27FC236}">
              <a16:creationId xmlns:a16="http://schemas.microsoft.com/office/drawing/2014/main" id="{9D0A0ECD-8375-4AB7-BE54-F2041BC4F9CB}"/>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a:extLst>
            <a:ext uri="{FF2B5EF4-FFF2-40B4-BE49-F238E27FC236}">
              <a16:creationId xmlns:a16="http://schemas.microsoft.com/office/drawing/2014/main" id="{132EFD18-3627-46C7-AF2C-02BE3300704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a:extLst>
            <a:ext uri="{FF2B5EF4-FFF2-40B4-BE49-F238E27FC236}">
              <a16:creationId xmlns:a16="http://schemas.microsoft.com/office/drawing/2014/main" id="{B95F2BD1-5685-4EA6-8EA0-7B43788143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a:extLst>
            <a:ext uri="{FF2B5EF4-FFF2-40B4-BE49-F238E27FC236}">
              <a16:creationId xmlns:a16="http://schemas.microsoft.com/office/drawing/2014/main" id="{D3929E33-E83D-4261-9913-8AE7C5EE347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a:extLst>
            <a:ext uri="{FF2B5EF4-FFF2-40B4-BE49-F238E27FC236}">
              <a16:creationId xmlns:a16="http://schemas.microsoft.com/office/drawing/2014/main" id="{C41F2EF9-A148-4ABA-971B-DBD049DE3A5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a:extLst>
            <a:ext uri="{FF2B5EF4-FFF2-40B4-BE49-F238E27FC236}">
              <a16:creationId xmlns:a16="http://schemas.microsoft.com/office/drawing/2014/main" id="{39957A1B-EE13-478E-BB7A-E6557470111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a:extLst>
            <a:ext uri="{FF2B5EF4-FFF2-40B4-BE49-F238E27FC236}">
              <a16:creationId xmlns:a16="http://schemas.microsoft.com/office/drawing/2014/main" id="{0C4FE901-C3D3-413C-A7CB-E020CEBAAEB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a:extLst>
            <a:ext uri="{FF2B5EF4-FFF2-40B4-BE49-F238E27FC236}">
              <a16:creationId xmlns:a16="http://schemas.microsoft.com/office/drawing/2014/main" id="{ED2B734C-7C7E-4D5D-B676-AD66EE4C49F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a:extLst>
            <a:ext uri="{FF2B5EF4-FFF2-40B4-BE49-F238E27FC236}">
              <a16:creationId xmlns:a16="http://schemas.microsoft.com/office/drawing/2014/main" id="{C0FCB36D-0336-4C8A-A6C0-331CFC307B7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a:extLst>
            <a:ext uri="{FF2B5EF4-FFF2-40B4-BE49-F238E27FC236}">
              <a16:creationId xmlns:a16="http://schemas.microsoft.com/office/drawing/2014/main" id="{77E2122E-3106-4DF8-97C4-C58A392C149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a:extLst>
            <a:ext uri="{FF2B5EF4-FFF2-40B4-BE49-F238E27FC236}">
              <a16:creationId xmlns:a16="http://schemas.microsoft.com/office/drawing/2014/main" id="{3044390F-7B32-4EE9-9E44-F61C39638D6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5" name="テキスト ボックス 674">
          <a:extLst>
            <a:ext uri="{FF2B5EF4-FFF2-40B4-BE49-F238E27FC236}">
              <a16:creationId xmlns:a16="http://schemas.microsoft.com/office/drawing/2014/main" id="{E9DE4DB2-F08A-42A3-8BC4-839D24C64324}"/>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6" name="直線コネクタ 675">
          <a:extLst>
            <a:ext uri="{FF2B5EF4-FFF2-40B4-BE49-F238E27FC236}">
              <a16:creationId xmlns:a16="http://schemas.microsoft.com/office/drawing/2014/main" id="{A4E7CF72-36E4-414B-83A7-2BE3C4440C2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7" name="テキスト ボックス 676">
          <a:extLst>
            <a:ext uri="{FF2B5EF4-FFF2-40B4-BE49-F238E27FC236}">
              <a16:creationId xmlns:a16="http://schemas.microsoft.com/office/drawing/2014/main" id="{9BBE23BF-2502-4DE9-B7E4-8BD6821A817D}"/>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8" name="直線コネクタ 677">
          <a:extLst>
            <a:ext uri="{FF2B5EF4-FFF2-40B4-BE49-F238E27FC236}">
              <a16:creationId xmlns:a16="http://schemas.microsoft.com/office/drawing/2014/main" id="{1170A4B5-45BD-43CD-A46C-7DD6662FC97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9" name="テキスト ボックス 678">
          <a:extLst>
            <a:ext uri="{FF2B5EF4-FFF2-40B4-BE49-F238E27FC236}">
              <a16:creationId xmlns:a16="http://schemas.microsoft.com/office/drawing/2014/main" id="{83E23B5D-5F65-4375-B941-8C686B03B94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0" name="直線コネクタ 679">
          <a:extLst>
            <a:ext uri="{FF2B5EF4-FFF2-40B4-BE49-F238E27FC236}">
              <a16:creationId xmlns:a16="http://schemas.microsoft.com/office/drawing/2014/main" id="{6A73A145-F882-4518-B4A5-D1681821190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1" name="テキスト ボックス 680">
          <a:extLst>
            <a:ext uri="{FF2B5EF4-FFF2-40B4-BE49-F238E27FC236}">
              <a16:creationId xmlns:a16="http://schemas.microsoft.com/office/drawing/2014/main" id="{20BD775F-A5EC-4D59-A671-732DA4C9A31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2" name="直線コネクタ 681">
          <a:extLst>
            <a:ext uri="{FF2B5EF4-FFF2-40B4-BE49-F238E27FC236}">
              <a16:creationId xmlns:a16="http://schemas.microsoft.com/office/drawing/2014/main" id="{66DA14EF-FE28-4A44-9051-69B3D0AADC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3" name="テキスト ボックス 682">
          <a:extLst>
            <a:ext uri="{FF2B5EF4-FFF2-40B4-BE49-F238E27FC236}">
              <a16:creationId xmlns:a16="http://schemas.microsoft.com/office/drawing/2014/main" id="{C70B9AD4-1F5C-43C4-A832-0D0CD2FB0F6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4" name="直線コネクタ 683">
          <a:extLst>
            <a:ext uri="{FF2B5EF4-FFF2-40B4-BE49-F238E27FC236}">
              <a16:creationId xmlns:a16="http://schemas.microsoft.com/office/drawing/2014/main" id="{841EDCB6-44FB-48B5-9D06-21821B8624B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5" name="テキスト ボックス 684">
          <a:extLst>
            <a:ext uri="{FF2B5EF4-FFF2-40B4-BE49-F238E27FC236}">
              <a16:creationId xmlns:a16="http://schemas.microsoft.com/office/drawing/2014/main" id="{0AA2224C-1EC2-4A6B-BD8E-F596CB73E4C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6" name="直線コネクタ 685">
          <a:extLst>
            <a:ext uri="{FF2B5EF4-FFF2-40B4-BE49-F238E27FC236}">
              <a16:creationId xmlns:a16="http://schemas.microsoft.com/office/drawing/2014/main" id="{9BA68ECF-FDF9-498C-87A0-96A1DAF5AE3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7" name="テキスト ボックス 686">
          <a:extLst>
            <a:ext uri="{FF2B5EF4-FFF2-40B4-BE49-F238E27FC236}">
              <a16:creationId xmlns:a16="http://schemas.microsoft.com/office/drawing/2014/main" id="{36399BFA-B583-435B-9295-920E8E05DFB7}"/>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8" name="【消防施設】&#10;有形固定資産減価償却率グラフ枠">
          <a:extLst>
            <a:ext uri="{FF2B5EF4-FFF2-40B4-BE49-F238E27FC236}">
              <a16:creationId xmlns:a16="http://schemas.microsoft.com/office/drawing/2014/main" id="{379A37C8-1E6C-47DE-B371-35790BC5583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89" name="直線コネクタ 688">
          <a:extLst>
            <a:ext uri="{FF2B5EF4-FFF2-40B4-BE49-F238E27FC236}">
              <a16:creationId xmlns:a16="http://schemas.microsoft.com/office/drawing/2014/main" id="{E76461E8-B237-4F3D-B1E2-1D703BB83BC9}"/>
            </a:ext>
          </a:extLst>
        </xdr:cNvPr>
        <xdr:cNvCxnSpPr/>
      </xdr:nvCxnSpPr>
      <xdr:spPr>
        <a:xfrm flipV="1">
          <a:off x="16318864" y="1327785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90" name="【消防施設】&#10;有形固定資産減価償却率最小値テキスト">
          <a:extLst>
            <a:ext uri="{FF2B5EF4-FFF2-40B4-BE49-F238E27FC236}">
              <a16:creationId xmlns:a16="http://schemas.microsoft.com/office/drawing/2014/main" id="{D8F4CEE3-7EE7-4F14-A61A-451178626E69}"/>
            </a:ext>
          </a:extLst>
        </xdr:cNvPr>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91" name="直線コネクタ 690">
          <a:extLst>
            <a:ext uri="{FF2B5EF4-FFF2-40B4-BE49-F238E27FC236}">
              <a16:creationId xmlns:a16="http://schemas.microsoft.com/office/drawing/2014/main" id="{D363F15E-F5F1-4F68-B939-BFCA86C69780}"/>
            </a:ext>
          </a:extLst>
        </xdr:cNvPr>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92" name="【消防施設】&#10;有形固定資産減価償却率最大値テキスト">
          <a:extLst>
            <a:ext uri="{FF2B5EF4-FFF2-40B4-BE49-F238E27FC236}">
              <a16:creationId xmlns:a16="http://schemas.microsoft.com/office/drawing/2014/main" id="{A795DF8D-B162-44D5-A329-EEEABE120716}"/>
            </a:ext>
          </a:extLst>
        </xdr:cNvPr>
        <xdr:cNvSpPr txBox="1"/>
      </xdr:nvSpPr>
      <xdr:spPr>
        <a:xfrm>
          <a:off x="16357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93" name="直線コネクタ 692">
          <a:extLst>
            <a:ext uri="{FF2B5EF4-FFF2-40B4-BE49-F238E27FC236}">
              <a16:creationId xmlns:a16="http://schemas.microsoft.com/office/drawing/2014/main" id="{465962BE-1FE6-4759-BC91-466546C4E54D}"/>
            </a:ext>
          </a:extLst>
        </xdr:cNvPr>
        <xdr:cNvCxnSpPr/>
      </xdr:nvCxnSpPr>
      <xdr:spPr>
        <a:xfrm>
          <a:off x="16230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144797</xdr:rowOff>
    </xdr:from>
    <xdr:ext cx="405111" cy="259045"/>
    <xdr:sp macro="" textlink="">
      <xdr:nvSpPr>
        <xdr:cNvPr id="694" name="【消防施設】&#10;有形固定資産減価償却率平均値テキスト">
          <a:extLst>
            <a:ext uri="{FF2B5EF4-FFF2-40B4-BE49-F238E27FC236}">
              <a16:creationId xmlns:a16="http://schemas.microsoft.com/office/drawing/2014/main" id="{1B40B6B1-1DF5-4194-A0E9-9F49B11909B8}"/>
            </a:ext>
          </a:extLst>
        </xdr:cNvPr>
        <xdr:cNvSpPr txBox="1"/>
      </xdr:nvSpPr>
      <xdr:spPr>
        <a:xfrm>
          <a:off x="16357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95" name="フローチャート: 判断 694">
          <a:extLst>
            <a:ext uri="{FF2B5EF4-FFF2-40B4-BE49-F238E27FC236}">
              <a16:creationId xmlns:a16="http://schemas.microsoft.com/office/drawing/2014/main" id="{C7E8CA21-324C-465C-97BD-0700FA054D48}"/>
            </a:ext>
          </a:extLst>
        </xdr:cNvPr>
        <xdr:cNvSpPr/>
      </xdr:nvSpPr>
      <xdr:spPr>
        <a:xfrm>
          <a:off x="16268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96" name="フローチャート: 判断 695">
          <a:extLst>
            <a:ext uri="{FF2B5EF4-FFF2-40B4-BE49-F238E27FC236}">
              <a16:creationId xmlns:a16="http://schemas.microsoft.com/office/drawing/2014/main" id="{C34E05A4-6664-4CF1-A68C-8F14C063C445}"/>
            </a:ext>
          </a:extLst>
        </xdr:cNvPr>
        <xdr:cNvSpPr/>
      </xdr:nvSpPr>
      <xdr:spPr>
        <a:xfrm>
          <a:off x="15430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97" name="フローチャート: 判断 696">
          <a:extLst>
            <a:ext uri="{FF2B5EF4-FFF2-40B4-BE49-F238E27FC236}">
              <a16:creationId xmlns:a16="http://schemas.microsoft.com/office/drawing/2014/main" id="{F4576772-311F-406E-8659-85A0792549F9}"/>
            </a:ext>
          </a:extLst>
        </xdr:cNvPr>
        <xdr:cNvSpPr/>
      </xdr:nvSpPr>
      <xdr:spPr>
        <a:xfrm>
          <a:off x="14541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98" name="フローチャート: 判断 697">
          <a:extLst>
            <a:ext uri="{FF2B5EF4-FFF2-40B4-BE49-F238E27FC236}">
              <a16:creationId xmlns:a16="http://schemas.microsoft.com/office/drawing/2014/main" id="{42317F55-4706-44FE-9597-EC44F508F4B7}"/>
            </a:ext>
          </a:extLst>
        </xdr:cNvPr>
        <xdr:cNvSpPr/>
      </xdr:nvSpPr>
      <xdr:spPr>
        <a:xfrm>
          <a:off x="13652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FD39D266-E83E-4D29-8717-04F853DA3DF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C33D2A5-8671-44D5-A8BB-F6A9EA6C7DD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6CA3F26F-BB98-4CF1-8806-B82C742AC5B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6C504D7D-E7BF-41FA-B6E7-F6D5882DBE1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E3224EB7-56DF-4282-87F3-174373D3D21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116839</xdr:rowOff>
    </xdr:from>
    <xdr:to>
      <xdr:col>85</xdr:col>
      <xdr:colOff>177800</xdr:colOff>
      <xdr:row>81</xdr:row>
      <xdr:rowOff>46989</xdr:rowOff>
    </xdr:to>
    <xdr:sp macro="" textlink="">
      <xdr:nvSpPr>
        <xdr:cNvPr id="704" name="楕円 703">
          <a:extLst>
            <a:ext uri="{FF2B5EF4-FFF2-40B4-BE49-F238E27FC236}">
              <a16:creationId xmlns:a16="http://schemas.microsoft.com/office/drawing/2014/main" id="{0DAD5967-11CE-410D-BBEB-6BE460D64E60}"/>
            </a:ext>
          </a:extLst>
        </xdr:cNvPr>
        <xdr:cNvSpPr/>
      </xdr:nvSpPr>
      <xdr:spPr>
        <a:xfrm>
          <a:off x="162687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139716</xdr:rowOff>
    </xdr:from>
    <xdr:ext cx="405111" cy="259045"/>
    <xdr:sp macro="" textlink="">
      <xdr:nvSpPr>
        <xdr:cNvPr id="705" name="【消防施設】&#10;有形固定資産減価償却率該当値テキスト">
          <a:extLst>
            <a:ext uri="{FF2B5EF4-FFF2-40B4-BE49-F238E27FC236}">
              <a16:creationId xmlns:a16="http://schemas.microsoft.com/office/drawing/2014/main" id="{26254618-3DFC-4B59-99B3-55091E3C18F8}"/>
            </a:ext>
          </a:extLst>
        </xdr:cNvPr>
        <xdr:cNvSpPr txBox="1"/>
      </xdr:nvSpPr>
      <xdr:spPr>
        <a:xfrm>
          <a:off x="16357600"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166370</xdr:rowOff>
    </xdr:from>
    <xdr:to>
      <xdr:col>81</xdr:col>
      <xdr:colOff>101600</xdr:colOff>
      <xdr:row>81</xdr:row>
      <xdr:rowOff>96520</xdr:rowOff>
    </xdr:to>
    <xdr:sp macro="" textlink="">
      <xdr:nvSpPr>
        <xdr:cNvPr id="706" name="楕円 705">
          <a:extLst>
            <a:ext uri="{FF2B5EF4-FFF2-40B4-BE49-F238E27FC236}">
              <a16:creationId xmlns:a16="http://schemas.microsoft.com/office/drawing/2014/main" id="{CBF113F6-F58A-480F-9298-957D618BC423}"/>
            </a:ext>
          </a:extLst>
        </xdr:cNvPr>
        <xdr:cNvSpPr/>
      </xdr:nvSpPr>
      <xdr:spPr>
        <a:xfrm>
          <a:off x="15430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167639</xdr:rowOff>
    </xdr:from>
    <xdr:to>
      <xdr:col>85</xdr:col>
      <xdr:colOff>127000</xdr:colOff>
      <xdr:row>81</xdr:row>
      <xdr:rowOff>45720</xdr:rowOff>
    </xdr:to>
    <xdr:cxnSp macro="">
      <xdr:nvCxnSpPr>
        <xdr:cNvPr id="707" name="直線コネクタ 706">
          <a:extLst>
            <a:ext uri="{FF2B5EF4-FFF2-40B4-BE49-F238E27FC236}">
              <a16:creationId xmlns:a16="http://schemas.microsoft.com/office/drawing/2014/main" id="{29EEEEA8-2254-47A4-ADF6-8767EC04B1B0}"/>
            </a:ext>
          </a:extLst>
        </xdr:cNvPr>
        <xdr:cNvCxnSpPr/>
      </xdr:nvCxnSpPr>
      <xdr:spPr>
        <a:xfrm flipV="1">
          <a:off x="15481300" y="138836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105411</xdr:rowOff>
    </xdr:from>
    <xdr:to>
      <xdr:col>76</xdr:col>
      <xdr:colOff>165100</xdr:colOff>
      <xdr:row>84</xdr:row>
      <xdr:rowOff>35561</xdr:rowOff>
    </xdr:to>
    <xdr:sp macro="" textlink="">
      <xdr:nvSpPr>
        <xdr:cNvPr id="708" name="楕円 707">
          <a:extLst>
            <a:ext uri="{FF2B5EF4-FFF2-40B4-BE49-F238E27FC236}">
              <a16:creationId xmlns:a16="http://schemas.microsoft.com/office/drawing/2014/main" id="{153DF0D9-9C23-48A0-A712-333AD0108FF2}"/>
            </a:ext>
          </a:extLst>
        </xdr:cNvPr>
        <xdr:cNvSpPr/>
      </xdr:nvSpPr>
      <xdr:spPr>
        <a:xfrm>
          <a:off x="14541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45720</xdr:rowOff>
    </xdr:from>
    <xdr:to>
      <xdr:col>81</xdr:col>
      <xdr:colOff>50800</xdr:colOff>
      <xdr:row>83</xdr:row>
      <xdr:rowOff>156211</xdr:rowOff>
    </xdr:to>
    <xdr:cxnSp macro="">
      <xdr:nvCxnSpPr>
        <xdr:cNvPr id="709" name="直線コネクタ 708">
          <a:extLst>
            <a:ext uri="{FF2B5EF4-FFF2-40B4-BE49-F238E27FC236}">
              <a16:creationId xmlns:a16="http://schemas.microsoft.com/office/drawing/2014/main" id="{7C93AA8F-7654-45E9-9C41-6EFC14FF29F0}"/>
            </a:ext>
          </a:extLst>
        </xdr:cNvPr>
        <xdr:cNvCxnSpPr/>
      </xdr:nvCxnSpPr>
      <xdr:spPr>
        <a:xfrm flipV="1">
          <a:off x="14592300" y="13933170"/>
          <a:ext cx="889000" cy="4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55880</xdr:rowOff>
    </xdr:from>
    <xdr:to>
      <xdr:col>72</xdr:col>
      <xdr:colOff>38100</xdr:colOff>
      <xdr:row>79</xdr:row>
      <xdr:rowOff>157480</xdr:rowOff>
    </xdr:to>
    <xdr:sp macro="" textlink="">
      <xdr:nvSpPr>
        <xdr:cNvPr id="710" name="楕円 709">
          <a:extLst>
            <a:ext uri="{FF2B5EF4-FFF2-40B4-BE49-F238E27FC236}">
              <a16:creationId xmlns:a16="http://schemas.microsoft.com/office/drawing/2014/main" id="{44448E61-FCC0-41D1-ABD0-E60E014B9E60}"/>
            </a:ext>
          </a:extLst>
        </xdr:cNvPr>
        <xdr:cNvSpPr/>
      </xdr:nvSpPr>
      <xdr:spPr>
        <a:xfrm>
          <a:off x="13652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106680</xdr:rowOff>
    </xdr:from>
    <xdr:to>
      <xdr:col>76</xdr:col>
      <xdr:colOff>114300</xdr:colOff>
      <xdr:row>83</xdr:row>
      <xdr:rowOff>156211</xdr:rowOff>
    </xdr:to>
    <xdr:cxnSp macro="">
      <xdr:nvCxnSpPr>
        <xdr:cNvPr id="711" name="直線コネクタ 710">
          <a:extLst>
            <a:ext uri="{FF2B5EF4-FFF2-40B4-BE49-F238E27FC236}">
              <a16:creationId xmlns:a16="http://schemas.microsoft.com/office/drawing/2014/main" id="{72F2BB84-27E5-462A-BF4B-7367D5DADCC2}"/>
            </a:ext>
          </a:extLst>
        </xdr:cNvPr>
        <xdr:cNvCxnSpPr/>
      </xdr:nvCxnSpPr>
      <xdr:spPr>
        <a:xfrm>
          <a:off x="13703300" y="13651230"/>
          <a:ext cx="889000" cy="7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118127</xdr:rowOff>
    </xdr:from>
    <xdr:ext cx="405111" cy="259045"/>
    <xdr:sp macro="" textlink="">
      <xdr:nvSpPr>
        <xdr:cNvPr id="712" name="n_1aveValue【消防施設】&#10;有形固定資産減価償却率">
          <a:extLst>
            <a:ext uri="{FF2B5EF4-FFF2-40B4-BE49-F238E27FC236}">
              <a16:creationId xmlns:a16="http://schemas.microsoft.com/office/drawing/2014/main" id="{D0C3B4CE-C4DA-4764-81DE-31D8F7CA9462}"/>
            </a:ext>
          </a:extLst>
        </xdr:cNvPr>
        <xdr:cNvSpPr txBox="1"/>
      </xdr:nvSpPr>
      <xdr:spPr>
        <a:xfrm>
          <a:off x="15266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713" name="n_2aveValue【消防施設】&#10;有形固定資産減価償却率">
          <a:extLst>
            <a:ext uri="{FF2B5EF4-FFF2-40B4-BE49-F238E27FC236}">
              <a16:creationId xmlns:a16="http://schemas.microsoft.com/office/drawing/2014/main" id="{DBDBB876-B263-4F27-88D7-3E628390BDF7}"/>
            </a:ext>
          </a:extLst>
        </xdr:cNvPr>
        <xdr:cNvSpPr txBox="1"/>
      </xdr:nvSpPr>
      <xdr:spPr>
        <a:xfrm>
          <a:off x="14389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60977</xdr:rowOff>
    </xdr:from>
    <xdr:ext cx="405111" cy="259045"/>
    <xdr:sp macro="" textlink="">
      <xdr:nvSpPr>
        <xdr:cNvPr id="714" name="n_3aveValue【消防施設】&#10;有形固定資産減価償却率">
          <a:extLst>
            <a:ext uri="{FF2B5EF4-FFF2-40B4-BE49-F238E27FC236}">
              <a16:creationId xmlns:a16="http://schemas.microsoft.com/office/drawing/2014/main" id="{2F4B989A-73F2-4BF5-81D4-6ECA2BFCDB48}"/>
            </a:ext>
          </a:extLst>
        </xdr:cNvPr>
        <xdr:cNvSpPr txBox="1"/>
      </xdr:nvSpPr>
      <xdr:spPr>
        <a:xfrm>
          <a:off x="13500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113047</xdr:rowOff>
    </xdr:from>
    <xdr:ext cx="405111" cy="259045"/>
    <xdr:sp macro="" textlink="">
      <xdr:nvSpPr>
        <xdr:cNvPr id="715" name="n_1mainValue【消防施設】&#10;有形固定資産減価償却率">
          <a:extLst>
            <a:ext uri="{FF2B5EF4-FFF2-40B4-BE49-F238E27FC236}">
              <a16:creationId xmlns:a16="http://schemas.microsoft.com/office/drawing/2014/main" id="{9F750291-946C-4AFE-9EB8-1F14CC1F7B85}"/>
            </a:ext>
          </a:extLst>
        </xdr:cNvPr>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716" name="n_2mainValue【消防施設】&#10;有形固定資産減価償却率">
          <a:extLst>
            <a:ext uri="{FF2B5EF4-FFF2-40B4-BE49-F238E27FC236}">
              <a16:creationId xmlns:a16="http://schemas.microsoft.com/office/drawing/2014/main" id="{DD0B595A-B227-4E2C-AA03-ADF93E98B660}"/>
            </a:ext>
          </a:extLst>
        </xdr:cNvPr>
        <xdr:cNvSpPr txBox="1"/>
      </xdr:nvSpPr>
      <xdr:spPr>
        <a:xfrm>
          <a:off x="14389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2557</xdr:rowOff>
    </xdr:from>
    <xdr:ext cx="405111" cy="259045"/>
    <xdr:sp macro="" textlink="">
      <xdr:nvSpPr>
        <xdr:cNvPr id="717" name="n_3mainValue【消防施設】&#10;有形固定資産減価償却率">
          <a:extLst>
            <a:ext uri="{FF2B5EF4-FFF2-40B4-BE49-F238E27FC236}">
              <a16:creationId xmlns:a16="http://schemas.microsoft.com/office/drawing/2014/main" id="{6F1DB9EC-6595-4F5A-A5FF-DE38AAF4340C}"/>
            </a:ext>
          </a:extLst>
        </xdr:cNvPr>
        <xdr:cNvSpPr txBox="1"/>
      </xdr:nvSpPr>
      <xdr:spPr>
        <a:xfrm>
          <a:off x="13500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a:extLst>
            <a:ext uri="{FF2B5EF4-FFF2-40B4-BE49-F238E27FC236}">
              <a16:creationId xmlns:a16="http://schemas.microsoft.com/office/drawing/2014/main" id="{E8BD9498-8111-4C19-A1A7-46461FE060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a:extLst>
            <a:ext uri="{FF2B5EF4-FFF2-40B4-BE49-F238E27FC236}">
              <a16:creationId xmlns:a16="http://schemas.microsoft.com/office/drawing/2014/main" id="{451B9E3B-36A1-43A8-B5F8-7E3FEA911EC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a:extLst>
            <a:ext uri="{FF2B5EF4-FFF2-40B4-BE49-F238E27FC236}">
              <a16:creationId xmlns:a16="http://schemas.microsoft.com/office/drawing/2014/main" id="{E6A97617-4B3B-4417-83B3-A9FBC351D2C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a:extLst>
            <a:ext uri="{FF2B5EF4-FFF2-40B4-BE49-F238E27FC236}">
              <a16:creationId xmlns:a16="http://schemas.microsoft.com/office/drawing/2014/main" id="{09019780-B101-404E-9B2B-46E2993162C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a:extLst>
            <a:ext uri="{FF2B5EF4-FFF2-40B4-BE49-F238E27FC236}">
              <a16:creationId xmlns:a16="http://schemas.microsoft.com/office/drawing/2014/main" id="{8815E7AF-0DDF-4127-BD23-B5E570F9E19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a:extLst>
            <a:ext uri="{FF2B5EF4-FFF2-40B4-BE49-F238E27FC236}">
              <a16:creationId xmlns:a16="http://schemas.microsoft.com/office/drawing/2014/main" id="{E395E841-8C4B-4CCE-82F9-3D709E5FB34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a:extLst>
            <a:ext uri="{FF2B5EF4-FFF2-40B4-BE49-F238E27FC236}">
              <a16:creationId xmlns:a16="http://schemas.microsoft.com/office/drawing/2014/main" id="{955C8505-484F-4779-93DC-8B97A2731AE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a:extLst>
            <a:ext uri="{FF2B5EF4-FFF2-40B4-BE49-F238E27FC236}">
              <a16:creationId xmlns:a16="http://schemas.microsoft.com/office/drawing/2014/main" id="{25B1C123-B3FB-482B-9EC7-19DA9075094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6" name="テキスト ボックス 725">
          <a:extLst>
            <a:ext uri="{FF2B5EF4-FFF2-40B4-BE49-F238E27FC236}">
              <a16:creationId xmlns:a16="http://schemas.microsoft.com/office/drawing/2014/main" id="{4D86F4FA-6964-4EDA-800B-F8C37F3231C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7" name="直線コネクタ 726">
          <a:extLst>
            <a:ext uri="{FF2B5EF4-FFF2-40B4-BE49-F238E27FC236}">
              <a16:creationId xmlns:a16="http://schemas.microsoft.com/office/drawing/2014/main" id="{6CE707DC-4B95-49C9-8266-0A91B87A2E9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9B5CD6BB-833A-4E76-98C5-31A70760814E}"/>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a:extLst>
            <a:ext uri="{FF2B5EF4-FFF2-40B4-BE49-F238E27FC236}">
              <a16:creationId xmlns:a16="http://schemas.microsoft.com/office/drawing/2014/main" id="{2FB6BEEC-6EAA-4C2F-B3B8-EFAF29251D1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a:extLst>
            <a:ext uri="{FF2B5EF4-FFF2-40B4-BE49-F238E27FC236}">
              <a16:creationId xmlns:a16="http://schemas.microsoft.com/office/drawing/2014/main" id="{4FE0B5EB-39D0-4CCB-B84A-796BEB6A25B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a:extLst>
            <a:ext uri="{FF2B5EF4-FFF2-40B4-BE49-F238E27FC236}">
              <a16:creationId xmlns:a16="http://schemas.microsoft.com/office/drawing/2014/main" id="{FDE63C5A-59D6-4810-96D4-FD28C57BDCE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a:extLst>
            <a:ext uri="{FF2B5EF4-FFF2-40B4-BE49-F238E27FC236}">
              <a16:creationId xmlns:a16="http://schemas.microsoft.com/office/drawing/2014/main" id="{BED7E60F-8032-4E27-B939-0A45BFACA44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a:extLst>
            <a:ext uri="{FF2B5EF4-FFF2-40B4-BE49-F238E27FC236}">
              <a16:creationId xmlns:a16="http://schemas.microsoft.com/office/drawing/2014/main" id="{95687FD4-F853-4519-9679-DFCCE7A2049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a:extLst>
            <a:ext uri="{FF2B5EF4-FFF2-40B4-BE49-F238E27FC236}">
              <a16:creationId xmlns:a16="http://schemas.microsoft.com/office/drawing/2014/main" id="{C4DB19FB-AD5F-469E-A8B2-886CB9E5103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a:extLst>
            <a:ext uri="{FF2B5EF4-FFF2-40B4-BE49-F238E27FC236}">
              <a16:creationId xmlns:a16="http://schemas.microsoft.com/office/drawing/2014/main" id="{06810537-D72E-461A-91EF-743D39094AF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a:extLst>
            <a:ext uri="{FF2B5EF4-FFF2-40B4-BE49-F238E27FC236}">
              <a16:creationId xmlns:a16="http://schemas.microsoft.com/office/drawing/2014/main" id="{D30F1EEC-5A95-4F2F-96A2-98CA3EEDE58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a:extLst>
            <a:ext uri="{FF2B5EF4-FFF2-40B4-BE49-F238E27FC236}">
              <a16:creationId xmlns:a16="http://schemas.microsoft.com/office/drawing/2014/main" id="{C33BBE81-E3E5-4852-81EF-571156092F9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a:extLst>
            <a:ext uri="{FF2B5EF4-FFF2-40B4-BE49-F238E27FC236}">
              <a16:creationId xmlns:a16="http://schemas.microsoft.com/office/drawing/2014/main" id="{0F17D55A-0FFA-472E-A061-8650825532E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a:extLst>
            <a:ext uri="{FF2B5EF4-FFF2-40B4-BE49-F238E27FC236}">
              <a16:creationId xmlns:a16="http://schemas.microsoft.com/office/drawing/2014/main" id="{C1A642EB-18AE-46F3-957F-B1F32B1BBD6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a:extLst>
            <a:ext uri="{FF2B5EF4-FFF2-40B4-BE49-F238E27FC236}">
              <a16:creationId xmlns:a16="http://schemas.microsoft.com/office/drawing/2014/main" id="{734261F7-EC89-4D99-9728-BAC0187A123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a:extLst>
            <a:ext uri="{FF2B5EF4-FFF2-40B4-BE49-F238E27FC236}">
              <a16:creationId xmlns:a16="http://schemas.microsoft.com/office/drawing/2014/main" id="{CB0D2BEB-9DAD-47DE-8128-E4F11B5C0B1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42" name="直線コネクタ 741">
          <a:extLst>
            <a:ext uri="{FF2B5EF4-FFF2-40B4-BE49-F238E27FC236}">
              <a16:creationId xmlns:a16="http://schemas.microsoft.com/office/drawing/2014/main" id="{11026FF2-B383-4D5A-B74F-5790F1397885}"/>
            </a:ext>
          </a:extLst>
        </xdr:cNvPr>
        <xdr:cNvCxnSpPr/>
      </xdr:nvCxnSpPr>
      <xdr:spPr>
        <a:xfrm flipV="1">
          <a:off x="22160864" y="132969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43" name="【消防施設】&#10;一人当たり面積最小値テキスト">
          <a:extLst>
            <a:ext uri="{FF2B5EF4-FFF2-40B4-BE49-F238E27FC236}">
              <a16:creationId xmlns:a16="http://schemas.microsoft.com/office/drawing/2014/main" id="{23154DAE-FB8B-4531-B9E3-E636EFBA79B8}"/>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44" name="直線コネクタ 743">
          <a:extLst>
            <a:ext uri="{FF2B5EF4-FFF2-40B4-BE49-F238E27FC236}">
              <a16:creationId xmlns:a16="http://schemas.microsoft.com/office/drawing/2014/main" id="{7359D384-698D-4254-87EF-165308F815FE}"/>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5" name="【消防施設】&#10;一人当たり面積最大値テキスト">
          <a:extLst>
            <a:ext uri="{FF2B5EF4-FFF2-40B4-BE49-F238E27FC236}">
              <a16:creationId xmlns:a16="http://schemas.microsoft.com/office/drawing/2014/main" id="{1DD558F3-FAA4-47B2-9A34-F6103D44CFB4}"/>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6" name="直線コネクタ 745">
          <a:extLst>
            <a:ext uri="{FF2B5EF4-FFF2-40B4-BE49-F238E27FC236}">
              <a16:creationId xmlns:a16="http://schemas.microsoft.com/office/drawing/2014/main" id="{F05E5876-C9EE-432D-AC4E-01079FA28AED}"/>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747" name="【消防施設】&#10;一人当たり面積平均値テキスト">
          <a:extLst>
            <a:ext uri="{FF2B5EF4-FFF2-40B4-BE49-F238E27FC236}">
              <a16:creationId xmlns:a16="http://schemas.microsoft.com/office/drawing/2014/main" id="{1C98A3FD-5129-4ED9-9E66-46B1C04BCCF7}"/>
            </a:ext>
          </a:extLst>
        </xdr:cNvPr>
        <xdr:cNvSpPr txBox="1"/>
      </xdr:nvSpPr>
      <xdr:spPr>
        <a:xfrm>
          <a:off x="22199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48" name="フローチャート: 判断 747">
          <a:extLst>
            <a:ext uri="{FF2B5EF4-FFF2-40B4-BE49-F238E27FC236}">
              <a16:creationId xmlns:a16="http://schemas.microsoft.com/office/drawing/2014/main" id="{01CB79C5-D68E-4F47-80DC-B47887B3036A}"/>
            </a:ext>
          </a:extLst>
        </xdr:cNvPr>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49" name="フローチャート: 判断 748">
          <a:extLst>
            <a:ext uri="{FF2B5EF4-FFF2-40B4-BE49-F238E27FC236}">
              <a16:creationId xmlns:a16="http://schemas.microsoft.com/office/drawing/2014/main" id="{A079955B-1CEC-4A6C-8D76-27A7A067CAB1}"/>
            </a:ext>
          </a:extLst>
        </xdr:cNvPr>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50" name="フローチャート: 判断 749">
          <a:extLst>
            <a:ext uri="{FF2B5EF4-FFF2-40B4-BE49-F238E27FC236}">
              <a16:creationId xmlns:a16="http://schemas.microsoft.com/office/drawing/2014/main" id="{7CE13327-6F6E-4B68-95B1-0CAE53F56B05}"/>
            </a:ext>
          </a:extLst>
        </xdr:cNvPr>
        <xdr:cNvSpPr/>
      </xdr:nvSpPr>
      <xdr:spPr>
        <a:xfrm>
          <a:off x="2038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51" name="フローチャート: 判断 750">
          <a:extLst>
            <a:ext uri="{FF2B5EF4-FFF2-40B4-BE49-F238E27FC236}">
              <a16:creationId xmlns:a16="http://schemas.microsoft.com/office/drawing/2014/main" id="{B320E354-78B2-4189-A86A-EB3AF07C664C}"/>
            </a:ext>
          </a:extLst>
        </xdr:cNvPr>
        <xdr:cNvSpPr/>
      </xdr:nvSpPr>
      <xdr:spPr>
        <a:xfrm>
          <a:off x="19494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1627328D-12B0-4763-B2B5-DBDBC9BAD1A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7BEB5CB0-7DBB-4740-AFA2-8992B637EA4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F91BCB5-A12B-422C-985E-B6BF4B8B604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30C27B42-F7FA-4ECC-9734-61EABC758FD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1C74D2CD-4D2E-47F0-BB79-1C3C2010D3F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757" name="楕円 756">
          <a:extLst>
            <a:ext uri="{FF2B5EF4-FFF2-40B4-BE49-F238E27FC236}">
              <a16:creationId xmlns:a16="http://schemas.microsoft.com/office/drawing/2014/main" id="{11D0B8B9-8D64-431C-862A-0415F6777104}"/>
            </a:ext>
          </a:extLst>
        </xdr:cNvPr>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99077</xdr:rowOff>
    </xdr:from>
    <xdr:ext cx="469744" cy="259045"/>
    <xdr:sp macro="" textlink="">
      <xdr:nvSpPr>
        <xdr:cNvPr id="758" name="【消防施設】&#10;一人当たり面積該当値テキスト">
          <a:extLst>
            <a:ext uri="{FF2B5EF4-FFF2-40B4-BE49-F238E27FC236}">
              <a16:creationId xmlns:a16="http://schemas.microsoft.com/office/drawing/2014/main" id="{7B9D77C1-704E-49AA-AA30-6BDE03D4429B}"/>
            </a:ext>
          </a:extLst>
        </xdr:cNvPr>
        <xdr:cNvSpPr txBox="1"/>
      </xdr:nvSpPr>
      <xdr:spPr>
        <a:xfrm>
          <a:off x="22199600"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759" name="楕円 758">
          <a:extLst>
            <a:ext uri="{FF2B5EF4-FFF2-40B4-BE49-F238E27FC236}">
              <a16:creationId xmlns:a16="http://schemas.microsoft.com/office/drawing/2014/main" id="{86FE7B50-302C-4010-A2C8-93AC2B7EF5BB}"/>
            </a:ext>
          </a:extLst>
        </xdr:cNvPr>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0</xdr:rowOff>
    </xdr:to>
    <xdr:cxnSp macro="">
      <xdr:nvCxnSpPr>
        <xdr:cNvPr id="760" name="直線コネクタ 759">
          <a:extLst>
            <a:ext uri="{FF2B5EF4-FFF2-40B4-BE49-F238E27FC236}">
              <a16:creationId xmlns:a16="http://schemas.microsoft.com/office/drawing/2014/main" id="{4ECDEF13-7BDC-4948-816C-C1C731B670FA}"/>
            </a:ext>
          </a:extLst>
        </xdr:cNvPr>
        <xdr:cNvCxnSpPr/>
      </xdr:nvCxnSpPr>
      <xdr:spPr>
        <a:xfrm>
          <a:off x="21323300" y="1405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82550</xdr:rowOff>
    </xdr:from>
    <xdr:to>
      <xdr:col>107</xdr:col>
      <xdr:colOff>101600</xdr:colOff>
      <xdr:row>82</xdr:row>
      <xdr:rowOff>12700</xdr:rowOff>
    </xdr:to>
    <xdr:sp macro="" textlink="">
      <xdr:nvSpPr>
        <xdr:cNvPr id="761" name="楕円 760">
          <a:extLst>
            <a:ext uri="{FF2B5EF4-FFF2-40B4-BE49-F238E27FC236}">
              <a16:creationId xmlns:a16="http://schemas.microsoft.com/office/drawing/2014/main" id="{AB412F6D-C2D6-4F77-B27C-926EA8FF01F4}"/>
            </a:ext>
          </a:extLst>
        </xdr:cNvPr>
        <xdr:cNvSpPr/>
      </xdr:nvSpPr>
      <xdr:spPr>
        <a:xfrm>
          <a:off x="2038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82</xdr:row>
      <xdr:rowOff>0</xdr:rowOff>
    </xdr:to>
    <xdr:cxnSp macro="">
      <xdr:nvCxnSpPr>
        <xdr:cNvPr id="762" name="直線コネクタ 761">
          <a:extLst>
            <a:ext uri="{FF2B5EF4-FFF2-40B4-BE49-F238E27FC236}">
              <a16:creationId xmlns:a16="http://schemas.microsoft.com/office/drawing/2014/main" id="{F4F8D9A8-5406-473C-A8C4-14395C936E06}"/>
            </a:ext>
          </a:extLst>
        </xdr:cNvPr>
        <xdr:cNvCxnSpPr/>
      </xdr:nvCxnSpPr>
      <xdr:spPr>
        <a:xfrm>
          <a:off x="20434300" y="1402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763" name="楕円 762">
          <a:extLst>
            <a:ext uri="{FF2B5EF4-FFF2-40B4-BE49-F238E27FC236}">
              <a16:creationId xmlns:a16="http://schemas.microsoft.com/office/drawing/2014/main" id="{40C6C3B6-7CEE-4034-995D-931422104DBE}"/>
            </a:ext>
          </a:extLst>
        </xdr:cNvPr>
        <xdr:cNvSpPr/>
      </xdr:nvSpPr>
      <xdr:spPr>
        <a:xfrm>
          <a:off x="19494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133350</xdr:rowOff>
    </xdr:from>
    <xdr:to>
      <xdr:col>107</xdr:col>
      <xdr:colOff>50800</xdr:colOff>
      <xdr:row>81</xdr:row>
      <xdr:rowOff>133350</xdr:rowOff>
    </xdr:to>
    <xdr:cxnSp macro="">
      <xdr:nvCxnSpPr>
        <xdr:cNvPr id="764" name="直線コネクタ 763">
          <a:extLst>
            <a:ext uri="{FF2B5EF4-FFF2-40B4-BE49-F238E27FC236}">
              <a16:creationId xmlns:a16="http://schemas.microsoft.com/office/drawing/2014/main" id="{7C41DCEA-41F3-464C-8A15-128C40B8824E}"/>
            </a:ext>
          </a:extLst>
        </xdr:cNvPr>
        <xdr:cNvCxnSpPr/>
      </xdr:nvCxnSpPr>
      <xdr:spPr>
        <a:xfrm>
          <a:off x="19545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765" name="n_1aveValue【消防施設】&#10;一人当たり面積">
          <a:extLst>
            <a:ext uri="{FF2B5EF4-FFF2-40B4-BE49-F238E27FC236}">
              <a16:creationId xmlns:a16="http://schemas.microsoft.com/office/drawing/2014/main" id="{9B2EAB89-3BEA-46DF-A471-4E3CFAF9EF7B}"/>
            </a:ext>
          </a:extLst>
        </xdr:cNvPr>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66" name="n_2aveValue【消防施設】&#10;一人当たり面積">
          <a:extLst>
            <a:ext uri="{FF2B5EF4-FFF2-40B4-BE49-F238E27FC236}">
              <a16:creationId xmlns:a16="http://schemas.microsoft.com/office/drawing/2014/main" id="{9CACA847-B1F0-4247-9CF1-BE56D84284E6}"/>
            </a:ext>
          </a:extLst>
        </xdr:cNvPr>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67" name="n_3aveValue【消防施設】&#10;一人当たり面積">
          <a:extLst>
            <a:ext uri="{FF2B5EF4-FFF2-40B4-BE49-F238E27FC236}">
              <a16:creationId xmlns:a16="http://schemas.microsoft.com/office/drawing/2014/main" id="{BAD8886D-E2BE-4215-B9E8-260433D884B0}"/>
            </a:ext>
          </a:extLst>
        </xdr:cNvPr>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768" name="n_1mainValue【消防施設】&#10;一人当たり面積">
          <a:extLst>
            <a:ext uri="{FF2B5EF4-FFF2-40B4-BE49-F238E27FC236}">
              <a16:creationId xmlns:a16="http://schemas.microsoft.com/office/drawing/2014/main" id="{C214B6CD-2592-4420-8FCB-3DC1B9DBD800}"/>
            </a:ext>
          </a:extLst>
        </xdr:cNvPr>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69" name="n_2mainValue【消防施設】&#10;一人当たり面積">
          <a:extLst>
            <a:ext uri="{FF2B5EF4-FFF2-40B4-BE49-F238E27FC236}">
              <a16:creationId xmlns:a16="http://schemas.microsoft.com/office/drawing/2014/main" id="{4352BC12-90BE-4A8F-B39D-4DFBC3BEAF32}"/>
            </a:ext>
          </a:extLst>
        </xdr:cNvPr>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770" name="n_3mainValue【消防施設】&#10;一人当たり面積">
          <a:extLst>
            <a:ext uri="{FF2B5EF4-FFF2-40B4-BE49-F238E27FC236}">
              <a16:creationId xmlns:a16="http://schemas.microsoft.com/office/drawing/2014/main" id="{B3F12B65-7008-4266-8E64-51CADD8DEAB5}"/>
            </a:ext>
          </a:extLst>
        </xdr:cNvPr>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a:extLst>
            <a:ext uri="{FF2B5EF4-FFF2-40B4-BE49-F238E27FC236}">
              <a16:creationId xmlns:a16="http://schemas.microsoft.com/office/drawing/2014/main" id="{2046167C-0E23-4BE4-9424-FA0AEFE5EA3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a:extLst>
            <a:ext uri="{FF2B5EF4-FFF2-40B4-BE49-F238E27FC236}">
              <a16:creationId xmlns:a16="http://schemas.microsoft.com/office/drawing/2014/main" id="{5DB098E7-58B8-4DF8-A27B-988984D20E1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a:extLst>
            <a:ext uri="{FF2B5EF4-FFF2-40B4-BE49-F238E27FC236}">
              <a16:creationId xmlns:a16="http://schemas.microsoft.com/office/drawing/2014/main" id="{0A1AF400-D4BB-4A78-8F6B-041194BBD60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a:extLst>
            <a:ext uri="{FF2B5EF4-FFF2-40B4-BE49-F238E27FC236}">
              <a16:creationId xmlns:a16="http://schemas.microsoft.com/office/drawing/2014/main" id="{D2E1B5BF-3B24-4183-82F1-2D63A30C1C0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a:extLst>
            <a:ext uri="{FF2B5EF4-FFF2-40B4-BE49-F238E27FC236}">
              <a16:creationId xmlns:a16="http://schemas.microsoft.com/office/drawing/2014/main" id="{B9EF31F0-4480-463A-9B4E-050BCA0A9D4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a:extLst>
            <a:ext uri="{FF2B5EF4-FFF2-40B4-BE49-F238E27FC236}">
              <a16:creationId xmlns:a16="http://schemas.microsoft.com/office/drawing/2014/main" id="{EDE6C20F-30DD-4379-926B-EBC962DED7B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a:extLst>
            <a:ext uri="{FF2B5EF4-FFF2-40B4-BE49-F238E27FC236}">
              <a16:creationId xmlns:a16="http://schemas.microsoft.com/office/drawing/2014/main" id="{EF8DC79B-A818-4A15-9660-FA3AC8DA80A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a:extLst>
            <a:ext uri="{FF2B5EF4-FFF2-40B4-BE49-F238E27FC236}">
              <a16:creationId xmlns:a16="http://schemas.microsoft.com/office/drawing/2014/main" id="{8698AC74-F729-4C94-8D77-D0F54C87A10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a:extLst>
            <a:ext uri="{FF2B5EF4-FFF2-40B4-BE49-F238E27FC236}">
              <a16:creationId xmlns:a16="http://schemas.microsoft.com/office/drawing/2014/main" id="{F69CA342-D40C-4376-91BD-CD766CD3023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a:extLst>
            <a:ext uri="{FF2B5EF4-FFF2-40B4-BE49-F238E27FC236}">
              <a16:creationId xmlns:a16="http://schemas.microsoft.com/office/drawing/2014/main" id="{85B85BD1-FF21-41B2-A30B-FF48A2BD71A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81" name="テキスト ボックス 780">
          <a:extLst>
            <a:ext uri="{FF2B5EF4-FFF2-40B4-BE49-F238E27FC236}">
              <a16:creationId xmlns:a16="http://schemas.microsoft.com/office/drawing/2014/main" id="{B6189630-8CEB-4FEE-A8AF-89773CAF7596}"/>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2" name="直線コネクタ 781">
          <a:extLst>
            <a:ext uri="{FF2B5EF4-FFF2-40B4-BE49-F238E27FC236}">
              <a16:creationId xmlns:a16="http://schemas.microsoft.com/office/drawing/2014/main" id="{EBA45B1D-74D2-4B0D-8108-D348B07F296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3" name="テキスト ボックス 782">
          <a:extLst>
            <a:ext uri="{FF2B5EF4-FFF2-40B4-BE49-F238E27FC236}">
              <a16:creationId xmlns:a16="http://schemas.microsoft.com/office/drawing/2014/main" id="{96C24FBF-D4D6-488C-8345-880D54AD12C6}"/>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4" name="直線コネクタ 783">
          <a:extLst>
            <a:ext uri="{FF2B5EF4-FFF2-40B4-BE49-F238E27FC236}">
              <a16:creationId xmlns:a16="http://schemas.microsoft.com/office/drawing/2014/main" id="{BCFBE994-0D49-4084-8A58-AC70FE52A23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5" name="テキスト ボックス 784">
          <a:extLst>
            <a:ext uri="{FF2B5EF4-FFF2-40B4-BE49-F238E27FC236}">
              <a16:creationId xmlns:a16="http://schemas.microsoft.com/office/drawing/2014/main" id="{BCEC3A89-4B71-49AE-8628-4872663008DB}"/>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6" name="直線コネクタ 785">
          <a:extLst>
            <a:ext uri="{FF2B5EF4-FFF2-40B4-BE49-F238E27FC236}">
              <a16:creationId xmlns:a16="http://schemas.microsoft.com/office/drawing/2014/main" id="{A7A49568-A0A6-466F-91FB-941EFA4F56C6}"/>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7" name="テキスト ボックス 786">
          <a:extLst>
            <a:ext uri="{FF2B5EF4-FFF2-40B4-BE49-F238E27FC236}">
              <a16:creationId xmlns:a16="http://schemas.microsoft.com/office/drawing/2014/main" id="{EB8B51A8-3F8B-472E-B081-E3A2354F7F0E}"/>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8" name="直線コネクタ 787">
          <a:extLst>
            <a:ext uri="{FF2B5EF4-FFF2-40B4-BE49-F238E27FC236}">
              <a16:creationId xmlns:a16="http://schemas.microsoft.com/office/drawing/2014/main" id="{0D34DC94-49CF-4008-962F-B6D4254014BD}"/>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9" name="テキスト ボックス 788">
          <a:extLst>
            <a:ext uri="{FF2B5EF4-FFF2-40B4-BE49-F238E27FC236}">
              <a16:creationId xmlns:a16="http://schemas.microsoft.com/office/drawing/2014/main" id="{B4767426-1ADC-4857-B768-DD00191A2081}"/>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a:extLst>
            <a:ext uri="{FF2B5EF4-FFF2-40B4-BE49-F238E27FC236}">
              <a16:creationId xmlns:a16="http://schemas.microsoft.com/office/drawing/2014/main" id="{F78768E7-2D4B-4E91-9838-12FE714F548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91" name="テキスト ボックス 790">
          <a:extLst>
            <a:ext uri="{FF2B5EF4-FFF2-40B4-BE49-F238E27FC236}">
              <a16:creationId xmlns:a16="http://schemas.microsoft.com/office/drawing/2014/main" id="{E16FB076-5C1C-421C-83A4-12091EBADDCF}"/>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庁舎】&#10;有形固定資産減価償却率グラフ枠">
          <a:extLst>
            <a:ext uri="{FF2B5EF4-FFF2-40B4-BE49-F238E27FC236}">
              <a16:creationId xmlns:a16="http://schemas.microsoft.com/office/drawing/2014/main" id="{54E10193-662A-4C4E-B2C5-85D6DA5FBE1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93" name="直線コネクタ 792">
          <a:extLst>
            <a:ext uri="{FF2B5EF4-FFF2-40B4-BE49-F238E27FC236}">
              <a16:creationId xmlns:a16="http://schemas.microsoft.com/office/drawing/2014/main" id="{97E52A0D-C0BA-4207-8E8D-B2E41577E39A}"/>
            </a:ext>
          </a:extLst>
        </xdr:cNvPr>
        <xdr:cNvCxnSpPr/>
      </xdr:nvCxnSpPr>
      <xdr:spPr>
        <a:xfrm flipV="1">
          <a:off x="16318864" y="172029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94" name="【庁舎】&#10;有形固定資産減価償却率最小値テキスト">
          <a:extLst>
            <a:ext uri="{FF2B5EF4-FFF2-40B4-BE49-F238E27FC236}">
              <a16:creationId xmlns:a16="http://schemas.microsoft.com/office/drawing/2014/main" id="{8079900F-D7E8-458A-95DD-C048C9B95A06}"/>
            </a:ext>
          </a:extLst>
        </xdr:cNvPr>
        <xdr:cNvSpPr txBox="1"/>
      </xdr:nvSpPr>
      <xdr:spPr>
        <a:xfrm>
          <a:off x="16357600" y="186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95" name="直線コネクタ 794">
          <a:extLst>
            <a:ext uri="{FF2B5EF4-FFF2-40B4-BE49-F238E27FC236}">
              <a16:creationId xmlns:a16="http://schemas.microsoft.com/office/drawing/2014/main" id="{2418386C-E395-44CF-A713-2BDBA30AD82B}"/>
            </a:ext>
          </a:extLst>
        </xdr:cNvPr>
        <xdr:cNvCxnSpPr/>
      </xdr:nvCxnSpPr>
      <xdr:spPr>
        <a:xfrm>
          <a:off x="16230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96" name="【庁舎】&#10;有形固定資産減価償却率最大値テキスト">
          <a:extLst>
            <a:ext uri="{FF2B5EF4-FFF2-40B4-BE49-F238E27FC236}">
              <a16:creationId xmlns:a16="http://schemas.microsoft.com/office/drawing/2014/main" id="{81A649CE-2468-4B17-B127-ED7C5E0EBF90}"/>
            </a:ext>
          </a:extLst>
        </xdr:cNvPr>
        <xdr:cNvSpPr txBox="1"/>
      </xdr:nvSpPr>
      <xdr:spPr>
        <a:xfrm>
          <a:off x="163576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97" name="直線コネクタ 796">
          <a:extLst>
            <a:ext uri="{FF2B5EF4-FFF2-40B4-BE49-F238E27FC236}">
              <a16:creationId xmlns:a16="http://schemas.microsoft.com/office/drawing/2014/main" id="{729934AD-28AC-4F7A-8EB1-325571B2EAB8}"/>
            </a:ext>
          </a:extLst>
        </xdr:cNvPr>
        <xdr:cNvCxnSpPr/>
      </xdr:nvCxnSpPr>
      <xdr:spPr>
        <a:xfrm>
          <a:off x="16230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98" name="【庁舎】&#10;有形固定資産減価償却率平均値テキスト">
          <a:extLst>
            <a:ext uri="{FF2B5EF4-FFF2-40B4-BE49-F238E27FC236}">
              <a16:creationId xmlns:a16="http://schemas.microsoft.com/office/drawing/2014/main" id="{6F610A2B-075D-41A0-8D5E-F4F1C792C49C}"/>
            </a:ext>
          </a:extLst>
        </xdr:cNvPr>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99" name="フローチャート: 判断 798">
          <a:extLst>
            <a:ext uri="{FF2B5EF4-FFF2-40B4-BE49-F238E27FC236}">
              <a16:creationId xmlns:a16="http://schemas.microsoft.com/office/drawing/2014/main" id="{4CC438B2-132E-4035-A4BA-C1E95E51386B}"/>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800" name="フローチャート: 判断 799">
          <a:extLst>
            <a:ext uri="{FF2B5EF4-FFF2-40B4-BE49-F238E27FC236}">
              <a16:creationId xmlns:a16="http://schemas.microsoft.com/office/drawing/2014/main" id="{FB097969-2890-461A-AE9D-EE116D2B3CD8}"/>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801" name="フローチャート: 判断 800">
          <a:extLst>
            <a:ext uri="{FF2B5EF4-FFF2-40B4-BE49-F238E27FC236}">
              <a16:creationId xmlns:a16="http://schemas.microsoft.com/office/drawing/2014/main" id="{A9C89C6C-2CBC-47D1-B98C-1CBB7E732FB2}"/>
            </a:ext>
          </a:extLst>
        </xdr:cNvPr>
        <xdr:cNvSpPr/>
      </xdr:nvSpPr>
      <xdr:spPr>
        <a:xfrm>
          <a:off x="14541500" y="179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02" name="フローチャート: 判断 801">
          <a:extLst>
            <a:ext uri="{FF2B5EF4-FFF2-40B4-BE49-F238E27FC236}">
              <a16:creationId xmlns:a16="http://schemas.microsoft.com/office/drawing/2014/main" id="{5182D2B4-DEAB-4D28-8B58-5706B07FE628}"/>
            </a:ext>
          </a:extLst>
        </xdr:cNvPr>
        <xdr:cNvSpPr/>
      </xdr:nvSpPr>
      <xdr:spPr>
        <a:xfrm>
          <a:off x="13652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F153B79E-E87E-4362-B6EF-5EC4CD14A4E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18A98C4-80B5-4BD9-BFAE-F6B5965E9A1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A3E1EEC8-EB1B-4677-A85F-50F1F59135F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4E2D8FC8-119F-4DF9-9D9A-D610BADECD6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EBDC3337-99A4-482C-BC65-40A5AD43AB7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84837</xdr:rowOff>
    </xdr:from>
    <xdr:to>
      <xdr:col>85</xdr:col>
      <xdr:colOff>177800</xdr:colOff>
      <xdr:row>103</xdr:row>
      <xdr:rowOff>14987</xdr:rowOff>
    </xdr:to>
    <xdr:sp macro="" textlink="">
      <xdr:nvSpPr>
        <xdr:cNvPr id="808" name="楕円 807">
          <a:extLst>
            <a:ext uri="{FF2B5EF4-FFF2-40B4-BE49-F238E27FC236}">
              <a16:creationId xmlns:a16="http://schemas.microsoft.com/office/drawing/2014/main" id="{5984AE5F-7B35-426C-8912-5C3B52EDAF2B}"/>
            </a:ext>
          </a:extLst>
        </xdr:cNvPr>
        <xdr:cNvSpPr/>
      </xdr:nvSpPr>
      <xdr:spPr>
        <a:xfrm>
          <a:off x="162687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107714</xdr:rowOff>
    </xdr:from>
    <xdr:ext cx="405111" cy="259045"/>
    <xdr:sp macro="" textlink="">
      <xdr:nvSpPr>
        <xdr:cNvPr id="809" name="【庁舎】&#10;有形固定資産減価償却率該当値テキスト">
          <a:extLst>
            <a:ext uri="{FF2B5EF4-FFF2-40B4-BE49-F238E27FC236}">
              <a16:creationId xmlns:a16="http://schemas.microsoft.com/office/drawing/2014/main" id="{59E3194E-E2C4-43CF-A14C-761EDAB5816E}"/>
            </a:ext>
          </a:extLst>
        </xdr:cNvPr>
        <xdr:cNvSpPr txBox="1"/>
      </xdr:nvSpPr>
      <xdr:spPr>
        <a:xfrm>
          <a:off x="16357600" y="17424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167132</xdr:rowOff>
    </xdr:from>
    <xdr:to>
      <xdr:col>81</xdr:col>
      <xdr:colOff>101600</xdr:colOff>
      <xdr:row>103</xdr:row>
      <xdr:rowOff>97282</xdr:rowOff>
    </xdr:to>
    <xdr:sp macro="" textlink="">
      <xdr:nvSpPr>
        <xdr:cNvPr id="810" name="楕円 809">
          <a:extLst>
            <a:ext uri="{FF2B5EF4-FFF2-40B4-BE49-F238E27FC236}">
              <a16:creationId xmlns:a16="http://schemas.microsoft.com/office/drawing/2014/main" id="{6466DEF7-BAAC-450C-B341-818E3E9C298F}"/>
            </a:ext>
          </a:extLst>
        </xdr:cNvPr>
        <xdr:cNvSpPr/>
      </xdr:nvSpPr>
      <xdr:spPr>
        <a:xfrm>
          <a:off x="15430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135637</xdr:rowOff>
    </xdr:from>
    <xdr:to>
      <xdr:col>85</xdr:col>
      <xdr:colOff>127000</xdr:colOff>
      <xdr:row>103</xdr:row>
      <xdr:rowOff>46482</xdr:rowOff>
    </xdr:to>
    <xdr:cxnSp macro="">
      <xdr:nvCxnSpPr>
        <xdr:cNvPr id="811" name="直線コネクタ 810">
          <a:extLst>
            <a:ext uri="{FF2B5EF4-FFF2-40B4-BE49-F238E27FC236}">
              <a16:creationId xmlns:a16="http://schemas.microsoft.com/office/drawing/2014/main" id="{3F9952AD-82C2-4160-BC38-1C7631F99ACA}"/>
            </a:ext>
          </a:extLst>
        </xdr:cNvPr>
        <xdr:cNvCxnSpPr/>
      </xdr:nvCxnSpPr>
      <xdr:spPr>
        <a:xfrm flipV="1">
          <a:off x="15481300" y="17623537"/>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162561</xdr:rowOff>
    </xdr:from>
    <xdr:to>
      <xdr:col>76</xdr:col>
      <xdr:colOff>165100</xdr:colOff>
      <xdr:row>103</xdr:row>
      <xdr:rowOff>92711</xdr:rowOff>
    </xdr:to>
    <xdr:sp macro="" textlink="">
      <xdr:nvSpPr>
        <xdr:cNvPr id="812" name="楕円 811">
          <a:extLst>
            <a:ext uri="{FF2B5EF4-FFF2-40B4-BE49-F238E27FC236}">
              <a16:creationId xmlns:a16="http://schemas.microsoft.com/office/drawing/2014/main" id="{298568A3-9869-4285-9F34-1385E3AC2C0C}"/>
            </a:ext>
          </a:extLst>
        </xdr:cNvPr>
        <xdr:cNvSpPr/>
      </xdr:nvSpPr>
      <xdr:spPr>
        <a:xfrm>
          <a:off x="14541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41911</xdr:rowOff>
    </xdr:from>
    <xdr:to>
      <xdr:col>81</xdr:col>
      <xdr:colOff>50800</xdr:colOff>
      <xdr:row>103</xdr:row>
      <xdr:rowOff>46482</xdr:rowOff>
    </xdr:to>
    <xdr:cxnSp macro="">
      <xdr:nvCxnSpPr>
        <xdr:cNvPr id="813" name="直線コネクタ 812">
          <a:extLst>
            <a:ext uri="{FF2B5EF4-FFF2-40B4-BE49-F238E27FC236}">
              <a16:creationId xmlns:a16="http://schemas.microsoft.com/office/drawing/2014/main" id="{6F7543E4-CDE2-4FC5-9988-9DA2B1E6F465}"/>
            </a:ext>
          </a:extLst>
        </xdr:cNvPr>
        <xdr:cNvCxnSpPr/>
      </xdr:nvCxnSpPr>
      <xdr:spPr>
        <a:xfrm>
          <a:off x="14592300" y="177012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45974</xdr:rowOff>
    </xdr:from>
    <xdr:to>
      <xdr:col>72</xdr:col>
      <xdr:colOff>38100</xdr:colOff>
      <xdr:row>103</xdr:row>
      <xdr:rowOff>147574</xdr:rowOff>
    </xdr:to>
    <xdr:sp macro="" textlink="">
      <xdr:nvSpPr>
        <xdr:cNvPr id="814" name="楕円 813">
          <a:extLst>
            <a:ext uri="{FF2B5EF4-FFF2-40B4-BE49-F238E27FC236}">
              <a16:creationId xmlns:a16="http://schemas.microsoft.com/office/drawing/2014/main" id="{94979BFF-7F32-4472-B335-97E70B53CDB6}"/>
            </a:ext>
          </a:extLst>
        </xdr:cNvPr>
        <xdr:cNvSpPr/>
      </xdr:nvSpPr>
      <xdr:spPr>
        <a:xfrm>
          <a:off x="13652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41911</xdr:rowOff>
    </xdr:from>
    <xdr:to>
      <xdr:col>76</xdr:col>
      <xdr:colOff>114300</xdr:colOff>
      <xdr:row>103</xdr:row>
      <xdr:rowOff>96774</xdr:rowOff>
    </xdr:to>
    <xdr:cxnSp macro="">
      <xdr:nvCxnSpPr>
        <xdr:cNvPr id="815" name="直線コネクタ 814">
          <a:extLst>
            <a:ext uri="{FF2B5EF4-FFF2-40B4-BE49-F238E27FC236}">
              <a16:creationId xmlns:a16="http://schemas.microsoft.com/office/drawing/2014/main" id="{B2BD447A-3439-48D5-BD6A-5D1CCC12FC24}"/>
            </a:ext>
          </a:extLst>
        </xdr:cNvPr>
        <xdr:cNvCxnSpPr/>
      </xdr:nvCxnSpPr>
      <xdr:spPr>
        <a:xfrm flipV="1">
          <a:off x="13703300" y="177012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816" name="n_1aveValue【庁舎】&#10;有形固定資産減価償却率">
          <a:extLst>
            <a:ext uri="{FF2B5EF4-FFF2-40B4-BE49-F238E27FC236}">
              <a16:creationId xmlns:a16="http://schemas.microsoft.com/office/drawing/2014/main" id="{08F39EC3-CE2B-4A2C-9E9F-F9109B9C8404}"/>
            </a:ext>
          </a:extLst>
        </xdr:cNvPr>
        <xdr:cNvSpPr txBox="1"/>
      </xdr:nvSpPr>
      <xdr:spPr>
        <a:xfrm>
          <a:off x="152660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28973</xdr:rowOff>
    </xdr:from>
    <xdr:ext cx="405111" cy="259045"/>
    <xdr:sp macro="" textlink="">
      <xdr:nvSpPr>
        <xdr:cNvPr id="817" name="n_2aveValue【庁舎】&#10;有形固定資産減価償却率">
          <a:extLst>
            <a:ext uri="{FF2B5EF4-FFF2-40B4-BE49-F238E27FC236}">
              <a16:creationId xmlns:a16="http://schemas.microsoft.com/office/drawing/2014/main" id="{1CCB4FE2-74B2-4387-84EE-9AF5DB291C44}"/>
            </a:ext>
          </a:extLst>
        </xdr:cNvPr>
        <xdr:cNvSpPr txBox="1"/>
      </xdr:nvSpPr>
      <xdr:spPr>
        <a:xfrm>
          <a:off x="14389744"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818" name="n_3aveValue【庁舎】&#10;有形固定資産減価償却率">
          <a:extLst>
            <a:ext uri="{FF2B5EF4-FFF2-40B4-BE49-F238E27FC236}">
              <a16:creationId xmlns:a16="http://schemas.microsoft.com/office/drawing/2014/main" id="{88B786BA-39A5-40B3-9891-FD36ED24B879}"/>
            </a:ext>
          </a:extLst>
        </xdr:cNvPr>
        <xdr:cNvSpPr txBox="1"/>
      </xdr:nvSpPr>
      <xdr:spPr>
        <a:xfrm>
          <a:off x="13500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113809</xdr:rowOff>
    </xdr:from>
    <xdr:ext cx="405111" cy="259045"/>
    <xdr:sp macro="" textlink="">
      <xdr:nvSpPr>
        <xdr:cNvPr id="819" name="n_1mainValue【庁舎】&#10;有形固定資産減価償却率">
          <a:extLst>
            <a:ext uri="{FF2B5EF4-FFF2-40B4-BE49-F238E27FC236}">
              <a16:creationId xmlns:a16="http://schemas.microsoft.com/office/drawing/2014/main" id="{A8512AFB-D068-4AD6-8CA0-90E7A421E571}"/>
            </a:ext>
          </a:extLst>
        </xdr:cNvPr>
        <xdr:cNvSpPr txBox="1"/>
      </xdr:nvSpPr>
      <xdr:spPr>
        <a:xfrm>
          <a:off x="15266044" y="1743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109238</xdr:rowOff>
    </xdr:from>
    <xdr:ext cx="405111" cy="259045"/>
    <xdr:sp macro="" textlink="">
      <xdr:nvSpPr>
        <xdr:cNvPr id="820" name="n_2mainValue【庁舎】&#10;有形固定資産減価償却率">
          <a:extLst>
            <a:ext uri="{FF2B5EF4-FFF2-40B4-BE49-F238E27FC236}">
              <a16:creationId xmlns:a16="http://schemas.microsoft.com/office/drawing/2014/main" id="{207052C5-8401-4DFE-9324-BAA78DC6799E}"/>
            </a:ext>
          </a:extLst>
        </xdr:cNvPr>
        <xdr:cNvSpPr txBox="1"/>
      </xdr:nvSpPr>
      <xdr:spPr>
        <a:xfrm>
          <a:off x="14389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138701</xdr:rowOff>
    </xdr:from>
    <xdr:ext cx="405111" cy="259045"/>
    <xdr:sp macro="" textlink="">
      <xdr:nvSpPr>
        <xdr:cNvPr id="821" name="n_3mainValue【庁舎】&#10;有形固定資産減価償却率">
          <a:extLst>
            <a:ext uri="{FF2B5EF4-FFF2-40B4-BE49-F238E27FC236}">
              <a16:creationId xmlns:a16="http://schemas.microsoft.com/office/drawing/2014/main" id="{1E210B4B-51CE-40A9-A025-FA64EC44B398}"/>
            </a:ext>
          </a:extLst>
        </xdr:cNvPr>
        <xdr:cNvSpPr txBox="1"/>
      </xdr:nvSpPr>
      <xdr:spPr>
        <a:xfrm>
          <a:off x="135007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a:extLst>
            <a:ext uri="{FF2B5EF4-FFF2-40B4-BE49-F238E27FC236}">
              <a16:creationId xmlns:a16="http://schemas.microsoft.com/office/drawing/2014/main" id="{D9D570A8-E352-4119-A8D9-BB6C017352D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a:extLst>
            <a:ext uri="{FF2B5EF4-FFF2-40B4-BE49-F238E27FC236}">
              <a16:creationId xmlns:a16="http://schemas.microsoft.com/office/drawing/2014/main" id="{1BE1C4E7-AE08-42F9-9279-04AB1F4D6E4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a:extLst>
            <a:ext uri="{FF2B5EF4-FFF2-40B4-BE49-F238E27FC236}">
              <a16:creationId xmlns:a16="http://schemas.microsoft.com/office/drawing/2014/main" id="{6A0A2A3C-0D65-41F8-B5B5-1A311A29327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a:extLst>
            <a:ext uri="{FF2B5EF4-FFF2-40B4-BE49-F238E27FC236}">
              <a16:creationId xmlns:a16="http://schemas.microsoft.com/office/drawing/2014/main" id="{24A80D3B-8320-42D2-AF1D-05D6EEC91F9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a:extLst>
            <a:ext uri="{FF2B5EF4-FFF2-40B4-BE49-F238E27FC236}">
              <a16:creationId xmlns:a16="http://schemas.microsoft.com/office/drawing/2014/main" id="{043BC6F4-E58F-429F-B8EC-54A21E08B60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a:extLst>
            <a:ext uri="{FF2B5EF4-FFF2-40B4-BE49-F238E27FC236}">
              <a16:creationId xmlns:a16="http://schemas.microsoft.com/office/drawing/2014/main" id="{FEB54758-865A-49F4-B69E-E380130FB0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a:extLst>
            <a:ext uri="{FF2B5EF4-FFF2-40B4-BE49-F238E27FC236}">
              <a16:creationId xmlns:a16="http://schemas.microsoft.com/office/drawing/2014/main" id="{97465545-97A2-4642-B43C-FFB3189B804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a:extLst>
            <a:ext uri="{FF2B5EF4-FFF2-40B4-BE49-F238E27FC236}">
              <a16:creationId xmlns:a16="http://schemas.microsoft.com/office/drawing/2014/main" id="{11E6EC36-6756-4EF2-A766-4B651AEF175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a:extLst>
            <a:ext uri="{FF2B5EF4-FFF2-40B4-BE49-F238E27FC236}">
              <a16:creationId xmlns:a16="http://schemas.microsoft.com/office/drawing/2014/main" id="{BC301708-DA78-4D26-913C-68E89087EDA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a:extLst>
            <a:ext uri="{FF2B5EF4-FFF2-40B4-BE49-F238E27FC236}">
              <a16:creationId xmlns:a16="http://schemas.microsoft.com/office/drawing/2014/main" id="{B7C018F3-6EF0-483D-8088-3109C43D410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2" name="テキスト ボックス 831">
          <a:extLst>
            <a:ext uri="{FF2B5EF4-FFF2-40B4-BE49-F238E27FC236}">
              <a16:creationId xmlns:a16="http://schemas.microsoft.com/office/drawing/2014/main" id="{FB872974-B00C-4493-931E-BB4BCA4615E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33" name="直線コネクタ 832">
          <a:extLst>
            <a:ext uri="{FF2B5EF4-FFF2-40B4-BE49-F238E27FC236}">
              <a16:creationId xmlns:a16="http://schemas.microsoft.com/office/drawing/2014/main" id="{0B2F8CA3-01ED-4F48-B7FD-D0A5C097C1CE}"/>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4" name="テキスト ボックス 833">
          <a:extLst>
            <a:ext uri="{FF2B5EF4-FFF2-40B4-BE49-F238E27FC236}">
              <a16:creationId xmlns:a16="http://schemas.microsoft.com/office/drawing/2014/main" id="{1029F6BA-54AA-41D3-8B28-C0D777A77451}"/>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5" name="直線コネクタ 834">
          <a:extLst>
            <a:ext uri="{FF2B5EF4-FFF2-40B4-BE49-F238E27FC236}">
              <a16:creationId xmlns:a16="http://schemas.microsoft.com/office/drawing/2014/main" id="{3C6D41A9-5F0F-4343-9C3C-76BF94C81DFE}"/>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6" name="テキスト ボックス 835">
          <a:extLst>
            <a:ext uri="{FF2B5EF4-FFF2-40B4-BE49-F238E27FC236}">
              <a16:creationId xmlns:a16="http://schemas.microsoft.com/office/drawing/2014/main" id="{331F13DD-831C-4E78-947B-6842153327EB}"/>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7" name="直線コネクタ 836">
          <a:extLst>
            <a:ext uri="{FF2B5EF4-FFF2-40B4-BE49-F238E27FC236}">
              <a16:creationId xmlns:a16="http://schemas.microsoft.com/office/drawing/2014/main" id="{F07E72EE-5AF6-4AF0-A89C-4EE626152BFB}"/>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8" name="テキスト ボックス 837">
          <a:extLst>
            <a:ext uri="{FF2B5EF4-FFF2-40B4-BE49-F238E27FC236}">
              <a16:creationId xmlns:a16="http://schemas.microsoft.com/office/drawing/2014/main" id="{B21BE16D-9E6E-47D8-9D17-5FC60E08F354}"/>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9" name="直線コネクタ 838">
          <a:extLst>
            <a:ext uri="{FF2B5EF4-FFF2-40B4-BE49-F238E27FC236}">
              <a16:creationId xmlns:a16="http://schemas.microsoft.com/office/drawing/2014/main" id="{FBD60470-E14C-41C8-BEEB-CBDE7747AF3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0" name="テキスト ボックス 839">
          <a:extLst>
            <a:ext uri="{FF2B5EF4-FFF2-40B4-BE49-F238E27FC236}">
              <a16:creationId xmlns:a16="http://schemas.microsoft.com/office/drawing/2014/main" id="{E90FE0CC-0610-4CC8-B084-3954EB61199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41" name="直線コネクタ 840">
          <a:extLst>
            <a:ext uri="{FF2B5EF4-FFF2-40B4-BE49-F238E27FC236}">
              <a16:creationId xmlns:a16="http://schemas.microsoft.com/office/drawing/2014/main" id="{BAF2567A-7D7D-4E4F-B18C-09D8EF369F11}"/>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2" name="テキスト ボックス 841">
          <a:extLst>
            <a:ext uri="{FF2B5EF4-FFF2-40B4-BE49-F238E27FC236}">
              <a16:creationId xmlns:a16="http://schemas.microsoft.com/office/drawing/2014/main" id="{8256252D-823C-4E88-9368-68468EF27323}"/>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3" name="直線コネクタ 842">
          <a:extLst>
            <a:ext uri="{FF2B5EF4-FFF2-40B4-BE49-F238E27FC236}">
              <a16:creationId xmlns:a16="http://schemas.microsoft.com/office/drawing/2014/main" id="{55CB88FE-6542-4B27-BD6A-25ECE6A67E69}"/>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4" name="テキスト ボックス 843">
          <a:extLst>
            <a:ext uri="{FF2B5EF4-FFF2-40B4-BE49-F238E27FC236}">
              <a16:creationId xmlns:a16="http://schemas.microsoft.com/office/drawing/2014/main" id="{4DC7B496-8817-4F2F-B1F9-E27F0CB50DD5}"/>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5" name="直線コネクタ 844">
          <a:extLst>
            <a:ext uri="{FF2B5EF4-FFF2-40B4-BE49-F238E27FC236}">
              <a16:creationId xmlns:a16="http://schemas.microsoft.com/office/drawing/2014/main" id="{69885A79-1692-4231-9E90-7713357EBF1E}"/>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6" name="テキスト ボックス 845">
          <a:extLst>
            <a:ext uri="{FF2B5EF4-FFF2-40B4-BE49-F238E27FC236}">
              <a16:creationId xmlns:a16="http://schemas.microsoft.com/office/drawing/2014/main" id="{BFB1A25A-CC7D-4918-AE5B-54FBC93E998D}"/>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a:extLst>
            <a:ext uri="{FF2B5EF4-FFF2-40B4-BE49-F238E27FC236}">
              <a16:creationId xmlns:a16="http://schemas.microsoft.com/office/drawing/2014/main" id="{60FBAE92-CB24-4C79-8198-4FC2CDD3B29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a:extLst>
            <a:ext uri="{FF2B5EF4-FFF2-40B4-BE49-F238E27FC236}">
              <a16:creationId xmlns:a16="http://schemas.microsoft.com/office/drawing/2014/main" id="{88BFDDC6-A065-417B-BF75-2EE64A60FC5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庁舎】&#10;一人当たり面積グラフ枠">
          <a:extLst>
            <a:ext uri="{FF2B5EF4-FFF2-40B4-BE49-F238E27FC236}">
              <a16:creationId xmlns:a16="http://schemas.microsoft.com/office/drawing/2014/main" id="{5F469718-9786-46D0-81F9-227262B226E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50" name="直線コネクタ 849">
          <a:extLst>
            <a:ext uri="{FF2B5EF4-FFF2-40B4-BE49-F238E27FC236}">
              <a16:creationId xmlns:a16="http://schemas.microsoft.com/office/drawing/2014/main" id="{809566E2-7C04-45E2-BEF9-DC55A67FA658}"/>
            </a:ext>
          </a:extLst>
        </xdr:cNvPr>
        <xdr:cNvCxnSpPr/>
      </xdr:nvCxnSpPr>
      <xdr:spPr>
        <a:xfrm flipV="1">
          <a:off x="22160864" y="172402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51" name="【庁舎】&#10;一人当たり面積最小値テキスト">
          <a:extLst>
            <a:ext uri="{FF2B5EF4-FFF2-40B4-BE49-F238E27FC236}">
              <a16:creationId xmlns:a16="http://schemas.microsoft.com/office/drawing/2014/main" id="{F8860E37-5B83-400A-9593-403A4CB3AC31}"/>
            </a:ext>
          </a:extLst>
        </xdr:cNvPr>
        <xdr:cNvSpPr txBox="1"/>
      </xdr:nvSpPr>
      <xdr:spPr>
        <a:xfrm>
          <a:off x="221996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52" name="直線コネクタ 851">
          <a:extLst>
            <a:ext uri="{FF2B5EF4-FFF2-40B4-BE49-F238E27FC236}">
              <a16:creationId xmlns:a16="http://schemas.microsoft.com/office/drawing/2014/main" id="{CF56DE7B-E6BD-4A54-9F25-17003C01A434}"/>
            </a:ext>
          </a:extLst>
        </xdr:cNvPr>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53" name="【庁舎】&#10;一人当たり面積最大値テキスト">
          <a:extLst>
            <a:ext uri="{FF2B5EF4-FFF2-40B4-BE49-F238E27FC236}">
              <a16:creationId xmlns:a16="http://schemas.microsoft.com/office/drawing/2014/main" id="{D47B714A-C067-49D2-BDB9-F68BB3E2A800}"/>
            </a:ext>
          </a:extLst>
        </xdr:cNvPr>
        <xdr:cNvSpPr txBox="1"/>
      </xdr:nvSpPr>
      <xdr:spPr>
        <a:xfrm>
          <a:off x="22199600" y="170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54" name="直線コネクタ 853">
          <a:extLst>
            <a:ext uri="{FF2B5EF4-FFF2-40B4-BE49-F238E27FC236}">
              <a16:creationId xmlns:a16="http://schemas.microsoft.com/office/drawing/2014/main" id="{26F73F6D-09CE-422B-8C4D-987E5CDC14AB}"/>
            </a:ext>
          </a:extLst>
        </xdr:cNvPr>
        <xdr:cNvCxnSpPr/>
      </xdr:nvCxnSpPr>
      <xdr:spPr>
        <a:xfrm>
          <a:off x="22072600" y="1724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855" name="【庁舎】&#10;一人当たり面積平均値テキスト">
          <a:extLst>
            <a:ext uri="{FF2B5EF4-FFF2-40B4-BE49-F238E27FC236}">
              <a16:creationId xmlns:a16="http://schemas.microsoft.com/office/drawing/2014/main" id="{A9CA95AD-0C19-4AC8-9136-006E01631866}"/>
            </a:ext>
          </a:extLst>
        </xdr:cNvPr>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56" name="フローチャート: 判断 855">
          <a:extLst>
            <a:ext uri="{FF2B5EF4-FFF2-40B4-BE49-F238E27FC236}">
              <a16:creationId xmlns:a16="http://schemas.microsoft.com/office/drawing/2014/main" id="{FF751F63-80F4-4E7C-BE7D-651A8230F204}"/>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57" name="フローチャート: 判断 856">
          <a:extLst>
            <a:ext uri="{FF2B5EF4-FFF2-40B4-BE49-F238E27FC236}">
              <a16:creationId xmlns:a16="http://schemas.microsoft.com/office/drawing/2014/main" id="{521BF515-4012-4D53-836C-3DAFD2D99635}"/>
            </a:ext>
          </a:extLst>
        </xdr:cNvPr>
        <xdr:cNvSpPr/>
      </xdr:nvSpPr>
      <xdr:spPr>
        <a:xfrm>
          <a:off x="2127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58" name="フローチャート: 判断 857">
          <a:extLst>
            <a:ext uri="{FF2B5EF4-FFF2-40B4-BE49-F238E27FC236}">
              <a16:creationId xmlns:a16="http://schemas.microsoft.com/office/drawing/2014/main" id="{0B08D743-CA19-48B3-B875-67746665D3A3}"/>
            </a:ext>
          </a:extLst>
        </xdr:cNvPr>
        <xdr:cNvSpPr/>
      </xdr:nvSpPr>
      <xdr:spPr>
        <a:xfrm>
          <a:off x="20383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59" name="フローチャート: 判断 858">
          <a:extLst>
            <a:ext uri="{FF2B5EF4-FFF2-40B4-BE49-F238E27FC236}">
              <a16:creationId xmlns:a16="http://schemas.microsoft.com/office/drawing/2014/main" id="{3BA27B12-31B3-4A14-A715-CD87A3E1F59B}"/>
            </a:ext>
          </a:extLst>
        </xdr:cNvPr>
        <xdr:cNvSpPr/>
      </xdr:nvSpPr>
      <xdr:spPr>
        <a:xfrm>
          <a:off x="19494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C4C4392A-FE4F-47E8-ACB5-1EC11B353E9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DABCBDC8-7F88-4A6F-9F9A-706E834C8B1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8BC5B8A8-4172-4C8E-893A-C49B0F104E1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8BF4F766-80C1-45DA-8453-1D636CA4E19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4981C298-1671-4B82-823E-7085AC5F65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65" name="楕円 864">
          <a:extLst>
            <a:ext uri="{FF2B5EF4-FFF2-40B4-BE49-F238E27FC236}">
              <a16:creationId xmlns:a16="http://schemas.microsoft.com/office/drawing/2014/main" id="{3AC6D1E2-CA1C-4906-BD04-7713E55FF0CB}"/>
            </a:ext>
          </a:extLst>
        </xdr:cNvPr>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866" name="【庁舎】&#10;一人当たり面積該当値テキスト">
          <a:extLst>
            <a:ext uri="{FF2B5EF4-FFF2-40B4-BE49-F238E27FC236}">
              <a16:creationId xmlns:a16="http://schemas.microsoft.com/office/drawing/2014/main" id="{EFF1E239-F4E2-499C-B11A-F8EA5E97DA55}"/>
            </a:ext>
          </a:extLst>
        </xdr:cNvPr>
        <xdr:cNvSpPr txBox="1"/>
      </xdr:nvSpPr>
      <xdr:spPr>
        <a:xfrm>
          <a:off x="22199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867" name="楕円 866">
          <a:extLst>
            <a:ext uri="{FF2B5EF4-FFF2-40B4-BE49-F238E27FC236}">
              <a16:creationId xmlns:a16="http://schemas.microsoft.com/office/drawing/2014/main" id="{4BD1852C-A92D-43B5-BE7C-FEEC81135EF4}"/>
            </a:ext>
          </a:extLst>
        </xdr:cNvPr>
        <xdr:cNvSpPr/>
      </xdr:nvSpPr>
      <xdr:spPr>
        <a:xfrm>
          <a:off x="2127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868" name="直線コネクタ 867">
          <a:extLst>
            <a:ext uri="{FF2B5EF4-FFF2-40B4-BE49-F238E27FC236}">
              <a16:creationId xmlns:a16="http://schemas.microsoft.com/office/drawing/2014/main" id="{7EDD885E-F675-4924-8694-EC28F0B683AC}"/>
            </a:ext>
          </a:extLst>
        </xdr:cNvPr>
        <xdr:cNvCxnSpPr/>
      </xdr:nvCxnSpPr>
      <xdr:spPr>
        <a:xfrm>
          <a:off x="21323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130175</xdr:rowOff>
    </xdr:from>
    <xdr:to>
      <xdr:col>107</xdr:col>
      <xdr:colOff>101600</xdr:colOff>
      <xdr:row>107</xdr:row>
      <xdr:rowOff>60325</xdr:rowOff>
    </xdr:to>
    <xdr:sp macro="" textlink="">
      <xdr:nvSpPr>
        <xdr:cNvPr id="869" name="楕円 868">
          <a:extLst>
            <a:ext uri="{FF2B5EF4-FFF2-40B4-BE49-F238E27FC236}">
              <a16:creationId xmlns:a16="http://schemas.microsoft.com/office/drawing/2014/main" id="{9B462142-E9F1-4A79-81E3-25314E7E14BC}"/>
            </a:ext>
          </a:extLst>
        </xdr:cNvPr>
        <xdr:cNvSpPr/>
      </xdr:nvSpPr>
      <xdr:spPr>
        <a:xfrm>
          <a:off x="20383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107</xdr:row>
      <xdr:rowOff>9525</xdr:rowOff>
    </xdr:to>
    <xdr:cxnSp macro="">
      <xdr:nvCxnSpPr>
        <xdr:cNvPr id="870" name="直線コネクタ 869">
          <a:extLst>
            <a:ext uri="{FF2B5EF4-FFF2-40B4-BE49-F238E27FC236}">
              <a16:creationId xmlns:a16="http://schemas.microsoft.com/office/drawing/2014/main" id="{D06C2489-337F-4ED4-8D20-78F664E7ACFD}"/>
            </a:ext>
          </a:extLst>
        </xdr:cNvPr>
        <xdr:cNvCxnSpPr/>
      </xdr:nvCxnSpPr>
      <xdr:spPr>
        <a:xfrm flipV="1">
          <a:off x="20434300" y="182880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871" name="楕円 870">
          <a:extLst>
            <a:ext uri="{FF2B5EF4-FFF2-40B4-BE49-F238E27FC236}">
              <a16:creationId xmlns:a16="http://schemas.microsoft.com/office/drawing/2014/main" id="{B5E0A48E-6A65-44BE-9AD1-D867DC378A48}"/>
            </a:ext>
          </a:extLst>
        </xdr:cNvPr>
        <xdr:cNvSpPr/>
      </xdr:nvSpPr>
      <xdr:spPr>
        <a:xfrm>
          <a:off x="19494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9525</xdr:rowOff>
    </xdr:from>
    <xdr:to>
      <xdr:col>107</xdr:col>
      <xdr:colOff>50800</xdr:colOff>
      <xdr:row>107</xdr:row>
      <xdr:rowOff>9525</xdr:rowOff>
    </xdr:to>
    <xdr:cxnSp macro="">
      <xdr:nvCxnSpPr>
        <xdr:cNvPr id="872" name="直線コネクタ 871">
          <a:extLst>
            <a:ext uri="{FF2B5EF4-FFF2-40B4-BE49-F238E27FC236}">
              <a16:creationId xmlns:a16="http://schemas.microsoft.com/office/drawing/2014/main" id="{AC9DB640-B53B-4A0B-9B8F-54E19C3DB7C1}"/>
            </a:ext>
          </a:extLst>
        </xdr:cNvPr>
        <xdr:cNvCxnSpPr/>
      </xdr:nvCxnSpPr>
      <xdr:spPr>
        <a:xfrm>
          <a:off x="19545300" y="1835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19702</xdr:rowOff>
    </xdr:from>
    <xdr:ext cx="469744" cy="259045"/>
    <xdr:sp macro="" textlink="">
      <xdr:nvSpPr>
        <xdr:cNvPr id="873" name="n_1aveValue【庁舎】&#10;一人当たり面積">
          <a:extLst>
            <a:ext uri="{FF2B5EF4-FFF2-40B4-BE49-F238E27FC236}">
              <a16:creationId xmlns:a16="http://schemas.microsoft.com/office/drawing/2014/main" id="{EF408853-970F-4E8E-BC41-51788CD0EE72}"/>
            </a:ext>
          </a:extLst>
        </xdr:cNvPr>
        <xdr:cNvSpPr txBox="1"/>
      </xdr:nvSpPr>
      <xdr:spPr>
        <a:xfrm>
          <a:off x="210757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76852</xdr:rowOff>
    </xdr:from>
    <xdr:ext cx="469744" cy="259045"/>
    <xdr:sp macro="" textlink="">
      <xdr:nvSpPr>
        <xdr:cNvPr id="874" name="n_2aveValue【庁舎】&#10;一人当たり面積">
          <a:extLst>
            <a:ext uri="{FF2B5EF4-FFF2-40B4-BE49-F238E27FC236}">
              <a16:creationId xmlns:a16="http://schemas.microsoft.com/office/drawing/2014/main" id="{4F5D18B4-1D16-4341-A756-3FBF13B732FA}"/>
            </a:ext>
          </a:extLst>
        </xdr:cNvPr>
        <xdr:cNvSpPr txBox="1"/>
      </xdr:nvSpPr>
      <xdr:spPr>
        <a:xfrm>
          <a:off x="20199427"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875" name="n_3aveValue【庁舎】&#10;一人当たり面積">
          <a:extLst>
            <a:ext uri="{FF2B5EF4-FFF2-40B4-BE49-F238E27FC236}">
              <a16:creationId xmlns:a16="http://schemas.microsoft.com/office/drawing/2014/main" id="{0DC83B08-B22D-4B31-B3BA-5A478AE1D860}"/>
            </a:ext>
          </a:extLst>
        </xdr:cNvPr>
        <xdr:cNvSpPr txBox="1"/>
      </xdr:nvSpPr>
      <xdr:spPr>
        <a:xfrm>
          <a:off x="19310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876" name="n_1mainValue【庁舎】&#10;一人当たり面積">
          <a:extLst>
            <a:ext uri="{FF2B5EF4-FFF2-40B4-BE49-F238E27FC236}">
              <a16:creationId xmlns:a16="http://schemas.microsoft.com/office/drawing/2014/main" id="{7EA31AD9-2CD1-439F-9211-2649FF6126C7}"/>
            </a:ext>
          </a:extLst>
        </xdr:cNvPr>
        <xdr:cNvSpPr txBox="1"/>
      </xdr:nvSpPr>
      <xdr:spPr>
        <a:xfrm>
          <a:off x="21075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51452</xdr:rowOff>
    </xdr:from>
    <xdr:ext cx="469744" cy="259045"/>
    <xdr:sp macro="" textlink="">
      <xdr:nvSpPr>
        <xdr:cNvPr id="877" name="n_2mainValue【庁舎】&#10;一人当たり面積">
          <a:extLst>
            <a:ext uri="{FF2B5EF4-FFF2-40B4-BE49-F238E27FC236}">
              <a16:creationId xmlns:a16="http://schemas.microsoft.com/office/drawing/2014/main" id="{1682BB0F-6B07-48D9-AD71-AB83A04A82AB}"/>
            </a:ext>
          </a:extLst>
        </xdr:cNvPr>
        <xdr:cNvSpPr txBox="1"/>
      </xdr:nvSpPr>
      <xdr:spPr>
        <a:xfrm>
          <a:off x="20199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51452</xdr:rowOff>
    </xdr:from>
    <xdr:ext cx="469744" cy="259045"/>
    <xdr:sp macro="" textlink="">
      <xdr:nvSpPr>
        <xdr:cNvPr id="878" name="n_3mainValue【庁舎】&#10;一人当たり面積">
          <a:extLst>
            <a:ext uri="{FF2B5EF4-FFF2-40B4-BE49-F238E27FC236}">
              <a16:creationId xmlns:a16="http://schemas.microsoft.com/office/drawing/2014/main" id="{6DD5070D-9D00-4241-9C9A-B8B0C0DFFB81}"/>
            </a:ext>
          </a:extLst>
        </xdr:cNvPr>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a:extLst>
            <a:ext uri="{FF2B5EF4-FFF2-40B4-BE49-F238E27FC236}">
              <a16:creationId xmlns:a16="http://schemas.microsoft.com/office/drawing/2014/main" id="{478793CD-E618-46C3-B5E6-8A36637D310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a:extLst>
            <a:ext uri="{FF2B5EF4-FFF2-40B4-BE49-F238E27FC236}">
              <a16:creationId xmlns:a16="http://schemas.microsoft.com/office/drawing/2014/main" id="{B12D930A-4E50-40AD-997A-08B38C65F9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a:extLst>
            <a:ext uri="{FF2B5EF4-FFF2-40B4-BE49-F238E27FC236}">
              <a16:creationId xmlns:a16="http://schemas.microsoft.com/office/drawing/2014/main" id="{D5C0BF37-C738-4D00-B88C-1658CCB0549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本市では、高度経済成長期及び人口増加が著しかった昭和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を中心に、多くの公共施設を集中的に整備してきた。そのため、これらの時期に整備された施設を多く含む施設分類においては、有形固定資産減価償却率が類似団体の中でも高い水準にあり、特に市民会館は築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年を越えているため最も高い水準となっている。一方で、一般廃棄物処理施設については平成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年度に新しい施設が供用開始となったことから、平成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年度に比べ、有形固定資産減価償却率が大きく下がっている。なお、平成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年度の消防施設の有形固定資産減価償却率の変動については、集計する資産の見直しを行ったことが主な要因である。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393708361</v>
      </c>
      <c r="BO4" s="461"/>
      <c r="BP4" s="461"/>
      <c r="BQ4" s="461"/>
      <c r="BR4" s="461"/>
      <c r="BS4" s="461"/>
      <c r="BT4" s="461"/>
      <c r="BU4" s="462"/>
      <c r="BV4" s="460">
        <v>422782942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3.4</v>
      </c>
      <c r="CU4" s="642"/>
      <c r="CV4" s="642"/>
      <c r="CW4" s="642"/>
      <c r="CX4" s="642"/>
      <c r="CY4" s="642"/>
      <c r="CZ4" s="642"/>
      <c r="DA4" s="643"/>
      <c r="DB4" s="641">
        <v>3.3</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382888282</v>
      </c>
      <c r="BO5" s="466"/>
      <c r="BP5" s="466"/>
      <c r="BQ5" s="466"/>
      <c r="BR5" s="466"/>
      <c r="BS5" s="466"/>
      <c r="BT5" s="466"/>
      <c r="BU5" s="467"/>
      <c r="BV5" s="465">
        <v>410085959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v>
      </c>
      <c r="CU5" s="436"/>
      <c r="CV5" s="436"/>
      <c r="CW5" s="436"/>
      <c r="CX5" s="436"/>
      <c r="CY5" s="436"/>
      <c r="CZ5" s="436"/>
      <c r="DA5" s="437"/>
      <c r="DB5" s="435">
        <v>92.2</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10820079</v>
      </c>
      <c r="BO6" s="466"/>
      <c r="BP6" s="466"/>
      <c r="BQ6" s="466"/>
      <c r="BR6" s="466"/>
      <c r="BS6" s="466"/>
      <c r="BT6" s="466"/>
      <c r="BU6" s="467"/>
      <c r="BV6" s="465">
        <v>12696983</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101.8</v>
      </c>
      <c r="CU6" s="616"/>
      <c r="CV6" s="616"/>
      <c r="CW6" s="616"/>
      <c r="CX6" s="616"/>
      <c r="CY6" s="616"/>
      <c r="CZ6" s="616"/>
      <c r="DA6" s="617"/>
      <c r="DB6" s="615">
        <v>104.5</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4398887</v>
      </c>
      <c r="BO7" s="466"/>
      <c r="BP7" s="466"/>
      <c r="BQ7" s="466"/>
      <c r="BR7" s="466"/>
      <c r="BS7" s="466"/>
      <c r="BT7" s="466"/>
      <c r="BU7" s="467"/>
      <c r="BV7" s="465">
        <v>6439458</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191297285</v>
      </c>
      <c r="CU7" s="466"/>
      <c r="CV7" s="466"/>
      <c r="CW7" s="466"/>
      <c r="CX7" s="466"/>
      <c r="CY7" s="466"/>
      <c r="CZ7" s="466"/>
      <c r="DA7" s="467"/>
      <c r="DB7" s="465">
        <v>189204712</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6421192</v>
      </c>
      <c r="BO8" s="466"/>
      <c r="BP8" s="466"/>
      <c r="BQ8" s="466"/>
      <c r="BR8" s="466"/>
      <c r="BS8" s="466"/>
      <c r="BT8" s="466"/>
      <c r="BU8" s="467"/>
      <c r="BV8" s="465">
        <v>6257525</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0.71</v>
      </c>
      <c r="CU8" s="579"/>
      <c r="CV8" s="579"/>
      <c r="CW8" s="579"/>
      <c r="CX8" s="579"/>
      <c r="CY8" s="579"/>
      <c r="CZ8" s="579"/>
      <c r="DA8" s="580"/>
      <c r="DB8" s="578">
        <v>0.72</v>
      </c>
      <c r="DC8" s="579"/>
      <c r="DD8" s="579"/>
      <c r="DE8" s="579"/>
      <c r="DF8" s="579"/>
      <c r="DG8" s="579"/>
      <c r="DH8" s="579"/>
      <c r="DI8" s="580"/>
      <c r="DJ8" s="185"/>
      <c r="DK8" s="185"/>
      <c r="DL8" s="185"/>
      <c r="DM8" s="185"/>
      <c r="DN8" s="185"/>
      <c r="DO8" s="185"/>
    </row>
    <row r="9" spans="1:119" ht="18.75" customHeight="1" thickBot="1" x14ac:dyDescent="0.25">
      <c r="A9" s="186"/>
      <c r="B9" s="604" t="s">
        <v>113</v>
      </c>
      <c r="C9" s="605"/>
      <c r="D9" s="605"/>
      <c r="E9" s="605"/>
      <c r="F9" s="605"/>
      <c r="G9" s="605"/>
      <c r="H9" s="605"/>
      <c r="I9" s="605"/>
      <c r="J9" s="605"/>
      <c r="K9" s="528"/>
      <c r="L9" s="606" t="s">
        <v>114</v>
      </c>
      <c r="M9" s="607"/>
      <c r="N9" s="607"/>
      <c r="O9" s="607"/>
      <c r="P9" s="607"/>
      <c r="Q9" s="608"/>
      <c r="R9" s="609">
        <v>740822</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94</v>
      </c>
      <c r="AV9" s="523"/>
      <c r="AW9" s="523"/>
      <c r="AX9" s="523"/>
      <c r="AY9" s="445" t="s">
        <v>117</v>
      </c>
      <c r="AZ9" s="446"/>
      <c r="BA9" s="446"/>
      <c r="BB9" s="446"/>
      <c r="BC9" s="446"/>
      <c r="BD9" s="446"/>
      <c r="BE9" s="446"/>
      <c r="BF9" s="446"/>
      <c r="BG9" s="446"/>
      <c r="BH9" s="446"/>
      <c r="BI9" s="446"/>
      <c r="BJ9" s="446"/>
      <c r="BK9" s="446"/>
      <c r="BL9" s="446"/>
      <c r="BM9" s="447"/>
      <c r="BN9" s="465">
        <v>163667</v>
      </c>
      <c r="BO9" s="466"/>
      <c r="BP9" s="466"/>
      <c r="BQ9" s="466"/>
      <c r="BR9" s="466"/>
      <c r="BS9" s="466"/>
      <c r="BT9" s="466"/>
      <c r="BU9" s="467"/>
      <c r="BV9" s="465">
        <v>1170943</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13.2</v>
      </c>
      <c r="CU9" s="436"/>
      <c r="CV9" s="436"/>
      <c r="CW9" s="436"/>
      <c r="CX9" s="436"/>
      <c r="CY9" s="436"/>
      <c r="CZ9" s="436"/>
      <c r="DA9" s="437"/>
      <c r="DB9" s="435">
        <v>13.6</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119</v>
      </c>
      <c r="M10" s="439"/>
      <c r="N10" s="439"/>
      <c r="O10" s="439"/>
      <c r="P10" s="439"/>
      <c r="Q10" s="440"/>
      <c r="R10" s="441">
        <v>734474</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2554833</v>
      </c>
      <c r="BO10" s="466"/>
      <c r="BP10" s="466"/>
      <c r="BQ10" s="466"/>
      <c r="BR10" s="466"/>
      <c r="BS10" s="466"/>
      <c r="BT10" s="466"/>
      <c r="BU10" s="467"/>
      <c r="BV10" s="465">
        <v>2055189</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94</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2">
      <c r="A12" s="186"/>
      <c r="B12" s="581" t="s">
        <v>130</v>
      </c>
      <c r="C12" s="582"/>
      <c r="D12" s="582"/>
      <c r="E12" s="582"/>
      <c r="F12" s="582"/>
      <c r="G12" s="582"/>
      <c r="H12" s="582"/>
      <c r="I12" s="582"/>
      <c r="J12" s="582"/>
      <c r="K12" s="583"/>
      <c r="L12" s="590" t="s">
        <v>131</v>
      </c>
      <c r="M12" s="591"/>
      <c r="N12" s="591"/>
      <c r="O12" s="591"/>
      <c r="P12" s="591"/>
      <c r="Q12" s="592"/>
      <c r="R12" s="593">
        <v>734105</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2550000</v>
      </c>
      <c r="BO12" s="466"/>
      <c r="BP12" s="466"/>
      <c r="BQ12" s="466"/>
      <c r="BR12" s="466"/>
      <c r="BS12" s="466"/>
      <c r="BT12" s="466"/>
      <c r="BU12" s="467"/>
      <c r="BV12" s="465">
        <v>4370000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139</v>
      </c>
      <c r="N13" s="566"/>
      <c r="O13" s="566"/>
      <c r="P13" s="566"/>
      <c r="Q13" s="567"/>
      <c r="R13" s="568">
        <v>728178</v>
      </c>
      <c r="S13" s="569"/>
      <c r="T13" s="569"/>
      <c r="U13" s="569"/>
      <c r="V13" s="570"/>
      <c r="W13" s="556" t="s">
        <v>140</v>
      </c>
      <c r="X13" s="478"/>
      <c r="Y13" s="478"/>
      <c r="Z13" s="478"/>
      <c r="AA13" s="478"/>
      <c r="AB13" s="479"/>
      <c r="AC13" s="441">
        <v>12472</v>
      </c>
      <c r="AD13" s="442"/>
      <c r="AE13" s="442"/>
      <c r="AF13" s="442"/>
      <c r="AG13" s="443"/>
      <c r="AH13" s="441">
        <v>12280</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168500</v>
      </c>
      <c r="BO13" s="466"/>
      <c r="BP13" s="466"/>
      <c r="BQ13" s="466"/>
      <c r="BR13" s="466"/>
      <c r="BS13" s="466"/>
      <c r="BT13" s="466"/>
      <c r="BU13" s="467"/>
      <c r="BV13" s="465">
        <v>-1143868</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7.7</v>
      </c>
      <c r="CU13" s="436"/>
      <c r="CV13" s="436"/>
      <c r="CW13" s="436"/>
      <c r="CX13" s="436"/>
      <c r="CY13" s="436"/>
      <c r="CZ13" s="436"/>
      <c r="DA13" s="437"/>
      <c r="DB13" s="435">
        <v>8.8000000000000007</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145</v>
      </c>
      <c r="M14" s="599"/>
      <c r="N14" s="599"/>
      <c r="O14" s="599"/>
      <c r="P14" s="599"/>
      <c r="Q14" s="600"/>
      <c r="R14" s="568">
        <v>734317</v>
      </c>
      <c r="S14" s="569"/>
      <c r="T14" s="569"/>
      <c r="U14" s="569"/>
      <c r="V14" s="570"/>
      <c r="W14" s="571"/>
      <c r="X14" s="481"/>
      <c r="Y14" s="481"/>
      <c r="Z14" s="481"/>
      <c r="AA14" s="481"/>
      <c r="AB14" s="482"/>
      <c r="AC14" s="561">
        <v>3.8</v>
      </c>
      <c r="AD14" s="562"/>
      <c r="AE14" s="562"/>
      <c r="AF14" s="562"/>
      <c r="AG14" s="563"/>
      <c r="AH14" s="561">
        <v>3.9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116.6</v>
      </c>
      <c r="CU14" s="573"/>
      <c r="CV14" s="573"/>
      <c r="CW14" s="573"/>
      <c r="CX14" s="573"/>
      <c r="CY14" s="573"/>
      <c r="CZ14" s="573"/>
      <c r="DA14" s="574"/>
      <c r="DB14" s="572">
        <v>127.8</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139</v>
      </c>
      <c r="N15" s="566"/>
      <c r="O15" s="566"/>
      <c r="P15" s="566"/>
      <c r="Q15" s="567"/>
      <c r="R15" s="568">
        <v>729013</v>
      </c>
      <c r="S15" s="569"/>
      <c r="T15" s="569"/>
      <c r="U15" s="569"/>
      <c r="V15" s="570"/>
      <c r="W15" s="556" t="s">
        <v>147</v>
      </c>
      <c r="X15" s="478"/>
      <c r="Y15" s="478"/>
      <c r="Z15" s="478"/>
      <c r="AA15" s="478"/>
      <c r="AB15" s="479"/>
      <c r="AC15" s="441">
        <v>55443</v>
      </c>
      <c r="AD15" s="442"/>
      <c r="AE15" s="442"/>
      <c r="AF15" s="442"/>
      <c r="AG15" s="443"/>
      <c r="AH15" s="441">
        <v>53403</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100277950</v>
      </c>
      <c r="BO15" s="461"/>
      <c r="BP15" s="461"/>
      <c r="BQ15" s="461"/>
      <c r="BR15" s="461"/>
      <c r="BS15" s="461"/>
      <c r="BT15" s="461"/>
      <c r="BU15" s="462"/>
      <c r="BV15" s="460">
        <v>99591190</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17</v>
      </c>
      <c r="AD16" s="562"/>
      <c r="AE16" s="562"/>
      <c r="AF16" s="562"/>
      <c r="AG16" s="563"/>
      <c r="AH16" s="561">
        <v>16.8</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143060127</v>
      </c>
      <c r="BO16" s="466"/>
      <c r="BP16" s="466"/>
      <c r="BQ16" s="466"/>
      <c r="BR16" s="466"/>
      <c r="BS16" s="466"/>
      <c r="BT16" s="466"/>
      <c r="BU16" s="467"/>
      <c r="BV16" s="465">
        <v>141686550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257637</v>
      </c>
      <c r="AD17" s="442"/>
      <c r="AE17" s="442"/>
      <c r="AF17" s="442"/>
      <c r="AG17" s="443"/>
      <c r="AH17" s="441">
        <v>251965</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125452996</v>
      </c>
      <c r="BO17" s="466"/>
      <c r="BP17" s="466"/>
      <c r="BQ17" s="466"/>
      <c r="BR17" s="466"/>
      <c r="BS17" s="466"/>
      <c r="BT17" s="466"/>
      <c r="BU17" s="467"/>
      <c r="BV17" s="465">
        <v>124746109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157</v>
      </c>
      <c r="C18" s="528"/>
      <c r="D18" s="528"/>
      <c r="E18" s="529"/>
      <c r="F18" s="529"/>
      <c r="G18" s="529"/>
      <c r="H18" s="529"/>
      <c r="I18" s="529"/>
      <c r="J18" s="529"/>
      <c r="K18" s="529"/>
      <c r="L18" s="530">
        <v>390.32</v>
      </c>
      <c r="M18" s="530"/>
      <c r="N18" s="530"/>
      <c r="O18" s="530"/>
      <c r="P18" s="530"/>
      <c r="Q18" s="530"/>
      <c r="R18" s="531"/>
      <c r="S18" s="531"/>
      <c r="T18" s="531"/>
      <c r="U18" s="531"/>
      <c r="V18" s="532"/>
      <c r="W18" s="546"/>
      <c r="X18" s="547"/>
      <c r="Y18" s="547"/>
      <c r="Z18" s="547"/>
      <c r="AA18" s="547"/>
      <c r="AB18" s="557"/>
      <c r="AC18" s="429">
        <v>79.099999999999994</v>
      </c>
      <c r="AD18" s="430"/>
      <c r="AE18" s="430"/>
      <c r="AF18" s="430"/>
      <c r="AG18" s="533"/>
      <c r="AH18" s="429">
        <v>79.3</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178320647</v>
      </c>
      <c r="BO18" s="466"/>
      <c r="BP18" s="466"/>
      <c r="BQ18" s="466"/>
      <c r="BR18" s="466"/>
      <c r="BS18" s="466"/>
      <c r="BT18" s="466"/>
      <c r="BU18" s="467"/>
      <c r="BV18" s="465">
        <v>176408615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159</v>
      </c>
      <c r="C19" s="528"/>
      <c r="D19" s="528"/>
      <c r="E19" s="529"/>
      <c r="F19" s="529"/>
      <c r="G19" s="529"/>
      <c r="H19" s="529"/>
      <c r="I19" s="529"/>
      <c r="J19" s="529"/>
      <c r="K19" s="529"/>
      <c r="L19" s="535">
        <v>1898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222699593</v>
      </c>
      <c r="BO19" s="466"/>
      <c r="BP19" s="466"/>
      <c r="BQ19" s="466"/>
      <c r="BR19" s="466"/>
      <c r="BS19" s="466"/>
      <c r="BT19" s="466"/>
      <c r="BU19" s="467"/>
      <c r="BV19" s="465">
        <v>220132406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161</v>
      </c>
      <c r="C20" s="528"/>
      <c r="D20" s="528"/>
      <c r="E20" s="529"/>
      <c r="F20" s="529"/>
      <c r="G20" s="529"/>
      <c r="H20" s="529"/>
      <c r="I20" s="529"/>
      <c r="J20" s="529"/>
      <c r="K20" s="529"/>
      <c r="L20" s="535">
        <v>315456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454325134</v>
      </c>
      <c r="BO23" s="466"/>
      <c r="BP23" s="466"/>
      <c r="BQ23" s="466"/>
      <c r="BR23" s="466"/>
      <c r="BS23" s="466"/>
      <c r="BT23" s="466"/>
      <c r="BU23" s="467"/>
      <c r="BV23" s="465">
        <v>432065153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170</v>
      </c>
      <c r="F24" s="439"/>
      <c r="G24" s="439"/>
      <c r="H24" s="439"/>
      <c r="I24" s="439"/>
      <c r="J24" s="439"/>
      <c r="K24" s="440"/>
      <c r="L24" s="441">
        <v>1</v>
      </c>
      <c r="M24" s="442"/>
      <c r="N24" s="442"/>
      <c r="O24" s="442"/>
      <c r="P24" s="443"/>
      <c r="Q24" s="441">
        <v>11900</v>
      </c>
      <c r="R24" s="442"/>
      <c r="S24" s="442"/>
      <c r="T24" s="442"/>
      <c r="U24" s="442"/>
      <c r="V24" s="443"/>
      <c r="W24" s="507"/>
      <c r="X24" s="498"/>
      <c r="Y24" s="499"/>
      <c r="Z24" s="438" t="s">
        <v>171</v>
      </c>
      <c r="AA24" s="439"/>
      <c r="AB24" s="439"/>
      <c r="AC24" s="439"/>
      <c r="AD24" s="439"/>
      <c r="AE24" s="439"/>
      <c r="AF24" s="439"/>
      <c r="AG24" s="440"/>
      <c r="AH24" s="441">
        <v>5031</v>
      </c>
      <c r="AI24" s="442"/>
      <c r="AJ24" s="442"/>
      <c r="AK24" s="442"/>
      <c r="AL24" s="443"/>
      <c r="AM24" s="441">
        <v>16310502</v>
      </c>
      <c r="AN24" s="442"/>
      <c r="AO24" s="442"/>
      <c r="AP24" s="442"/>
      <c r="AQ24" s="442"/>
      <c r="AR24" s="443"/>
      <c r="AS24" s="441">
        <v>3242</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256981490</v>
      </c>
      <c r="BO24" s="466"/>
      <c r="BP24" s="466"/>
      <c r="BQ24" s="466"/>
      <c r="BR24" s="466"/>
      <c r="BS24" s="466"/>
      <c r="BT24" s="466"/>
      <c r="BU24" s="467"/>
      <c r="BV24" s="465">
        <v>262682710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173</v>
      </c>
      <c r="F25" s="439"/>
      <c r="G25" s="439"/>
      <c r="H25" s="439"/>
      <c r="I25" s="439"/>
      <c r="J25" s="439"/>
      <c r="K25" s="440"/>
      <c r="L25" s="441">
        <v>2</v>
      </c>
      <c r="M25" s="442"/>
      <c r="N25" s="442"/>
      <c r="O25" s="442"/>
      <c r="P25" s="443"/>
      <c r="Q25" s="441">
        <v>9470</v>
      </c>
      <c r="R25" s="442"/>
      <c r="S25" s="442"/>
      <c r="T25" s="442"/>
      <c r="U25" s="442"/>
      <c r="V25" s="443"/>
      <c r="W25" s="507"/>
      <c r="X25" s="498"/>
      <c r="Y25" s="499"/>
      <c r="Z25" s="438" t="s">
        <v>174</v>
      </c>
      <c r="AA25" s="439"/>
      <c r="AB25" s="439"/>
      <c r="AC25" s="439"/>
      <c r="AD25" s="439"/>
      <c r="AE25" s="439"/>
      <c r="AF25" s="439"/>
      <c r="AG25" s="440"/>
      <c r="AH25" s="441">
        <v>803</v>
      </c>
      <c r="AI25" s="442"/>
      <c r="AJ25" s="442"/>
      <c r="AK25" s="442"/>
      <c r="AL25" s="443"/>
      <c r="AM25" s="441">
        <v>2503754</v>
      </c>
      <c r="AN25" s="442"/>
      <c r="AO25" s="442"/>
      <c r="AP25" s="442"/>
      <c r="AQ25" s="442"/>
      <c r="AR25" s="443"/>
      <c r="AS25" s="441">
        <v>3118</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88297016</v>
      </c>
      <c r="BO25" s="461"/>
      <c r="BP25" s="461"/>
      <c r="BQ25" s="461"/>
      <c r="BR25" s="461"/>
      <c r="BS25" s="461"/>
      <c r="BT25" s="461"/>
      <c r="BU25" s="462"/>
      <c r="BV25" s="460">
        <v>71122186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176</v>
      </c>
      <c r="F26" s="439"/>
      <c r="G26" s="439"/>
      <c r="H26" s="439"/>
      <c r="I26" s="439"/>
      <c r="J26" s="439"/>
      <c r="K26" s="440"/>
      <c r="L26" s="441">
        <v>1</v>
      </c>
      <c r="M26" s="442"/>
      <c r="N26" s="442"/>
      <c r="O26" s="442"/>
      <c r="P26" s="443"/>
      <c r="Q26" s="441">
        <v>7050</v>
      </c>
      <c r="R26" s="442"/>
      <c r="S26" s="442"/>
      <c r="T26" s="442"/>
      <c r="U26" s="442"/>
      <c r="V26" s="443"/>
      <c r="W26" s="507"/>
      <c r="X26" s="498"/>
      <c r="Y26" s="499"/>
      <c r="Z26" s="438" t="s">
        <v>177</v>
      </c>
      <c r="AA26" s="520"/>
      <c r="AB26" s="520"/>
      <c r="AC26" s="520"/>
      <c r="AD26" s="520"/>
      <c r="AE26" s="520"/>
      <c r="AF26" s="520"/>
      <c r="AG26" s="521"/>
      <c r="AH26" s="441">
        <v>475</v>
      </c>
      <c r="AI26" s="442"/>
      <c r="AJ26" s="442"/>
      <c r="AK26" s="442"/>
      <c r="AL26" s="443"/>
      <c r="AM26" s="441">
        <v>1725200</v>
      </c>
      <c r="AN26" s="442"/>
      <c r="AO26" s="442"/>
      <c r="AP26" s="442"/>
      <c r="AQ26" s="442"/>
      <c r="AR26" s="443"/>
      <c r="AS26" s="441">
        <v>3632</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v>2016657</v>
      </c>
      <c r="BO26" s="466"/>
      <c r="BP26" s="466"/>
      <c r="BQ26" s="466"/>
      <c r="BR26" s="466"/>
      <c r="BS26" s="466"/>
      <c r="BT26" s="466"/>
      <c r="BU26" s="467"/>
      <c r="BV26" s="465">
        <v>2204345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179</v>
      </c>
      <c r="F27" s="439"/>
      <c r="G27" s="439"/>
      <c r="H27" s="439"/>
      <c r="I27" s="439"/>
      <c r="J27" s="439"/>
      <c r="K27" s="440"/>
      <c r="L27" s="441">
        <v>1</v>
      </c>
      <c r="M27" s="442"/>
      <c r="N27" s="442"/>
      <c r="O27" s="442"/>
      <c r="P27" s="443"/>
      <c r="Q27" s="441">
        <v>8200</v>
      </c>
      <c r="R27" s="442"/>
      <c r="S27" s="442"/>
      <c r="T27" s="442"/>
      <c r="U27" s="442"/>
      <c r="V27" s="443"/>
      <c r="W27" s="507"/>
      <c r="X27" s="498"/>
      <c r="Y27" s="499"/>
      <c r="Z27" s="438" t="s">
        <v>180</v>
      </c>
      <c r="AA27" s="439"/>
      <c r="AB27" s="439"/>
      <c r="AC27" s="439"/>
      <c r="AD27" s="439"/>
      <c r="AE27" s="439"/>
      <c r="AF27" s="439"/>
      <c r="AG27" s="440"/>
      <c r="AH27" s="441">
        <v>3584</v>
      </c>
      <c r="AI27" s="442"/>
      <c r="AJ27" s="442"/>
      <c r="AK27" s="442"/>
      <c r="AL27" s="443"/>
      <c r="AM27" s="441">
        <v>13472402</v>
      </c>
      <c r="AN27" s="442"/>
      <c r="AO27" s="442"/>
      <c r="AP27" s="442"/>
      <c r="AQ27" s="442"/>
      <c r="AR27" s="443"/>
      <c r="AS27" s="441">
        <v>3759</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182</v>
      </c>
      <c r="BO27" s="469"/>
      <c r="BP27" s="469"/>
      <c r="BQ27" s="469"/>
      <c r="BR27" s="469"/>
      <c r="BS27" s="469"/>
      <c r="BT27" s="469"/>
      <c r="BU27" s="470"/>
      <c r="BV27" s="468" t="s">
        <v>182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183</v>
      </c>
      <c r="F28" s="439"/>
      <c r="G28" s="439"/>
      <c r="H28" s="439"/>
      <c r="I28" s="439"/>
      <c r="J28" s="439"/>
      <c r="K28" s="440"/>
      <c r="L28" s="441">
        <v>1</v>
      </c>
      <c r="M28" s="442"/>
      <c r="N28" s="442"/>
      <c r="O28" s="442"/>
      <c r="P28" s="443"/>
      <c r="Q28" s="441">
        <v>7460</v>
      </c>
      <c r="R28" s="442"/>
      <c r="S28" s="442"/>
      <c r="T28" s="442"/>
      <c r="U28" s="442"/>
      <c r="V28" s="443"/>
      <c r="W28" s="507"/>
      <c r="X28" s="498"/>
      <c r="Y28" s="499"/>
      <c r="Z28" s="438" t="s">
        <v>184</v>
      </c>
      <c r="AA28" s="439"/>
      <c r="AB28" s="439"/>
      <c r="AC28" s="439"/>
      <c r="AD28" s="439"/>
      <c r="AE28" s="439"/>
      <c r="AF28" s="439"/>
      <c r="AG28" s="440"/>
      <c r="AH28" s="441" t="s">
        <v>182</v>
      </c>
      <c r="AI28" s="442"/>
      <c r="AJ28" s="442"/>
      <c r="AK28" s="442"/>
      <c r="AL28" s="443"/>
      <c r="AM28" s="441" t="s">
        <v>182</v>
      </c>
      <c r="AN28" s="442"/>
      <c r="AO28" s="442"/>
      <c r="AP28" s="442"/>
      <c r="AQ28" s="442"/>
      <c r="AR28" s="443"/>
      <c r="AS28" s="441" t="s">
        <v>182</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4779590</v>
      </c>
      <c r="BO28" s="461"/>
      <c r="BP28" s="461"/>
      <c r="BQ28" s="461"/>
      <c r="BR28" s="461"/>
      <c r="BS28" s="461"/>
      <c r="BT28" s="461"/>
      <c r="BU28" s="462"/>
      <c r="BV28" s="460">
        <v>4774757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186</v>
      </c>
      <c r="F29" s="439"/>
      <c r="G29" s="439"/>
      <c r="H29" s="439"/>
      <c r="I29" s="439"/>
      <c r="J29" s="439"/>
      <c r="K29" s="440"/>
      <c r="L29" s="441">
        <v>46</v>
      </c>
      <c r="M29" s="442"/>
      <c r="N29" s="442"/>
      <c r="O29" s="442"/>
      <c r="P29" s="443"/>
      <c r="Q29" s="441">
        <v>6760</v>
      </c>
      <c r="R29" s="442"/>
      <c r="S29" s="442"/>
      <c r="T29" s="442"/>
      <c r="U29" s="442"/>
      <c r="V29" s="443"/>
      <c r="W29" s="508"/>
      <c r="X29" s="509"/>
      <c r="Y29" s="510"/>
      <c r="Z29" s="438" t="s">
        <v>187</v>
      </c>
      <c r="AA29" s="439"/>
      <c r="AB29" s="439"/>
      <c r="AC29" s="439"/>
      <c r="AD29" s="439"/>
      <c r="AE29" s="439"/>
      <c r="AF29" s="439"/>
      <c r="AG29" s="440"/>
      <c r="AH29" s="441">
        <v>8615</v>
      </c>
      <c r="AI29" s="442"/>
      <c r="AJ29" s="442"/>
      <c r="AK29" s="442"/>
      <c r="AL29" s="443"/>
      <c r="AM29" s="441">
        <v>29782904</v>
      </c>
      <c r="AN29" s="442"/>
      <c r="AO29" s="442"/>
      <c r="AP29" s="442"/>
      <c r="AQ29" s="442"/>
      <c r="AR29" s="443"/>
      <c r="AS29" s="441">
        <v>3457</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5387197</v>
      </c>
      <c r="BO29" s="466"/>
      <c r="BP29" s="466"/>
      <c r="BQ29" s="466"/>
      <c r="BR29" s="466"/>
      <c r="BS29" s="466"/>
      <c r="BT29" s="466"/>
      <c r="BU29" s="467"/>
      <c r="BV29" s="465">
        <v>5387197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100.1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12381847</v>
      </c>
      <c r="BO30" s="469"/>
      <c r="BP30" s="469"/>
      <c r="BQ30" s="469"/>
      <c r="BR30" s="469"/>
      <c r="BS30" s="469"/>
      <c r="BT30" s="469"/>
      <c r="BU30" s="470"/>
      <c r="BV30" s="468">
        <v>8637503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196</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10</v>
      </c>
      <c r="V34" s="424"/>
      <c r="W34" s="423" t="str">
        <f>IF('各会計、関係団体の財政状況及び健全化判断比率'!B28="","",'各会計、関係団体の財政状況及び健全化判断比率'!B28)</f>
        <v>国民健康保険会計</v>
      </c>
      <c r="X34" s="423"/>
      <c r="Y34" s="423"/>
      <c r="Z34" s="423"/>
      <c r="AA34" s="423"/>
      <c r="AB34" s="423"/>
      <c r="AC34" s="423"/>
      <c r="AD34" s="423"/>
      <c r="AE34" s="423"/>
      <c r="AF34" s="423"/>
      <c r="AG34" s="423"/>
      <c r="AH34" s="423"/>
      <c r="AI34" s="423"/>
      <c r="AJ34" s="423"/>
      <c r="AK34" s="423"/>
      <c r="AL34" s="213"/>
      <c r="AM34" s="424">
        <f>IF(AO34="","",MAX(C34:D43,U34:V43)+1)</f>
        <v>15</v>
      </c>
      <c r="AN34" s="424"/>
      <c r="AO34" s="423" t="str">
        <f>IF('各会計、関係団体の財政状況及び健全化判断比率'!B33="","",'各会計、関係団体の財政状況及び健全化判断比率'!B33)</f>
        <v>病院事業会計</v>
      </c>
      <c r="AP34" s="423"/>
      <c r="AQ34" s="423"/>
      <c r="AR34" s="423"/>
      <c r="AS34" s="423"/>
      <c r="AT34" s="423"/>
      <c r="AU34" s="423"/>
      <c r="AV34" s="423"/>
      <c r="AW34" s="423"/>
      <c r="AX34" s="423"/>
      <c r="AY34" s="423"/>
      <c r="AZ34" s="423"/>
      <c r="BA34" s="423"/>
      <c r="BB34" s="423"/>
      <c r="BC34" s="423"/>
      <c r="BD34" s="213"/>
      <c r="BE34" s="424">
        <f>IF(BG34="","",MAX(C34:D43,U34:V43,AM34:AN43)+1)</f>
        <v>20</v>
      </c>
      <c r="BF34" s="424"/>
      <c r="BG34" s="423" t="str">
        <f>IF('各会計、関係団体の財政状況及び健全化判断比率'!B38="","",'各会計、関係団体の財政状況及び健全化判断比率'!B38)</f>
        <v>農業集落排水事業会計</v>
      </c>
      <c r="BH34" s="423"/>
      <c r="BI34" s="423"/>
      <c r="BJ34" s="423"/>
      <c r="BK34" s="423"/>
      <c r="BL34" s="423"/>
      <c r="BM34" s="423"/>
      <c r="BN34" s="423"/>
      <c r="BO34" s="423"/>
      <c r="BP34" s="423"/>
      <c r="BQ34" s="423"/>
      <c r="BR34" s="423"/>
      <c r="BS34" s="423"/>
      <c r="BT34" s="423"/>
      <c r="BU34" s="423"/>
      <c r="BV34" s="213"/>
      <c r="BW34" s="424">
        <f>IF(BY34="","",MAX(C34:D43,U34:V43,AM34:AN43,BE34:BF43)+1)</f>
        <v>22</v>
      </c>
      <c r="BX34" s="424"/>
      <c r="BY34" s="423" t="str">
        <f>IF('各会計、関係団体の財政状況及び健全化判断比率'!B68="","",'各会計、関係団体の財政状況及び健全化判断比率'!B68)</f>
        <v>山鹿植木広域行政事務組合</v>
      </c>
      <c r="BZ34" s="423"/>
      <c r="CA34" s="423"/>
      <c r="CB34" s="423"/>
      <c r="CC34" s="423"/>
      <c r="CD34" s="423"/>
      <c r="CE34" s="423"/>
      <c r="CF34" s="423"/>
      <c r="CG34" s="423"/>
      <c r="CH34" s="423"/>
      <c r="CI34" s="423"/>
      <c r="CJ34" s="423"/>
      <c r="CK34" s="423"/>
      <c r="CL34" s="423"/>
      <c r="CM34" s="423"/>
      <c r="CN34" s="213"/>
      <c r="CO34" s="424">
        <f>IF(CQ34="","",MAX(C34:D43,U34:V43,AM34:AN43,BE34:BF43,BW34:BX43)+1)</f>
        <v>25</v>
      </c>
      <c r="CP34" s="424"/>
      <c r="CQ34" s="423" t="str">
        <f>IF('各会計、関係団体の財政状況及び健全化判断比率'!BS7="","",'各会計、関係団体の財政状況及び健全化判断比率'!BS7)</f>
        <v>熊本市勤労者福祉センター</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母子父子寡婦福祉資金貸付事業会計</v>
      </c>
      <c r="F35" s="423"/>
      <c r="G35" s="423"/>
      <c r="H35" s="423"/>
      <c r="I35" s="423"/>
      <c r="J35" s="423"/>
      <c r="K35" s="423"/>
      <c r="L35" s="423"/>
      <c r="M35" s="423"/>
      <c r="N35" s="423"/>
      <c r="O35" s="423"/>
      <c r="P35" s="423"/>
      <c r="Q35" s="423"/>
      <c r="R35" s="423"/>
      <c r="S35" s="423"/>
      <c r="T35" s="213"/>
      <c r="U35" s="424">
        <f>IF(W35="","",U34+1)</f>
        <v>11</v>
      </c>
      <c r="V35" s="424"/>
      <c r="W35" s="423" t="str">
        <f>IF('各会計、関係団体の財政状況及び健全化判断比率'!B29="","",'各会計、関係団体の財政状況及び健全化判断比率'!B29)</f>
        <v>介護保険会計</v>
      </c>
      <c r="X35" s="423"/>
      <c r="Y35" s="423"/>
      <c r="Z35" s="423"/>
      <c r="AA35" s="423"/>
      <c r="AB35" s="423"/>
      <c r="AC35" s="423"/>
      <c r="AD35" s="423"/>
      <c r="AE35" s="423"/>
      <c r="AF35" s="423"/>
      <c r="AG35" s="423"/>
      <c r="AH35" s="423"/>
      <c r="AI35" s="423"/>
      <c r="AJ35" s="423"/>
      <c r="AK35" s="423"/>
      <c r="AL35" s="213"/>
      <c r="AM35" s="424">
        <f t="shared" ref="AM35:AM43" si="0">IF(AO35="","",AM34+1)</f>
        <v>16</v>
      </c>
      <c r="AN35" s="424"/>
      <c r="AO35" s="423" t="str">
        <f>IF('各会計、関係団体の財政状況及び健全化判断比率'!B34="","",'各会計、関係団体の財政状況及び健全化判断比率'!B34)</f>
        <v>水道事業会計</v>
      </c>
      <c r="AP35" s="423"/>
      <c r="AQ35" s="423"/>
      <c r="AR35" s="423"/>
      <c r="AS35" s="423"/>
      <c r="AT35" s="423"/>
      <c r="AU35" s="423"/>
      <c r="AV35" s="423"/>
      <c r="AW35" s="423"/>
      <c r="AX35" s="423"/>
      <c r="AY35" s="423"/>
      <c r="AZ35" s="423"/>
      <c r="BA35" s="423"/>
      <c r="BB35" s="423"/>
      <c r="BC35" s="423"/>
      <c r="BD35" s="213"/>
      <c r="BE35" s="424">
        <f t="shared" ref="BE35:BE43" si="1">IF(BG35="","",BE34+1)</f>
        <v>21</v>
      </c>
      <c r="BF35" s="424"/>
      <c r="BG35" s="423" t="str">
        <f>IF('各会計、関係団体の財政状況及び健全化判断比率'!B39="","",'各会計、関係団体の財政状況及び健全化判断比率'!B39)</f>
        <v>食品工業団地用地会計</v>
      </c>
      <c r="BH35" s="423"/>
      <c r="BI35" s="423"/>
      <c r="BJ35" s="423"/>
      <c r="BK35" s="423"/>
      <c r="BL35" s="423"/>
      <c r="BM35" s="423"/>
      <c r="BN35" s="423"/>
      <c r="BO35" s="423"/>
      <c r="BP35" s="423"/>
      <c r="BQ35" s="423"/>
      <c r="BR35" s="423"/>
      <c r="BS35" s="423"/>
      <c r="BT35" s="423"/>
      <c r="BU35" s="423"/>
      <c r="BV35" s="213"/>
      <c r="BW35" s="424">
        <f t="shared" ref="BW35:BW43" si="2">IF(BY35="","",BW34+1)</f>
        <v>23</v>
      </c>
      <c r="BX35" s="424"/>
      <c r="BY35" s="423" t="str">
        <f>IF('各会計、関係団体の財政状況及び健全化判断比率'!B69="","",'各会計、関係団体の財政状況及び健全化判断比率'!B69)</f>
        <v>熊本県後期高齢者医療広域連合（一般会計）</v>
      </c>
      <c r="BZ35" s="423"/>
      <c r="CA35" s="423"/>
      <c r="CB35" s="423"/>
      <c r="CC35" s="423"/>
      <c r="CD35" s="423"/>
      <c r="CE35" s="423"/>
      <c r="CF35" s="423"/>
      <c r="CG35" s="423"/>
      <c r="CH35" s="423"/>
      <c r="CI35" s="423"/>
      <c r="CJ35" s="423"/>
      <c r="CK35" s="423"/>
      <c r="CL35" s="423"/>
      <c r="CM35" s="423"/>
      <c r="CN35" s="213"/>
      <c r="CO35" s="424">
        <f t="shared" ref="CO35:CO43" si="3">IF(CQ35="","",CO34+1)</f>
        <v>26</v>
      </c>
      <c r="CP35" s="424"/>
      <c r="CQ35" s="423" t="str">
        <f>IF('各会計、関係団体の財政状況及び健全化判断比率'!BS8="","",'各会計、関係団体の財政状況及び健全化判断比率'!BS8)</f>
        <v>熊本市上下水道サービス公社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f>IF(E36="","",C35+1)</f>
        <v>3</v>
      </c>
      <c r="D36" s="424"/>
      <c r="E36" s="423" t="str">
        <f>IF('各会計、関係団体の財政状況及び健全化判断比率'!B9="","",'各会計、関係団体の財政状況及び健全化判断比率'!B9)</f>
        <v>産業振興資金会計</v>
      </c>
      <c r="F36" s="423"/>
      <c r="G36" s="423"/>
      <c r="H36" s="423"/>
      <c r="I36" s="423"/>
      <c r="J36" s="423"/>
      <c r="K36" s="423"/>
      <c r="L36" s="423"/>
      <c r="M36" s="423"/>
      <c r="N36" s="423"/>
      <c r="O36" s="423"/>
      <c r="P36" s="423"/>
      <c r="Q36" s="423"/>
      <c r="R36" s="423"/>
      <c r="S36" s="423"/>
      <c r="T36" s="213"/>
      <c r="U36" s="424">
        <f t="shared" ref="U36:U43" si="4">IF(W36="","",U35+1)</f>
        <v>12</v>
      </c>
      <c r="V36" s="424"/>
      <c r="W36" s="423" t="str">
        <f>IF('各会計、関係団体の財政状況及び健全化判断比率'!B30="","",'各会計、関係団体の財政状況及び健全化判断比率'!B30)</f>
        <v>後期高齢者医療会計</v>
      </c>
      <c r="X36" s="423"/>
      <c r="Y36" s="423"/>
      <c r="Z36" s="423"/>
      <c r="AA36" s="423"/>
      <c r="AB36" s="423"/>
      <c r="AC36" s="423"/>
      <c r="AD36" s="423"/>
      <c r="AE36" s="423"/>
      <c r="AF36" s="423"/>
      <c r="AG36" s="423"/>
      <c r="AH36" s="423"/>
      <c r="AI36" s="423"/>
      <c r="AJ36" s="423"/>
      <c r="AK36" s="423"/>
      <c r="AL36" s="213"/>
      <c r="AM36" s="424">
        <f t="shared" si="0"/>
        <v>17</v>
      </c>
      <c r="AN36" s="424"/>
      <c r="AO36" s="423" t="str">
        <f>IF('各会計、関係団体の財政状況及び健全化判断比率'!B35="","",'各会計、関係団体の財政状況及び健全化判断比率'!B35)</f>
        <v>工業用水道事業会計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24</v>
      </c>
      <c r="BX36" s="424"/>
      <c r="BY36" s="423" t="str">
        <f>IF('各会計、関係団体の財政状況及び健全化判断比率'!B70="","",'各会計、関係団体の財政状況及び健全化判断比率'!B70)</f>
        <v>熊本県後期高齢者医療広域連合（後期高齢者医療特別会計）</v>
      </c>
      <c r="BZ36" s="423"/>
      <c r="CA36" s="423"/>
      <c r="CB36" s="423"/>
      <c r="CC36" s="423"/>
      <c r="CD36" s="423"/>
      <c r="CE36" s="423"/>
      <c r="CF36" s="423"/>
      <c r="CG36" s="423"/>
      <c r="CH36" s="423"/>
      <c r="CI36" s="423"/>
      <c r="CJ36" s="423"/>
      <c r="CK36" s="423"/>
      <c r="CL36" s="423"/>
      <c r="CM36" s="423"/>
      <c r="CN36" s="213"/>
      <c r="CO36" s="424">
        <f t="shared" si="3"/>
        <v>27</v>
      </c>
      <c r="CP36" s="424"/>
      <c r="CQ36" s="423" t="str">
        <f>IF('各会計、関係団体の財政状況及び健全化判断比率'!BS9="","",'各会計、関係団体の財政状況及び健全化判断比率'!BS9)</f>
        <v>熊本市駐車場公社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f>IF(E37="","",C36+1)</f>
        <v>4</v>
      </c>
      <c r="D37" s="424"/>
      <c r="E37" s="423" t="str">
        <f>IF('各会計、関係団体の財政状況及び健全化判断比率'!B10="","",'各会計、関係団体の財政状況及び健全化判断比率'!B10)</f>
        <v>公共用地先行取得事業会計</v>
      </c>
      <c r="F37" s="423"/>
      <c r="G37" s="423"/>
      <c r="H37" s="423"/>
      <c r="I37" s="423"/>
      <c r="J37" s="423"/>
      <c r="K37" s="423"/>
      <c r="L37" s="423"/>
      <c r="M37" s="423"/>
      <c r="N37" s="423"/>
      <c r="O37" s="423"/>
      <c r="P37" s="423"/>
      <c r="Q37" s="423"/>
      <c r="R37" s="423"/>
      <c r="S37" s="423"/>
      <c r="T37" s="213"/>
      <c r="U37" s="424">
        <f t="shared" si="4"/>
        <v>13</v>
      </c>
      <c r="V37" s="424"/>
      <c r="W37" s="423" t="str">
        <f>IF('各会計、関係団体の財政状況及び健全化判断比率'!B31="","",'各会計、関係団体の財政状況及び健全化判断比率'!B31)</f>
        <v>競輪事業会計</v>
      </c>
      <c r="X37" s="423"/>
      <c r="Y37" s="423"/>
      <c r="Z37" s="423"/>
      <c r="AA37" s="423"/>
      <c r="AB37" s="423"/>
      <c r="AC37" s="423"/>
      <c r="AD37" s="423"/>
      <c r="AE37" s="423"/>
      <c r="AF37" s="423"/>
      <c r="AG37" s="423"/>
      <c r="AH37" s="423"/>
      <c r="AI37" s="423"/>
      <c r="AJ37" s="423"/>
      <c r="AK37" s="423"/>
      <c r="AL37" s="213"/>
      <c r="AM37" s="424">
        <f t="shared" si="0"/>
        <v>18</v>
      </c>
      <c r="AN37" s="424"/>
      <c r="AO37" s="423" t="str">
        <f>IF('各会計、関係団体の財政状況及び健全化判断比率'!B36="","",'各会計、関係団体の財政状況及び健全化判断比率'!B36)</f>
        <v>下水道事業会計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f t="shared" si="3"/>
        <v>28</v>
      </c>
      <c r="CP37" s="424"/>
      <c r="CQ37" s="423" t="str">
        <f>IF('各会計、関係団体の財政状況及び健全化判断比率'!BS10="","",'各会計、関係団体の財政状況及び健全化判断比率'!BS10)</f>
        <v>熊本市社会教育振興事業団</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f t="shared" ref="C38:C43" si="5">IF(E38="","",C37+1)</f>
        <v>5</v>
      </c>
      <c r="D38" s="424"/>
      <c r="E38" s="423" t="str">
        <f>IF('各会計、関係団体の財政状況及び健全化判断比率'!B11="","",'各会計、関係団体の財政状況及び健全化判断比率'!B11)</f>
        <v>都市開発資金貸付事業会計</v>
      </c>
      <c r="F38" s="423"/>
      <c r="G38" s="423"/>
      <c r="H38" s="423"/>
      <c r="I38" s="423"/>
      <c r="J38" s="423"/>
      <c r="K38" s="423"/>
      <c r="L38" s="423"/>
      <c r="M38" s="423"/>
      <c r="N38" s="423"/>
      <c r="O38" s="423"/>
      <c r="P38" s="423"/>
      <c r="Q38" s="423"/>
      <c r="R38" s="423"/>
      <c r="S38" s="423"/>
      <c r="T38" s="213"/>
      <c r="U38" s="424">
        <f t="shared" si="4"/>
        <v>14</v>
      </c>
      <c r="V38" s="424"/>
      <c r="W38" s="423" t="str">
        <f>IF('各会計、関係団体の財政状況及び健全化判断比率'!B32="","",'各会計、関係団体の財政状況及び健全化判断比率'!B32)</f>
        <v>地下駐車場事業会計</v>
      </c>
      <c r="X38" s="423"/>
      <c r="Y38" s="423"/>
      <c r="Z38" s="423"/>
      <c r="AA38" s="423"/>
      <c r="AB38" s="423"/>
      <c r="AC38" s="423"/>
      <c r="AD38" s="423"/>
      <c r="AE38" s="423"/>
      <c r="AF38" s="423"/>
      <c r="AG38" s="423"/>
      <c r="AH38" s="423"/>
      <c r="AI38" s="423"/>
      <c r="AJ38" s="423"/>
      <c r="AK38" s="423"/>
      <c r="AL38" s="213"/>
      <c r="AM38" s="424">
        <f t="shared" si="0"/>
        <v>19</v>
      </c>
      <c r="AN38" s="424"/>
      <c r="AO38" s="423" t="str">
        <f>IF('各会計、関係団体の財政状況及び健全化判断比率'!B37="","",'各会計、関係団体の財政状況及び健全化判断比率'!B37)</f>
        <v>交通事業会計</v>
      </c>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29</v>
      </c>
      <c r="CP38" s="424"/>
      <c r="CQ38" s="423" t="str">
        <f>IF('各会計、関係団体の財政状況及び健全化判断比率'!BS11="","",'各会計、関係団体の財政状況及び健全化判断比率'!BS11)</f>
        <v>熊本市美術文化振興財団</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f t="shared" si="5"/>
        <v>6</v>
      </c>
      <c r="D39" s="424"/>
      <c r="E39" s="423" t="str">
        <f>IF('各会計、関係団体の財政状況及び健全化判断比率'!B12="","",'各会計、関係団体の財政状況及び健全化判断比率'!B12)</f>
        <v>熊本駅西土地区画整理事業会計</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30</v>
      </c>
      <c r="CP39" s="424"/>
      <c r="CQ39" s="423" t="str">
        <f>IF('各会計、関係団体の財政状況及び健全化判断比率'!BS12="","",'各会計、関係団体の財政状況及び健全化判断比率'!BS12)</f>
        <v>くまもと地下水財団</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f t="shared" si="5"/>
        <v>7</v>
      </c>
      <c r="D40" s="424"/>
      <c r="E40" s="423" t="str">
        <f>IF('各会計、関係団体の財政状況及び健全化判断比率'!B13="","",'各会計、関係団体の財政状況及び健全化判断比率'!B13)</f>
        <v>植木中央土地区画整理事業会計</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31</v>
      </c>
      <c r="CP40" s="424"/>
      <c r="CQ40" s="423" t="str">
        <f>IF('各会計、関係団体の財政状況及び健全化判断比率'!BS13="","",'各会計、関係団体の財政状況及び健全化判断比率'!BS13)</f>
        <v>熊本市国際交流振興事業団</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f t="shared" si="5"/>
        <v>8</v>
      </c>
      <c r="D41" s="424"/>
      <c r="E41" s="423" t="str">
        <f>IF('各会計、関係団体の財政状況及び健全化判断比率'!B14="","",'各会計、関係団体の財政状況及び健全化判断比率'!B14)</f>
        <v>奨学金貸付事業会計</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32</v>
      </c>
      <c r="CP41" s="424"/>
      <c r="CQ41" s="423" t="str">
        <f>IF('各会計、関係団体の財政状況及び健全化判断比率'!BS14="","",'各会計、関係団体の財政状況及び健全化判断比率'!BS14)</f>
        <v>熊本市学校給食会</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f t="shared" si="5"/>
        <v>9</v>
      </c>
      <c r="D42" s="424"/>
      <c r="E42" s="423" t="str">
        <f>IF('各会計、関係団体の財政状況及び健全化判断比率'!B15="","",'各会計、関係団体の財政状況及び健全化判断比率'!B15)</f>
        <v>公債管理会計</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f t="shared" si="3"/>
        <v>33</v>
      </c>
      <c r="CP42" s="424"/>
      <c r="CQ42" s="423" t="str">
        <f>IF('各会計、関係団体の財政状況及び健全化判断比率'!BS15="","",'各会計、関係団体の財政状況及び健全化判断比率'!BS15)</f>
        <v>熊本流通情報センター</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34</v>
      </c>
      <c r="CP43" s="424"/>
      <c r="CQ43" s="423" t="str">
        <f>IF('各会計、関係団体の財政状況及び健全化判断比率'!BS16="","",'各会計、関係団体の財政状況及び健全化判断比率'!BS16)</f>
        <v>熊本国際観光コンベンション協会</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JWnrjyXV7io6fqJ2868xZ9iut/t0Lw6dL+VpcF/aqMfZF7s6tnzX9Oy2dIBWBxEaM7OvKR5XFB2gO5lJumahVQ==" saltValue="5CyAZef/nPyEX8WpbHx7Zg==" spinCount="100000" sheet="1" objects="1" scenarios="1"/>
  <customSheetViews>
    <customSheetView guid="{E66EC7B0-393F-497E-BD75-9F504DAB1E87}"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227</v>
      </c>
      <c r="C5" s="761"/>
      <c r="D5" s="761"/>
      <c r="E5" s="761"/>
      <c r="F5" s="761"/>
      <c r="G5" s="761"/>
      <c r="H5" s="761"/>
      <c r="I5" s="761"/>
      <c r="J5" s="761"/>
      <c r="K5" s="761"/>
      <c r="L5" s="761"/>
      <c r="M5" s="761"/>
      <c r="N5" s="761"/>
      <c r="O5" s="761"/>
      <c r="P5" s="761"/>
      <c r="Q5" s="762"/>
      <c r="R5" s="726">
        <v>113433633</v>
      </c>
      <c r="S5" s="727"/>
      <c r="T5" s="727"/>
      <c r="U5" s="727"/>
      <c r="V5" s="727"/>
      <c r="W5" s="727"/>
      <c r="X5" s="727"/>
      <c r="Y5" s="773"/>
      <c r="Z5" s="791">
        <v>28.8</v>
      </c>
      <c r="AA5" s="791"/>
      <c r="AB5" s="791"/>
      <c r="AC5" s="791"/>
      <c r="AD5" s="792">
        <v>108214539</v>
      </c>
      <c r="AE5" s="792"/>
      <c r="AF5" s="792"/>
      <c r="AG5" s="792"/>
      <c r="AH5" s="792"/>
      <c r="AI5" s="792"/>
      <c r="AJ5" s="792"/>
      <c r="AK5" s="792"/>
      <c r="AL5" s="774">
        <v>61.8</v>
      </c>
      <c r="AM5" s="743"/>
      <c r="AN5" s="743"/>
      <c r="AO5" s="775"/>
      <c r="AP5" s="760" t="s">
        <v>228</v>
      </c>
      <c r="AQ5" s="761"/>
      <c r="AR5" s="761"/>
      <c r="AS5" s="761"/>
      <c r="AT5" s="761"/>
      <c r="AU5" s="761"/>
      <c r="AV5" s="761"/>
      <c r="AW5" s="761"/>
      <c r="AX5" s="761"/>
      <c r="AY5" s="761"/>
      <c r="AZ5" s="761"/>
      <c r="BA5" s="761"/>
      <c r="BB5" s="761"/>
      <c r="BC5" s="761"/>
      <c r="BD5" s="761"/>
      <c r="BE5" s="761"/>
      <c r="BF5" s="762"/>
      <c r="BG5" s="661">
        <v>105887011</v>
      </c>
      <c r="BH5" s="664"/>
      <c r="BI5" s="664"/>
      <c r="BJ5" s="664"/>
      <c r="BK5" s="664"/>
      <c r="BL5" s="664"/>
      <c r="BM5" s="664"/>
      <c r="BN5" s="665"/>
      <c r="BO5" s="723">
        <v>93.3</v>
      </c>
      <c r="BP5" s="723"/>
      <c r="BQ5" s="723"/>
      <c r="BR5" s="723"/>
      <c r="BS5" s="724">
        <v>1918649</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2">
      <c r="B6" s="658" t="s">
        <v>232</v>
      </c>
      <c r="C6" s="659"/>
      <c r="D6" s="659"/>
      <c r="E6" s="659"/>
      <c r="F6" s="659"/>
      <c r="G6" s="659"/>
      <c r="H6" s="659"/>
      <c r="I6" s="659"/>
      <c r="J6" s="659"/>
      <c r="K6" s="659"/>
      <c r="L6" s="659"/>
      <c r="M6" s="659"/>
      <c r="N6" s="659"/>
      <c r="O6" s="659"/>
      <c r="P6" s="659"/>
      <c r="Q6" s="660"/>
      <c r="R6" s="661">
        <v>2166150</v>
      </c>
      <c r="S6" s="664"/>
      <c r="T6" s="664"/>
      <c r="U6" s="664"/>
      <c r="V6" s="664"/>
      <c r="W6" s="664"/>
      <c r="X6" s="664"/>
      <c r="Y6" s="665"/>
      <c r="Z6" s="723">
        <v>0.6</v>
      </c>
      <c r="AA6" s="723"/>
      <c r="AB6" s="723"/>
      <c r="AC6" s="723"/>
      <c r="AD6" s="724">
        <v>2166150</v>
      </c>
      <c r="AE6" s="724"/>
      <c r="AF6" s="724"/>
      <c r="AG6" s="724"/>
      <c r="AH6" s="724"/>
      <c r="AI6" s="724"/>
      <c r="AJ6" s="724"/>
      <c r="AK6" s="724"/>
      <c r="AL6" s="666">
        <v>1.2</v>
      </c>
      <c r="AM6" s="667"/>
      <c r="AN6" s="667"/>
      <c r="AO6" s="725"/>
      <c r="AP6" s="658" t="s">
        <v>233</v>
      </c>
      <c r="AQ6" s="659"/>
      <c r="AR6" s="659"/>
      <c r="AS6" s="659"/>
      <c r="AT6" s="659"/>
      <c r="AU6" s="659"/>
      <c r="AV6" s="659"/>
      <c r="AW6" s="659"/>
      <c r="AX6" s="659"/>
      <c r="AY6" s="659"/>
      <c r="AZ6" s="659"/>
      <c r="BA6" s="659"/>
      <c r="BB6" s="659"/>
      <c r="BC6" s="659"/>
      <c r="BD6" s="659"/>
      <c r="BE6" s="659"/>
      <c r="BF6" s="660"/>
      <c r="BG6" s="661">
        <v>105887011</v>
      </c>
      <c r="BH6" s="664"/>
      <c r="BI6" s="664"/>
      <c r="BJ6" s="664"/>
      <c r="BK6" s="664"/>
      <c r="BL6" s="664"/>
      <c r="BM6" s="664"/>
      <c r="BN6" s="665"/>
      <c r="BO6" s="723">
        <v>93.3</v>
      </c>
      <c r="BP6" s="723"/>
      <c r="BQ6" s="723"/>
      <c r="BR6" s="723"/>
      <c r="BS6" s="724">
        <v>1918649</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1096127</v>
      </c>
      <c r="CS6" s="664"/>
      <c r="CT6" s="664"/>
      <c r="CU6" s="664"/>
      <c r="CV6" s="664"/>
      <c r="CW6" s="664"/>
      <c r="CX6" s="664"/>
      <c r="CY6" s="665"/>
      <c r="CZ6" s="774">
        <v>0.3</v>
      </c>
      <c r="DA6" s="743"/>
      <c r="DB6" s="743"/>
      <c r="DC6" s="777"/>
      <c r="DD6" s="669">
        <v>36905</v>
      </c>
      <c r="DE6" s="664"/>
      <c r="DF6" s="664"/>
      <c r="DG6" s="664"/>
      <c r="DH6" s="664"/>
      <c r="DI6" s="664"/>
      <c r="DJ6" s="664"/>
      <c r="DK6" s="664"/>
      <c r="DL6" s="664"/>
      <c r="DM6" s="664"/>
      <c r="DN6" s="664"/>
      <c r="DO6" s="664"/>
      <c r="DP6" s="665"/>
      <c r="DQ6" s="669">
        <v>1095414</v>
      </c>
      <c r="DR6" s="664"/>
      <c r="DS6" s="664"/>
      <c r="DT6" s="664"/>
      <c r="DU6" s="664"/>
      <c r="DV6" s="664"/>
      <c r="DW6" s="664"/>
      <c r="DX6" s="664"/>
      <c r="DY6" s="664"/>
      <c r="DZ6" s="664"/>
      <c r="EA6" s="664"/>
      <c r="EB6" s="664"/>
      <c r="EC6" s="704"/>
    </row>
    <row r="7" spans="2:143" ht="11.25" customHeight="1" x14ac:dyDescent="0.2">
      <c r="B7" s="658" t="s">
        <v>235</v>
      </c>
      <c r="C7" s="659"/>
      <c r="D7" s="659"/>
      <c r="E7" s="659"/>
      <c r="F7" s="659"/>
      <c r="G7" s="659"/>
      <c r="H7" s="659"/>
      <c r="I7" s="659"/>
      <c r="J7" s="659"/>
      <c r="K7" s="659"/>
      <c r="L7" s="659"/>
      <c r="M7" s="659"/>
      <c r="N7" s="659"/>
      <c r="O7" s="659"/>
      <c r="P7" s="659"/>
      <c r="Q7" s="660"/>
      <c r="R7" s="661">
        <v>155842</v>
      </c>
      <c r="S7" s="664"/>
      <c r="T7" s="664"/>
      <c r="U7" s="664"/>
      <c r="V7" s="664"/>
      <c r="W7" s="664"/>
      <c r="X7" s="664"/>
      <c r="Y7" s="665"/>
      <c r="Z7" s="723">
        <v>0</v>
      </c>
      <c r="AA7" s="723"/>
      <c r="AB7" s="723"/>
      <c r="AC7" s="723"/>
      <c r="AD7" s="724">
        <v>155842</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58933616</v>
      </c>
      <c r="BH7" s="664"/>
      <c r="BI7" s="664"/>
      <c r="BJ7" s="664"/>
      <c r="BK7" s="664"/>
      <c r="BL7" s="664"/>
      <c r="BM7" s="664"/>
      <c r="BN7" s="665"/>
      <c r="BO7" s="723">
        <v>52</v>
      </c>
      <c r="BP7" s="723"/>
      <c r="BQ7" s="723"/>
      <c r="BR7" s="723"/>
      <c r="BS7" s="724">
        <v>1918649</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30489987</v>
      </c>
      <c r="CS7" s="664"/>
      <c r="CT7" s="664"/>
      <c r="CU7" s="664"/>
      <c r="CV7" s="664"/>
      <c r="CW7" s="664"/>
      <c r="CX7" s="664"/>
      <c r="CY7" s="665"/>
      <c r="CZ7" s="723">
        <v>8</v>
      </c>
      <c r="DA7" s="723"/>
      <c r="DB7" s="723"/>
      <c r="DC7" s="723"/>
      <c r="DD7" s="669">
        <v>1083831</v>
      </c>
      <c r="DE7" s="664"/>
      <c r="DF7" s="664"/>
      <c r="DG7" s="664"/>
      <c r="DH7" s="664"/>
      <c r="DI7" s="664"/>
      <c r="DJ7" s="664"/>
      <c r="DK7" s="664"/>
      <c r="DL7" s="664"/>
      <c r="DM7" s="664"/>
      <c r="DN7" s="664"/>
      <c r="DO7" s="664"/>
      <c r="DP7" s="665"/>
      <c r="DQ7" s="669">
        <v>26253567</v>
      </c>
      <c r="DR7" s="664"/>
      <c r="DS7" s="664"/>
      <c r="DT7" s="664"/>
      <c r="DU7" s="664"/>
      <c r="DV7" s="664"/>
      <c r="DW7" s="664"/>
      <c r="DX7" s="664"/>
      <c r="DY7" s="664"/>
      <c r="DZ7" s="664"/>
      <c r="EA7" s="664"/>
      <c r="EB7" s="664"/>
      <c r="EC7" s="704"/>
    </row>
    <row r="8" spans="2:143" ht="11.25" customHeight="1" x14ac:dyDescent="0.2">
      <c r="B8" s="658" t="s">
        <v>238</v>
      </c>
      <c r="C8" s="659"/>
      <c r="D8" s="659"/>
      <c r="E8" s="659"/>
      <c r="F8" s="659"/>
      <c r="G8" s="659"/>
      <c r="H8" s="659"/>
      <c r="I8" s="659"/>
      <c r="J8" s="659"/>
      <c r="K8" s="659"/>
      <c r="L8" s="659"/>
      <c r="M8" s="659"/>
      <c r="N8" s="659"/>
      <c r="O8" s="659"/>
      <c r="P8" s="659"/>
      <c r="Q8" s="660"/>
      <c r="R8" s="661">
        <v>300975</v>
      </c>
      <c r="S8" s="664"/>
      <c r="T8" s="664"/>
      <c r="U8" s="664"/>
      <c r="V8" s="664"/>
      <c r="W8" s="664"/>
      <c r="X8" s="664"/>
      <c r="Y8" s="665"/>
      <c r="Z8" s="723">
        <v>0.1</v>
      </c>
      <c r="AA8" s="723"/>
      <c r="AB8" s="723"/>
      <c r="AC8" s="723"/>
      <c r="AD8" s="724">
        <v>300975</v>
      </c>
      <c r="AE8" s="724"/>
      <c r="AF8" s="724"/>
      <c r="AG8" s="724"/>
      <c r="AH8" s="724"/>
      <c r="AI8" s="724"/>
      <c r="AJ8" s="724"/>
      <c r="AK8" s="724"/>
      <c r="AL8" s="666">
        <v>0.2</v>
      </c>
      <c r="AM8" s="667"/>
      <c r="AN8" s="667"/>
      <c r="AO8" s="725"/>
      <c r="AP8" s="658" t="s">
        <v>239</v>
      </c>
      <c r="AQ8" s="659"/>
      <c r="AR8" s="659"/>
      <c r="AS8" s="659"/>
      <c r="AT8" s="659"/>
      <c r="AU8" s="659"/>
      <c r="AV8" s="659"/>
      <c r="AW8" s="659"/>
      <c r="AX8" s="659"/>
      <c r="AY8" s="659"/>
      <c r="AZ8" s="659"/>
      <c r="BA8" s="659"/>
      <c r="BB8" s="659"/>
      <c r="BC8" s="659"/>
      <c r="BD8" s="659"/>
      <c r="BE8" s="659"/>
      <c r="BF8" s="660"/>
      <c r="BG8" s="661">
        <v>1224673</v>
      </c>
      <c r="BH8" s="664"/>
      <c r="BI8" s="664"/>
      <c r="BJ8" s="664"/>
      <c r="BK8" s="664"/>
      <c r="BL8" s="664"/>
      <c r="BM8" s="664"/>
      <c r="BN8" s="665"/>
      <c r="BO8" s="723">
        <v>1.1000000000000001</v>
      </c>
      <c r="BP8" s="723"/>
      <c r="BQ8" s="723"/>
      <c r="BR8" s="723"/>
      <c r="BS8" s="669" t="s">
        <v>182</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140011836</v>
      </c>
      <c r="CS8" s="664"/>
      <c r="CT8" s="664"/>
      <c r="CU8" s="664"/>
      <c r="CV8" s="664"/>
      <c r="CW8" s="664"/>
      <c r="CX8" s="664"/>
      <c r="CY8" s="665"/>
      <c r="CZ8" s="723">
        <v>36.6</v>
      </c>
      <c r="DA8" s="723"/>
      <c r="DB8" s="723"/>
      <c r="DC8" s="723"/>
      <c r="DD8" s="669">
        <v>2121099</v>
      </c>
      <c r="DE8" s="664"/>
      <c r="DF8" s="664"/>
      <c r="DG8" s="664"/>
      <c r="DH8" s="664"/>
      <c r="DI8" s="664"/>
      <c r="DJ8" s="664"/>
      <c r="DK8" s="664"/>
      <c r="DL8" s="664"/>
      <c r="DM8" s="664"/>
      <c r="DN8" s="664"/>
      <c r="DO8" s="664"/>
      <c r="DP8" s="665"/>
      <c r="DQ8" s="669">
        <v>61550542</v>
      </c>
      <c r="DR8" s="664"/>
      <c r="DS8" s="664"/>
      <c r="DT8" s="664"/>
      <c r="DU8" s="664"/>
      <c r="DV8" s="664"/>
      <c r="DW8" s="664"/>
      <c r="DX8" s="664"/>
      <c r="DY8" s="664"/>
      <c r="DZ8" s="664"/>
      <c r="EA8" s="664"/>
      <c r="EB8" s="664"/>
      <c r="EC8" s="704"/>
    </row>
    <row r="9" spans="2:143" ht="11.25" customHeight="1" x14ac:dyDescent="0.2">
      <c r="B9" s="658" t="s">
        <v>241</v>
      </c>
      <c r="C9" s="659"/>
      <c r="D9" s="659"/>
      <c r="E9" s="659"/>
      <c r="F9" s="659"/>
      <c r="G9" s="659"/>
      <c r="H9" s="659"/>
      <c r="I9" s="659"/>
      <c r="J9" s="659"/>
      <c r="K9" s="659"/>
      <c r="L9" s="659"/>
      <c r="M9" s="659"/>
      <c r="N9" s="659"/>
      <c r="O9" s="659"/>
      <c r="P9" s="659"/>
      <c r="Q9" s="660"/>
      <c r="R9" s="661">
        <v>234568</v>
      </c>
      <c r="S9" s="664"/>
      <c r="T9" s="664"/>
      <c r="U9" s="664"/>
      <c r="V9" s="664"/>
      <c r="W9" s="664"/>
      <c r="X9" s="664"/>
      <c r="Y9" s="665"/>
      <c r="Z9" s="723">
        <v>0.1</v>
      </c>
      <c r="AA9" s="723"/>
      <c r="AB9" s="723"/>
      <c r="AC9" s="723"/>
      <c r="AD9" s="724">
        <v>234568</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47554327</v>
      </c>
      <c r="BH9" s="664"/>
      <c r="BI9" s="664"/>
      <c r="BJ9" s="664"/>
      <c r="BK9" s="664"/>
      <c r="BL9" s="664"/>
      <c r="BM9" s="664"/>
      <c r="BN9" s="665"/>
      <c r="BO9" s="723">
        <v>41.9</v>
      </c>
      <c r="BP9" s="723"/>
      <c r="BQ9" s="723"/>
      <c r="BR9" s="723"/>
      <c r="BS9" s="669" t="s">
        <v>182</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19946932</v>
      </c>
      <c r="CS9" s="664"/>
      <c r="CT9" s="664"/>
      <c r="CU9" s="664"/>
      <c r="CV9" s="664"/>
      <c r="CW9" s="664"/>
      <c r="CX9" s="664"/>
      <c r="CY9" s="665"/>
      <c r="CZ9" s="723">
        <v>5.2</v>
      </c>
      <c r="DA9" s="723"/>
      <c r="DB9" s="723"/>
      <c r="DC9" s="723"/>
      <c r="DD9" s="669">
        <v>1895591</v>
      </c>
      <c r="DE9" s="664"/>
      <c r="DF9" s="664"/>
      <c r="DG9" s="664"/>
      <c r="DH9" s="664"/>
      <c r="DI9" s="664"/>
      <c r="DJ9" s="664"/>
      <c r="DK9" s="664"/>
      <c r="DL9" s="664"/>
      <c r="DM9" s="664"/>
      <c r="DN9" s="664"/>
      <c r="DO9" s="664"/>
      <c r="DP9" s="665"/>
      <c r="DQ9" s="669">
        <v>13186612</v>
      </c>
      <c r="DR9" s="664"/>
      <c r="DS9" s="664"/>
      <c r="DT9" s="664"/>
      <c r="DU9" s="664"/>
      <c r="DV9" s="664"/>
      <c r="DW9" s="664"/>
      <c r="DX9" s="664"/>
      <c r="DY9" s="664"/>
      <c r="DZ9" s="664"/>
      <c r="EA9" s="664"/>
      <c r="EB9" s="664"/>
      <c r="EC9" s="704"/>
    </row>
    <row r="10" spans="2:143" ht="11.25" customHeight="1" x14ac:dyDescent="0.2">
      <c r="B10" s="658" t="s">
        <v>244</v>
      </c>
      <c r="C10" s="659"/>
      <c r="D10" s="659"/>
      <c r="E10" s="659"/>
      <c r="F10" s="659"/>
      <c r="G10" s="659"/>
      <c r="H10" s="659"/>
      <c r="I10" s="659"/>
      <c r="J10" s="659"/>
      <c r="K10" s="659"/>
      <c r="L10" s="659"/>
      <c r="M10" s="659"/>
      <c r="N10" s="659"/>
      <c r="O10" s="659"/>
      <c r="P10" s="659"/>
      <c r="Q10" s="660"/>
      <c r="R10" s="661">
        <v>241120</v>
      </c>
      <c r="S10" s="664"/>
      <c r="T10" s="664"/>
      <c r="U10" s="664"/>
      <c r="V10" s="664"/>
      <c r="W10" s="664"/>
      <c r="X10" s="664"/>
      <c r="Y10" s="665"/>
      <c r="Z10" s="723">
        <v>0.1</v>
      </c>
      <c r="AA10" s="723"/>
      <c r="AB10" s="723"/>
      <c r="AC10" s="723"/>
      <c r="AD10" s="724">
        <v>241120</v>
      </c>
      <c r="AE10" s="724"/>
      <c r="AF10" s="724"/>
      <c r="AG10" s="724"/>
      <c r="AH10" s="724"/>
      <c r="AI10" s="724"/>
      <c r="AJ10" s="724"/>
      <c r="AK10" s="724"/>
      <c r="AL10" s="666">
        <v>0.1</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2857200</v>
      </c>
      <c r="BH10" s="664"/>
      <c r="BI10" s="664"/>
      <c r="BJ10" s="664"/>
      <c r="BK10" s="664"/>
      <c r="BL10" s="664"/>
      <c r="BM10" s="664"/>
      <c r="BN10" s="665"/>
      <c r="BO10" s="723">
        <v>2.5</v>
      </c>
      <c r="BP10" s="723"/>
      <c r="BQ10" s="723"/>
      <c r="BR10" s="723"/>
      <c r="BS10" s="669">
        <v>474969</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334322</v>
      </c>
      <c r="CS10" s="664"/>
      <c r="CT10" s="664"/>
      <c r="CU10" s="664"/>
      <c r="CV10" s="664"/>
      <c r="CW10" s="664"/>
      <c r="CX10" s="664"/>
      <c r="CY10" s="665"/>
      <c r="CZ10" s="723">
        <v>0.1</v>
      </c>
      <c r="DA10" s="723"/>
      <c r="DB10" s="723"/>
      <c r="DC10" s="723"/>
      <c r="DD10" s="669">
        <v>98995</v>
      </c>
      <c r="DE10" s="664"/>
      <c r="DF10" s="664"/>
      <c r="DG10" s="664"/>
      <c r="DH10" s="664"/>
      <c r="DI10" s="664"/>
      <c r="DJ10" s="664"/>
      <c r="DK10" s="664"/>
      <c r="DL10" s="664"/>
      <c r="DM10" s="664"/>
      <c r="DN10" s="664"/>
      <c r="DO10" s="664"/>
      <c r="DP10" s="665"/>
      <c r="DQ10" s="669">
        <v>230879</v>
      </c>
      <c r="DR10" s="664"/>
      <c r="DS10" s="664"/>
      <c r="DT10" s="664"/>
      <c r="DU10" s="664"/>
      <c r="DV10" s="664"/>
      <c r="DW10" s="664"/>
      <c r="DX10" s="664"/>
      <c r="DY10" s="664"/>
      <c r="DZ10" s="664"/>
      <c r="EA10" s="664"/>
      <c r="EB10" s="664"/>
      <c r="EC10" s="704"/>
    </row>
    <row r="11" spans="2:143" ht="11.25" customHeight="1" x14ac:dyDescent="0.2">
      <c r="B11" s="658" t="s">
        <v>247</v>
      </c>
      <c r="C11" s="659"/>
      <c r="D11" s="659"/>
      <c r="E11" s="659"/>
      <c r="F11" s="659"/>
      <c r="G11" s="659"/>
      <c r="H11" s="659"/>
      <c r="I11" s="659"/>
      <c r="J11" s="659"/>
      <c r="K11" s="659"/>
      <c r="L11" s="659"/>
      <c r="M11" s="659"/>
      <c r="N11" s="659"/>
      <c r="O11" s="659"/>
      <c r="P11" s="659"/>
      <c r="Q11" s="660"/>
      <c r="R11" s="661">
        <v>1613068</v>
      </c>
      <c r="S11" s="664"/>
      <c r="T11" s="664"/>
      <c r="U11" s="664"/>
      <c r="V11" s="664"/>
      <c r="W11" s="664"/>
      <c r="X11" s="664"/>
      <c r="Y11" s="665"/>
      <c r="Z11" s="723">
        <v>0.4</v>
      </c>
      <c r="AA11" s="723"/>
      <c r="AB11" s="723"/>
      <c r="AC11" s="723"/>
      <c r="AD11" s="724">
        <v>1613068</v>
      </c>
      <c r="AE11" s="724"/>
      <c r="AF11" s="724"/>
      <c r="AG11" s="724"/>
      <c r="AH11" s="724"/>
      <c r="AI11" s="724"/>
      <c r="AJ11" s="724"/>
      <c r="AK11" s="724"/>
      <c r="AL11" s="666">
        <v>0.9</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7297416</v>
      </c>
      <c r="BH11" s="664"/>
      <c r="BI11" s="664"/>
      <c r="BJ11" s="664"/>
      <c r="BK11" s="664"/>
      <c r="BL11" s="664"/>
      <c r="BM11" s="664"/>
      <c r="BN11" s="665"/>
      <c r="BO11" s="723">
        <v>6.4</v>
      </c>
      <c r="BP11" s="723"/>
      <c r="BQ11" s="723"/>
      <c r="BR11" s="723"/>
      <c r="BS11" s="669">
        <v>1443680</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7012475</v>
      </c>
      <c r="CS11" s="664"/>
      <c r="CT11" s="664"/>
      <c r="CU11" s="664"/>
      <c r="CV11" s="664"/>
      <c r="CW11" s="664"/>
      <c r="CX11" s="664"/>
      <c r="CY11" s="665"/>
      <c r="CZ11" s="723">
        <v>1.8</v>
      </c>
      <c r="DA11" s="723"/>
      <c r="DB11" s="723"/>
      <c r="DC11" s="723"/>
      <c r="DD11" s="669">
        <v>4021119</v>
      </c>
      <c r="DE11" s="664"/>
      <c r="DF11" s="664"/>
      <c r="DG11" s="664"/>
      <c r="DH11" s="664"/>
      <c r="DI11" s="664"/>
      <c r="DJ11" s="664"/>
      <c r="DK11" s="664"/>
      <c r="DL11" s="664"/>
      <c r="DM11" s="664"/>
      <c r="DN11" s="664"/>
      <c r="DO11" s="664"/>
      <c r="DP11" s="665"/>
      <c r="DQ11" s="669">
        <v>2644557</v>
      </c>
      <c r="DR11" s="664"/>
      <c r="DS11" s="664"/>
      <c r="DT11" s="664"/>
      <c r="DU11" s="664"/>
      <c r="DV11" s="664"/>
      <c r="DW11" s="664"/>
      <c r="DX11" s="664"/>
      <c r="DY11" s="664"/>
      <c r="DZ11" s="664"/>
      <c r="EA11" s="664"/>
      <c r="EB11" s="664"/>
      <c r="EC11" s="704"/>
    </row>
    <row r="12" spans="2:143" ht="11.25" customHeight="1" x14ac:dyDescent="0.2">
      <c r="B12" s="658" t="s">
        <v>250</v>
      </c>
      <c r="C12" s="659"/>
      <c r="D12" s="659"/>
      <c r="E12" s="659"/>
      <c r="F12" s="659"/>
      <c r="G12" s="659"/>
      <c r="H12" s="659"/>
      <c r="I12" s="659"/>
      <c r="J12" s="659"/>
      <c r="K12" s="659"/>
      <c r="L12" s="659"/>
      <c r="M12" s="659"/>
      <c r="N12" s="659"/>
      <c r="O12" s="659"/>
      <c r="P12" s="659"/>
      <c r="Q12" s="660"/>
      <c r="R12" s="661">
        <v>14370978</v>
      </c>
      <c r="S12" s="664"/>
      <c r="T12" s="664"/>
      <c r="U12" s="664"/>
      <c r="V12" s="664"/>
      <c r="W12" s="664"/>
      <c r="X12" s="664"/>
      <c r="Y12" s="665"/>
      <c r="Z12" s="723">
        <v>3.7</v>
      </c>
      <c r="AA12" s="723"/>
      <c r="AB12" s="723"/>
      <c r="AC12" s="723"/>
      <c r="AD12" s="724">
        <v>14370978</v>
      </c>
      <c r="AE12" s="724"/>
      <c r="AF12" s="724"/>
      <c r="AG12" s="724"/>
      <c r="AH12" s="724"/>
      <c r="AI12" s="724"/>
      <c r="AJ12" s="724"/>
      <c r="AK12" s="724"/>
      <c r="AL12" s="666">
        <v>8.1999999999999993</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40115418</v>
      </c>
      <c r="BH12" s="664"/>
      <c r="BI12" s="664"/>
      <c r="BJ12" s="664"/>
      <c r="BK12" s="664"/>
      <c r="BL12" s="664"/>
      <c r="BM12" s="664"/>
      <c r="BN12" s="665"/>
      <c r="BO12" s="723">
        <v>35.4</v>
      </c>
      <c r="BP12" s="723"/>
      <c r="BQ12" s="723"/>
      <c r="BR12" s="723"/>
      <c r="BS12" s="669" t="s">
        <v>182</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14982731</v>
      </c>
      <c r="CS12" s="664"/>
      <c r="CT12" s="664"/>
      <c r="CU12" s="664"/>
      <c r="CV12" s="664"/>
      <c r="CW12" s="664"/>
      <c r="CX12" s="664"/>
      <c r="CY12" s="665"/>
      <c r="CZ12" s="723">
        <v>3.9</v>
      </c>
      <c r="DA12" s="723"/>
      <c r="DB12" s="723"/>
      <c r="DC12" s="723"/>
      <c r="DD12" s="669">
        <v>8761746</v>
      </c>
      <c r="DE12" s="664"/>
      <c r="DF12" s="664"/>
      <c r="DG12" s="664"/>
      <c r="DH12" s="664"/>
      <c r="DI12" s="664"/>
      <c r="DJ12" s="664"/>
      <c r="DK12" s="664"/>
      <c r="DL12" s="664"/>
      <c r="DM12" s="664"/>
      <c r="DN12" s="664"/>
      <c r="DO12" s="664"/>
      <c r="DP12" s="665"/>
      <c r="DQ12" s="669">
        <v>3112505</v>
      </c>
      <c r="DR12" s="664"/>
      <c r="DS12" s="664"/>
      <c r="DT12" s="664"/>
      <c r="DU12" s="664"/>
      <c r="DV12" s="664"/>
      <c r="DW12" s="664"/>
      <c r="DX12" s="664"/>
      <c r="DY12" s="664"/>
      <c r="DZ12" s="664"/>
      <c r="EA12" s="664"/>
      <c r="EB12" s="664"/>
      <c r="EC12" s="704"/>
    </row>
    <row r="13" spans="2:143" ht="11.25" customHeight="1" x14ac:dyDescent="0.2">
      <c r="B13" s="658" t="s">
        <v>253</v>
      </c>
      <c r="C13" s="659"/>
      <c r="D13" s="659"/>
      <c r="E13" s="659"/>
      <c r="F13" s="659"/>
      <c r="G13" s="659"/>
      <c r="H13" s="659"/>
      <c r="I13" s="659"/>
      <c r="J13" s="659"/>
      <c r="K13" s="659"/>
      <c r="L13" s="659"/>
      <c r="M13" s="659"/>
      <c r="N13" s="659"/>
      <c r="O13" s="659"/>
      <c r="P13" s="659"/>
      <c r="Q13" s="660"/>
      <c r="R13" s="661">
        <v>11022</v>
      </c>
      <c r="S13" s="664"/>
      <c r="T13" s="664"/>
      <c r="U13" s="664"/>
      <c r="V13" s="664"/>
      <c r="W13" s="664"/>
      <c r="X13" s="664"/>
      <c r="Y13" s="665"/>
      <c r="Z13" s="723">
        <v>0</v>
      </c>
      <c r="AA13" s="723"/>
      <c r="AB13" s="723"/>
      <c r="AC13" s="723"/>
      <c r="AD13" s="724">
        <v>11022</v>
      </c>
      <c r="AE13" s="724"/>
      <c r="AF13" s="724"/>
      <c r="AG13" s="724"/>
      <c r="AH13" s="724"/>
      <c r="AI13" s="724"/>
      <c r="AJ13" s="724"/>
      <c r="AK13" s="724"/>
      <c r="AL13" s="666">
        <v>0</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39805291</v>
      </c>
      <c r="BH13" s="664"/>
      <c r="BI13" s="664"/>
      <c r="BJ13" s="664"/>
      <c r="BK13" s="664"/>
      <c r="BL13" s="664"/>
      <c r="BM13" s="664"/>
      <c r="BN13" s="665"/>
      <c r="BO13" s="723">
        <v>35.1</v>
      </c>
      <c r="BP13" s="723"/>
      <c r="BQ13" s="723"/>
      <c r="BR13" s="723"/>
      <c r="BS13" s="669" t="s">
        <v>182</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50156143</v>
      </c>
      <c r="CS13" s="664"/>
      <c r="CT13" s="664"/>
      <c r="CU13" s="664"/>
      <c r="CV13" s="664"/>
      <c r="CW13" s="664"/>
      <c r="CX13" s="664"/>
      <c r="CY13" s="665"/>
      <c r="CZ13" s="723">
        <v>13.1</v>
      </c>
      <c r="DA13" s="723"/>
      <c r="DB13" s="723"/>
      <c r="DC13" s="723"/>
      <c r="DD13" s="669">
        <v>32021019</v>
      </c>
      <c r="DE13" s="664"/>
      <c r="DF13" s="664"/>
      <c r="DG13" s="664"/>
      <c r="DH13" s="664"/>
      <c r="DI13" s="664"/>
      <c r="DJ13" s="664"/>
      <c r="DK13" s="664"/>
      <c r="DL13" s="664"/>
      <c r="DM13" s="664"/>
      <c r="DN13" s="664"/>
      <c r="DO13" s="664"/>
      <c r="DP13" s="665"/>
      <c r="DQ13" s="669">
        <v>20538816</v>
      </c>
      <c r="DR13" s="664"/>
      <c r="DS13" s="664"/>
      <c r="DT13" s="664"/>
      <c r="DU13" s="664"/>
      <c r="DV13" s="664"/>
      <c r="DW13" s="664"/>
      <c r="DX13" s="664"/>
      <c r="DY13" s="664"/>
      <c r="DZ13" s="664"/>
      <c r="EA13" s="664"/>
      <c r="EB13" s="664"/>
      <c r="EC13" s="704"/>
    </row>
    <row r="14" spans="2:143" ht="11.25" customHeight="1" x14ac:dyDescent="0.2">
      <c r="B14" s="658" t="s">
        <v>256</v>
      </c>
      <c r="C14" s="659"/>
      <c r="D14" s="659"/>
      <c r="E14" s="659"/>
      <c r="F14" s="659"/>
      <c r="G14" s="659"/>
      <c r="H14" s="659"/>
      <c r="I14" s="659"/>
      <c r="J14" s="659"/>
      <c r="K14" s="659"/>
      <c r="L14" s="659"/>
      <c r="M14" s="659"/>
      <c r="N14" s="659"/>
      <c r="O14" s="659"/>
      <c r="P14" s="659"/>
      <c r="Q14" s="660"/>
      <c r="R14" s="661" t="s">
        <v>257</v>
      </c>
      <c r="S14" s="664"/>
      <c r="T14" s="664"/>
      <c r="U14" s="664"/>
      <c r="V14" s="664"/>
      <c r="W14" s="664"/>
      <c r="X14" s="664"/>
      <c r="Y14" s="665"/>
      <c r="Z14" s="723" t="s">
        <v>182</v>
      </c>
      <c r="AA14" s="723"/>
      <c r="AB14" s="723"/>
      <c r="AC14" s="723"/>
      <c r="AD14" s="724" t="s">
        <v>182</v>
      </c>
      <c r="AE14" s="724"/>
      <c r="AF14" s="724"/>
      <c r="AG14" s="724"/>
      <c r="AH14" s="724"/>
      <c r="AI14" s="724"/>
      <c r="AJ14" s="724"/>
      <c r="AK14" s="724"/>
      <c r="AL14" s="666" t="s">
        <v>182</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1768583</v>
      </c>
      <c r="BH14" s="664"/>
      <c r="BI14" s="664"/>
      <c r="BJ14" s="664"/>
      <c r="BK14" s="664"/>
      <c r="BL14" s="664"/>
      <c r="BM14" s="664"/>
      <c r="BN14" s="665"/>
      <c r="BO14" s="723">
        <v>1.6</v>
      </c>
      <c r="BP14" s="723"/>
      <c r="BQ14" s="723"/>
      <c r="BR14" s="723"/>
      <c r="BS14" s="669" t="s">
        <v>257</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8735009</v>
      </c>
      <c r="CS14" s="664"/>
      <c r="CT14" s="664"/>
      <c r="CU14" s="664"/>
      <c r="CV14" s="664"/>
      <c r="CW14" s="664"/>
      <c r="CX14" s="664"/>
      <c r="CY14" s="665"/>
      <c r="CZ14" s="723">
        <v>2.2999999999999998</v>
      </c>
      <c r="DA14" s="723"/>
      <c r="DB14" s="723"/>
      <c r="DC14" s="723"/>
      <c r="DD14" s="669">
        <v>1244974</v>
      </c>
      <c r="DE14" s="664"/>
      <c r="DF14" s="664"/>
      <c r="DG14" s="664"/>
      <c r="DH14" s="664"/>
      <c r="DI14" s="664"/>
      <c r="DJ14" s="664"/>
      <c r="DK14" s="664"/>
      <c r="DL14" s="664"/>
      <c r="DM14" s="664"/>
      <c r="DN14" s="664"/>
      <c r="DO14" s="664"/>
      <c r="DP14" s="665"/>
      <c r="DQ14" s="669">
        <v>6977073</v>
      </c>
      <c r="DR14" s="664"/>
      <c r="DS14" s="664"/>
      <c r="DT14" s="664"/>
      <c r="DU14" s="664"/>
      <c r="DV14" s="664"/>
      <c r="DW14" s="664"/>
      <c r="DX14" s="664"/>
      <c r="DY14" s="664"/>
      <c r="DZ14" s="664"/>
      <c r="EA14" s="664"/>
      <c r="EB14" s="664"/>
      <c r="EC14" s="704"/>
    </row>
    <row r="15" spans="2:143" ht="11.25" customHeight="1" x14ac:dyDescent="0.2">
      <c r="B15" s="658" t="s">
        <v>260</v>
      </c>
      <c r="C15" s="659"/>
      <c r="D15" s="659"/>
      <c r="E15" s="659"/>
      <c r="F15" s="659"/>
      <c r="G15" s="659"/>
      <c r="H15" s="659"/>
      <c r="I15" s="659"/>
      <c r="J15" s="659"/>
      <c r="K15" s="659"/>
      <c r="L15" s="659"/>
      <c r="M15" s="659"/>
      <c r="N15" s="659"/>
      <c r="O15" s="659"/>
      <c r="P15" s="659"/>
      <c r="Q15" s="660"/>
      <c r="R15" s="661">
        <v>513782</v>
      </c>
      <c r="S15" s="664"/>
      <c r="T15" s="664"/>
      <c r="U15" s="664"/>
      <c r="V15" s="664"/>
      <c r="W15" s="664"/>
      <c r="X15" s="664"/>
      <c r="Y15" s="665"/>
      <c r="Z15" s="723">
        <v>0.1</v>
      </c>
      <c r="AA15" s="723"/>
      <c r="AB15" s="723"/>
      <c r="AC15" s="723"/>
      <c r="AD15" s="724">
        <v>513782</v>
      </c>
      <c r="AE15" s="724"/>
      <c r="AF15" s="724"/>
      <c r="AG15" s="724"/>
      <c r="AH15" s="724"/>
      <c r="AI15" s="724"/>
      <c r="AJ15" s="724"/>
      <c r="AK15" s="724"/>
      <c r="AL15" s="666">
        <v>0.3</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5069394</v>
      </c>
      <c r="BH15" s="664"/>
      <c r="BI15" s="664"/>
      <c r="BJ15" s="664"/>
      <c r="BK15" s="664"/>
      <c r="BL15" s="664"/>
      <c r="BM15" s="664"/>
      <c r="BN15" s="665"/>
      <c r="BO15" s="723">
        <v>4.5</v>
      </c>
      <c r="BP15" s="723"/>
      <c r="BQ15" s="723"/>
      <c r="BR15" s="723"/>
      <c r="BS15" s="669" t="s">
        <v>257</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64560472</v>
      </c>
      <c r="CS15" s="664"/>
      <c r="CT15" s="664"/>
      <c r="CU15" s="664"/>
      <c r="CV15" s="664"/>
      <c r="CW15" s="664"/>
      <c r="CX15" s="664"/>
      <c r="CY15" s="665"/>
      <c r="CZ15" s="723">
        <v>16.899999999999999</v>
      </c>
      <c r="DA15" s="723"/>
      <c r="DB15" s="723"/>
      <c r="DC15" s="723"/>
      <c r="DD15" s="669">
        <v>5705192</v>
      </c>
      <c r="DE15" s="664"/>
      <c r="DF15" s="664"/>
      <c r="DG15" s="664"/>
      <c r="DH15" s="664"/>
      <c r="DI15" s="664"/>
      <c r="DJ15" s="664"/>
      <c r="DK15" s="664"/>
      <c r="DL15" s="664"/>
      <c r="DM15" s="664"/>
      <c r="DN15" s="664"/>
      <c r="DO15" s="664"/>
      <c r="DP15" s="665"/>
      <c r="DQ15" s="669">
        <v>46152898</v>
      </c>
      <c r="DR15" s="664"/>
      <c r="DS15" s="664"/>
      <c r="DT15" s="664"/>
      <c r="DU15" s="664"/>
      <c r="DV15" s="664"/>
      <c r="DW15" s="664"/>
      <c r="DX15" s="664"/>
      <c r="DY15" s="664"/>
      <c r="DZ15" s="664"/>
      <c r="EA15" s="664"/>
      <c r="EB15" s="664"/>
      <c r="EC15" s="704"/>
    </row>
    <row r="16" spans="2:143" ht="11.25" customHeight="1" x14ac:dyDescent="0.2">
      <c r="B16" s="658" t="s">
        <v>263</v>
      </c>
      <c r="C16" s="659"/>
      <c r="D16" s="659"/>
      <c r="E16" s="659"/>
      <c r="F16" s="659"/>
      <c r="G16" s="659"/>
      <c r="H16" s="659"/>
      <c r="I16" s="659"/>
      <c r="J16" s="659"/>
      <c r="K16" s="659"/>
      <c r="L16" s="659"/>
      <c r="M16" s="659"/>
      <c r="N16" s="659"/>
      <c r="O16" s="659"/>
      <c r="P16" s="659"/>
      <c r="Q16" s="660"/>
      <c r="R16" s="661">
        <v>2987128</v>
      </c>
      <c r="S16" s="664"/>
      <c r="T16" s="664"/>
      <c r="U16" s="664"/>
      <c r="V16" s="664"/>
      <c r="W16" s="664"/>
      <c r="X16" s="664"/>
      <c r="Y16" s="665"/>
      <c r="Z16" s="723">
        <v>0.8</v>
      </c>
      <c r="AA16" s="723"/>
      <c r="AB16" s="723"/>
      <c r="AC16" s="723"/>
      <c r="AD16" s="724">
        <v>2987128</v>
      </c>
      <c r="AE16" s="724"/>
      <c r="AF16" s="724"/>
      <c r="AG16" s="724"/>
      <c r="AH16" s="724"/>
      <c r="AI16" s="724"/>
      <c r="AJ16" s="724"/>
      <c r="AK16" s="724"/>
      <c r="AL16" s="666">
        <v>1.7</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257</v>
      </c>
      <c r="BH16" s="664"/>
      <c r="BI16" s="664"/>
      <c r="BJ16" s="664"/>
      <c r="BK16" s="664"/>
      <c r="BL16" s="664"/>
      <c r="BM16" s="664"/>
      <c r="BN16" s="665"/>
      <c r="BO16" s="723" t="s">
        <v>182</v>
      </c>
      <c r="BP16" s="723"/>
      <c r="BQ16" s="723"/>
      <c r="BR16" s="723"/>
      <c r="BS16" s="669" t="s">
        <v>182</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13094755</v>
      </c>
      <c r="CS16" s="664"/>
      <c r="CT16" s="664"/>
      <c r="CU16" s="664"/>
      <c r="CV16" s="664"/>
      <c r="CW16" s="664"/>
      <c r="CX16" s="664"/>
      <c r="CY16" s="665"/>
      <c r="CZ16" s="723">
        <v>3.4</v>
      </c>
      <c r="DA16" s="723"/>
      <c r="DB16" s="723"/>
      <c r="DC16" s="723"/>
      <c r="DD16" s="669" t="s">
        <v>182</v>
      </c>
      <c r="DE16" s="664"/>
      <c r="DF16" s="664"/>
      <c r="DG16" s="664"/>
      <c r="DH16" s="664"/>
      <c r="DI16" s="664"/>
      <c r="DJ16" s="664"/>
      <c r="DK16" s="664"/>
      <c r="DL16" s="664"/>
      <c r="DM16" s="664"/>
      <c r="DN16" s="664"/>
      <c r="DO16" s="664"/>
      <c r="DP16" s="665"/>
      <c r="DQ16" s="669">
        <v>181348</v>
      </c>
      <c r="DR16" s="664"/>
      <c r="DS16" s="664"/>
      <c r="DT16" s="664"/>
      <c r="DU16" s="664"/>
      <c r="DV16" s="664"/>
      <c r="DW16" s="664"/>
      <c r="DX16" s="664"/>
      <c r="DY16" s="664"/>
      <c r="DZ16" s="664"/>
      <c r="EA16" s="664"/>
      <c r="EB16" s="664"/>
      <c r="EC16" s="704"/>
    </row>
    <row r="17" spans="2:133" ht="11.25" customHeight="1" x14ac:dyDescent="0.2">
      <c r="B17" s="658" t="s">
        <v>266</v>
      </c>
      <c r="C17" s="659"/>
      <c r="D17" s="659"/>
      <c r="E17" s="659"/>
      <c r="F17" s="659"/>
      <c r="G17" s="659"/>
      <c r="H17" s="659"/>
      <c r="I17" s="659"/>
      <c r="J17" s="659"/>
      <c r="K17" s="659"/>
      <c r="L17" s="659"/>
      <c r="M17" s="659"/>
      <c r="N17" s="659"/>
      <c r="O17" s="659"/>
      <c r="P17" s="659"/>
      <c r="Q17" s="660"/>
      <c r="R17" s="661">
        <v>671014</v>
      </c>
      <c r="S17" s="664"/>
      <c r="T17" s="664"/>
      <c r="U17" s="664"/>
      <c r="V17" s="664"/>
      <c r="W17" s="664"/>
      <c r="X17" s="664"/>
      <c r="Y17" s="665"/>
      <c r="Z17" s="723">
        <v>0.2</v>
      </c>
      <c r="AA17" s="723"/>
      <c r="AB17" s="723"/>
      <c r="AC17" s="723"/>
      <c r="AD17" s="724">
        <v>671014</v>
      </c>
      <c r="AE17" s="724"/>
      <c r="AF17" s="724"/>
      <c r="AG17" s="724"/>
      <c r="AH17" s="724"/>
      <c r="AI17" s="724"/>
      <c r="AJ17" s="724"/>
      <c r="AK17" s="724"/>
      <c r="AL17" s="666">
        <v>0.4</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257</v>
      </c>
      <c r="BH17" s="664"/>
      <c r="BI17" s="664"/>
      <c r="BJ17" s="664"/>
      <c r="BK17" s="664"/>
      <c r="BL17" s="664"/>
      <c r="BM17" s="664"/>
      <c r="BN17" s="665"/>
      <c r="BO17" s="723" t="s">
        <v>257</v>
      </c>
      <c r="BP17" s="723"/>
      <c r="BQ17" s="723"/>
      <c r="BR17" s="723"/>
      <c r="BS17" s="669" t="s">
        <v>182</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31928293</v>
      </c>
      <c r="CS17" s="664"/>
      <c r="CT17" s="664"/>
      <c r="CU17" s="664"/>
      <c r="CV17" s="664"/>
      <c r="CW17" s="664"/>
      <c r="CX17" s="664"/>
      <c r="CY17" s="665"/>
      <c r="CZ17" s="723">
        <v>8.3000000000000007</v>
      </c>
      <c r="DA17" s="723"/>
      <c r="DB17" s="723"/>
      <c r="DC17" s="723"/>
      <c r="DD17" s="669" t="s">
        <v>182</v>
      </c>
      <c r="DE17" s="664"/>
      <c r="DF17" s="664"/>
      <c r="DG17" s="664"/>
      <c r="DH17" s="664"/>
      <c r="DI17" s="664"/>
      <c r="DJ17" s="664"/>
      <c r="DK17" s="664"/>
      <c r="DL17" s="664"/>
      <c r="DM17" s="664"/>
      <c r="DN17" s="664"/>
      <c r="DO17" s="664"/>
      <c r="DP17" s="665"/>
      <c r="DQ17" s="669">
        <v>29417703</v>
      </c>
      <c r="DR17" s="664"/>
      <c r="DS17" s="664"/>
      <c r="DT17" s="664"/>
      <c r="DU17" s="664"/>
      <c r="DV17" s="664"/>
      <c r="DW17" s="664"/>
      <c r="DX17" s="664"/>
      <c r="DY17" s="664"/>
      <c r="DZ17" s="664"/>
      <c r="EA17" s="664"/>
      <c r="EB17" s="664"/>
      <c r="EC17" s="704"/>
    </row>
    <row r="18" spans="2:133" ht="11.25" customHeight="1" x14ac:dyDescent="0.2">
      <c r="B18" s="658" t="s">
        <v>269</v>
      </c>
      <c r="C18" s="659"/>
      <c r="D18" s="659"/>
      <c r="E18" s="659"/>
      <c r="F18" s="659"/>
      <c r="G18" s="659"/>
      <c r="H18" s="659"/>
      <c r="I18" s="659"/>
      <c r="J18" s="659"/>
      <c r="K18" s="659"/>
      <c r="L18" s="659"/>
      <c r="M18" s="659"/>
      <c r="N18" s="659"/>
      <c r="O18" s="659"/>
      <c r="P18" s="659"/>
      <c r="Q18" s="660"/>
      <c r="R18" s="661">
        <v>46076085</v>
      </c>
      <c r="S18" s="664"/>
      <c r="T18" s="664"/>
      <c r="U18" s="664"/>
      <c r="V18" s="664"/>
      <c r="W18" s="664"/>
      <c r="X18" s="664"/>
      <c r="Y18" s="665"/>
      <c r="Z18" s="723">
        <v>11.7</v>
      </c>
      <c r="AA18" s="723"/>
      <c r="AB18" s="723"/>
      <c r="AC18" s="723"/>
      <c r="AD18" s="724">
        <v>42948666</v>
      </c>
      <c r="AE18" s="724"/>
      <c r="AF18" s="724"/>
      <c r="AG18" s="724"/>
      <c r="AH18" s="724"/>
      <c r="AI18" s="724"/>
      <c r="AJ18" s="724"/>
      <c r="AK18" s="724"/>
      <c r="AL18" s="666">
        <v>24.5</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257</v>
      </c>
      <c r="BH18" s="664"/>
      <c r="BI18" s="664"/>
      <c r="BJ18" s="664"/>
      <c r="BK18" s="664"/>
      <c r="BL18" s="664"/>
      <c r="BM18" s="664"/>
      <c r="BN18" s="665"/>
      <c r="BO18" s="723" t="s">
        <v>182</v>
      </c>
      <c r="BP18" s="723"/>
      <c r="BQ18" s="723"/>
      <c r="BR18" s="723"/>
      <c r="BS18" s="669" t="s">
        <v>182</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v>539200</v>
      </c>
      <c r="CS18" s="664"/>
      <c r="CT18" s="664"/>
      <c r="CU18" s="664"/>
      <c r="CV18" s="664"/>
      <c r="CW18" s="664"/>
      <c r="CX18" s="664"/>
      <c r="CY18" s="665"/>
      <c r="CZ18" s="723">
        <v>0.1</v>
      </c>
      <c r="DA18" s="723"/>
      <c r="DB18" s="723"/>
      <c r="DC18" s="723"/>
      <c r="DD18" s="669" t="s">
        <v>257</v>
      </c>
      <c r="DE18" s="664"/>
      <c r="DF18" s="664"/>
      <c r="DG18" s="664"/>
      <c r="DH18" s="664"/>
      <c r="DI18" s="664"/>
      <c r="DJ18" s="664"/>
      <c r="DK18" s="664"/>
      <c r="DL18" s="664"/>
      <c r="DM18" s="664"/>
      <c r="DN18" s="664"/>
      <c r="DO18" s="664"/>
      <c r="DP18" s="665"/>
      <c r="DQ18" s="669">
        <v>539200</v>
      </c>
      <c r="DR18" s="664"/>
      <c r="DS18" s="664"/>
      <c r="DT18" s="664"/>
      <c r="DU18" s="664"/>
      <c r="DV18" s="664"/>
      <c r="DW18" s="664"/>
      <c r="DX18" s="664"/>
      <c r="DY18" s="664"/>
      <c r="DZ18" s="664"/>
      <c r="EA18" s="664"/>
      <c r="EB18" s="664"/>
      <c r="EC18" s="704"/>
    </row>
    <row r="19" spans="2:133" ht="11.25" customHeight="1" x14ac:dyDescent="0.2">
      <c r="B19" s="658" t="s">
        <v>272</v>
      </c>
      <c r="C19" s="659"/>
      <c r="D19" s="659"/>
      <c r="E19" s="659"/>
      <c r="F19" s="659"/>
      <c r="G19" s="659"/>
      <c r="H19" s="659"/>
      <c r="I19" s="659"/>
      <c r="J19" s="659"/>
      <c r="K19" s="659"/>
      <c r="L19" s="659"/>
      <c r="M19" s="659"/>
      <c r="N19" s="659"/>
      <c r="O19" s="659"/>
      <c r="P19" s="659"/>
      <c r="Q19" s="660"/>
      <c r="R19" s="661">
        <v>42948666</v>
      </c>
      <c r="S19" s="664"/>
      <c r="T19" s="664"/>
      <c r="U19" s="664"/>
      <c r="V19" s="664"/>
      <c r="W19" s="664"/>
      <c r="X19" s="664"/>
      <c r="Y19" s="665"/>
      <c r="Z19" s="723">
        <v>10.9</v>
      </c>
      <c r="AA19" s="723"/>
      <c r="AB19" s="723"/>
      <c r="AC19" s="723"/>
      <c r="AD19" s="724">
        <v>42948666</v>
      </c>
      <c r="AE19" s="724"/>
      <c r="AF19" s="724"/>
      <c r="AG19" s="724"/>
      <c r="AH19" s="724"/>
      <c r="AI19" s="724"/>
      <c r="AJ19" s="724"/>
      <c r="AK19" s="724"/>
      <c r="AL19" s="666">
        <v>24.5</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7546622</v>
      </c>
      <c r="BH19" s="664"/>
      <c r="BI19" s="664"/>
      <c r="BJ19" s="664"/>
      <c r="BK19" s="664"/>
      <c r="BL19" s="664"/>
      <c r="BM19" s="664"/>
      <c r="BN19" s="665"/>
      <c r="BO19" s="723">
        <v>6.7</v>
      </c>
      <c r="BP19" s="723"/>
      <c r="BQ19" s="723"/>
      <c r="BR19" s="723"/>
      <c r="BS19" s="669" t="s">
        <v>182</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182</v>
      </c>
      <c r="CS19" s="664"/>
      <c r="CT19" s="664"/>
      <c r="CU19" s="664"/>
      <c r="CV19" s="664"/>
      <c r="CW19" s="664"/>
      <c r="CX19" s="664"/>
      <c r="CY19" s="665"/>
      <c r="CZ19" s="723" t="s">
        <v>257</v>
      </c>
      <c r="DA19" s="723"/>
      <c r="DB19" s="723"/>
      <c r="DC19" s="723"/>
      <c r="DD19" s="669" t="s">
        <v>182</v>
      </c>
      <c r="DE19" s="664"/>
      <c r="DF19" s="664"/>
      <c r="DG19" s="664"/>
      <c r="DH19" s="664"/>
      <c r="DI19" s="664"/>
      <c r="DJ19" s="664"/>
      <c r="DK19" s="664"/>
      <c r="DL19" s="664"/>
      <c r="DM19" s="664"/>
      <c r="DN19" s="664"/>
      <c r="DO19" s="664"/>
      <c r="DP19" s="665"/>
      <c r="DQ19" s="669" t="s">
        <v>182</v>
      </c>
      <c r="DR19" s="664"/>
      <c r="DS19" s="664"/>
      <c r="DT19" s="664"/>
      <c r="DU19" s="664"/>
      <c r="DV19" s="664"/>
      <c r="DW19" s="664"/>
      <c r="DX19" s="664"/>
      <c r="DY19" s="664"/>
      <c r="DZ19" s="664"/>
      <c r="EA19" s="664"/>
      <c r="EB19" s="664"/>
      <c r="EC19" s="704"/>
    </row>
    <row r="20" spans="2:133" ht="11.25" customHeight="1" x14ac:dyDescent="0.2">
      <c r="B20" s="658" t="s">
        <v>275</v>
      </c>
      <c r="C20" s="659"/>
      <c r="D20" s="659"/>
      <c r="E20" s="659"/>
      <c r="F20" s="659"/>
      <c r="G20" s="659"/>
      <c r="H20" s="659"/>
      <c r="I20" s="659"/>
      <c r="J20" s="659"/>
      <c r="K20" s="659"/>
      <c r="L20" s="659"/>
      <c r="M20" s="659"/>
      <c r="N20" s="659"/>
      <c r="O20" s="659"/>
      <c r="P20" s="659"/>
      <c r="Q20" s="660"/>
      <c r="R20" s="661">
        <v>3127419</v>
      </c>
      <c r="S20" s="664"/>
      <c r="T20" s="664"/>
      <c r="U20" s="664"/>
      <c r="V20" s="664"/>
      <c r="W20" s="664"/>
      <c r="X20" s="664"/>
      <c r="Y20" s="665"/>
      <c r="Z20" s="723">
        <v>0.8</v>
      </c>
      <c r="AA20" s="723"/>
      <c r="AB20" s="723"/>
      <c r="AC20" s="723"/>
      <c r="AD20" s="724" t="s">
        <v>182</v>
      </c>
      <c r="AE20" s="724"/>
      <c r="AF20" s="724"/>
      <c r="AG20" s="724"/>
      <c r="AH20" s="724"/>
      <c r="AI20" s="724"/>
      <c r="AJ20" s="724"/>
      <c r="AK20" s="724"/>
      <c r="AL20" s="666" t="s">
        <v>182</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7546622</v>
      </c>
      <c r="BH20" s="664"/>
      <c r="BI20" s="664"/>
      <c r="BJ20" s="664"/>
      <c r="BK20" s="664"/>
      <c r="BL20" s="664"/>
      <c r="BM20" s="664"/>
      <c r="BN20" s="665"/>
      <c r="BO20" s="723">
        <v>6.7</v>
      </c>
      <c r="BP20" s="723"/>
      <c r="BQ20" s="723"/>
      <c r="BR20" s="723"/>
      <c r="BS20" s="669" t="s">
        <v>257</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382888282</v>
      </c>
      <c r="CS20" s="664"/>
      <c r="CT20" s="664"/>
      <c r="CU20" s="664"/>
      <c r="CV20" s="664"/>
      <c r="CW20" s="664"/>
      <c r="CX20" s="664"/>
      <c r="CY20" s="665"/>
      <c r="CZ20" s="723">
        <v>100</v>
      </c>
      <c r="DA20" s="723"/>
      <c r="DB20" s="723"/>
      <c r="DC20" s="723"/>
      <c r="DD20" s="669">
        <v>56990471</v>
      </c>
      <c r="DE20" s="664"/>
      <c r="DF20" s="664"/>
      <c r="DG20" s="664"/>
      <c r="DH20" s="664"/>
      <c r="DI20" s="664"/>
      <c r="DJ20" s="664"/>
      <c r="DK20" s="664"/>
      <c r="DL20" s="664"/>
      <c r="DM20" s="664"/>
      <c r="DN20" s="664"/>
      <c r="DO20" s="664"/>
      <c r="DP20" s="665"/>
      <c r="DQ20" s="669">
        <v>211881114</v>
      </c>
      <c r="DR20" s="664"/>
      <c r="DS20" s="664"/>
      <c r="DT20" s="664"/>
      <c r="DU20" s="664"/>
      <c r="DV20" s="664"/>
      <c r="DW20" s="664"/>
      <c r="DX20" s="664"/>
      <c r="DY20" s="664"/>
      <c r="DZ20" s="664"/>
      <c r="EA20" s="664"/>
      <c r="EB20" s="664"/>
      <c r="EC20" s="704"/>
    </row>
    <row r="21" spans="2:133" ht="11.25" customHeight="1" x14ac:dyDescent="0.2">
      <c r="B21" s="658" t="s">
        <v>278</v>
      </c>
      <c r="C21" s="659"/>
      <c r="D21" s="659"/>
      <c r="E21" s="659"/>
      <c r="F21" s="659"/>
      <c r="G21" s="659"/>
      <c r="H21" s="659"/>
      <c r="I21" s="659"/>
      <c r="J21" s="659"/>
      <c r="K21" s="659"/>
      <c r="L21" s="659"/>
      <c r="M21" s="659"/>
      <c r="N21" s="659"/>
      <c r="O21" s="659"/>
      <c r="P21" s="659"/>
      <c r="Q21" s="660"/>
      <c r="R21" s="661" t="s">
        <v>182</v>
      </c>
      <c r="S21" s="664"/>
      <c r="T21" s="664"/>
      <c r="U21" s="664"/>
      <c r="V21" s="664"/>
      <c r="W21" s="664"/>
      <c r="X21" s="664"/>
      <c r="Y21" s="665"/>
      <c r="Z21" s="723" t="s">
        <v>257</v>
      </c>
      <c r="AA21" s="723"/>
      <c r="AB21" s="723"/>
      <c r="AC21" s="723"/>
      <c r="AD21" s="724" t="s">
        <v>182</v>
      </c>
      <c r="AE21" s="724"/>
      <c r="AF21" s="724"/>
      <c r="AG21" s="724"/>
      <c r="AH21" s="724"/>
      <c r="AI21" s="724"/>
      <c r="AJ21" s="724"/>
      <c r="AK21" s="724"/>
      <c r="AL21" s="666" t="s">
        <v>182</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20995</v>
      </c>
      <c r="BH21" s="664"/>
      <c r="BI21" s="664"/>
      <c r="BJ21" s="664"/>
      <c r="BK21" s="664"/>
      <c r="BL21" s="664"/>
      <c r="BM21" s="664"/>
      <c r="BN21" s="665"/>
      <c r="BO21" s="723">
        <v>0</v>
      </c>
      <c r="BP21" s="723"/>
      <c r="BQ21" s="723"/>
      <c r="BR21" s="723"/>
      <c r="BS21" s="669" t="s">
        <v>182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280</v>
      </c>
      <c r="C22" s="659"/>
      <c r="D22" s="659"/>
      <c r="E22" s="659"/>
      <c r="F22" s="659"/>
      <c r="G22" s="659"/>
      <c r="H22" s="659"/>
      <c r="I22" s="659"/>
      <c r="J22" s="659"/>
      <c r="K22" s="659"/>
      <c r="L22" s="659"/>
      <c r="M22" s="659"/>
      <c r="N22" s="659"/>
      <c r="O22" s="659"/>
      <c r="P22" s="659"/>
      <c r="Q22" s="660"/>
      <c r="R22" s="661">
        <v>182775365</v>
      </c>
      <c r="S22" s="664"/>
      <c r="T22" s="664"/>
      <c r="U22" s="664"/>
      <c r="V22" s="664"/>
      <c r="W22" s="664"/>
      <c r="X22" s="664"/>
      <c r="Y22" s="665"/>
      <c r="Z22" s="723">
        <v>46.4</v>
      </c>
      <c r="AA22" s="723"/>
      <c r="AB22" s="723"/>
      <c r="AC22" s="723"/>
      <c r="AD22" s="724">
        <v>174428852</v>
      </c>
      <c r="AE22" s="724"/>
      <c r="AF22" s="724"/>
      <c r="AG22" s="724"/>
      <c r="AH22" s="724"/>
      <c r="AI22" s="724"/>
      <c r="AJ22" s="724"/>
      <c r="AK22" s="724"/>
      <c r="AL22" s="666">
        <v>99.6</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v>2306533</v>
      </c>
      <c r="BH22" s="664"/>
      <c r="BI22" s="664"/>
      <c r="BJ22" s="664"/>
      <c r="BK22" s="664"/>
      <c r="BL22" s="664"/>
      <c r="BM22" s="664"/>
      <c r="BN22" s="665"/>
      <c r="BO22" s="723">
        <v>2</v>
      </c>
      <c r="BP22" s="723"/>
      <c r="BQ22" s="723"/>
      <c r="BR22" s="723"/>
      <c r="BS22" s="669" t="s">
        <v>257</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283</v>
      </c>
      <c r="C23" s="659"/>
      <c r="D23" s="659"/>
      <c r="E23" s="659"/>
      <c r="F23" s="659"/>
      <c r="G23" s="659"/>
      <c r="H23" s="659"/>
      <c r="I23" s="659"/>
      <c r="J23" s="659"/>
      <c r="K23" s="659"/>
      <c r="L23" s="659"/>
      <c r="M23" s="659"/>
      <c r="N23" s="659"/>
      <c r="O23" s="659"/>
      <c r="P23" s="659"/>
      <c r="Q23" s="660"/>
      <c r="R23" s="661">
        <v>243806</v>
      </c>
      <c r="S23" s="664"/>
      <c r="T23" s="664"/>
      <c r="U23" s="664"/>
      <c r="V23" s="664"/>
      <c r="W23" s="664"/>
      <c r="X23" s="664"/>
      <c r="Y23" s="665"/>
      <c r="Z23" s="723">
        <v>0.1</v>
      </c>
      <c r="AA23" s="723"/>
      <c r="AB23" s="723"/>
      <c r="AC23" s="723"/>
      <c r="AD23" s="724">
        <v>243806</v>
      </c>
      <c r="AE23" s="724"/>
      <c r="AF23" s="724"/>
      <c r="AG23" s="724"/>
      <c r="AH23" s="724"/>
      <c r="AI23" s="724"/>
      <c r="AJ23" s="724"/>
      <c r="AK23" s="724"/>
      <c r="AL23" s="666">
        <v>0.1</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v>5219094</v>
      </c>
      <c r="BH23" s="664"/>
      <c r="BI23" s="664"/>
      <c r="BJ23" s="664"/>
      <c r="BK23" s="664"/>
      <c r="BL23" s="664"/>
      <c r="BM23" s="664"/>
      <c r="BN23" s="665"/>
      <c r="BO23" s="723">
        <v>4.5999999999999996</v>
      </c>
      <c r="BP23" s="723"/>
      <c r="BQ23" s="723"/>
      <c r="BR23" s="723"/>
      <c r="BS23" s="669" t="s">
        <v>257</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2">
      <c r="B24" s="658" t="s">
        <v>290</v>
      </c>
      <c r="C24" s="659"/>
      <c r="D24" s="659"/>
      <c r="E24" s="659"/>
      <c r="F24" s="659"/>
      <c r="G24" s="659"/>
      <c r="H24" s="659"/>
      <c r="I24" s="659"/>
      <c r="J24" s="659"/>
      <c r="K24" s="659"/>
      <c r="L24" s="659"/>
      <c r="M24" s="659"/>
      <c r="N24" s="659"/>
      <c r="O24" s="659"/>
      <c r="P24" s="659"/>
      <c r="Q24" s="660"/>
      <c r="R24" s="661">
        <v>3552552</v>
      </c>
      <c r="S24" s="664"/>
      <c r="T24" s="664"/>
      <c r="U24" s="664"/>
      <c r="V24" s="664"/>
      <c r="W24" s="664"/>
      <c r="X24" s="664"/>
      <c r="Y24" s="665"/>
      <c r="Z24" s="723">
        <v>0.9</v>
      </c>
      <c r="AA24" s="723"/>
      <c r="AB24" s="723"/>
      <c r="AC24" s="723"/>
      <c r="AD24" s="724" t="s">
        <v>257</v>
      </c>
      <c r="AE24" s="724"/>
      <c r="AF24" s="724"/>
      <c r="AG24" s="724"/>
      <c r="AH24" s="724"/>
      <c r="AI24" s="724"/>
      <c r="AJ24" s="724"/>
      <c r="AK24" s="724"/>
      <c r="AL24" s="666" t="s">
        <v>182</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182</v>
      </c>
      <c r="BH24" s="664"/>
      <c r="BI24" s="664"/>
      <c r="BJ24" s="664"/>
      <c r="BK24" s="664"/>
      <c r="BL24" s="664"/>
      <c r="BM24" s="664"/>
      <c r="BN24" s="665"/>
      <c r="BO24" s="723" t="s">
        <v>182</v>
      </c>
      <c r="BP24" s="723"/>
      <c r="BQ24" s="723"/>
      <c r="BR24" s="723"/>
      <c r="BS24" s="669" t="s">
        <v>182</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209074971</v>
      </c>
      <c r="CS24" s="727"/>
      <c r="CT24" s="727"/>
      <c r="CU24" s="727"/>
      <c r="CV24" s="727"/>
      <c r="CW24" s="727"/>
      <c r="CX24" s="727"/>
      <c r="CY24" s="773"/>
      <c r="CZ24" s="774">
        <v>54.6</v>
      </c>
      <c r="DA24" s="743"/>
      <c r="DB24" s="743"/>
      <c r="DC24" s="777"/>
      <c r="DD24" s="772">
        <v>129757010</v>
      </c>
      <c r="DE24" s="727"/>
      <c r="DF24" s="727"/>
      <c r="DG24" s="727"/>
      <c r="DH24" s="727"/>
      <c r="DI24" s="727"/>
      <c r="DJ24" s="727"/>
      <c r="DK24" s="773"/>
      <c r="DL24" s="772">
        <v>126743682</v>
      </c>
      <c r="DM24" s="727"/>
      <c r="DN24" s="727"/>
      <c r="DO24" s="727"/>
      <c r="DP24" s="727"/>
      <c r="DQ24" s="727"/>
      <c r="DR24" s="727"/>
      <c r="DS24" s="727"/>
      <c r="DT24" s="727"/>
      <c r="DU24" s="727"/>
      <c r="DV24" s="773"/>
      <c r="DW24" s="774">
        <v>64</v>
      </c>
      <c r="DX24" s="743"/>
      <c r="DY24" s="743"/>
      <c r="DZ24" s="743"/>
      <c r="EA24" s="743"/>
      <c r="EB24" s="743"/>
      <c r="EC24" s="775"/>
    </row>
    <row r="25" spans="2:133" ht="11.25" customHeight="1" x14ac:dyDescent="0.2">
      <c r="B25" s="658" t="s">
        <v>293</v>
      </c>
      <c r="C25" s="659"/>
      <c r="D25" s="659"/>
      <c r="E25" s="659"/>
      <c r="F25" s="659"/>
      <c r="G25" s="659"/>
      <c r="H25" s="659"/>
      <c r="I25" s="659"/>
      <c r="J25" s="659"/>
      <c r="K25" s="659"/>
      <c r="L25" s="659"/>
      <c r="M25" s="659"/>
      <c r="N25" s="659"/>
      <c r="O25" s="659"/>
      <c r="P25" s="659"/>
      <c r="Q25" s="660"/>
      <c r="R25" s="661">
        <v>5524323</v>
      </c>
      <c r="S25" s="664"/>
      <c r="T25" s="664"/>
      <c r="U25" s="664"/>
      <c r="V25" s="664"/>
      <c r="W25" s="664"/>
      <c r="X25" s="664"/>
      <c r="Y25" s="665"/>
      <c r="Z25" s="723">
        <v>1.4</v>
      </c>
      <c r="AA25" s="723"/>
      <c r="AB25" s="723"/>
      <c r="AC25" s="723"/>
      <c r="AD25" s="724">
        <v>378977</v>
      </c>
      <c r="AE25" s="724"/>
      <c r="AF25" s="724"/>
      <c r="AG25" s="724"/>
      <c r="AH25" s="724"/>
      <c r="AI25" s="724"/>
      <c r="AJ25" s="724"/>
      <c r="AK25" s="724"/>
      <c r="AL25" s="666">
        <v>0.2</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257</v>
      </c>
      <c r="BH25" s="664"/>
      <c r="BI25" s="664"/>
      <c r="BJ25" s="664"/>
      <c r="BK25" s="664"/>
      <c r="BL25" s="664"/>
      <c r="BM25" s="664"/>
      <c r="BN25" s="665"/>
      <c r="BO25" s="723" t="s">
        <v>182</v>
      </c>
      <c r="BP25" s="723"/>
      <c r="BQ25" s="723"/>
      <c r="BR25" s="723"/>
      <c r="BS25" s="669" t="s">
        <v>182</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80441297</v>
      </c>
      <c r="CS25" s="662"/>
      <c r="CT25" s="662"/>
      <c r="CU25" s="662"/>
      <c r="CV25" s="662"/>
      <c r="CW25" s="662"/>
      <c r="CX25" s="662"/>
      <c r="CY25" s="663"/>
      <c r="CZ25" s="666">
        <v>21</v>
      </c>
      <c r="DA25" s="695"/>
      <c r="DB25" s="695"/>
      <c r="DC25" s="696"/>
      <c r="DD25" s="669">
        <v>69286711</v>
      </c>
      <c r="DE25" s="662"/>
      <c r="DF25" s="662"/>
      <c r="DG25" s="662"/>
      <c r="DH25" s="662"/>
      <c r="DI25" s="662"/>
      <c r="DJ25" s="662"/>
      <c r="DK25" s="663"/>
      <c r="DL25" s="669">
        <v>66284792</v>
      </c>
      <c r="DM25" s="662"/>
      <c r="DN25" s="662"/>
      <c r="DO25" s="662"/>
      <c r="DP25" s="662"/>
      <c r="DQ25" s="662"/>
      <c r="DR25" s="662"/>
      <c r="DS25" s="662"/>
      <c r="DT25" s="662"/>
      <c r="DU25" s="662"/>
      <c r="DV25" s="663"/>
      <c r="DW25" s="666">
        <v>33.5</v>
      </c>
      <c r="DX25" s="695"/>
      <c r="DY25" s="695"/>
      <c r="DZ25" s="695"/>
      <c r="EA25" s="695"/>
      <c r="EB25" s="695"/>
      <c r="EC25" s="697"/>
    </row>
    <row r="26" spans="2:133" ht="11.25" customHeight="1" x14ac:dyDescent="0.2">
      <c r="B26" s="658" t="s">
        <v>296</v>
      </c>
      <c r="C26" s="659"/>
      <c r="D26" s="659"/>
      <c r="E26" s="659"/>
      <c r="F26" s="659"/>
      <c r="G26" s="659"/>
      <c r="H26" s="659"/>
      <c r="I26" s="659"/>
      <c r="J26" s="659"/>
      <c r="K26" s="659"/>
      <c r="L26" s="659"/>
      <c r="M26" s="659"/>
      <c r="N26" s="659"/>
      <c r="O26" s="659"/>
      <c r="P26" s="659"/>
      <c r="Q26" s="660"/>
      <c r="R26" s="661">
        <v>2743742</v>
      </c>
      <c r="S26" s="664"/>
      <c r="T26" s="664"/>
      <c r="U26" s="664"/>
      <c r="V26" s="664"/>
      <c r="W26" s="664"/>
      <c r="X26" s="664"/>
      <c r="Y26" s="665"/>
      <c r="Z26" s="723">
        <v>0.7</v>
      </c>
      <c r="AA26" s="723"/>
      <c r="AB26" s="723"/>
      <c r="AC26" s="723"/>
      <c r="AD26" s="724">
        <v>109617</v>
      </c>
      <c r="AE26" s="724"/>
      <c r="AF26" s="724"/>
      <c r="AG26" s="724"/>
      <c r="AH26" s="724"/>
      <c r="AI26" s="724"/>
      <c r="AJ26" s="724"/>
      <c r="AK26" s="724"/>
      <c r="AL26" s="666">
        <v>0.1</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257</v>
      </c>
      <c r="BH26" s="664"/>
      <c r="BI26" s="664"/>
      <c r="BJ26" s="664"/>
      <c r="BK26" s="664"/>
      <c r="BL26" s="664"/>
      <c r="BM26" s="664"/>
      <c r="BN26" s="665"/>
      <c r="BO26" s="723" t="s">
        <v>257</v>
      </c>
      <c r="BP26" s="723"/>
      <c r="BQ26" s="723"/>
      <c r="BR26" s="723"/>
      <c r="BS26" s="669" t="s">
        <v>257</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56415439</v>
      </c>
      <c r="CS26" s="664"/>
      <c r="CT26" s="664"/>
      <c r="CU26" s="664"/>
      <c r="CV26" s="664"/>
      <c r="CW26" s="664"/>
      <c r="CX26" s="664"/>
      <c r="CY26" s="665"/>
      <c r="CZ26" s="666">
        <v>14.7</v>
      </c>
      <c r="DA26" s="695"/>
      <c r="DB26" s="695"/>
      <c r="DC26" s="696"/>
      <c r="DD26" s="669">
        <v>47286392</v>
      </c>
      <c r="DE26" s="664"/>
      <c r="DF26" s="664"/>
      <c r="DG26" s="664"/>
      <c r="DH26" s="664"/>
      <c r="DI26" s="664"/>
      <c r="DJ26" s="664"/>
      <c r="DK26" s="665"/>
      <c r="DL26" s="669" t="s">
        <v>182</v>
      </c>
      <c r="DM26" s="664"/>
      <c r="DN26" s="664"/>
      <c r="DO26" s="664"/>
      <c r="DP26" s="664"/>
      <c r="DQ26" s="664"/>
      <c r="DR26" s="664"/>
      <c r="DS26" s="664"/>
      <c r="DT26" s="664"/>
      <c r="DU26" s="664"/>
      <c r="DV26" s="665"/>
      <c r="DW26" s="666" t="s">
        <v>182</v>
      </c>
      <c r="DX26" s="695"/>
      <c r="DY26" s="695"/>
      <c r="DZ26" s="695"/>
      <c r="EA26" s="695"/>
      <c r="EB26" s="695"/>
      <c r="EC26" s="697"/>
    </row>
    <row r="27" spans="2:133" ht="11.25" customHeight="1" x14ac:dyDescent="0.2">
      <c r="B27" s="658" t="s">
        <v>299</v>
      </c>
      <c r="C27" s="659"/>
      <c r="D27" s="659"/>
      <c r="E27" s="659"/>
      <c r="F27" s="659"/>
      <c r="G27" s="659"/>
      <c r="H27" s="659"/>
      <c r="I27" s="659"/>
      <c r="J27" s="659"/>
      <c r="K27" s="659"/>
      <c r="L27" s="659"/>
      <c r="M27" s="659"/>
      <c r="N27" s="659"/>
      <c r="O27" s="659"/>
      <c r="P27" s="659"/>
      <c r="Q27" s="660"/>
      <c r="R27" s="661">
        <v>87284109</v>
      </c>
      <c r="S27" s="664"/>
      <c r="T27" s="664"/>
      <c r="U27" s="664"/>
      <c r="V27" s="664"/>
      <c r="W27" s="664"/>
      <c r="X27" s="664"/>
      <c r="Y27" s="665"/>
      <c r="Z27" s="723">
        <v>22.2</v>
      </c>
      <c r="AA27" s="723"/>
      <c r="AB27" s="723"/>
      <c r="AC27" s="723"/>
      <c r="AD27" s="724" t="s">
        <v>182</v>
      </c>
      <c r="AE27" s="724"/>
      <c r="AF27" s="724"/>
      <c r="AG27" s="724"/>
      <c r="AH27" s="724"/>
      <c r="AI27" s="724"/>
      <c r="AJ27" s="724"/>
      <c r="AK27" s="724"/>
      <c r="AL27" s="666" t="s">
        <v>257</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113433633</v>
      </c>
      <c r="BH27" s="664"/>
      <c r="BI27" s="664"/>
      <c r="BJ27" s="664"/>
      <c r="BK27" s="664"/>
      <c r="BL27" s="664"/>
      <c r="BM27" s="664"/>
      <c r="BN27" s="665"/>
      <c r="BO27" s="723">
        <v>100</v>
      </c>
      <c r="BP27" s="723"/>
      <c r="BQ27" s="723"/>
      <c r="BR27" s="723"/>
      <c r="BS27" s="669">
        <v>1918649</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96743090</v>
      </c>
      <c r="CS27" s="662"/>
      <c r="CT27" s="662"/>
      <c r="CU27" s="662"/>
      <c r="CV27" s="662"/>
      <c r="CW27" s="662"/>
      <c r="CX27" s="662"/>
      <c r="CY27" s="663"/>
      <c r="CZ27" s="666">
        <v>25.3</v>
      </c>
      <c r="DA27" s="695"/>
      <c r="DB27" s="695"/>
      <c r="DC27" s="696"/>
      <c r="DD27" s="669">
        <v>31090305</v>
      </c>
      <c r="DE27" s="662"/>
      <c r="DF27" s="662"/>
      <c r="DG27" s="662"/>
      <c r="DH27" s="662"/>
      <c r="DI27" s="662"/>
      <c r="DJ27" s="662"/>
      <c r="DK27" s="663"/>
      <c r="DL27" s="669">
        <v>31078896</v>
      </c>
      <c r="DM27" s="662"/>
      <c r="DN27" s="662"/>
      <c r="DO27" s="662"/>
      <c r="DP27" s="662"/>
      <c r="DQ27" s="662"/>
      <c r="DR27" s="662"/>
      <c r="DS27" s="662"/>
      <c r="DT27" s="662"/>
      <c r="DU27" s="662"/>
      <c r="DV27" s="663"/>
      <c r="DW27" s="666">
        <v>15.7</v>
      </c>
      <c r="DX27" s="695"/>
      <c r="DY27" s="695"/>
      <c r="DZ27" s="695"/>
      <c r="EA27" s="695"/>
      <c r="EB27" s="695"/>
      <c r="EC27" s="697"/>
    </row>
    <row r="28" spans="2:133" ht="11.25" customHeight="1" x14ac:dyDescent="0.2">
      <c r="B28" s="766" t="s">
        <v>302</v>
      </c>
      <c r="C28" s="767"/>
      <c r="D28" s="767"/>
      <c r="E28" s="767"/>
      <c r="F28" s="767"/>
      <c r="G28" s="767"/>
      <c r="H28" s="767"/>
      <c r="I28" s="767"/>
      <c r="J28" s="767"/>
      <c r="K28" s="767"/>
      <c r="L28" s="767"/>
      <c r="M28" s="767"/>
      <c r="N28" s="767"/>
      <c r="O28" s="767"/>
      <c r="P28" s="767"/>
      <c r="Q28" s="768"/>
      <c r="R28" s="661">
        <v>5431</v>
      </c>
      <c r="S28" s="664"/>
      <c r="T28" s="664"/>
      <c r="U28" s="664"/>
      <c r="V28" s="664"/>
      <c r="W28" s="664"/>
      <c r="X28" s="664"/>
      <c r="Y28" s="665"/>
      <c r="Z28" s="723">
        <v>0</v>
      </c>
      <c r="AA28" s="723"/>
      <c r="AB28" s="723"/>
      <c r="AC28" s="723"/>
      <c r="AD28" s="724">
        <v>5431</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31890584</v>
      </c>
      <c r="CS28" s="664"/>
      <c r="CT28" s="664"/>
      <c r="CU28" s="664"/>
      <c r="CV28" s="664"/>
      <c r="CW28" s="664"/>
      <c r="CX28" s="664"/>
      <c r="CY28" s="665"/>
      <c r="CZ28" s="666">
        <v>8.3000000000000007</v>
      </c>
      <c r="DA28" s="695"/>
      <c r="DB28" s="695"/>
      <c r="DC28" s="696"/>
      <c r="DD28" s="669">
        <v>29379994</v>
      </c>
      <c r="DE28" s="664"/>
      <c r="DF28" s="664"/>
      <c r="DG28" s="664"/>
      <c r="DH28" s="664"/>
      <c r="DI28" s="664"/>
      <c r="DJ28" s="664"/>
      <c r="DK28" s="665"/>
      <c r="DL28" s="669">
        <v>29379994</v>
      </c>
      <c r="DM28" s="664"/>
      <c r="DN28" s="664"/>
      <c r="DO28" s="664"/>
      <c r="DP28" s="664"/>
      <c r="DQ28" s="664"/>
      <c r="DR28" s="664"/>
      <c r="DS28" s="664"/>
      <c r="DT28" s="664"/>
      <c r="DU28" s="664"/>
      <c r="DV28" s="665"/>
      <c r="DW28" s="666">
        <v>14.8</v>
      </c>
      <c r="DX28" s="695"/>
      <c r="DY28" s="695"/>
      <c r="DZ28" s="695"/>
      <c r="EA28" s="695"/>
      <c r="EB28" s="695"/>
      <c r="EC28" s="697"/>
    </row>
    <row r="29" spans="2:133" ht="11.25" customHeight="1" x14ac:dyDescent="0.2">
      <c r="B29" s="658" t="s">
        <v>304</v>
      </c>
      <c r="C29" s="659"/>
      <c r="D29" s="659"/>
      <c r="E29" s="659"/>
      <c r="F29" s="659"/>
      <c r="G29" s="659"/>
      <c r="H29" s="659"/>
      <c r="I29" s="659"/>
      <c r="J29" s="659"/>
      <c r="K29" s="659"/>
      <c r="L29" s="659"/>
      <c r="M29" s="659"/>
      <c r="N29" s="659"/>
      <c r="O29" s="659"/>
      <c r="P29" s="659"/>
      <c r="Q29" s="660"/>
      <c r="R29" s="661">
        <v>32834890</v>
      </c>
      <c r="S29" s="664"/>
      <c r="T29" s="664"/>
      <c r="U29" s="664"/>
      <c r="V29" s="664"/>
      <c r="W29" s="664"/>
      <c r="X29" s="664"/>
      <c r="Y29" s="665"/>
      <c r="Z29" s="723">
        <v>8.3000000000000007</v>
      </c>
      <c r="AA29" s="723"/>
      <c r="AB29" s="723"/>
      <c r="AC29" s="723"/>
      <c r="AD29" s="724" t="s">
        <v>257</v>
      </c>
      <c r="AE29" s="724"/>
      <c r="AF29" s="724"/>
      <c r="AG29" s="724"/>
      <c r="AH29" s="724"/>
      <c r="AI29" s="724"/>
      <c r="AJ29" s="724"/>
      <c r="AK29" s="724"/>
      <c r="AL29" s="666" t="s">
        <v>257</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31889819</v>
      </c>
      <c r="CS29" s="662"/>
      <c r="CT29" s="662"/>
      <c r="CU29" s="662"/>
      <c r="CV29" s="662"/>
      <c r="CW29" s="662"/>
      <c r="CX29" s="662"/>
      <c r="CY29" s="663"/>
      <c r="CZ29" s="666">
        <v>8.3000000000000007</v>
      </c>
      <c r="DA29" s="695"/>
      <c r="DB29" s="695"/>
      <c r="DC29" s="696"/>
      <c r="DD29" s="669">
        <v>29379229</v>
      </c>
      <c r="DE29" s="662"/>
      <c r="DF29" s="662"/>
      <c r="DG29" s="662"/>
      <c r="DH29" s="662"/>
      <c r="DI29" s="662"/>
      <c r="DJ29" s="662"/>
      <c r="DK29" s="663"/>
      <c r="DL29" s="669">
        <v>29379229</v>
      </c>
      <c r="DM29" s="662"/>
      <c r="DN29" s="662"/>
      <c r="DO29" s="662"/>
      <c r="DP29" s="662"/>
      <c r="DQ29" s="662"/>
      <c r="DR29" s="662"/>
      <c r="DS29" s="662"/>
      <c r="DT29" s="662"/>
      <c r="DU29" s="662"/>
      <c r="DV29" s="663"/>
      <c r="DW29" s="666">
        <v>14.8</v>
      </c>
      <c r="DX29" s="695"/>
      <c r="DY29" s="695"/>
      <c r="DZ29" s="695"/>
      <c r="EA29" s="695"/>
      <c r="EB29" s="695"/>
      <c r="EC29" s="697"/>
    </row>
    <row r="30" spans="2:133" ht="11.25" customHeight="1" x14ac:dyDescent="0.2">
      <c r="B30" s="658" t="s">
        <v>309</v>
      </c>
      <c r="C30" s="659"/>
      <c r="D30" s="659"/>
      <c r="E30" s="659"/>
      <c r="F30" s="659"/>
      <c r="G30" s="659"/>
      <c r="H30" s="659"/>
      <c r="I30" s="659"/>
      <c r="J30" s="659"/>
      <c r="K30" s="659"/>
      <c r="L30" s="659"/>
      <c r="M30" s="659"/>
      <c r="N30" s="659"/>
      <c r="O30" s="659"/>
      <c r="P30" s="659"/>
      <c r="Q30" s="660"/>
      <c r="R30" s="661">
        <v>569102</v>
      </c>
      <c r="S30" s="664"/>
      <c r="T30" s="664"/>
      <c r="U30" s="664"/>
      <c r="V30" s="664"/>
      <c r="W30" s="664"/>
      <c r="X30" s="664"/>
      <c r="Y30" s="665"/>
      <c r="Z30" s="723">
        <v>0.1</v>
      </c>
      <c r="AA30" s="723"/>
      <c r="AB30" s="723"/>
      <c r="AC30" s="723"/>
      <c r="AD30" s="724">
        <v>1200</v>
      </c>
      <c r="AE30" s="724"/>
      <c r="AF30" s="724"/>
      <c r="AG30" s="724"/>
      <c r="AH30" s="724"/>
      <c r="AI30" s="724"/>
      <c r="AJ30" s="724"/>
      <c r="AK30" s="724"/>
      <c r="AL30" s="666">
        <v>0</v>
      </c>
      <c r="AM30" s="667"/>
      <c r="AN30" s="667"/>
      <c r="AO30" s="725"/>
      <c r="AP30" s="751" t="s">
        <v>310</v>
      </c>
      <c r="AQ30" s="752"/>
      <c r="AR30" s="752"/>
      <c r="AS30" s="752"/>
      <c r="AT30" s="757" t="s">
        <v>311</v>
      </c>
      <c r="AU30" s="230"/>
      <c r="AV30" s="230"/>
      <c r="AW30" s="230"/>
      <c r="AX30" s="760" t="s">
        <v>187</v>
      </c>
      <c r="AY30" s="761"/>
      <c r="AZ30" s="761"/>
      <c r="BA30" s="761"/>
      <c r="BB30" s="761"/>
      <c r="BC30" s="761"/>
      <c r="BD30" s="761"/>
      <c r="BE30" s="761"/>
      <c r="BF30" s="762"/>
      <c r="BG30" s="741">
        <v>99.1</v>
      </c>
      <c r="BH30" s="742"/>
      <c r="BI30" s="742"/>
      <c r="BJ30" s="742"/>
      <c r="BK30" s="742"/>
      <c r="BL30" s="742"/>
      <c r="BM30" s="743">
        <v>97.4</v>
      </c>
      <c r="BN30" s="742"/>
      <c r="BO30" s="742"/>
      <c r="BP30" s="742"/>
      <c r="BQ30" s="744"/>
      <c r="BR30" s="741">
        <v>99.1</v>
      </c>
      <c r="BS30" s="742"/>
      <c r="BT30" s="742"/>
      <c r="BU30" s="742"/>
      <c r="BV30" s="742"/>
      <c r="BW30" s="742"/>
      <c r="BX30" s="743">
        <v>96.7</v>
      </c>
      <c r="BY30" s="742"/>
      <c r="BZ30" s="742"/>
      <c r="CA30" s="742"/>
      <c r="CB30" s="744"/>
      <c r="CD30" s="747"/>
      <c r="CE30" s="748"/>
      <c r="CF30" s="705" t="s">
        <v>312</v>
      </c>
      <c r="CG30" s="702"/>
      <c r="CH30" s="702"/>
      <c r="CI30" s="702"/>
      <c r="CJ30" s="702"/>
      <c r="CK30" s="702"/>
      <c r="CL30" s="702"/>
      <c r="CM30" s="702"/>
      <c r="CN30" s="702"/>
      <c r="CO30" s="702"/>
      <c r="CP30" s="702"/>
      <c r="CQ30" s="703"/>
      <c r="CR30" s="661">
        <v>29130519</v>
      </c>
      <c r="CS30" s="664"/>
      <c r="CT30" s="664"/>
      <c r="CU30" s="664"/>
      <c r="CV30" s="664"/>
      <c r="CW30" s="664"/>
      <c r="CX30" s="664"/>
      <c r="CY30" s="665"/>
      <c r="CZ30" s="666">
        <v>7.6</v>
      </c>
      <c r="DA30" s="695"/>
      <c r="DB30" s="695"/>
      <c r="DC30" s="696"/>
      <c r="DD30" s="669">
        <v>26619929</v>
      </c>
      <c r="DE30" s="664"/>
      <c r="DF30" s="664"/>
      <c r="DG30" s="664"/>
      <c r="DH30" s="664"/>
      <c r="DI30" s="664"/>
      <c r="DJ30" s="664"/>
      <c r="DK30" s="665"/>
      <c r="DL30" s="669">
        <v>26619929</v>
      </c>
      <c r="DM30" s="664"/>
      <c r="DN30" s="664"/>
      <c r="DO30" s="664"/>
      <c r="DP30" s="664"/>
      <c r="DQ30" s="664"/>
      <c r="DR30" s="664"/>
      <c r="DS30" s="664"/>
      <c r="DT30" s="664"/>
      <c r="DU30" s="664"/>
      <c r="DV30" s="665"/>
      <c r="DW30" s="666">
        <v>13.4</v>
      </c>
      <c r="DX30" s="695"/>
      <c r="DY30" s="695"/>
      <c r="DZ30" s="695"/>
      <c r="EA30" s="695"/>
      <c r="EB30" s="695"/>
      <c r="EC30" s="697"/>
    </row>
    <row r="31" spans="2:133" ht="11.25" customHeight="1" x14ac:dyDescent="0.2">
      <c r="B31" s="658" t="s">
        <v>313</v>
      </c>
      <c r="C31" s="659"/>
      <c r="D31" s="659"/>
      <c r="E31" s="659"/>
      <c r="F31" s="659"/>
      <c r="G31" s="659"/>
      <c r="H31" s="659"/>
      <c r="I31" s="659"/>
      <c r="J31" s="659"/>
      <c r="K31" s="659"/>
      <c r="L31" s="659"/>
      <c r="M31" s="659"/>
      <c r="N31" s="659"/>
      <c r="O31" s="659"/>
      <c r="P31" s="659"/>
      <c r="Q31" s="660"/>
      <c r="R31" s="661">
        <v>676165</v>
      </c>
      <c r="S31" s="664"/>
      <c r="T31" s="664"/>
      <c r="U31" s="664"/>
      <c r="V31" s="664"/>
      <c r="W31" s="664"/>
      <c r="X31" s="664"/>
      <c r="Y31" s="665"/>
      <c r="Z31" s="723">
        <v>0.2</v>
      </c>
      <c r="AA31" s="723"/>
      <c r="AB31" s="723"/>
      <c r="AC31" s="723"/>
      <c r="AD31" s="724" t="s">
        <v>257</v>
      </c>
      <c r="AE31" s="724"/>
      <c r="AF31" s="724"/>
      <c r="AG31" s="724"/>
      <c r="AH31" s="724"/>
      <c r="AI31" s="724"/>
      <c r="AJ31" s="724"/>
      <c r="AK31" s="724"/>
      <c r="AL31" s="666" t="s">
        <v>182</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v>
      </c>
      <c r="BH31" s="662"/>
      <c r="BI31" s="662"/>
      <c r="BJ31" s="662"/>
      <c r="BK31" s="662"/>
      <c r="BL31" s="662"/>
      <c r="BM31" s="667">
        <v>97.4</v>
      </c>
      <c r="BN31" s="740"/>
      <c r="BO31" s="740"/>
      <c r="BP31" s="740"/>
      <c r="BQ31" s="701"/>
      <c r="BR31" s="739">
        <v>99.1</v>
      </c>
      <c r="BS31" s="662"/>
      <c r="BT31" s="662"/>
      <c r="BU31" s="662"/>
      <c r="BV31" s="662"/>
      <c r="BW31" s="662"/>
      <c r="BX31" s="667">
        <v>96.6</v>
      </c>
      <c r="BY31" s="740"/>
      <c r="BZ31" s="740"/>
      <c r="CA31" s="740"/>
      <c r="CB31" s="701"/>
      <c r="CD31" s="747"/>
      <c r="CE31" s="748"/>
      <c r="CF31" s="705" t="s">
        <v>316</v>
      </c>
      <c r="CG31" s="702"/>
      <c r="CH31" s="702"/>
      <c r="CI31" s="702"/>
      <c r="CJ31" s="702"/>
      <c r="CK31" s="702"/>
      <c r="CL31" s="702"/>
      <c r="CM31" s="702"/>
      <c r="CN31" s="702"/>
      <c r="CO31" s="702"/>
      <c r="CP31" s="702"/>
      <c r="CQ31" s="703"/>
      <c r="CR31" s="661">
        <v>2759300</v>
      </c>
      <c r="CS31" s="662"/>
      <c r="CT31" s="662"/>
      <c r="CU31" s="662"/>
      <c r="CV31" s="662"/>
      <c r="CW31" s="662"/>
      <c r="CX31" s="662"/>
      <c r="CY31" s="663"/>
      <c r="CZ31" s="666">
        <v>0.7</v>
      </c>
      <c r="DA31" s="695"/>
      <c r="DB31" s="695"/>
      <c r="DC31" s="696"/>
      <c r="DD31" s="669">
        <v>2759300</v>
      </c>
      <c r="DE31" s="662"/>
      <c r="DF31" s="662"/>
      <c r="DG31" s="662"/>
      <c r="DH31" s="662"/>
      <c r="DI31" s="662"/>
      <c r="DJ31" s="662"/>
      <c r="DK31" s="663"/>
      <c r="DL31" s="669">
        <v>2759300</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2">
      <c r="B32" s="658" t="s">
        <v>317</v>
      </c>
      <c r="C32" s="659"/>
      <c r="D32" s="659"/>
      <c r="E32" s="659"/>
      <c r="F32" s="659"/>
      <c r="G32" s="659"/>
      <c r="H32" s="659"/>
      <c r="I32" s="659"/>
      <c r="J32" s="659"/>
      <c r="K32" s="659"/>
      <c r="L32" s="659"/>
      <c r="M32" s="659"/>
      <c r="N32" s="659"/>
      <c r="O32" s="659"/>
      <c r="P32" s="659"/>
      <c r="Q32" s="660"/>
      <c r="R32" s="661">
        <v>3948012</v>
      </c>
      <c r="S32" s="664"/>
      <c r="T32" s="664"/>
      <c r="U32" s="664"/>
      <c r="V32" s="664"/>
      <c r="W32" s="664"/>
      <c r="X32" s="664"/>
      <c r="Y32" s="665"/>
      <c r="Z32" s="723">
        <v>1</v>
      </c>
      <c r="AA32" s="723"/>
      <c r="AB32" s="723"/>
      <c r="AC32" s="723"/>
      <c r="AD32" s="724" t="s">
        <v>182</v>
      </c>
      <c r="AE32" s="724"/>
      <c r="AF32" s="724"/>
      <c r="AG32" s="724"/>
      <c r="AH32" s="724"/>
      <c r="AI32" s="724"/>
      <c r="AJ32" s="724"/>
      <c r="AK32" s="724"/>
      <c r="AL32" s="666" t="s">
        <v>182</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99.1</v>
      </c>
      <c r="BH32" s="677"/>
      <c r="BI32" s="677"/>
      <c r="BJ32" s="677"/>
      <c r="BK32" s="677"/>
      <c r="BL32" s="677"/>
      <c r="BM32" s="721">
        <v>97.1</v>
      </c>
      <c r="BN32" s="677"/>
      <c r="BO32" s="677"/>
      <c r="BP32" s="677"/>
      <c r="BQ32" s="714"/>
      <c r="BR32" s="738">
        <v>99</v>
      </c>
      <c r="BS32" s="677"/>
      <c r="BT32" s="677"/>
      <c r="BU32" s="677"/>
      <c r="BV32" s="677"/>
      <c r="BW32" s="677"/>
      <c r="BX32" s="721">
        <v>96.4</v>
      </c>
      <c r="BY32" s="677"/>
      <c r="BZ32" s="677"/>
      <c r="CA32" s="677"/>
      <c r="CB32" s="714"/>
      <c r="CD32" s="749"/>
      <c r="CE32" s="750"/>
      <c r="CF32" s="705" t="s">
        <v>319</v>
      </c>
      <c r="CG32" s="702"/>
      <c r="CH32" s="702"/>
      <c r="CI32" s="702"/>
      <c r="CJ32" s="702"/>
      <c r="CK32" s="702"/>
      <c r="CL32" s="702"/>
      <c r="CM32" s="702"/>
      <c r="CN32" s="702"/>
      <c r="CO32" s="702"/>
      <c r="CP32" s="702"/>
      <c r="CQ32" s="703"/>
      <c r="CR32" s="661">
        <v>765</v>
      </c>
      <c r="CS32" s="664"/>
      <c r="CT32" s="664"/>
      <c r="CU32" s="664"/>
      <c r="CV32" s="664"/>
      <c r="CW32" s="664"/>
      <c r="CX32" s="664"/>
      <c r="CY32" s="665"/>
      <c r="CZ32" s="666">
        <v>0</v>
      </c>
      <c r="DA32" s="695"/>
      <c r="DB32" s="695"/>
      <c r="DC32" s="696"/>
      <c r="DD32" s="669">
        <v>765</v>
      </c>
      <c r="DE32" s="664"/>
      <c r="DF32" s="664"/>
      <c r="DG32" s="664"/>
      <c r="DH32" s="664"/>
      <c r="DI32" s="664"/>
      <c r="DJ32" s="664"/>
      <c r="DK32" s="665"/>
      <c r="DL32" s="669">
        <v>765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320</v>
      </c>
      <c r="C33" s="659"/>
      <c r="D33" s="659"/>
      <c r="E33" s="659"/>
      <c r="F33" s="659"/>
      <c r="G33" s="659"/>
      <c r="H33" s="659"/>
      <c r="I33" s="659"/>
      <c r="J33" s="659"/>
      <c r="K33" s="659"/>
      <c r="L33" s="659"/>
      <c r="M33" s="659"/>
      <c r="N33" s="659"/>
      <c r="O33" s="659"/>
      <c r="P33" s="659"/>
      <c r="Q33" s="660"/>
      <c r="R33" s="661">
        <v>12696983</v>
      </c>
      <c r="S33" s="664"/>
      <c r="T33" s="664"/>
      <c r="U33" s="664"/>
      <c r="V33" s="664"/>
      <c r="W33" s="664"/>
      <c r="X33" s="664"/>
      <c r="Y33" s="665"/>
      <c r="Z33" s="723">
        <v>3.2</v>
      </c>
      <c r="AA33" s="723"/>
      <c r="AB33" s="723"/>
      <c r="AC33" s="723"/>
      <c r="AD33" s="724" t="s">
        <v>257</v>
      </c>
      <c r="AE33" s="724"/>
      <c r="AF33" s="724"/>
      <c r="AG33" s="724"/>
      <c r="AH33" s="724"/>
      <c r="AI33" s="724"/>
      <c r="AJ33" s="724"/>
      <c r="AK33" s="724"/>
      <c r="AL33" s="666" t="s">
        <v>182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103728085</v>
      </c>
      <c r="CS33" s="662"/>
      <c r="CT33" s="662"/>
      <c r="CU33" s="662"/>
      <c r="CV33" s="662"/>
      <c r="CW33" s="662"/>
      <c r="CX33" s="662"/>
      <c r="CY33" s="663"/>
      <c r="CZ33" s="666">
        <v>27.1</v>
      </c>
      <c r="DA33" s="695"/>
      <c r="DB33" s="695"/>
      <c r="DC33" s="696"/>
      <c r="DD33" s="669">
        <v>74599189</v>
      </c>
      <c r="DE33" s="662"/>
      <c r="DF33" s="662"/>
      <c r="DG33" s="662"/>
      <c r="DH33" s="662"/>
      <c r="DI33" s="662"/>
      <c r="DJ33" s="662"/>
      <c r="DK33" s="663"/>
      <c r="DL33" s="669">
        <v>51576965</v>
      </c>
      <c r="DM33" s="662"/>
      <c r="DN33" s="662"/>
      <c r="DO33" s="662"/>
      <c r="DP33" s="662"/>
      <c r="DQ33" s="662"/>
      <c r="DR33" s="662"/>
      <c r="DS33" s="662"/>
      <c r="DT33" s="662"/>
      <c r="DU33" s="662"/>
      <c r="DV33" s="663"/>
      <c r="DW33" s="666">
        <v>26</v>
      </c>
      <c r="DX33" s="695"/>
      <c r="DY33" s="695"/>
      <c r="DZ33" s="695"/>
      <c r="EA33" s="695"/>
      <c r="EB33" s="695"/>
      <c r="EC33" s="697"/>
    </row>
    <row r="34" spans="2:133" ht="11.25" customHeight="1" x14ac:dyDescent="0.2">
      <c r="B34" s="658" t="s">
        <v>322</v>
      </c>
      <c r="C34" s="659"/>
      <c r="D34" s="659"/>
      <c r="E34" s="659"/>
      <c r="F34" s="659"/>
      <c r="G34" s="659"/>
      <c r="H34" s="659"/>
      <c r="I34" s="659"/>
      <c r="J34" s="659"/>
      <c r="K34" s="659"/>
      <c r="L34" s="659"/>
      <c r="M34" s="659"/>
      <c r="N34" s="659"/>
      <c r="O34" s="659"/>
      <c r="P34" s="659"/>
      <c r="Q34" s="660"/>
      <c r="R34" s="661">
        <v>9463381</v>
      </c>
      <c r="S34" s="664"/>
      <c r="T34" s="664"/>
      <c r="U34" s="664"/>
      <c r="V34" s="664"/>
      <c r="W34" s="664"/>
      <c r="X34" s="664"/>
      <c r="Y34" s="665"/>
      <c r="Z34" s="723">
        <v>2.4</v>
      </c>
      <c r="AA34" s="723"/>
      <c r="AB34" s="723"/>
      <c r="AC34" s="723"/>
      <c r="AD34" s="724">
        <v>152</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40646435</v>
      </c>
      <c r="CS34" s="664"/>
      <c r="CT34" s="664"/>
      <c r="CU34" s="664"/>
      <c r="CV34" s="664"/>
      <c r="CW34" s="664"/>
      <c r="CX34" s="664"/>
      <c r="CY34" s="665"/>
      <c r="CZ34" s="666">
        <v>10.6</v>
      </c>
      <c r="DA34" s="695"/>
      <c r="DB34" s="695"/>
      <c r="DC34" s="696"/>
      <c r="DD34" s="669">
        <v>26090861</v>
      </c>
      <c r="DE34" s="664"/>
      <c r="DF34" s="664"/>
      <c r="DG34" s="664"/>
      <c r="DH34" s="664"/>
      <c r="DI34" s="664"/>
      <c r="DJ34" s="664"/>
      <c r="DK34" s="665"/>
      <c r="DL34" s="669">
        <v>19925993</v>
      </c>
      <c r="DM34" s="664"/>
      <c r="DN34" s="664"/>
      <c r="DO34" s="664"/>
      <c r="DP34" s="664"/>
      <c r="DQ34" s="664"/>
      <c r="DR34" s="664"/>
      <c r="DS34" s="664"/>
      <c r="DT34" s="664"/>
      <c r="DU34" s="664"/>
      <c r="DV34" s="665"/>
      <c r="DW34" s="666">
        <v>10.1</v>
      </c>
      <c r="DX34" s="695"/>
      <c r="DY34" s="695"/>
      <c r="DZ34" s="695"/>
      <c r="EA34" s="695"/>
      <c r="EB34" s="695"/>
      <c r="EC34" s="697"/>
    </row>
    <row r="35" spans="2:133" ht="11.25" customHeight="1" x14ac:dyDescent="0.2">
      <c r="B35" s="658" t="s">
        <v>326</v>
      </c>
      <c r="C35" s="659"/>
      <c r="D35" s="659"/>
      <c r="E35" s="659"/>
      <c r="F35" s="659"/>
      <c r="G35" s="659"/>
      <c r="H35" s="659"/>
      <c r="I35" s="659"/>
      <c r="J35" s="659"/>
      <c r="K35" s="659"/>
      <c r="L35" s="659"/>
      <c r="M35" s="659"/>
      <c r="N35" s="659"/>
      <c r="O35" s="659"/>
      <c r="P35" s="659"/>
      <c r="Q35" s="660"/>
      <c r="R35" s="661">
        <v>51390500</v>
      </c>
      <c r="S35" s="664"/>
      <c r="T35" s="664"/>
      <c r="U35" s="664"/>
      <c r="V35" s="664"/>
      <c r="W35" s="664"/>
      <c r="X35" s="664"/>
      <c r="Y35" s="665"/>
      <c r="Z35" s="723">
        <v>13.1</v>
      </c>
      <c r="AA35" s="723"/>
      <c r="AB35" s="723"/>
      <c r="AC35" s="723"/>
      <c r="AD35" s="724" t="s">
        <v>257</v>
      </c>
      <c r="AE35" s="724"/>
      <c r="AF35" s="724"/>
      <c r="AG35" s="724"/>
      <c r="AH35" s="724"/>
      <c r="AI35" s="724"/>
      <c r="AJ35" s="724"/>
      <c r="AK35" s="724"/>
      <c r="AL35" s="666" t="s">
        <v>182</v>
      </c>
      <c r="AM35" s="667"/>
      <c r="AN35" s="667"/>
      <c r="AO35" s="725"/>
      <c r="AP35" s="234"/>
      <c r="AQ35" s="729" t="s">
        <v>327</v>
      </c>
      <c r="AR35" s="730"/>
      <c r="AS35" s="730"/>
      <c r="AT35" s="730"/>
      <c r="AU35" s="730"/>
      <c r="AV35" s="730"/>
      <c r="AW35" s="730"/>
      <c r="AX35" s="730"/>
      <c r="AY35" s="731"/>
      <c r="AZ35" s="726">
        <v>36098606</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-2474756</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3154788</v>
      </c>
      <c r="CS35" s="662"/>
      <c r="CT35" s="662"/>
      <c r="CU35" s="662"/>
      <c r="CV35" s="662"/>
      <c r="CW35" s="662"/>
      <c r="CX35" s="662"/>
      <c r="CY35" s="663"/>
      <c r="CZ35" s="666">
        <v>0.8</v>
      </c>
      <c r="DA35" s="695"/>
      <c r="DB35" s="695"/>
      <c r="DC35" s="696"/>
      <c r="DD35" s="669">
        <v>2499856</v>
      </c>
      <c r="DE35" s="662"/>
      <c r="DF35" s="662"/>
      <c r="DG35" s="662"/>
      <c r="DH35" s="662"/>
      <c r="DI35" s="662"/>
      <c r="DJ35" s="662"/>
      <c r="DK35" s="663"/>
      <c r="DL35" s="669">
        <v>2499856</v>
      </c>
      <c r="DM35" s="662"/>
      <c r="DN35" s="662"/>
      <c r="DO35" s="662"/>
      <c r="DP35" s="662"/>
      <c r="DQ35" s="662"/>
      <c r="DR35" s="662"/>
      <c r="DS35" s="662"/>
      <c r="DT35" s="662"/>
      <c r="DU35" s="662"/>
      <c r="DV35" s="663"/>
      <c r="DW35" s="666">
        <v>1.3</v>
      </c>
      <c r="DX35" s="695"/>
      <c r="DY35" s="695"/>
      <c r="DZ35" s="695"/>
      <c r="EA35" s="695"/>
      <c r="EB35" s="695"/>
      <c r="EC35" s="697"/>
    </row>
    <row r="36" spans="2:133" ht="11.25" customHeight="1" x14ac:dyDescent="0.2">
      <c r="B36" s="658" t="s">
        <v>330</v>
      </c>
      <c r="C36" s="659"/>
      <c r="D36" s="659"/>
      <c r="E36" s="659"/>
      <c r="F36" s="659"/>
      <c r="G36" s="659"/>
      <c r="H36" s="659"/>
      <c r="I36" s="659"/>
      <c r="J36" s="659"/>
      <c r="K36" s="659"/>
      <c r="L36" s="659"/>
      <c r="M36" s="659"/>
      <c r="N36" s="659"/>
      <c r="O36" s="659"/>
      <c r="P36" s="659"/>
      <c r="Q36" s="660"/>
      <c r="R36" s="661" t="s">
        <v>257</v>
      </c>
      <c r="S36" s="664"/>
      <c r="T36" s="664"/>
      <c r="U36" s="664"/>
      <c r="V36" s="664"/>
      <c r="W36" s="664"/>
      <c r="X36" s="664"/>
      <c r="Y36" s="665"/>
      <c r="Z36" s="723" t="s">
        <v>182</v>
      </c>
      <c r="AA36" s="723"/>
      <c r="AB36" s="723"/>
      <c r="AC36" s="723"/>
      <c r="AD36" s="724" t="s">
        <v>182</v>
      </c>
      <c r="AE36" s="724"/>
      <c r="AF36" s="724"/>
      <c r="AG36" s="724"/>
      <c r="AH36" s="724"/>
      <c r="AI36" s="724"/>
      <c r="AJ36" s="724"/>
      <c r="AK36" s="724"/>
      <c r="AL36" s="666" t="s">
        <v>257</v>
      </c>
      <c r="AM36" s="667"/>
      <c r="AN36" s="667"/>
      <c r="AO36" s="725"/>
      <c r="AQ36" s="698" t="s">
        <v>331</v>
      </c>
      <c r="AR36" s="699"/>
      <c r="AS36" s="699"/>
      <c r="AT36" s="699"/>
      <c r="AU36" s="699"/>
      <c r="AV36" s="699"/>
      <c r="AW36" s="699"/>
      <c r="AX36" s="699"/>
      <c r="AY36" s="700"/>
      <c r="AZ36" s="661">
        <v>6137009</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-4882914</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18598817</v>
      </c>
      <c r="CS36" s="664"/>
      <c r="CT36" s="664"/>
      <c r="CU36" s="664"/>
      <c r="CV36" s="664"/>
      <c r="CW36" s="664"/>
      <c r="CX36" s="664"/>
      <c r="CY36" s="665"/>
      <c r="CZ36" s="666">
        <v>4.9000000000000004</v>
      </c>
      <c r="DA36" s="695"/>
      <c r="DB36" s="695"/>
      <c r="DC36" s="696"/>
      <c r="DD36" s="669">
        <v>15423258</v>
      </c>
      <c r="DE36" s="664"/>
      <c r="DF36" s="664"/>
      <c r="DG36" s="664"/>
      <c r="DH36" s="664"/>
      <c r="DI36" s="664"/>
      <c r="DJ36" s="664"/>
      <c r="DK36" s="665"/>
      <c r="DL36" s="669">
        <v>9282225</v>
      </c>
      <c r="DM36" s="664"/>
      <c r="DN36" s="664"/>
      <c r="DO36" s="664"/>
      <c r="DP36" s="664"/>
      <c r="DQ36" s="664"/>
      <c r="DR36" s="664"/>
      <c r="DS36" s="664"/>
      <c r="DT36" s="664"/>
      <c r="DU36" s="664"/>
      <c r="DV36" s="665"/>
      <c r="DW36" s="666">
        <v>4.7</v>
      </c>
      <c r="DX36" s="695"/>
      <c r="DY36" s="695"/>
      <c r="DZ36" s="695"/>
      <c r="EA36" s="695"/>
      <c r="EB36" s="695"/>
      <c r="EC36" s="697"/>
    </row>
    <row r="37" spans="2:133" ht="11.25" customHeight="1" x14ac:dyDescent="0.2">
      <c r="B37" s="658" t="s">
        <v>334</v>
      </c>
      <c r="C37" s="659"/>
      <c r="D37" s="659"/>
      <c r="E37" s="659"/>
      <c r="F37" s="659"/>
      <c r="G37" s="659"/>
      <c r="H37" s="659"/>
      <c r="I37" s="659"/>
      <c r="J37" s="659"/>
      <c r="K37" s="659"/>
      <c r="L37" s="659"/>
      <c r="M37" s="659"/>
      <c r="N37" s="659"/>
      <c r="O37" s="659"/>
      <c r="P37" s="659"/>
      <c r="Q37" s="660"/>
      <c r="R37" s="661">
        <v>22893500</v>
      </c>
      <c r="S37" s="664"/>
      <c r="T37" s="664"/>
      <c r="U37" s="664"/>
      <c r="V37" s="664"/>
      <c r="W37" s="664"/>
      <c r="X37" s="664"/>
      <c r="Y37" s="665"/>
      <c r="Z37" s="723">
        <v>5.8</v>
      </c>
      <c r="AA37" s="723"/>
      <c r="AB37" s="723"/>
      <c r="AC37" s="723"/>
      <c r="AD37" s="724" t="s">
        <v>257</v>
      </c>
      <c r="AE37" s="724"/>
      <c r="AF37" s="724"/>
      <c r="AG37" s="724"/>
      <c r="AH37" s="724"/>
      <c r="AI37" s="724"/>
      <c r="AJ37" s="724"/>
      <c r="AK37" s="724"/>
      <c r="AL37" s="666" t="s">
        <v>257</v>
      </c>
      <c r="AM37" s="667"/>
      <c r="AN37" s="667"/>
      <c r="AO37" s="725"/>
      <c r="AQ37" s="698" t="s">
        <v>335</v>
      </c>
      <c r="AR37" s="699"/>
      <c r="AS37" s="699"/>
      <c r="AT37" s="699"/>
      <c r="AU37" s="699"/>
      <c r="AV37" s="699"/>
      <c r="AW37" s="699"/>
      <c r="AX37" s="699"/>
      <c r="AY37" s="700"/>
      <c r="AZ37" s="661">
        <v>1221551</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98639</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256540</v>
      </c>
      <c r="CS37" s="662"/>
      <c r="CT37" s="662"/>
      <c r="CU37" s="662"/>
      <c r="CV37" s="662"/>
      <c r="CW37" s="662"/>
      <c r="CX37" s="662"/>
      <c r="CY37" s="663"/>
      <c r="CZ37" s="666">
        <v>0.1</v>
      </c>
      <c r="DA37" s="695"/>
      <c r="DB37" s="695"/>
      <c r="DC37" s="696"/>
      <c r="DD37" s="669">
        <v>242040</v>
      </c>
      <c r="DE37" s="662"/>
      <c r="DF37" s="662"/>
      <c r="DG37" s="662"/>
      <c r="DH37" s="662"/>
      <c r="DI37" s="662"/>
      <c r="DJ37" s="662"/>
      <c r="DK37" s="663"/>
      <c r="DL37" s="669">
        <v>242040</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2">
      <c r="B38" s="673" t="s">
        <v>338</v>
      </c>
      <c r="C38" s="674"/>
      <c r="D38" s="674"/>
      <c r="E38" s="674"/>
      <c r="F38" s="674"/>
      <c r="G38" s="674"/>
      <c r="H38" s="674"/>
      <c r="I38" s="674"/>
      <c r="J38" s="674"/>
      <c r="K38" s="674"/>
      <c r="L38" s="674"/>
      <c r="M38" s="674"/>
      <c r="N38" s="674"/>
      <c r="O38" s="674"/>
      <c r="P38" s="674"/>
      <c r="Q38" s="675"/>
      <c r="R38" s="676">
        <v>393708361</v>
      </c>
      <c r="S38" s="713"/>
      <c r="T38" s="713"/>
      <c r="U38" s="713"/>
      <c r="V38" s="713"/>
      <c r="W38" s="713"/>
      <c r="X38" s="713"/>
      <c r="Y38" s="718"/>
      <c r="Z38" s="719">
        <v>100</v>
      </c>
      <c r="AA38" s="719"/>
      <c r="AB38" s="719"/>
      <c r="AC38" s="719"/>
      <c r="AD38" s="720">
        <v>175168035</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539200</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157783</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28293771</v>
      </c>
      <c r="CS38" s="664"/>
      <c r="CT38" s="664"/>
      <c r="CU38" s="664"/>
      <c r="CV38" s="664"/>
      <c r="CW38" s="664"/>
      <c r="CX38" s="664"/>
      <c r="CY38" s="665"/>
      <c r="CZ38" s="666">
        <v>7.4</v>
      </c>
      <c r="DA38" s="695"/>
      <c r="DB38" s="695"/>
      <c r="DC38" s="696"/>
      <c r="DD38" s="669">
        <v>22630131</v>
      </c>
      <c r="DE38" s="664"/>
      <c r="DF38" s="664"/>
      <c r="DG38" s="664"/>
      <c r="DH38" s="664"/>
      <c r="DI38" s="664"/>
      <c r="DJ38" s="664"/>
      <c r="DK38" s="665"/>
      <c r="DL38" s="669">
        <v>19868891</v>
      </c>
      <c r="DM38" s="664"/>
      <c r="DN38" s="664"/>
      <c r="DO38" s="664"/>
      <c r="DP38" s="664"/>
      <c r="DQ38" s="664"/>
      <c r="DR38" s="664"/>
      <c r="DS38" s="664"/>
      <c r="DT38" s="664"/>
      <c r="DU38" s="664"/>
      <c r="DV38" s="665"/>
      <c r="DW38" s="666">
        <v>10</v>
      </c>
      <c r="DX38" s="695"/>
      <c r="DY38" s="695"/>
      <c r="DZ38" s="695"/>
      <c r="EA38" s="695"/>
      <c r="EB38" s="695"/>
      <c r="EC38" s="697"/>
    </row>
    <row r="39" spans="2:133" ht="11.25" customHeight="1" x14ac:dyDescent="0.2">
      <c r="AQ39" s="698" t="s">
        <v>342</v>
      </c>
      <c r="AR39" s="699"/>
      <c r="AS39" s="699"/>
      <c r="AT39" s="699"/>
      <c r="AU39" s="699"/>
      <c r="AV39" s="699"/>
      <c r="AW39" s="699"/>
      <c r="AX39" s="699"/>
      <c r="AY39" s="700"/>
      <c r="AZ39" s="661">
        <v>155955</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98</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7652350</v>
      </c>
      <c r="CS39" s="662"/>
      <c r="CT39" s="662"/>
      <c r="CU39" s="662"/>
      <c r="CV39" s="662"/>
      <c r="CW39" s="662"/>
      <c r="CX39" s="662"/>
      <c r="CY39" s="663"/>
      <c r="CZ39" s="666">
        <v>2</v>
      </c>
      <c r="DA39" s="695"/>
      <c r="DB39" s="695"/>
      <c r="DC39" s="696"/>
      <c r="DD39" s="669">
        <v>6211629</v>
      </c>
      <c r="DE39" s="662"/>
      <c r="DF39" s="662"/>
      <c r="DG39" s="662"/>
      <c r="DH39" s="662"/>
      <c r="DI39" s="662"/>
      <c r="DJ39" s="662"/>
      <c r="DK39" s="663"/>
      <c r="DL39" s="669" t="s">
        <v>182</v>
      </c>
      <c r="DM39" s="662"/>
      <c r="DN39" s="662"/>
      <c r="DO39" s="662"/>
      <c r="DP39" s="662"/>
      <c r="DQ39" s="662"/>
      <c r="DR39" s="662"/>
      <c r="DS39" s="662"/>
      <c r="DT39" s="662"/>
      <c r="DU39" s="662"/>
      <c r="DV39" s="663"/>
      <c r="DW39" s="666" t="s">
        <v>257</v>
      </c>
      <c r="DX39" s="695"/>
      <c r="DY39" s="695"/>
      <c r="DZ39" s="695"/>
      <c r="EA39" s="695"/>
      <c r="EB39" s="695"/>
      <c r="EC39" s="697"/>
    </row>
    <row r="40" spans="2:133" ht="11.25" customHeight="1" x14ac:dyDescent="0.2">
      <c r="AQ40" s="698" t="s">
        <v>346</v>
      </c>
      <c r="AR40" s="699"/>
      <c r="AS40" s="699"/>
      <c r="AT40" s="699"/>
      <c r="AU40" s="699"/>
      <c r="AV40" s="699"/>
      <c r="AW40" s="699"/>
      <c r="AX40" s="699"/>
      <c r="AY40" s="700"/>
      <c r="AZ40" s="661">
        <v>9455390</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182</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5381924</v>
      </c>
      <c r="CS40" s="664"/>
      <c r="CT40" s="664"/>
      <c r="CU40" s="664"/>
      <c r="CV40" s="664"/>
      <c r="CW40" s="664"/>
      <c r="CX40" s="664"/>
      <c r="CY40" s="665"/>
      <c r="CZ40" s="666">
        <v>1.4</v>
      </c>
      <c r="DA40" s="695"/>
      <c r="DB40" s="695"/>
      <c r="DC40" s="696"/>
      <c r="DD40" s="669">
        <v>1743454</v>
      </c>
      <c r="DE40" s="664"/>
      <c r="DF40" s="664"/>
      <c r="DG40" s="664"/>
      <c r="DH40" s="664"/>
      <c r="DI40" s="664"/>
      <c r="DJ40" s="664"/>
      <c r="DK40" s="665"/>
      <c r="DL40" s="669" t="s">
        <v>182</v>
      </c>
      <c r="DM40" s="664"/>
      <c r="DN40" s="664"/>
      <c r="DO40" s="664"/>
      <c r="DP40" s="664"/>
      <c r="DQ40" s="664"/>
      <c r="DR40" s="664"/>
      <c r="DS40" s="664"/>
      <c r="DT40" s="664"/>
      <c r="DU40" s="664"/>
      <c r="DV40" s="665"/>
      <c r="DW40" s="666" t="s">
        <v>182</v>
      </c>
      <c r="DX40" s="695"/>
      <c r="DY40" s="695"/>
      <c r="DZ40" s="695"/>
      <c r="EA40" s="695"/>
      <c r="EB40" s="695"/>
      <c r="EC40" s="697"/>
    </row>
    <row r="41" spans="2:133" ht="11.25" customHeight="1" x14ac:dyDescent="0.2">
      <c r="AQ41" s="710" t="s">
        <v>349</v>
      </c>
      <c r="AR41" s="711"/>
      <c r="AS41" s="711"/>
      <c r="AT41" s="711"/>
      <c r="AU41" s="711"/>
      <c r="AV41" s="711"/>
      <c r="AW41" s="711"/>
      <c r="AX41" s="711"/>
      <c r="AY41" s="712"/>
      <c r="AZ41" s="676">
        <v>18589501</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346</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257</v>
      </c>
      <c r="CS41" s="662"/>
      <c r="CT41" s="662"/>
      <c r="CU41" s="662"/>
      <c r="CV41" s="662"/>
      <c r="CW41" s="662"/>
      <c r="CX41" s="662"/>
      <c r="CY41" s="663"/>
      <c r="CZ41" s="666" t="s">
        <v>257</v>
      </c>
      <c r="DA41" s="695"/>
      <c r="DB41" s="695"/>
      <c r="DC41" s="696"/>
      <c r="DD41" s="669" t="s">
        <v>257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70085226</v>
      </c>
      <c r="CS42" s="664"/>
      <c r="CT42" s="664"/>
      <c r="CU42" s="664"/>
      <c r="CV42" s="664"/>
      <c r="CW42" s="664"/>
      <c r="CX42" s="664"/>
      <c r="CY42" s="665"/>
      <c r="CZ42" s="666">
        <v>18.3</v>
      </c>
      <c r="DA42" s="667"/>
      <c r="DB42" s="667"/>
      <c r="DC42" s="668"/>
      <c r="DD42" s="669">
        <v>7524915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232168</v>
      </c>
      <c r="CS43" s="662"/>
      <c r="CT43" s="662"/>
      <c r="CU43" s="662"/>
      <c r="CV43" s="662"/>
      <c r="CW43" s="662"/>
      <c r="CX43" s="662"/>
      <c r="CY43" s="663"/>
      <c r="CZ43" s="666">
        <v>0.1</v>
      </c>
      <c r="DA43" s="695"/>
      <c r="DB43" s="695"/>
      <c r="DC43" s="696"/>
      <c r="DD43" s="669">
        <v>232168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356</v>
      </c>
      <c r="CD44" s="689" t="s">
        <v>307</v>
      </c>
      <c r="CE44" s="690"/>
      <c r="CF44" s="658" t="s">
        <v>357</v>
      </c>
      <c r="CG44" s="659"/>
      <c r="CH44" s="659"/>
      <c r="CI44" s="659"/>
      <c r="CJ44" s="659"/>
      <c r="CK44" s="659"/>
      <c r="CL44" s="659"/>
      <c r="CM44" s="659"/>
      <c r="CN44" s="659"/>
      <c r="CO44" s="659"/>
      <c r="CP44" s="659"/>
      <c r="CQ44" s="660"/>
      <c r="CR44" s="661">
        <v>56990471</v>
      </c>
      <c r="CS44" s="664"/>
      <c r="CT44" s="664"/>
      <c r="CU44" s="664"/>
      <c r="CV44" s="664"/>
      <c r="CW44" s="664"/>
      <c r="CX44" s="664"/>
      <c r="CY44" s="665"/>
      <c r="CZ44" s="666">
        <v>14.9</v>
      </c>
      <c r="DA44" s="667"/>
      <c r="DB44" s="667"/>
      <c r="DC44" s="668"/>
      <c r="DD44" s="669">
        <v>7343567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358</v>
      </c>
      <c r="CG45" s="659"/>
      <c r="CH45" s="659"/>
      <c r="CI45" s="659"/>
      <c r="CJ45" s="659"/>
      <c r="CK45" s="659"/>
      <c r="CL45" s="659"/>
      <c r="CM45" s="659"/>
      <c r="CN45" s="659"/>
      <c r="CO45" s="659"/>
      <c r="CP45" s="659"/>
      <c r="CQ45" s="660"/>
      <c r="CR45" s="661">
        <v>35975493</v>
      </c>
      <c r="CS45" s="662"/>
      <c r="CT45" s="662"/>
      <c r="CU45" s="662"/>
      <c r="CV45" s="662"/>
      <c r="CW45" s="662"/>
      <c r="CX45" s="662"/>
      <c r="CY45" s="663"/>
      <c r="CZ45" s="666">
        <v>9.4</v>
      </c>
      <c r="DA45" s="695"/>
      <c r="DB45" s="695"/>
      <c r="DC45" s="696"/>
      <c r="DD45" s="669">
        <v>1326380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359</v>
      </c>
      <c r="CG46" s="659"/>
      <c r="CH46" s="659"/>
      <c r="CI46" s="659"/>
      <c r="CJ46" s="659"/>
      <c r="CK46" s="659"/>
      <c r="CL46" s="659"/>
      <c r="CM46" s="659"/>
      <c r="CN46" s="659"/>
      <c r="CO46" s="659"/>
      <c r="CP46" s="659"/>
      <c r="CQ46" s="660"/>
      <c r="CR46" s="661">
        <v>19341291</v>
      </c>
      <c r="CS46" s="664"/>
      <c r="CT46" s="664"/>
      <c r="CU46" s="664"/>
      <c r="CV46" s="664"/>
      <c r="CW46" s="664"/>
      <c r="CX46" s="664"/>
      <c r="CY46" s="665"/>
      <c r="CZ46" s="666">
        <v>5.0999999999999996</v>
      </c>
      <c r="DA46" s="667"/>
      <c r="DB46" s="667"/>
      <c r="DC46" s="668"/>
      <c r="DD46" s="669">
        <v>5780506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360</v>
      </c>
      <c r="CG47" s="659"/>
      <c r="CH47" s="659"/>
      <c r="CI47" s="659"/>
      <c r="CJ47" s="659"/>
      <c r="CK47" s="659"/>
      <c r="CL47" s="659"/>
      <c r="CM47" s="659"/>
      <c r="CN47" s="659"/>
      <c r="CO47" s="659"/>
      <c r="CP47" s="659"/>
      <c r="CQ47" s="660"/>
      <c r="CR47" s="661">
        <v>13094755</v>
      </c>
      <c r="CS47" s="662"/>
      <c r="CT47" s="662"/>
      <c r="CU47" s="662"/>
      <c r="CV47" s="662"/>
      <c r="CW47" s="662"/>
      <c r="CX47" s="662"/>
      <c r="CY47" s="663"/>
      <c r="CZ47" s="666">
        <v>3.4</v>
      </c>
      <c r="DA47" s="695"/>
      <c r="DB47" s="695"/>
      <c r="DC47" s="696"/>
      <c r="DD47" s="669">
        <v>181348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1" x14ac:dyDescent="0.2">
      <c r="CD48" s="693"/>
      <c r="CE48" s="694"/>
      <c r="CF48" s="658" t="s">
        <v>361</v>
      </c>
      <c r="CG48" s="659"/>
      <c r="CH48" s="659"/>
      <c r="CI48" s="659"/>
      <c r="CJ48" s="659"/>
      <c r="CK48" s="659"/>
      <c r="CL48" s="659"/>
      <c r="CM48" s="659"/>
      <c r="CN48" s="659"/>
      <c r="CO48" s="659"/>
      <c r="CP48" s="659"/>
      <c r="CQ48" s="660"/>
      <c r="CR48" s="661" t="s">
        <v>182</v>
      </c>
      <c r="CS48" s="664"/>
      <c r="CT48" s="664"/>
      <c r="CU48" s="664"/>
      <c r="CV48" s="664"/>
      <c r="CW48" s="664"/>
      <c r="CX48" s="664"/>
      <c r="CY48" s="665"/>
      <c r="CZ48" s="666" t="s">
        <v>182</v>
      </c>
      <c r="DA48" s="667"/>
      <c r="DB48" s="667"/>
      <c r="DC48" s="668"/>
      <c r="DD48" s="669" t="s">
        <v>182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362</v>
      </c>
      <c r="CE49" s="674"/>
      <c r="CF49" s="674"/>
      <c r="CG49" s="674"/>
      <c r="CH49" s="674"/>
      <c r="CI49" s="674"/>
      <c r="CJ49" s="674"/>
      <c r="CK49" s="674"/>
      <c r="CL49" s="674"/>
      <c r="CM49" s="674"/>
      <c r="CN49" s="674"/>
      <c r="CO49" s="674"/>
      <c r="CP49" s="674"/>
      <c r="CQ49" s="675"/>
      <c r="CR49" s="676">
        <v>382888282</v>
      </c>
      <c r="CS49" s="677"/>
      <c r="CT49" s="677"/>
      <c r="CU49" s="677"/>
      <c r="CV49" s="677"/>
      <c r="CW49" s="677"/>
      <c r="CX49" s="677"/>
      <c r="CY49" s="678"/>
      <c r="CZ49" s="679">
        <v>100</v>
      </c>
      <c r="DA49" s="680"/>
      <c r="DB49" s="680"/>
      <c r="DC49" s="681"/>
      <c r="DD49" s="682">
        <v>211881114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1" hidden="1" x14ac:dyDescent="0.2"/>
    <row r="51" spans="82:133" ht="11" hidden="1" x14ac:dyDescent="0.2"/>
    <row r="52" spans="82:133" ht="11" hidden="1" x14ac:dyDescent="0.2"/>
    <row r="53" spans="82:133" ht="11" hidden="1" x14ac:dyDescent="0.2"/>
  </sheetData>
  <sheetProtection algorithmName="SHA-512" hashValue="TpLOzImpuC4uAE+6vheFlOx/T8kL+Wm6PdzZBmx4aanYvFgZ+leJT5SGDpz4oJoeZ3TVXhWwV1nQpw2sNsDSoQ==" saltValue="KOCpMNOr0ufYQYpV0oujPQ==" spinCount="100000" sheet="1" objects="1" scenarios="1"/>
  <customSheetViews>
    <customSheetView guid="{E66EC7B0-393F-497E-BD75-9F504DAB1E87}"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6" t="s">
        <v>364</v>
      </c>
      <c r="DK2" s="1207"/>
      <c r="DL2" s="1207"/>
      <c r="DM2" s="1207"/>
      <c r="DN2" s="1207"/>
      <c r="DO2" s="1208"/>
      <c r="DP2" s="249"/>
      <c r="DQ2" s="1206" t="s">
        <v>365</v>
      </c>
      <c r="DR2" s="1207"/>
      <c r="DS2" s="1207"/>
      <c r="DT2" s="1207"/>
      <c r="DU2" s="1207"/>
      <c r="DV2" s="1207"/>
      <c r="DW2" s="1207"/>
      <c r="DX2" s="1207"/>
      <c r="DY2" s="1207"/>
      <c r="DZ2" s="120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3" t="s">
        <v>366</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5" t="s">
        <v>368</v>
      </c>
      <c r="B5" s="1086"/>
      <c r="C5" s="1086"/>
      <c r="D5" s="1086"/>
      <c r="E5" s="1086"/>
      <c r="F5" s="1086"/>
      <c r="G5" s="1086"/>
      <c r="H5" s="1086"/>
      <c r="I5" s="1086"/>
      <c r="J5" s="1086"/>
      <c r="K5" s="1086"/>
      <c r="L5" s="1086"/>
      <c r="M5" s="1086"/>
      <c r="N5" s="1086"/>
      <c r="O5" s="1086"/>
      <c r="P5" s="1087"/>
      <c r="Q5" s="1091" t="s">
        <v>369</v>
      </c>
      <c r="R5" s="1092"/>
      <c r="S5" s="1092"/>
      <c r="T5" s="1092"/>
      <c r="U5" s="1093"/>
      <c r="V5" s="1091" t="s">
        <v>370</v>
      </c>
      <c r="W5" s="1092"/>
      <c r="X5" s="1092"/>
      <c r="Y5" s="1092"/>
      <c r="Z5" s="1093"/>
      <c r="AA5" s="1091" t="s">
        <v>371</v>
      </c>
      <c r="AB5" s="1092"/>
      <c r="AC5" s="1092"/>
      <c r="AD5" s="1092"/>
      <c r="AE5" s="1092"/>
      <c r="AF5" s="1209" t="s">
        <v>372</v>
      </c>
      <c r="AG5" s="1092"/>
      <c r="AH5" s="1092"/>
      <c r="AI5" s="1092"/>
      <c r="AJ5" s="1107"/>
      <c r="AK5" s="1092" t="s">
        <v>373</v>
      </c>
      <c r="AL5" s="1092"/>
      <c r="AM5" s="1092"/>
      <c r="AN5" s="1092"/>
      <c r="AO5" s="1093"/>
      <c r="AP5" s="1091" t="s">
        <v>374</v>
      </c>
      <c r="AQ5" s="1092"/>
      <c r="AR5" s="1092"/>
      <c r="AS5" s="1092"/>
      <c r="AT5" s="1093"/>
      <c r="AU5" s="1091" t="s">
        <v>375</v>
      </c>
      <c r="AV5" s="1092"/>
      <c r="AW5" s="1092"/>
      <c r="AX5" s="1092"/>
      <c r="AY5" s="1107"/>
      <c r="AZ5" s="256"/>
      <c r="BA5" s="256"/>
      <c r="BB5" s="256"/>
      <c r="BC5" s="256"/>
      <c r="BD5" s="256"/>
      <c r="BE5" s="257"/>
      <c r="BF5" s="257"/>
      <c r="BG5" s="257"/>
      <c r="BH5" s="257"/>
      <c r="BI5" s="257"/>
      <c r="BJ5" s="257"/>
      <c r="BK5" s="257"/>
      <c r="BL5" s="257"/>
      <c r="BM5" s="257"/>
      <c r="BN5" s="257"/>
      <c r="BO5" s="257"/>
      <c r="BP5" s="257"/>
      <c r="BQ5" s="1085" t="s">
        <v>376</v>
      </c>
      <c r="BR5" s="1086"/>
      <c r="BS5" s="1086"/>
      <c r="BT5" s="1086"/>
      <c r="BU5" s="1086"/>
      <c r="BV5" s="1086"/>
      <c r="BW5" s="1086"/>
      <c r="BX5" s="1086"/>
      <c r="BY5" s="1086"/>
      <c r="BZ5" s="1086"/>
      <c r="CA5" s="1086"/>
      <c r="CB5" s="1086"/>
      <c r="CC5" s="1086"/>
      <c r="CD5" s="1086"/>
      <c r="CE5" s="1086"/>
      <c r="CF5" s="1086"/>
      <c r="CG5" s="1087"/>
      <c r="CH5" s="1091" t="s">
        <v>377</v>
      </c>
      <c r="CI5" s="1092"/>
      <c r="CJ5" s="1092"/>
      <c r="CK5" s="1092"/>
      <c r="CL5" s="1093"/>
      <c r="CM5" s="1091" t="s">
        <v>378</v>
      </c>
      <c r="CN5" s="1092"/>
      <c r="CO5" s="1092"/>
      <c r="CP5" s="1092"/>
      <c r="CQ5" s="1093"/>
      <c r="CR5" s="1091" t="s">
        <v>379</v>
      </c>
      <c r="CS5" s="1092"/>
      <c r="CT5" s="1092"/>
      <c r="CU5" s="1092"/>
      <c r="CV5" s="1093"/>
      <c r="CW5" s="1091" t="s">
        <v>380</v>
      </c>
      <c r="CX5" s="1092"/>
      <c r="CY5" s="1092"/>
      <c r="CZ5" s="1092"/>
      <c r="DA5" s="1093"/>
      <c r="DB5" s="1091" t="s">
        <v>381</v>
      </c>
      <c r="DC5" s="1092"/>
      <c r="DD5" s="1092"/>
      <c r="DE5" s="1092"/>
      <c r="DF5" s="1093"/>
      <c r="DG5" s="1194" t="s">
        <v>382</v>
      </c>
      <c r="DH5" s="1195"/>
      <c r="DI5" s="1195"/>
      <c r="DJ5" s="1195"/>
      <c r="DK5" s="1196"/>
      <c r="DL5" s="1194" t="s">
        <v>383</v>
      </c>
      <c r="DM5" s="1195"/>
      <c r="DN5" s="1195"/>
      <c r="DO5" s="1195"/>
      <c r="DP5" s="1196"/>
      <c r="DQ5" s="1091" t="s">
        <v>384</v>
      </c>
      <c r="DR5" s="1092"/>
      <c r="DS5" s="1092"/>
      <c r="DT5" s="1092"/>
      <c r="DU5" s="1093"/>
      <c r="DV5" s="1091" t="s">
        <v>375</v>
      </c>
      <c r="DW5" s="1092"/>
      <c r="DX5" s="1092"/>
      <c r="DY5" s="1092"/>
      <c r="DZ5" s="1107"/>
      <c r="EA5" s="254"/>
    </row>
    <row r="6" spans="1:131" s="255" customFormat="1" ht="26.25" customHeight="1" thickBot="1" x14ac:dyDescent="0.25">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10"/>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7"/>
      <c r="DH6" s="1198"/>
      <c r="DI6" s="1198"/>
      <c r="DJ6" s="1198"/>
      <c r="DK6" s="1199"/>
      <c r="DL6" s="1197"/>
      <c r="DM6" s="1198"/>
      <c r="DN6" s="1198"/>
      <c r="DO6" s="1198"/>
      <c r="DP6" s="1199"/>
      <c r="DQ6" s="1094"/>
      <c r="DR6" s="1095"/>
      <c r="DS6" s="1095"/>
      <c r="DT6" s="1095"/>
      <c r="DU6" s="1096"/>
      <c r="DV6" s="1094"/>
      <c r="DW6" s="1095"/>
      <c r="DX6" s="1095"/>
      <c r="DY6" s="1095"/>
      <c r="DZ6" s="1108"/>
      <c r="EA6" s="254"/>
    </row>
    <row r="7" spans="1:131" s="255" customFormat="1" ht="26.25" customHeight="1" thickTop="1" x14ac:dyDescent="0.2">
      <c r="A7" s="258">
        <v>1</v>
      </c>
      <c r="B7" s="1140" t="s">
        <v>385</v>
      </c>
      <c r="C7" s="1141"/>
      <c r="D7" s="1141"/>
      <c r="E7" s="1141"/>
      <c r="F7" s="1141"/>
      <c r="G7" s="1141"/>
      <c r="H7" s="1141"/>
      <c r="I7" s="1141"/>
      <c r="J7" s="1141"/>
      <c r="K7" s="1141"/>
      <c r="L7" s="1141"/>
      <c r="M7" s="1141"/>
      <c r="N7" s="1141"/>
      <c r="O7" s="1141"/>
      <c r="P7" s="1142"/>
      <c r="Q7" s="1200">
        <v>388259</v>
      </c>
      <c r="R7" s="1201"/>
      <c r="S7" s="1201"/>
      <c r="T7" s="1201"/>
      <c r="U7" s="1201"/>
      <c r="V7" s="1201">
        <v>377987</v>
      </c>
      <c r="W7" s="1201"/>
      <c r="X7" s="1201"/>
      <c r="Y7" s="1201"/>
      <c r="Z7" s="1201"/>
      <c r="AA7" s="1201">
        <v>10272</v>
      </c>
      <c r="AB7" s="1201"/>
      <c r="AC7" s="1201"/>
      <c r="AD7" s="1201"/>
      <c r="AE7" s="1202"/>
      <c r="AF7" s="1203">
        <v>5977</v>
      </c>
      <c r="AG7" s="1204"/>
      <c r="AH7" s="1204"/>
      <c r="AI7" s="1204"/>
      <c r="AJ7" s="1205"/>
      <c r="AK7" s="1187">
        <v>3943</v>
      </c>
      <c r="AL7" s="1188"/>
      <c r="AM7" s="1188"/>
      <c r="AN7" s="1188"/>
      <c r="AO7" s="1188"/>
      <c r="AP7" s="1188">
        <v>441642</v>
      </c>
      <c r="AQ7" s="1188"/>
      <c r="AR7" s="1188"/>
      <c r="AS7" s="1188"/>
      <c r="AT7" s="1188"/>
      <c r="AU7" s="1189"/>
      <c r="AV7" s="1189"/>
      <c r="AW7" s="1189"/>
      <c r="AX7" s="1189"/>
      <c r="AY7" s="1190"/>
      <c r="AZ7" s="252"/>
      <c r="BA7" s="252"/>
      <c r="BB7" s="252"/>
      <c r="BC7" s="252"/>
      <c r="BD7" s="252"/>
      <c r="BE7" s="253"/>
      <c r="BF7" s="253"/>
      <c r="BG7" s="253"/>
      <c r="BH7" s="253"/>
      <c r="BI7" s="253"/>
      <c r="BJ7" s="253"/>
      <c r="BK7" s="253"/>
      <c r="BL7" s="253"/>
      <c r="BM7" s="253"/>
      <c r="BN7" s="253"/>
      <c r="BO7" s="253"/>
      <c r="BP7" s="253"/>
      <c r="BQ7" s="259">
        <v>1</v>
      </c>
      <c r="BR7" s="260"/>
      <c r="BS7" s="1191" t="s">
        <v>599</v>
      </c>
      <c r="BT7" s="1192"/>
      <c r="BU7" s="1192"/>
      <c r="BV7" s="1192"/>
      <c r="BW7" s="1192"/>
      <c r="BX7" s="1192"/>
      <c r="BY7" s="1192"/>
      <c r="BZ7" s="1192"/>
      <c r="CA7" s="1192"/>
      <c r="CB7" s="1192"/>
      <c r="CC7" s="1192"/>
      <c r="CD7" s="1192"/>
      <c r="CE7" s="1192"/>
      <c r="CF7" s="1192"/>
      <c r="CG7" s="1193"/>
      <c r="CH7" s="1184">
        <v>15</v>
      </c>
      <c r="CI7" s="1185"/>
      <c r="CJ7" s="1185"/>
      <c r="CK7" s="1185"/>
      <c r="CL7" s="1186"/>
      <c r="CM7" s="1184">
        <v>199</v>
      </c>
      <c r="CN7" s="1185"/>
      <c r="CO7" s="1185"/>
      <c r="CP7" s="1185"/>
      <c r="CQ7" s="1186"/>
      <c r="CR7" s="1181">
        <v>32</v>
      </c>
      <c r="CS7" s="1182"/>
      <c r="CT7" s="1182"/>
      <c r="CU7" s="1182"/>
      <c r="CV7" s="1183"/>
      <c r="CW7" s="1184" t="s">
        <v>525</v>
      </c>
      <c r="CX7" s="1185"/>
      <c r="CY7" s="1185"/>
      <c r="CZ7" s="1185"/>
      <c r="DA7" s="1186"/>
      <c r="DB7" s="1184" t="s">
        <v>525</v>
      </c>
      <c r="DC7" s="1185"/>
      <c r="DD7" s="1185"/>
      <c r="DE7" s="1185"/>
      <c r="DF7" s="1186"/>
      <c r="DG7" s="1184" t="s">
        <v>525</v>
      </c>
      <c r="DH7" s="1185"/>
      <c r="DI7" s="1185"/>
      <c r="DJ7" s="1185"/>
      <c r="DK7" s="1186"/>
      <c r="DL7" s="1184" t="s">
        <v>525</v>
      </c>
      <c r="DM7" s="1185"/>
      <c r="DN7" s="1185"/>
      <c r="DO7" s="1185"/>
      <c r="DP7" s="1186"/>
      <c r="DQ7" s="1184" t="s">
        <v>525</v>
      </c>
      <c r="DR7" s="1185"/>
      <c r="DS7" s="1185"/>
      <c r="DT7" s="1185"/>
      <c r="DU7" s="1186"/>
      <c r="DV7" s="1211"/>
      <c r="DW7" s="1212"/>
      <c r="DX7" s="1212"/>
      <c r="DY7" s="1212"/>
      <c r="DZ7" s="1213"/>
      <c r="EA7" s="254"/>
    </row>
    <row r="8" spans="1:131" s="255" customFormat="1" ht="26.25" customHeight="1" x14ac:dyDescent="0.2">
      <c r="A8" s="261">
        <v>2</v>
      </c>
      <c r="B8" s="1127" t="s">
        <v>386</v>
      </c>
      <c r="C8" s="1128"/>
      <c r="D8" s="1128"/>
      <c r="E8" s="1128"/>
      <c r="F8" s="1128"/>
      <c r="G8" s="1128"/>
      <c r="H8" s="1128"/>
      <c r="I8" s="1128"/>
      <c r="J8" s="1128"/>
      <c r="K8" s="1128"/>
      <c r="L8" s="1128"/>
      <c r="M8" s="1128"/>
      <c r="N8" s="1128"/>
      <c r="O8" s="1128"/>
      <c r="P8" s="1129"/>
      <c r="Q8" s="1133">
        <v>352</v>
      </c>
      <c r="R8" s="1134"/>
      <c r="S8" s="1134"/>
      <c r="T8" s="1134"/>
      <c r="U8" s="1134"/>
      <c r="V8" s="1134">
        <v>127</v>
      </c>
      <c r="W8" s="1134"/>
      <c r="X8" s="1134"/>
      <c r="Y8" s="1134"/>
      <c r="Z8" s="1134"/>
      <c r="AA8" s="1134">
        <v>225</v>
      </c>
      <c r="AB8" s="1134"/>
      <c r="AC8" s="1134"/>
      <c r="AD8" s="1134"/>
      <c r="AE8" s="1135"/>
      <c r="AF8" s="1109">
        <v>225</v>
      </c>
      <c r="AG8" s="1110"/>
      <c r="AH8" s="1110"/>
      <c r="AI8" s="1110"/>
      <c r="AJ8" s="1111"/>
      <c r="AK8" s="1176" t="s">
        <v>525</v>
      </c>
      <c r="AL8" s="1177"/>
      <c r="AM8" s="1177"/>
      <c r="AN8" s="1177"/>
      <c r="AO8" s="1177"/>
      <c r="AP8" s="1177" t="s">
        <v>525</v>
      </c>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4" t="s">
        <v>600</v>
      </c>
      <c r="BT8" s="1105"/>
      <c r="BU8" s="1105"/>
      <c r="BV8" s="1105"/>
      <c r="BW8" s="1105"/>
      <c r="BX8" s="1105"/>
      <c r="BY8" s="1105"/>
      <c r="BZ8" s="1105"/>
      <c r="CA8" s="1105"/>
      <c r="CB8" s="1105"/>
      <c r="CC8" s="1105"/>
      <c r="CD8" s="1105"/>
      <c r="CE8" s="1105"/>
      <c r="CF8" s="1105"/>
      <c r="CG8" s="1106"/>
      <c r="CH8" s="1079">
        <v>1</v>
      </c>
      <c r="CI8" s="1080"/>
      <c r="CJ8" s="1080"/>
      <c r="CK8" s="1080"/>
      <c r="CL8" s="1081"/>
      <c r="CM8" s="1079">
        <v>214</v>
      </c>
      <c r="CN8" s="1080"/>
      <c r="CO8" s="1080"/>
      <c r="CP8" s="1080"/>
      <c r="CQ8" s="1081"/>
      <c r="CR8" s="1178">
        <v>100</v>
      </c>
      <c r="CS8" s="1179"/>
      <c r="CT8" s="1179"/>
      <c r="CU8" s="1179"/>
      <c r="CV8" s="1180"/>
      <c r="CW8" s="1079">
        <v>128</v>
      </c>
      <c r="CX8" s="1080"/>
      <c r="CY8" s="1080"/>
      <c r="CZ8" s="1080"/>
      <c r="DA8" s="1081"/>
      <c r="DB8" s="1079" t="s">
        <v>525</v>
      </c>
      <c r="DC8" s="1080"/>
      <c r="DD8" s="1080"/>
      <c r="DE8" s="1080"/>
      <c r="DF8" s="1081"/>
      <c r="DG8" s="1079" t="s">
        <v>525</v>
      </c>
      <c r="DH8" s="1080"/>
      <c r="DI8" s="1080"/>
      <c r="DJ8" s="1080"/>
      <c r="DK8" s="1081"/>
      <c r="DL8" s="1079" t="s">
        <v>525</v>
      </c>
      <c r="DM8" s="1080"/>
      <c r="DN8" s="1080"/>
      <c r="DO8" s="1080"/>
      <c r="DP8" s="1081"/>
      <c r="DQ8" s="1079" t="s">
        <v>525</v>
      </c>
      <c r="DR8" s="1080"/>
      <c r="DS8" s="1080"/>
      <c r="DT8" s="1080"/>
      <c r="DU8" s="1081"/>
      <c r="DV8" s="1082"/>
      <c r="DW8" s="1083"/>
      <c r="DX8" s="1083"/>
      <c r="DY8" s="1083"/>
      <c r="DZ8" s="1084"/>
      <c r="EA8" s="254"/>
    </row>
    <row r="9" spans="1:131" s="255" customFormat="1" ht="26.25" customHeight="1" x14ac:dyDescent="0.2">
      <c r="A9" s="261">
        <v>3</v>
      </c>
      <c r="B9" s="1127" t="s">
        <v>387</v>
      </c>
      <c r="C9" s="1128"/>
      <c r="D9" s="1128"/>
      <c r="E9" s="1128"/>
      <c r="F9" s="1128"/>
      <c r="G9" s="1128"/>
      <c r="H9" s="1128"/>
      <c r="I9" s="1128"/>
      <c r="J9" s="1128"/>
      <c r="K9" s="1128"/>
      <c r="L9" s="1128"/>
      <c r="M9" s="1128"/>
      <c r="N9" s="1128"/>
      <c r="O9" s="1128"/>
      <c r="P9" s="1129"/>
      <c r="Q9" s="1133">
        <v>3577</v>
      </c>
      <c r="R9" s="1134"/>
      <c r="S9" s="1134"/>
      <c r="T9" s="1134"/>
      <c r="U9" s="1134"/>
      <c r="V9" s="1134">
        <v>3398</v>
      </c>
      <c r="W9" s="1134"/>
      <c r="X9" s="1134"/>
      <c r="Y9" s="1134"/>
      <c r="Z9" s="1134"/>
      <c r="AA9" s="1134">
        <v>178</v>
      </c>
      <c r="AB9" s="1134"/>
      <c r="AC9" s="1134"/>
      <c r="AD9" s="1134"/>
      <c r="AE9" s="1135"/>
      <c r="AF9" s="1109">
        <v>178</v>
      </c>
      <c r="AG9" s="1110"/>
      <c r="AH9" s="1110"/>
      <c r="AI9" s="1110"/>
      <c r="AJ9" s="1111"/>
      <c r="AK9" s="1176" t="s">
        <v>525</v>
      </c>
      <c r="AL9" s="1177"/>
      <c r="AM9" s="1177"/>
      <c r="AN9" s="1177"/>
      <c r="AO9" s="1177"/>
      <c r="AP9" s="1177" t="s">
        <v>525</v>
      </c>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4" t="s">
        <v>601</v>
      </c>
      <c r="BT9" s="1105"/>
      <c r="BU9" s="1105"/>
      <c r="BV9" s="1105"/>
      <c r="BW9" s="1105"/>
      <c r="BX9" s="1105"/>
      <c r="BY9" s="1105"/>
      <c r="BZ9" s="1105"/>
      <c r="CA9" s="1105"/>
      <c r="CB9" s="1105"/>
      <c r="CC9" s="1105"/>
      <c r="CD9" s="1105"/>
      <c r="CE9" s="1105"/>
      <c r="CF9" s="1105"/>
      <c r="CG9" s="1106"/>
      <c r="CH9" s="1079">
        <v>2</v>
      </c>
      <c r="CI9" s="1080"/>
      <c r="CJ9" s="1080"/>
      <c r="CK9" s="1080"/>
      <c r="CL9" s="1081"/>
      <c r="CM9" s="1079">
        <v>123</v>
      </c>
      <c r="CN9" s="1080"/>
      <c r="CO9" s="1080"/>
      <c r="CP9" s="1080"/>
      <c r="CQ9" s="1081"/>
      <c r="CR9" s="1178">
        <v>50</v>
      </c>
      <c r="CS9" s="1179"/>
      <c r="CT9" s="1179"/>
      <c r="CU9" s="1179"/>
      <c r="CV9" s="1180"/>
      <c r="CW9" s="1079" t="s">
        <v>525</v>
      </c>
      <c r="CX9" s="1080"/>
      <c r="CY9" s="1080"/>
      <c r="CZ9" s="1080"/>
      <c r="DA9" s="1081"/>
      <c r="DB9" s="1079" t="s">
        <v>525</v>
      </c>
      <c r="DC9" s="1080"/>
      <c r="DD9" s="1080"/>
      <c r="DE9" s="1080"/>
      <c r="DF9" s="1081"/>
      <c r="DG9" s="1079" t="s">
        <v>525</v>
      </c>
      <c r="DH9" s="1080"/>
      <c r="DI9" s="1080"/>
      <c r="DJ9" s="1080"/>
      <c r="DK9" s="1081"/>
      <c r="DL9" s="1079" t="s">
        <v>525</v>
      </c>
      <c r="DM9" s="1080"/>
      <c r="DN9" s="1080"/>
      <c r="DO9" s="1080"/>
      <c r="DP9" s="1081"/>
      <c r="DQ9" s="1079" t="s">
        <v>525</v>
      </c>
      <c r="DR9" s="1080"/>
      <c r="DS9" s="1080"/>
      <c r="DT9" s="1080"/>
      <c r="DU9" s="1081"/>
      <c r="DV9" s="1082"/>
      <c r="DW9" s="1083"/>
      <c r="DX9" s="1083"/>
      <c r="DY9" s="1083"/>
      <c r="DZ9" s="1084"/>
      <c r="EA9" s="254"/>
    </row>
    <row r="10" spans="1:131" s="255" customFormat="1" ht="26.25" customHeight="1" x14ac:dyDescent="0.2">
      <c r="A10" s="261">
        <v>4</v>
      </c>
      <c r="B10" s="1127" t="s">
        <v>388</v>
      </c>
      <c r="C10" s="1128"/>
      <c r="D10" s="1128"/>
      <c r="E10" s="1128"/>
      <c r="F10" s="1128"/>
      <c r="G10" s="1128"/>
      <c r="H10" s="1128"/>
      <c r="I10" s="1128"/>
      <c r="J10" s="1128"/>
      <c r="K10" s="1128"/>
      <c r="L10" s="1128"/>
      <c r="M10" s="1128"/>
      <c r="N10" s="1128"/>
      <c r="O10" s="1128"/>
      <c r="P10" s="1129"/>
      <c r="Q10" s="1133">
        <v>199</v>
      </c>
      <c r="R10" s="1134"/>
      <c r="S10" s="1134"/>
      <c r="T10" s="1134"/>
      <c r="U10" s="1134"/>
      <c r="V10" s="1134">
        <v>199</v>
      </c>
      <c r="W10" s="1134"/>
      <c r="X10" s="1134"/>
      <c r="Y10" s="1134"/>
      <c r="Z10" s="1134"/>
      <c r="AA10" s="1134">
        <v>0</v>
      </c>
      <c r="AB10" s="1134"/>
      <c r="AC10" s="1134"/>
      <c r="AD10" s="1134"/>
      <c r="AE10" s="1135"/>
      <c r="AF10" s="1109" t="s">
        <v>389</v>
      </c>
      <c r="AG10" s="1110"/>
      <c r="AH10" s="1110"/>
      <c r="AI10" s="1110"/>
      <c r="AJ10" s="1111"/>
      <c r="AK10" s="1176" t="s">
        <v>525</v>
      </c>
      <c r="AL10" s="1177"/>
      <c r="AM10" s="1177"/>
      <c r="AN10" s="1177"/>
      <c r="AO10" s="1177"/>
      <c r="AP10" s="1177">
        <v>198</v>
      </c>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4" t="s">
        <v>602</v>
      </c>
      <c r="BT10" s="1105"/>
      <c r="BU10" s="1105"/>
      <c r="BV10" s="1105"/>
      <c r="BW10" s="1105"/>
      <c r="BX10" s="1105"/>
      <c r="BY10" s="1105"/>
      <c r="BZ10" s="1105"/>
      <c r="CA10" s="1105"/>
      <c r="CB10" s="1105"/>
      <c r="CC10" s="1105"/>
      <c r="CD10" s="1105"/>
      <c r="CE10" s="1105"/>
      <c r="CF10" s="1105"/>
      <c r="CG10" s="1106"/>
      <c r="CH10" s="1079">
        <v>31</v>
      </c>
      <c r="CI10" s="1080"/>
      <c r="CJ10" s="1080"/>
      <c r="CK10" s="1080"/>
      <c r="CL10" s="1081"/>
      <c r="CM10" s="1079">
        <v>421</v>
      </c>
      <c r="CN10" s="1080"/>
      <c r="CO10" s="1080"/>
      <c r="CP10" s="1080"/>
      <c r="CQ10" s="1081"/>
      <c r="CR10" s="1178">
        <v>20</v>
      </c>
      <c r="CS10" s="1179"/>
      <c r="CT10" s="1179"/>
      <c r="CU10" s="1179"/>
      <c r="CV10" s="1180"/>
      <c r="CW10" s="1079" t="s">
        <v>525</v>
      </c>
      <c r="CX10" s="1080"/>
      <c r="CY10" s="1080"/>
      <c r="CZ10" s="1080"/>
      <c r="DA10" s="1081"/>
      <c r="DB10" s="1079" t="s">
        <v>525</v>
      </c>
      <c r="DC10" s="1080"/>
      <c r="DD10" s="1080"/>
      <c r="DE10" s="1080"/>
      <c r="DF10" s="1081"/>
      <c r="DG10" s="1079" t="s">
        <v>525</v>
      </c>
      <c r="DH10" s="1080"/>
      <c r="DI10" s="1080"/>
      <c r="DJ10" s="1080"/>
      <c r="DK10" s="1081"/>
      <c r="DL10" s="1079" t="s">
        <v>525</v>
      </c>
      <c r="DM10" s="1080"/>
      <c r="DN10" s="1080"/>
      <c r="DO10" s="1080"/>
      <c r="DP10" s="1081"/>
      <c r="DQ10" s="1079" t="s">
        <v>525</v>
      </c>
      <c r="DR10" s="1080"/>
      <c r="DS10" s="1080"/>
      <c r="DT10" s="1080"/>
      <c r="DU10" s="1081"/>
      <c r="DV10" s="1082"/>
      <c r="DW10" s="1083"/>
      <c r="DX10" s="1083"/>
      <c r="DY10" s="1083"/>
      <c r="DZ10" s="1084"/>
      <c r="EA10" s="254"/>
    </row>
    <row r="11" spans="1:131" s="255" customFormat="1" ht="26.25" customHeight="1" x14ac:dyDescent="0.2">
      <c r="A11" s="261">
        <v>5</v>
      </c>
      <c r="B11" s="1127" t="s">
        <v>390</v>
      </c>
      <c r="C11" s="1128"/>
      <c r="D11" s="1128"/>
      <c r="E11" s="1128"/>
      <c r="F11" s="1128"/>
      <c r="G11" s="1128"/>
      <c r="H11" s="1128"/>
      <c r="I11" s="1128"/>
      <c r="J11" s="1128"/>
      <c r="K11" s="1128"/>
      <c r="L11" s="1128"/>
      <c r="M11" s="1128"/>
      <c r="N11" s="1128"/>
      <c r="O11" s="1128"/>
      <c r="P11" s="1129"/>
      <c r="Q11" s="1133">
        <v>612</v>
      </c>
      <c r="R11" s="1134"/>
      <c r="S11" s="1134"/>
      <c r="T11" s="1134"/>
      <c r="U11" s="1134"/>
      <c r="V11" s="1134">
        <v>612</v>
      </c>
      <c r="W11" s="1134"/>
      <c r="X11" s="1134"/>
      <c r="Y11" s="1134"/>
      <c r="Z11" s="1134"/>
      <c r="AA11" s="1134">
        <v>0</v>
      </c>
      <c r="AB11" s="1134"/>
      <c r="AC11" s="1134"/>
      <c r="AD11" s="1134"/>
      <c r="AE11" s="1135"/>
      <c r="AF11" s="1109" t="s">
        <v>389</v>
      </c>
      <c r="AG11" s="1110"/>
      <c r="AH11" s="1110"/>
      <c r="AI11" s="1110"/>
      <c r="AJ11" s="1111"/>
      <c r="AK11" s="1176">
        <v>3</v>
      </c>
      <c r="AL11" s="1177"/>
      <c r="AM11" s="1177"/>
      <c r="AN11" s="1177"/>
      <c r="AO11" s="1177"/>
      <c r="AP11" s="1177">
        <v>6000</v>
      </c>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4" t="s">
        <v>603</v>
      </c>
      <c r="BT11" s="1105"/>
      <c r="BU11" s="1105"/>
      <c r="BV11" s="1105"/>
      <c r="BW11" s="1105"/>
      <c r="BX11" s="1105"/>
      <c r="BY11" s="1105"/>
      <c r="BZ11" s="1105"/>
      <c r="CA11" s="1105"/>
      <c r="CB11" s="1105"/>
      <c r="CC11" s="1105"/>
      <c r="CD11" s="1105"/>
      <c r="CE11" s="1105"/>
      <c r="CF11" s="1105"/>
      <c r="CG11" s="1106"/>
      <c r="CH11" s="1079">
        <v>-29</v>
      </c>
      <c r="CI11" s="1080"/>
      <c r="CJ11" s="1080"/>
      <c r="CK11" s="1080"/>
      <c r="CL11" s="1081"/>
      <c r="CM11" s="1079">
        <v>212</v>
      </c>
      <c r="CN11" s="1080"/>
      <c r="CO11" s="1080"/>
      <c r="CP11" s="1080"/>
      <c r="CQ11" s="1081"/>
      <c r="CR11" s="1178">
        <v>131</v>
      </c>
      <c r="CS11" s="1179"/>
      <c r="CT11" s="1179"/>
      <c r="CU11" s="1179"/>
      <c r="CV11" s="1180"/>
      <c r="CW11" s="1079" t="s">
        <v>525</v>
      </c>
      <c r="CX11" s="1080"/>
      <c r="CY11" s="1080"/>
      <c r="CZ11" s="1080"/>
      <c r="DA11" s="1081"/>
      <c r="DB11" s="1079" t="s">
        <v>525</v>
      </c>
      <c r="DC11" s="1080"/>
      <c r="DD11" s="1080"/>
      <c r="DE11" s="1080"/>
      <c r="DF11" s="1081"/>
      <c r="DG11" s="1079" t="s">
        <v>525</v>
      </c>
      <c r="DH11" s="1080"/>
      <c r="DI11" s="1080"/>
      <c r="DJ11" s="1080"/>
      <c r="DK11" s="1081"/>
      <c r="DL11" s="1079" t="s">
        <v>525</v>
      </c>
      <c r="DM11" s="1080"/>
      <c r="DN11" s="1080"/>
      <c r="DO11" s="1080"/>
      <c r="DP11" s="1081"/>
      <c r="DQ11" s="1079" t="s">
        <v>525</v>
      </c>
      <c r="DR11" s="1080"/>
      <c r="DS11" s="1080"/>
      <c r="DT11" s="1080"/>
      <c r="DU11" s="1081"/>
      <c r="DV11" s="1082"/>
      <c r="DW11" s="1083"/>
      <c r="DX11" s="1083"/>
      <c r="DY11" s="1083"/>
      <c r="DZ11" s="1084"/>
      <c r="EA11" s="254"/>
    </row>
    <row r="12" spans="1:131" s="255" customFormat="1" ht="26.25" customHeight="1" x14ac:dyDescent="0.2">
      <c r="A12" s="261">
        <v>6</v>
      </c>
      <c r="B12" s="1127" t="s">
        <v>391</v>
      </c>
      <c r="C12" s="1128"/>
      <c r="D12" s="1128"/>
      <c r="E12" s="1128"/>
      <c r="F12" s="1128"/>
      <c r="G12" s="1128"/>
      <c r="H12" s="1128"/>
      <c r="I12" s="1128"/>
      <c r="J12" s="1128"/>
      <c r="K12" s="1128"/>
      <c r="L12" s="1128"/>
      <c r="M12" s="1128"/>
      <c r="N12" s="1128"/>
      <c r="O12" s="1128"/>
      <c r="P12" s="1129"/>
      <c r="Q12" s="1133">
        <v>612</v>
      </c>
      <c r="R12" s="1134"/>
      <c r="S12" s="1134"/>
      <c r="T12" s="1134"/>
      <c r="U12" s="1134"/>
      <c r="V12" s="1134">
        <v>584</v>
      </c>
      <c r="W12" s="1134"/>
      <c r="X12" s="1134"/>
      <c r="Y12" s="1134"/>
      <c r="Z12" s="1134"/>
      <c r="AA12" s="1134">
        <v>28</v>
      </c>
      <c r="AB12" s="1134"/>
      <c r="AC12" s="1134"/>
      <c r="AD12" s="1134"/>
      <c r="AE12" s="1135"/>
      <c r="AF12" s="1109">
        <v>25</v>
      </c>
      <c r="AG12" s="1110"/>
      <c r="AH12" s="1110"/>
      <c r="AI12" s="1110"/>
      <c r="AJ12" s="1111"/>
      <c r="AK12" s="1176">
        <v>577</v>
      </c>
      <c r="AL12" s="1177"/>
      <c r="AM12" s="1177"/>
      <c r="AN12" s="1177"/>
      <c r="AO12" s="1177"/>
      <c r="AP12" s="1177">
        <v>3206</v>
      </c>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4" t="s">
        <v>604</v>
      </c>
      <c r="BT12" s="1105"/>
      <c r="BU12" s="1105"/>
      <c r="BV12" s="1105"/>
      <c r="BW12" s="1105"/>
      <c r="BX12" s="1105"/>
      <c r="BY12" s="1105"/>
      <c r="BZ12" s="1105"/>
      <c r="CA12" s="1105"/>
      <c r="CB12" s="1105"/>
      <c r="CC12" s="1105"/>
      <c r="CD12" s="1105"/>
      <c r="CE12" s="1105"/>
      <c r="CF12" s="1105"/>
      <c r="CG12" s="1106"/>
      <c r="CH12" s="1079">
        <v>3</v>
      </c>
      <c r="CI12" s="1080"/>
      <c r="CJ12" s="1080"/>
      <c r="CK12" s="1080"/>
      <c r="CL12" s="1081"/>
      <c r="CM12" s="1079">
        <v>421</v>
      </c>
      <c r="CN12" s="1080"/>
      <c r="CO12" s="1080"/>
      <c r="CP12" s="1080"/>
      <c r="CQ12" s="1081"/>
      <c r="CR12" s="1178">
        <v>950</v>
      </c>
      <c r="CS12" s="1179"/>
      <c r="CT12" s="1179"/>
      <c r="CU12" s="1179"/>
      <c r="CV12" s="1180"/>
      <c r="CW12" s="1079" t="s">
        <v>525</v>
      </c>
      <c r="CX12" s="1080"/>
      <c r="CY12" s="1080"/>
      <c r="CZ12" s="1080"/>
      <c r="DA12" s="1081"/>
      <c r="DB12" s="1079" t="s">
        <v>525</v>
      </c>
      <c r="DC12" s="1080"/>
      <c r="DD12" s="1080"/>
      <c r="DE12" s="1080"/>
      <c r="DF12" s="1081"/>
      <c r="DG12" s="1079" t="s">
        <v>525</v>
      </c>
      <c r="DH12" s="1080"/>
      <c r="DI12" s="1080"/>
      <c r="DJ12" s="1080"/>
      <c r="DK12" s="1081"/>
      <c r="DL12" s="1079" t="s">
        <v>525</v>
      </c>
      <c r="DM12" s="1080"/>
      <c r="DN12" s="1080"/>
      <c r="DO12" s="1080"/>
      <c r="DP12" s="1081"/>
      <c r="DQ12" s="1079" t="s">
        <v>525</v>
      </c>
      <c r="DR12" s="1080"/>
      <c r="DS12" s="1080"/>
      <c r="DT12" s="1080"/>
      <c r="DU12" s="1081"/>
      <c r="DV12" s="1082"/>
      <c r="DW12" s="1083"/>
      <c r="DX12" s="1083"/>
      <c r="DY12" s="1083"/>
      <c r="DZ12" s="1084"/>
      <c r="EA12" s="254"/>
    </row>
    <row r="13" spans="1:131" s="255" customFormat="1" ht="26.25" customHeight="1" x14ac:dyDescent="0.2">
      <c r="A13" s="261">
        <v>7</v>
      </c>
      <c r="B13" s="1127" t="s">
        <v>392</v>
      </c>
      <c r="C13" s="1128"/>
      <c r="D13" s="1128"/>
      <c r="E13" s="1128"/>
      <c r="F13" s="1128"/>
      <c r="G13" s="1128"/>
      <c r="H13" s="1128"/>
      <c r="I13" s="1128"/>
      <c r="J13" s="1128"/>
      <c r="K13" s="1128"/>
      <c r="L13" s="1128"/>
      <c r="M13" s="1128"/>
      <c r="N13" s="1128"/>
      <c r="O13" s="1128"/>
      <c r="P13" s="1129"/>
      <c r="Q13" s="1133">
        <v>809</v>
      </c>
      <c r="R13" s="1134"/>
      <c r="S13" s="1134"/>
      <c r="T13" s="1134"/>
      <c r="U13" s="1134"/>
      <c r="V13" s="1134">
        <v>701</v>
      </c>
      <c r="W13" s="1134"/>
      <c r="X13" s="1134"/>
      <c r="Y13" s="1134"/>
      <c r="Z13" s="1134"/>
      <c r="AA13" s="1134">
        <v>107</v>
      </c>
      <c r="AB13" s="1134"/>
      <c r="AC13" s="1134"/>
      <c r="AD13" s="1134"/>
      <c r="AE13" s="1135"/>
      <c r="AF13" s="1109">
        <v>6</v>
      </c>
      <c r="AG13" s="1110"/>
      <c r="AH13" s="1110"/>
      <c r="AI13" s="1110"/>
      <c r="AJ13" s="1111"/>
      <c r="AK13" s="1176">
        <v>293</v>
      </c>
      <c r="AL13" s="1177"/>
      <c r="AM13" s="1177"/>
      <c r="AN13" s="1177"/>
      <c r="AO13" s="1177"/>
      <c r="AP13" s="1177">
        <v>3279</v>
      </c>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4" t="s">
        <v>605</v>
      </c>
      <c r="BT13" s="1105"/>
      <c r="BU13" s="1105"/>
      <c r="BV13" s="1105"/>
      <c r="BW13" s="1105"/>
      <c r="BX13" s="1105"/>
      <c r="BY13" s="1105"/>
      <c r="BZ13" s="1105"/>
      <c r="CA13" s="1105"/>
      <c r="CB13" s="1105"/>
      <c r="CC13" s="1105"/>
      <c r="CD13" s="1105"/>
      <c r="CE13" s="1105"/>
      <c r="CF13" s="1105"/>
      <c r="CG13" s="1106"/>
      <c r="CH13" s="1079">
        <v>-11</v>
      </c>
      <c r="CI13" s="1080"/>
      <c r="CJ13" s="1080"/>
      <c r="CK13" s="1080"/>
      <c r="CL13" s="1081"/>
      <c r="CM13" s="1079">
        <v>222</v>
      </c>
      <c r="CN13" s="1080"/>
      <c r="CO13" s="1080"/>
      <c r="CP13" s="1080"/>
      <c r="CQ13" s="1081"/>
      <c r="CR13" s="1178">
        <v>200</v>
      </c>
      <c r="CS13" s="1179"/>
      <c r="CT13" s="1179"/>
      <c r="CU13" s="1179"/>
      <c r="CV13" s="1180"/>
      <c r="CW13" s="1079" t="s">
        <v>525</v>
      </c>
      <c r="CX13" s="1080"/>
      <c r="CY13" s="1080"/>
      <c r="CZ13" s="1080"/>
      <c r="DA13" s="1081"/>
      <c r="DB13" s="1079" t="s">
        <v>525</v>
      </c>
      <c r="DC13" s="1080"/>
      <c r="DD13" s="1080"/>
      <c r="DE13" s="1080"/>
      <c r="DF13" s="1081"/>
      <c r="DG13" s="1079" t="s">
        <v>525</v>
      </c>
      <c r="DH13" s="1080"/>
      <c r="DI13" s="1080"/>
      <c r="DJ13" s="1080"/>
      <c r="DK13" s="1081"/>
      <c r="DL13" s="1079" t="s">
        <v>525</v>
      </c>
      <c r="DM13" s="1080"/>
      <c r="DN13" s="1080"/>
      <c r="DO13" s="1080"/>
      <c r="DP13" s="1081"/>
      <c r="DQ13" s="1079" t="s">
        <v>525</v>
      </c>
      <c r="DR13" s="1080"/>
      <c r="DS13" s="1080"/>
      <c r="DT13" s="1080"/>
      <c r="DU13" s="1081"/>
      <c r="DV13" s="1082"/>
      <c r="DW13" s="1083"/>
      <c r="DX13" s="1083"/>
      <c r="DY13" s="1083"/>
      <c r="DZ13" s="1084"/>
      <c r="EA13" s="254"/>
    </row>
    <row r="14" spans="1:131" s="255" customFormat="1" ht="26.25" customHeight="1" x14ac:dyDescent="0.2">
      <c r="A14" s="261">
        <v>8</v>
      </c>
      <c r="B14" s="1127" t="s">
        <v>393</v>
      </c>
      <c r="C14" s="1128"/>
      <c r="D14" s="1128"/>
      <c r="E14" s="1128"/>
      <c r="F14" s="1128"/>
      <c r="G14" s="1128"/>
      <c r="H14" s="1128"/>
      <c r="I14" s="1128"/>
      <c r="J14" s="1128"/>
      <c r="K14" s="1128"/>
      <c r="L14" s="1128"/>
      <c r="M14" s="1128"/>
      <c r="N14" s="1128"/>
      <c r="O14" s="1128"/>
      <c r="P14" s="1129"/>
      <c r="Q14" s="1133">
        <v>131</v>
      </c>
      <c r="R14" s="1134"/>
      <c r="S14" s="1134"/>
      <c r="T14" s="1134"/>
      <c r="U14" s="1134"/>
      <c r="V14" s="1134">
        <v>122</v>
      </c>
      <c r="W14" s="1134"/>
      <c r="X14" s="1134"/>
      <c r="Y14" s="1134"/>
      <c r="Z14" s="1134"/>
      <c r="AA14" s="1134">
        <v>9</v>
      </c>
      <c r="AB14" s="1134"/>
      <c r="AC14" s="1134"/>
      <c r="AD14" s="1134"/>
      <c r="AE14" s="1135"/>
      <c r="AF14" s="1109">
        <v>9</v>
      </c>
      <c r="AG14" s="1110"/>
      <c r="AH14" s="1110"/>
      <c r="AI14" s="1110"/>
      <c r="AJ14" s="1111"/>
      <c r="AK14" s="1176" t="s">
        <v>525</v>
      </c>
      <c r="AL14" s="1177"/>
      <c r="AM14" s="1177"/>
      <c r="AN14" s="1177"/>
      <c r="AO14" s="1177"/>
      <c r="AP14" s="1177" t="s">
        <v>525</v>
      </c>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4" t="s">
        <v>606</v>
      </c>
      <c r="BT14" s="1105"/>
      <c r="BU14" s="1105"/>
      <c r="BV14" s="1105"/>
      <c r="BW14" s="1105"/>
      <c r="BX14" s="1105"/>
      <c r="BY14" s="1105"/>
      <c r="BZ14" s="1105"/>
      <c r="CA14" s="1105"/>
      <c r="CB14" s="1105"/>
      <c r="CC14" s="1105"/>
      <c r="CD14" s="1105"/>
      <c r="CE14" s="1105"/>
      <c r="CF14" s="1105"/>
      <c r="CG14" s="1106"/>
      <c r="CH14" s="1079">
        <v>-1</v>
      </c>
      <c r="CI14" s="1080"/>
      <c r="CJ14" s="1080"/>
      <c r="CK14" s="1080"/>
      <c r="CL14" s="1081"/>
      <c r="CM14" s="1079">
        <v>102</v>
      </c>
      <c r="CN14" s="1080"/>
      <c r="CO14" s="1080"/>
      <c r="CP14" s="1080"/>
      <c r="CQ14" s="1081"/>
      <c r="CR14" s="1178">
        <v>100</v>
      </c>
      <c r="CS14" s="1179"/>
      <c r="CT14" s="1179"/>
      <c r="CU14" s="1179"/>
      <c r="CV14" s="1180"/>
      <c r="CW14" s="1079">
        <v>27</v>
      </c>
      <c r="CX14" s="1080"/>
      <c r="CY14" s="1080"/>
      <c r="CZ14" s="1080"/>
      <c r="DA14" s="1081"/>
      <c r="DB14" s="1079" t="s">
        <v>525</v>
      </c>
      <c r="DC14" s="1080"/>
      <c r="DD14" s="1080"/>
      <c r="DE14" s="1080"/>
      <c r="DF14" s="1081"/>
      <c r="DG14" s="1079" t="s">
        <v>525</v>
      </c>
      <c r="DH14" s="1080"/>
      <c r="DI14" s="1080"/>
      <c r="DJ14" s="1080"/>
      <c r="DK14" s="1081"/>
      <c r="DL14" s="1079" t="s">
        <v>525</v>
      </c>
      <c r="DM14" s="1080"/>
      <c r="DN14" s="1080"/>
      <c r="DO14" s="1080"/>
      <c r="DP14" s="1081"/>
      <c r="DQ14" s="1079" t="s">
        <v>525</v>
      </c>
      <c r="DR14" s="1080"/>
      <c r="DS14" s="1080"/>
      <c r="DT14" s="1080"/>
      <c r="DU14" s="1081"/>
      <c r="DV14" s="1082"/>
      <c r="DW14" s="1083"/>
      <c r="DX14" s="1083"/>
      <c r="DY14" s="1083"/>
      <c r="DZ14" s="1084"/>
      <c r="EA14" s="254"/>
    </row>
    <row r="15" spans="1:131" s="255" customFormat="1" ht="26.25" customHeight="1" x14ac:dyDescent="0.2">
      <c r="A15" s="261">
        <v>9</v>
      </c>
      <c r="B15" s="1127" t="s">
        <v>394</v>
      </c>
      <c r="C15" s="1128"/>
      <c r="D15" s="1128"/>
      <c r="E15" s="1128"/>
      <c r="F15" s="1128"/>
      <c r="G15" s="1128"/>
      <c r="H15" s="1128"/>
      <c r="I15" s="1128"/>
      <c r="J15" s="1128"/>
      <c r="K15" s="1128"/>
      <c r="L15" s="1128"/>
      <c r="M15" s="1128"/>
      <c r="N15" s="1128"/>
      <c r="O15" s="1128"/>
      <c r="P15" s="1129"/>
      <c r="Q15" s="1133">
        <v>32060</v>
      </c>
      <c r="R15" s="1134"/>
      <c r="S15" s="1134"/>
      <c r="T15" s="1134"/>
      <c r="U15" s="1134"/>
      <c r="V15" s="1134">
        <v>32060</v>
      </c>
      <c r="W15" s="1134"/>
      <c r="X15" s="1134"/>
      <c r="Y15" s="1134"/>
      <c r="Z15" s="1134"/>
      <c r="AA15" s="1134">
        <v>0</v>
      </c>
      <c r="AB15" s="1134"/>
      <c r="AC15" s="1134"/>
      <c r="AD15" s="1134"/>
      <c r="AE15" s="1135"/>
      <c r="AF15" s="1109" t="s">
        <v>182</v>
      </c>
      <c r="AG15" s="1110"/>
      <c r="AH15" s="1110"/>
      <c r="AI15" s="1110"/>
      <c r="AJ15" s="1111"/>
      <c r="AK15" s="1176">
        <v>32055</v>
      </c>
      <c r="AL15" s="1177"/>
      <c r="AM15" s="1177"/>
      <c r="AN15" s="1177"/>
      <c r="AO15" s="1177"/>
      <c r="AP15" s="1177" t="s">
        <v>525</v>
      </c>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4" t="s">
        <v>607</v>
      </c>
      <c r="BT15" s="1105"/>
      <c r="BU15" s="1105"/>
      <c r="BV15" s="1105"/>
      <c r="BW15" s="1105"/>
      <c r="BX15" s="1105"/>
      <c r="BY15" s="1105"/>
      <c r="BZ15" s="1105"/>
      <c r="CA15" s="1105"/>
      <c r="CB15" s="1105"/>
      <c r="CC15" s="1105"/>
      <c r="CD15" s="1105"/>
      <c r="CE15" s="1105"/>
      <c r="CF15" s="1105"/>
      <c r="CG15" s="1106"/>
      <c r="CH15" s="1079">
        <v>42</v>
      </c>
      <c r="CI15" s="1080"/>
      <c r="CJ15" s="1080"/>
      <c r="CK15" s="1080"/>
      <c r="CL15" s="1081"/>
      <c r="CM15" s="1079">
        <v>595</v>
      </c>
      <c r="CN15" s="1080"/>
      <c r="CO15" s="1080"/>
      <c r="CP15" s="1080"/>
      <c r="CQ15" s="1081"/>
      <c r="CR15" s="1178">
        <v>28</v>
      </c>
      <c r="CS15" s="1179"/>
      <c r="CT15" s="1179"/>
      <c r="CU15" s="1179"/>
      <c r="CV15" s="1180"/>
      <c r="CW15" s="1079" t="s">
        <v>525</v>
      </c>
      <c r="CX15" s="1080"/>
      <c r="CY15" s="1080"/>
      <c r="CZ15" s="1080"/>
      <c r="DA15" s="1081"/>
      <c r="DB15" s="1079" t="s">
        <v>525</v>
      </c>
      <c r="DC15" s="1080"/>
      <c r="DD15" s="1080"/>
      <c r="DE15" s="1080"/>
      <c r="DF15" s="1081"/>
      <c r="DG15" s="1079" t="s">
        <v>525</v>
      </c>
      <c r="DH15" s="1080"/>
      <c r="DI15" s="1080"/>
      <c r="DJ15" s="1080"/>
      <c r="DK15" s="1081"/>
      <c r="DL15" s="1079" t="s">
        <v>525</v>
      </c>
      <c r="DM15" s="1080"/>
      <c r="DN15" s="1080"/>
      <c r="DO15" s="1080"/>
      <c r="DP15" s="1081"/>
      <c r="DQ15" s="1079" t="s">
        <v>525</v>
      </c>
      <c r="DR15" s="1080"/>
      <c r="DS15" s="1080"/>
      <c r="DT15" s="1080"/>
      <c r="DU15" s="1081"/>
      <c r="DV15" s="1082"/>
      <c r="DW15" s="1083"/>
      <c r="DX15" s="1083"/>
      <c r="DY15" s="1083"/>
      <c r="DZ15" s="1084"/>
      <c r="EA15" s="254"/>
    </row>
    <row r="16" spans="1:131" s="255" customFormat="1" ht="26.25" customHeight="1" x14ac:dyDescent="0.2">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4" t="s">
        <v>608</v>
      </c>
      <c r="BT16" s="1105"/>
      <c r="BU16" s="1105"/>
      <c r="BV16" s="1105"/>
      <c r="BW16" s="1105"/>
      <c r="BX16" s="1105"/>
      <c r="BY16" s="1105"/>
      <c r="BZ16" s="1105"/>
      <c r="CA16" s="1105"/>
      <c r="CB16" s="1105"/>
      <c r="CC16" s="1105"/>
      <c r="CD16" s="1105"/>
      <c r="CE16" s="1105"/>
      <c r="CF16" s="1105"/>
      <c r="CG16" s="1106"/>
      <c r="CH16" s="1079">
        <v>-6</v>
      </c>
      <c r="CI16" s="1080"/>
      <c r="CJ16" s="1080"/>
      <c r="CK16" s="1080"/>
      <c r="CL16" s="1081"/>
      <c r="CM16" s="1079">
        <v>1294</v>
      </c>
      <c r="CN16" s="1080"/>
      <c r="CO16" s="1080"/>
      <c r="CP16" s="1080"/>
      <c r="CQ16" s="1081"/>
      <c r="CR16" s="1178">
        <v>500</v>
      </c>
      <c r="CS16" s="1179"/>
      <c r="CT16" s="1179"/>
      <c r="CU16" s="1179"/>
      <c r="CV16" s="1180"/>
      <c r="CW16" s="1079">
        <v>90</v>
      </c>
      <c r="CX16" s="1080"/>
      <c r="CY16" s="1080"/>
      <c r="CZ16" s="1080"/>
      <c r="DA16" s="1081"/>
      <c r="DB16" s="1079" t="s">
        <v>525</v>
      </c>
      <c r="DC16" s="1080"/>
      <c r="DD16" s="1080"/>
      <c r="DE16" s="1080"/>
      <c r="DF16" s="1081"/>
      <c r="DG16" s="1079" t="s">
        <v>525</v>
      </c>
      <c r="DH16" s="1080"/>
      <c r="DI16" s="1080"/>
      <c r="DJ16" s="1080"/>
      <c r="DK16" s="1081"/>
      <c r="DL16" s="1079" t="s">
        <v>525</v>
      </c>
      <c r="DM16" s="1080"/>
      <c r="DN16" s="1080"/>
      <c r="DO16" s="1080"/>
      <c r="DP16" s="1081"/>
      <c r="DQ16" s="1079" t="s">
        <v>525</v>
      </c>
      <c r="DR16" s="1080"/>
      <c r="DS16" s="1080"/>
      <c r="DT16" s="1080"/>
      <c r="DU16" s="1081"/>
      <c r="DV16" s="1082"/>
      <c r="DW16" s="1083"/>
      <c r="DX16" s="1083"/>
      <c r="DY16" s="1083"/>
      <c r="DZ16" s="1084"/>
      <c r="EA16" s="254"/>
    </row>
    <row r="17" spans="1:131" s="255" customFormat="1" ht="26.25" customHeight="1" x14ac:dyDescent="0.2">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4" t="s">
        <v>609</v>
      </c>
      <c r="BT17" s="1105"/>
      <c r="BU17" s="1105"/>
      <c r="BV17" s="1105"/>
      <c r="BW17" s="1105"/>
      <c r="BX17" s="1105"/>
      <c r="BY17" s="1105"/>
      <c r="BZ17" s="1105"/>
      <c r="CA17" s="1105"/>
      <c r="CB17" s="1105"/>
      <c r="CC17" s="1105"/>
      <c r="CD17" s="1105"/>
      <c r="CE17" s="1105"/>
      <c r="CF17" s="1105"/>
      <c r="CG17" s="1106"/>
      <c r="CH17" s="1079">
        <v>1</v>
      </c>
      <c r="CI17" s="1080"/>
      <c r="CJ17" s="1080"/>
      <c r="CK17" s="1080"/>
      <c r="CL17" s="1081"/>
      <c r="CM17" s="1079">
        <v>17</v>
      </c>
      <c r="CN17" s="1080"/>
      <c r="CO17" s="1080"/>
      <c r="CP17" s="1080"/>
      <c r="CQ17" s="1081"/>
      <c r="CR17" s="1178">
        <v>5</v>
      </c>
      <c r="CS17" s="1179"/>
      <c r="CT17" s="1179"/>
      <c r="CU17" s="1179"/>
      <c r="CV17" s="1180"/>
      <c r="CW17" s="1079" t="s">
        <v>525</v>
      </c>
      <c r="CX17" s="1080"/>
      <c r="CY17" s="1080"/>
      <c r="CZ17" s="1080"/>
      <c r="DA17" s="1081"/>
      <c r="DB17" s="1079" t="s">
        <v>525</v>
      </c>
      <c r="DC17" s="1080"/>
      <c r="DD17" s="1080"/>
      <c r="DE17" s="1080"/>
      <c r="DF17" s="1081"/>
      <c r="DG17" s="1079" t="s">
        <v>525</v>
      </c>
      <c r="DH17" s="1080"/>
      <c r="DI17" s="1080"/>
      <c r="DJ17" s="1080"/>
      <c r="DK17" s="1081"/>
      <c r="DL17" s="1079" t="s">
        <v>525</v>
      </c>
      <c r="DM17" s="1080"/>
      <c r="DN17" s="1080"/>
      <c r="DO17" s="1080"/>
      <c r="DP17" s="1081"/>
      <c r="DQ17" s="1079" t="s">
        <v>525</v>
      </c>
      <c r="DR17" s="1080"/>
      <c r="DS17" s="1080"/>
      <c r="DT17" s="1080"/>
      <c r="DU17" s="1081"/>
      <c r="DV17" s="1082"/>
      <c r="DW17" s="1083"/>
      <c r="DX17" s="1083"/>
      <c r="DY17" s="1083"/>
      <c r="DZ17" s="1084"/>
      <c r="EA17" s="254"/>
    </row>
    <row r="18" spans="1:131" s="255" customFormat="1" ht="26.25" customHeight="1" x14ac:dyDescent="0.2">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x14ac:dyDescent="0.2">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x14ac:dyDescent="0.2">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x14ac:dyDescent="0.25">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x14ac:dyDescent="0.2">
      <c r="A22" s="261">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395</v>
      </c>
      <c r="BA22" s="1125"/>
      <c r="BB22" s="1125"/>
      <c r="BC22" s="1125"/>
      <c r="BD22" s="1126"/>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x14ac:dyDescent="0.25">
      <c r="A23" s="264" t="s">
        <v>396</v>
      </c>
      <c r="B23" s="1033" t="s">
        <v>397</v>
      </c>
      <c r="C23" s="1034"/>
      <c r="D23" s="1034"/>
      <c r="E23" s="1034"/>
      <c r="F23" s="1034"/>
      <c r="G23" s="1034"/>
      <c r="H23" s="1034"/>
      <c r="I23" s="1034"/>
      <c r="J23" s="1034"/>
      <c r="K23" s="1034"/>
      <c r="L23" s="1034"/>
      <c r="M23" s="1034"/>
      <c r="N23" s="1034"/>
      <c r="O23" s="1034"/>
      <c r="P23" s="1035"/>
      <c r="Q23" s="1158"/>
      <c r="R23" s="1159"/>
      <c r="S23" s="1159"/>
      <c r="T23" s="1159"/>
      <c r="U23" s="1159"/>
      <c r="V23" s="1159"/>
      <c r="W23" s="1159"/>
      <c r="X23" s="1159"/>
      <c r="Y23" s="1159"/>
      <c r="Z23" s="1159"/>
      <c r="AA23" s="1159"/>
      <c r="AB23" s="1159"/>
      <c r="AC23" s="1159"/>
      <c r="AD23" s="1159"/>
      <c r="AE23" s="1160"/>
      <c r="AF23" s="1161">
        <v>6421</v>
      </c>
      <c r="AG23" s="1159"/>
      <c r="AH23" s="1159"/>
      <c r="AI23" s="1159"/>
      <c r="AJ23" s="1162"/>
      <c r="AK23" s="1163"/>
      <c r="AL23" s="1164"/>
      <c r="AM23" s="1164"/>
      <c r="AN23" s="1164"/>
      <c r="AO23" s="1164"/>
      <c r="AP23" s="1159"/>
      <c r="AQ23" s="1159"/>
      <c r="AR23" s="1159"/>
      <c r="AS23" s="1159"/>
      <c r="AT23" s="1159"/>
      <c r="AU23" s="1165"/>
      <c r="AV23" s="1165"/>
      <c r="AW23" s="1165"/>
      <c r="AX23" s="1165"/>
      <c r="AY23" s="1166"/>
      <c r="AZ23" s="1155" t="s">
        <v>182</v>
      </c>
      <c r="BA23" s="1156"/>
      <c r="BB23" s="1156"/>
      <c r="BC23" s="1156"/>
      <c r="BD23" s="1157"/>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x14ac:dyDescent="0.2">
      <c r="A24" s="1154" t="s">
        <v>398</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x14ac:dyDescent="0.25">
      <c r="A25" s="1153" t="s">
        <v>399</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x14ac:dyDescent="0.2">
      <c r="A26" s="1085" t="s">
        <v>368</v>
      </c>
      <c r="B26" s="1086"/>
      <c r="C26" s="1086"/>
      <c r="D26" s="1086"/>
      <c r="E26" s="1086"/>
      <c r="F26" s="1086"/>
      <c r="G26" s="1086"/>
      <c r="H26" s="1086"/>
      <c r="I26" s="1086"/>
      <c r="J26" s="1086"/>
      <c r="K26" s="1086"/>
      <c r="L26" s="1086"/>
      <c r="M26" s="1086"/>
      <c r="N26" s="1086"/>
      <c r="O26" s="1086"/>
      <c r="P26" s="1087"/>
      <c r="Q26" s="1091" t="s">
        <v>400</v>
      </c>
      <c r="R26" s="1092"/>
      <c r="S26" s="1092"/>
      <c r="T26" s="1092"/>
      <c r="U26" s="1093"/>
      <c r="V26" s="1091" t="s">
        <v>401</v>
      </c>
      <c r="W26" s="1092"/>
      <c r="X26" s="1092"/>
      <c r="Y26" s="1092"/>
      <c r="Z26" s="1093"/>
      <c r="AA26" s="1091" t="s">
        <v>402</v>
      </c>
      <c r="AB26" s="1092"/>
      <c r="AC26" s="1092"/>
      <c r="AD26" s="1092"/>
      <c r="AE26" s="1092"/>
      <c r="AF26" s="1149" t="s">
        <v>403</v>
      </c>
      <c r="AG26" s="1098"/>
      <c r="AH26" s="1098"/>
      <c r="AI26" s="1098"/>
      <c r="AJ26" s="1150"/>
      <c r="AK26" s="1092" t="s">
        <v>404</v>
      </c>
      <c r="AL26" s="1092"/>
      <c r="AM26" s="1092"/>
      <c r="AN26" s="1092"/>
      <c r="AO26" s="1093"/>
      <c r="AP26" s="1091" t="s">
        <v>405</v>
      </c>
      <c r="AQ26" s="1092"/>
      <c r="AR26" s="1092"/>
      <c r="AS26" s="1092"/>
      <c r="AT26" s="1093"/>
      <c r="AU26" s="1091" t="s">
        <v>406</v>
      </c>
      <c r="AV26" s="1092"/>
      <c r="AW26" s="1092"/>
      <c r="AX26" s="1092"/>
      <c r="AY26" s="1093"/>
      <c r="AZ26" s="1091" t="s">
        <v>407</v>
      </c>
      <c r="BA26" s="1092"/>
      <c r="BB26" s="1092"/>
      <c r="BC26" s="1092"/>
      <c r="BD26" s="1093"/>
      <c r="BE26" s="1091" t="s">
        <v>375</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x14ac:dyDescent="0.25">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x14ac:dyDescent="0.2">
      <c r="A28" s="266">
        <v>1</v>
      </c>
      <c r="B28" s="1140" t="s">
        <v>408</v>
      </c>
      <c r="C28" s="1141"/>
      <c r="D28" s="1141"/>
      <c r="E28" s="1141"/>
      <c r="F28" s="1141"/>
      <c r="G28" s="1141"/>
      <c r="H28" s="1141"/>
      <c r="I28" s="1141"/>
      <c r="J28" s="1141"/>
      <c r="K28" s="1141"/>
      <c r="L28" s="1141"/>
      <c r="M28" s="1141"/>
      <c r="N28" s="1141"/>
      <c r="O28" s="1141"/>
      <c r="P28" s="1142"/>
      <c r="Q28" s="1143">
        <v>80675</v>
      </c>
      <c r="R28" s="1144"/>
      <c r="S28" s="1144"/>
      <c r="T28" s="1144"/>
      <c r="U28" s="1144"/>
      <c r="V28" s="1144">
        <v>83150</v>
      </c>
      <c r="W28" s="1144"/>
      <c r="X28" s="1144"/>
      <c r="Y28" s="1144"/>
      <c r="Z28" s="1144"/>
      <c r="AA28" s="1144">
        <v>-2475</v>
      </c>
      <c r="AB28" s="1144"/>
      <c r="AC28" s="1144"/>
      <c r="AD28" s="1144"/>
      <c r="AE28" s="1145"/>
      <c r="AF28" s="1146">
        <v>-2475</v>
      </c>
      <c r="AG28" s="1144"/>
      <c r="AH28" s="1144"/>
      <c r="AI28" s="1144"/>
      <c r="AJ28" s="1147"/>
      <c r="AK28" s="1148">
        <v>9455</v>
      </c>
      <c r="AL28" s="1136"/>
      <c r="AM28" s="1136"/>
      <c r="AN28" s="1136"/>
      <c r="AO28" s="1136"/>
      <c r="AP28" s="1136" t="s">
        <v>525</v>
      </c>
      <c r="AQ28" s="1136"/>
      <c r="AR28" s="1136"/>
      <c r="AS28" s="1136"/>
      <c r="AT28" s="1136"/>
      <c r="AU28" s="1136" t="s">
        <v>525</v>
      </c>
      <c r="AV28" s="1136"/>
      <c r="AW28" s="1136"/>
      <c r="AX28" s="1136"/>
      <c r="AY28" s="1136"/>
      <c r="AZ28" s="1137" t="s">
        <v>525</v>
      </c>
      <c r="BA28" s="1137"/>
      <c r="BB28" s="1137"/>
      <c r="BC28" s="1137"/>
      <c r="BD28" s="1137"/>
      <c r="BE28" s="1138"/>
      <c r="BF28" s="1138"/>
      <c r="BG28" s="1138"/>
      <c r="BH28" s="1138"/>
      <c r="BI28" s="1139"/>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x14ac:dyDescent="0.2">
      <c r="A29" s="266">
        <v>2</v>
      </c>
      <c r="B29" s="1127" t="s">
        <v>409</v>
      </c>
      <c r="C29" s="1128"/>
      <c r="D29" s="1128"/>
      <c r="E29" s="1128"/>
      <c r="F29" s="1128"/>
      <c r="G29" s="1128"/>
      <c r="H29" s="1128"/>
      <c r="I29" s="1128"/>
      <c r="J29" s="1128"/>
      <c r="K29" s="1128"/>
      <c r="L29" s="1128"/>
      <c r="M29" s="1128"/>
      <c r="N29" s="1128"/>
      <c r="O29" s="1128"/>
      <c r="P29" s="1129"/>
      <c r="Q29" s="1133">
        <v>64611</v>
      </c>
      <c r="R29" s="1134"/>
      <c r="S29" s="1134"/>
      <c r="T29" s="1134"/>
      <c r="U29" s="1134"/>
      <c r="V29" s="1134">
        <v>60756</v>
      </c>
      <c r="W29" s="1134"/>
      <c r="X29" s="1134"/>
      <c r="Y29" s="1134"/>
      <c r="Z29" s="1134"/>
      <c r="AA29" s="1134">
        <v>3855</v>
      </c>
      <c r="AB29" s="1134"/>
      <c r="AC29" s="1134"/>
      <c r="AD29" s="1134"/>
      <c r="AE29" s="1135"/>
      <c r="AF29" s="1109">
        <v>3855</v>
      </c>
      <c r="AG29" s="1110"/>
      <c r="AH29" s="1110"/>
      <c r="AI29" s="1110"/>
      <c r="AJ29" s="1111"/>
      <c r="AK29" s="1069">
        <v>8773</v>
      </c>
      <c r="AL29" s="1060"/>
      <c r="AM29" s="1060"/>
      <c r="AN29" s="1060"/>
      <c r="AO29" s="1060"/>
      <c r="AP29" s="1060" t="s">
        <v>525</v>
      </c>
      <c r="AQ29" s="1060"/>
      <c r="AR29" s="1060"/>
      <c r="AS29" s="1060"/>
      <c r="AT29" s="1060"/>
      <c r="AU29" s="1060" t="s">
        <v>525</v>
      </c>
      <c r="AV29" s="1060"/>
      <c r="AW29" s="1060"/>
      <c r="AX29" s="1060"/>
      <c r="AY29" s="1060"/>
      <c r="AZ29" s="1132" t="s">
        <v>525</v>
      </c>
      <c r="BA29" s="1132"/>
      <c r="BB29" s="1132"/>
      <c r="BC29" s="1132"/>
      <c r="BD29" s="1132"/>
      <c r="BE29" s="1122"/>
      <c r="BF29" s="1122"/>
      <c r="BG29" s="1122"/>
      <c r="BH29" s="1122"/>
      <c r="BI29" s="1123"/>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x14ac:dyDescent="0.2">
      <c r="A30" s="266">
        <v>3</v>
      </c>
      <c r="B30" s="1127" t="s">
        <v>410</v>
      </c>
      <c r="C30" s="1128"/>
      <c r="D30" s="1128"/>
      <c r="E30" s="1128"/>
      <c r="F30" s="1128"/>
      <c r="G30" s="1128"/>
      <c r="H30" s="1128"/>
      <c r="I30" s="1128"/>
      <c r="J30" s="1128"/>
      <c r="K30" s="1128"/>
      <c r="L30" s="1128"/>
      <c r="M30" s="1128"/>
      <c r="N30" s="1128"/>
      <c r="O30" s="1128"/>
      <c r="P30" s="1129"/>
      <c r="Q30" s="1133">
        <v>8931</v>
      </c>
      <c r="R30" s="1134"/>
      <c r="S30" s="1134"/>
      <c r="T30" s="1134"/>
      <c r="U30" s="1134"/>
      <c r="V30" s="1134">
        <v>8626</v>
      </c>
      <c r="W30" s="1134"/>
      <c r="X30" s="1134"/>
      <c r="Y30" s="1134"/>
      <c r="Z30" s="1134"/>
      <c r="AA30" s="1134">
        <v>305</v>
      </c>
      <c r="AB30" s="1134"/>
      <c r="AC30" s="1134"/>
      <c r="AD30" s="1134"/>
      <c r="AE30" s="1135"/>
      <c r="AF30" s="1109">
        <v>305</v>
      </c>
      <c r="AG30" s="1110"/>
      <c r="AH30" s="1110"/>
      <c r="AI30" s="1110"/>
      <c r="AJ30" s="1111"/>
      <c r="AK30" s="1069">
        <v>1925</v>
      </c>
      <c r="AL30" s="1060"/>
      <c r="AM30" s="1060"/>
      <c r="AN30" s="1060"/>
      <c r="AO30" s="1060"/>
      <c r="AP30" s="1060" t="s">
        <v>525</v>
      </c>
      <c r="AQ30" s="1060"/>
      <c r="AR30" s="1060"/>
      <c r="AS30" s="1060"/>
      <c r="AT30" s="1060"/>
      <c r="AU30" s="1060" t="s">
        <v>525</v>
      </c>
      <c r="AV30" s="1060"/>
      <c r="AW30" s="1060"/>
      <c r="AX30" s="1060"/>
      <c r="AY30" s="1060"/>
      <c r="AZ30" s="1132" t="s">
        <v>525</v>
      </c>
      <c r="BA30" s="1132"/>
      <c r="BB30" s="1132"/>
      <c r="BC30" s="1132"/>
      <c r="BD30" s="1132"/>
      <c r="BE30" s="1122"/>
      <c r="BF30" s="1122"/>
      <c r="BG30" s="1122"/>
      <c r="BH30" s="1122"/>
      <c r="BI30" s="1123"/>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x14ac:dyDescent="0.2">
      <c r="A31" s="266">
        <v>4</v>
      </c>
      <c r="B31" s="1127" t="s">
        <v>411</v>
      </c>
      <c r="C31" s="1128"/>
      <c r="D31" s="1128"/>
      <c r="E31" s="1128"/>
      <c r="F31" s="1128"/>
      <c r="G31" s="1128"/>
      <c r="H31" s="1128"/>
      <c r="I31" s="1128"/>
      <c r="J31" s="1128"/>
      <c r="K31" s="1128"/>
      <c r="L31" s="1128"/>
      <c r="M31" s="1128"/>
      <c r="N31" s="1128"/>
      <c r="O31" s="1128"/>
      <c r="P31" s="1129"/>
      <c r="Q31" s="1133">
        <v>10154</v>
      </c>
      <c r="R31" s="1134"/>
      <c r="S31" s="1134"/>
      <c r="T31" s="1134"/>
      <c r="U31" s="1134"/>
      <c r="V31" s="1134">
        <v>10080</v>
      </c>
      <c r="W31" s="1134"/>
      <c r="X31" s="1134"/>
      <c r="Y31" s="1134"/>
      <c r="Z31" s="1134"/>
      <c r="AA31" s="1134">
        <v>74</v>
      </c>
      <c r="AB31" s="1134"/>
      <c r="AC31" s="1134"/>
      <c r="AD31" s="1134"/>
      <c r="AE31" s="1135"/>
      <c r="AF31" s="1109">
        <v>74</v>
      </c>
      <c r="AG31" s="1110"/>
      <c r="AH31" s="1110"/>
      <c r="AI31" s="1110"/>
      <c r="AJ31" s="1111"/>
      <c r="AK31" s="1069">
        <v>28</v>
      </c>
      <c r="AL31" s="1060"/>
      <c r="AM31" s="1060"/>
      <c r="AN31" s="1060"/>
      <c r="AO31" s="1060"/>
      <c r="AP31" s="1060" t="s">
        <v>525</v>
      </c>
      <c r="AQ31" s="1060"/>
      <c r="AR31" s="1060"/>
      <c r="AS31" s="1060"/>
      <c r="AT31" s="1060"/>
      <c r="AU31" s="1060" t="s">
        <v>525</v>
      </c>
      <c r="AV31" s="1060"/>
      <c r="AW31" s="1060"/>
      <c r="AX31" s="1060"/>
      <c r="AY31" s="1060"/>
      <c r="AZ31" s="1132" t="s">
        <v>525</v>
      </c>
      <c r="BA31" s="1132"/>
      <c r="BB31" s="1132"/>
      <c r="BC31" s="1132"/>
      <c r="BD31" s="1132"/>
      <c r="BE31" s="1122"/>
      <c r="BF31" s="1122"/>
      <c r="BG31" s="1122"/>
      <c r="BH31" s="1122"/>
      <c r="BI31" s="1123"/>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x14ac:dyDescent="0.2">
      <c r="A32" s="266">
        <v>5</v>
      </c>
      <c r="B32" s="1127" t="s">
        <v>412</v>
      </c>
      <c r="C32" s="1128"/>
      <c r="D32" s="1128"/>
      <c r="E32" s="1128"/>
      <c r="F32" s="1128"/>
      <c r="G32" s="1128"/>
      <c r="H32" s="1128"/>
      <c r="I32" s="1128"/>
      <c r="J32" s="1128"/>
      <c r="K32" s="1128"/>
      <c r="L32" s="1128"/>
      <c r="M32" s="1128"/>
      <c r="N32" s="1128"/>
      <c r="O32" s="1128"/>
      <c r="P32" s="1129"/>
      <c r="Q32" s="1133">
        <v>341</v>
      </c>
      <c r="R32" s="1134"/>
      <c r="S32" s="1134"/>
      <c r="T32" s="1134"/>
      <c r="U32" s="1134"/>
      <c r="V32" s="1134">
        <v>341</v>
      </c>
      <c r="W32" s="1134"/>
      <c r="X32" s="1134"/>
      <c r="Y32" s="1134"/>
      <c r="Z32" s="1134"/>
      <c r="AA32" s="1134">
        <v>0</v>
      </c>
      <c r="AB32" s="1134"/>
      <c r="AC32" s="1134"/>
      <c r="AD32" s="1134"/>
      <c r="AE32" s="1135"/>
      <c r="AF32" s="1109" t="s">
        <v>182</v>
      </c>
      <c r="AG32" s="1110"/>
      <c r="AH32" s="1110"/>
      <c r="AI32" s="1110"/>
      <c r="AJ32" s="1111"/>
      <c r="AK32" s="1069">
        <v>54</v>
      </c>
      <c r="AL32" s="1060"/>
      <c r="AM32" s="1060"/>
      <c r="AN32" s="1060"/>
      <c r="AO32" s="1060"/>
      <c r="AP32" s="1060" t="s">
        <v>525</v>
      </c>
      <c r="AQ32" s="1060"/>
      <c r="AR32" s="1060"/>
      <c r="AS32" s="1060"/>
      <c r="AT32" s="1060"/>
      <c r="AU32" s="1060" t="s">
        <v>525</v>
      </c>
      <c r="AV32" s="1060"/>
      <c r="AW32" s="1060"/>
      <c r="AX32" s="1060"/>
      <c r="AY32" s="1060"/>
      <c r="AZ32" s="1132" t="s">
        <v>525</v>
      </c>
      <c r="BA32" s="1132"/>
      <c r="BB32" s="1132"/>
      <c r="BC32" s="1132"/>
      <c r="BD32" s="1132"/>
      <c r="BE32" s="1122"/>
      <c r="BF32" s="1122"/>
      <c r="BG32" s="1122"/>
      <c r="BH32" s="1122"/>
      <c r="BI32" s="1123"/>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x14ac:dyDescent="0.2">
      <c r="A33" s="266">
        <v>6</v>
      </c>
      <c r="B33" s="1127" t="s">
        <v>413</v>
      </c>
      <c r="C33" s="1128"/>
      <c r="D33" s="1128"/>
      <c r="E33" s="1128"/>
      <c r="F33" s="1128"/>
      <c r="G33" s="1128"/>
      <c r="H33" s="1128"/>
      <c r="I33" s="1128"/>
      <c r="J33" s="1128"/>
      <c r="K33" s="1128"/>
      <c r="L33" s="1128"/>
      <c r="M33" s="1128"/>
      <c r="N33" s="1128"/>
      <c r="O33" s="1128"/>
      <c r="P33" s="1129"/>
      <c r="Q33" s="1133">
        <v>4592</v>
      </c>
      <c r="R33" s="1134"/>
      <c r="S33" s="1134"/>
      <c r="T33" s="1134"/>
      <c r="U33" s="1134"/>
      <c r="V33" s="1134">
        <v>7075</v>
      </c>
      <c r="W33" s="1134"/>
      <c r="X33" s="1134"/>
      <c r="Y33" s="1134"/>
      <c r="Z33" s="1134"/>
      <c r="AA33" s="1134">
        <v>-2483</v>
      </c>
      <c r="AB33" s="1134"/>
      <c r="AC33" s="1134"/>
      <c r="AD33" s="1134"/>
      <c r="AE33" s="1135"/>
      <c r="AF33" s="1109" t="s">
        <v>182</v>
      </c>
      <c r="AG33" s="1110"/>
      <c r="AH33" s="1110"/>
      <c r="AI33" s="1110"/>
      <c r="AJ33" s="1111"/>
      <c r="AK33" s="1069">
        <v>1222</v>
      </c>
      <c r="AL33" s="1060"/>
      <c r="AM33" s="1060"/>
      <c r="AN33" s="1060"/>
      <c r="AO33" s="1060"/>
      <c r="AP33" s="1060">
        <v>21443</v>
      </c>
      <c r="AQ33" s="1060"/>
      <c r="AR33" s="1060"/>
      <c r="AS33" s="1060"/>
      <c r="AT33" s="1060"/>
      <c r="AU33" s="1060">
        <v>7070</v>
      </c>
      <c r="AV33" s="1060"/>
      <c r="AW33" s="1060"/>
      <c r="AX33" s="1060"/>
      <c r="AY33" s="1060"/>
      <c r="AZ33" s="1132" t="s">
        <v>525</v>
      </c>
      <c r="BA33" s="1132"/>
      <c r="BB33" s="1132"/>
      <c r="BC33" s="1132"/>
      <c r="BD33" s="1132"/>
      <c r="BE33" s="1122" t="s">
        <v>414</v>
      </c>
      <c r="BF33" s="1122"/>
      <c r="BG33" s="1122"/>
      <c r="BH33" s="1122"/>
      <c r="BI33" s="1123"/>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x14ac:dyDescent="0.2">
      <c r="A34" s="266">
        <v>7</v>
      </c>
      <c r="B34" s="1127" t="s">
        <v>415</v>
      </c>
      <c r="C34" s="1128"/>
      <c r="D34" s="1128"/>
      <c r="E34" s="1128"/>
      <c r="F34" s="1128"/>
      <c r="G34" s="1128"/>
      <c r="H34" s="1128"/>
      <c r="I34" s="1128"/>
      <c r="J34" s="1128"/>
      <c r="K34" s="1128"/>
      <c r="L34" s="1128"/>
      <c r="M34" s="1128"/>
      <c r="N34" s="1128"/>
      <c r="O34" s="1128"/>
      <c r="P34" s="1129"/>
      <c r="Q34" s="1133">
        <v>13475</v>
      </c>
      <c r="R34" s="1134"/>
      <c r="S34" s="1134"/>
      <c r="T34" s="1134"/>
      <c r="U34" s="1134"/>
      <c r="V34" s="1134">
        <v>10855</v>
      </c>
      <c r="W34" s="1134"/>
      <c r="X34" s="1134"/>
      <c r="Y34" s="1134"/>
      <c r="Z34" s="1134"/>
      <c r="AA34" s="1134">
        <v>2620</v>
      </c>
      <c r="AB34" s="1134"/>
      <c r="AC34" s="1134"/>
      <c r="AD34" s="1134"/>
      <c r="AE34" s="1135"/>
      <c r="AF34" s="1109">
        <v>13183</v>
      </c>
      <c r="AG34" s="1110"/>
      <c r="AH34" s="1110"/>
      <c r="AI34" s="1110"/>
      <c r="AJ34" s="1111"/>
      <c r="AK34" s="1069">
        <v>156</v>
      </c>
      <c r="AL34" s="1060"/>
      <c r="AM34" s="1060"/>
      <c r="AN34" s="1060"/>
      <c r="AO34" s="1060"/>
      <c r="AP34" s="1060">
        <v>33635</v>
      </c>
      <c r="AQ34" s="1060"/>
      <c r="AR34" s="1060"/>
      <c r="AS34" s="1060"/>
      <c r="AT34" s="1060"/>
      <c r="AU34" s="1060">
        <v>1937</v>
      </c>
      <c r="AV34" s="1060"/>
      <c r="AW34" s="1060"/>
      <c r="AX34" s="1060"/>
      <c r="AY34" s="1060"/>
      <c r="AZ34" s="1132" t="s">
        <v>525</v>
      </c>
      <c r="BA34" s="1132"/>
      <c r="BB34" s="1132"/>
      <c r="BC34" s="1132"/>
      <c r="BD34" s="1132"/>
      <c r="BE34" s="1122" t="s">
        <v>416</v>
      </c>
      <c r="BF34" s="1122"/>
      <c r="BG34" s="1122"/>
      <c r="BH34" s="1122"/>
      <c r="BI34" s="1123"/>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x14ac:dyDescent="0.2">
      <c r="A35" s="266">
        <v>8</v>
      </c>
      <c r="B35" s="1127" t="s">
        <v>417</v>
      </c>
      <c r="C35" s="1128"/>
      <c r="D35" s="1128"/>
      <c r="E35" s="1128"/>
      <c r="F35" s="1128"/>
      <c r="G35" s="1128"/>
      <c r="H35" s="1128"/>
      <c r="I35" s="1128"/>
      <c r="J35" s="1128"/>
      <c r="K35" s="1128"/>
      <c r="L35" s="1128"/>
      <c r="M35" s="1128"/>
      <c r="N35" s="1128"/>
      <c r="O35" s="1128"/>
      <c r="P35" s="1129"/>
      <c r="Q35" s="1133">
        <v>5</v>
      </c>
      <c r="R35" s="1134"/>
      <c r="S35" s="1134"/>
      <c r="T35" s="1134"/>
      <c r="U35" s="1134"/>
      <c r="V35" s="1134">
        <v>4</v>
      </c>
      <c r="W35" s="1134"/>
      <c r="X35" s="1134"/>
      <c r="Y35" s="1134"/>
      <c r="Z35" s="1134"/>
      <c r="AA35" s="1134">
        <v>1</v>
      </c>
      <c r="AB35" s="1134"/>
      <c r="AC35" s="1134"/>
      <c r="AD35" s="1134"/>
      <c r="AE35" s="1135"/>
      <c r="AF35" s="1109">
        <v>17</v>
      </c>
      <c r="AG35" s="1110"/>
      <c r="AH35" s="1110"/>
      <c r="AI35" s="1110"/>
      <c r="AJ35" s="1111"/>
      <c r="AK35" s="1069">
        <v>0</v>
      </c>
      <c r="AL35" s="1060"/>
      <c r="AM35" s="1060"/>
      <c r="AN35" s="1060"/>
      <c r="AO35" s="1060"/>
      <c r="AP35" s="1060">
        <v>1</v>
      </c>
      <c r="AQ35" s="1060"/>
      <c r="AR35" s="1060"/>
      <c r="AS35" s="1060"/>
      <c r="AT35" s="1060"/>
      <c r="AU35" s="1060" t="s">
        <v>525</v>
      </c>
      <c r="AV35" s="1060"/>
      <c r="AW35" s="1060"/>
      <c r="AX35" s="1060"/>
      <c r="AY35" s="1060"/>
      <c r="AZ35" s="1132" t="s">
        <v>525</v>
      </c>
      <c r="BA35" s="1132"/>
      <c r="BB35" s="1132"/>
      <c r="BC35" s="1132"/>
      <c r="BD35" s="1132"/>
      <c r="BE35" s="1122" t="s">
        <v>416</v>
      </c>
      <c r="BF35" s="1122"/>
      <c r="BG35" s="1122"/>
      <c r="BH35" s="1122"/>
      <c r="BI35" s="1123"/>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x14ac:dyDescent="0.2">
      <c r="A36" s="266">
        <v>9</v>
      </c>
      <c r="B36" s="1127" t="s">
        <v>418</v>
      </c>
      <c r="C36" s="1128"/>
      <c r="D36" s="1128"/>
      <c r="E36" s="1128"/>
      <c r="F36" s="1128"/>
      <c r="G36" s="1128"/>
      <c r="H36" s="1128"/>
      <c r="I36" s="1128"/>
      <c r="J36" s="1128"/>
      <c r="K36" s="1128"/>
      <c r="L36" s="1128"/>
      <c r="M36" s="1128"/>
      <c r="N36" s="1128"/>
      <c r="O36" s="1128"/>
      <c r="P36" s="1129"/>
      <c r="Q36" s="1133">
        <v>20374</v>
      </c>
      <c r="R36" s="1134"/>
      <c r="S36" s="1134"/>
      <c r="T36" s="1134"/>
      <c r="U36" s="1134"/>
      <c r="V36" s="1134">
        <v>18196</v>
      </c>
      <c r="W36" s="1134"/>
      <c r="X36" s="1134"/>
      <c r="Y36" s="1134"/>
      <c r="Z36" s="1134"/>
      <c r="AA36" s="1134">
        <v>2178</v>
      </c>
      <c r="AB36" s="1134"/>
      <c r="AC36" s="1134"/>
      <c r="AD36" s="1134"/>
      <c r="AE36" s="1135"/>
      <c r="AF36" s="1109">
        <v>10525</v>
      </c>
      <c r="AG36" s="1110"/>
      <c r="AH36" s="1110"/>
      <c r="AI36" s="1110"/>
      <c r="AJ36" s="1111"/>
      <c r="AK36" s="1069">
        <v>5888</v>
      </c>
      <c r="AL36" s="1060"/>
      <c r="AM36" s="1060"/>
      <c r="AN36" s="1060"/>
      <c r="AO36" s="1060"/>
      <c r="AP36" s="1060">
        <v>134395</v>
      </c>
      <c r="AQ36" s="1060"/>
      <c r="AR36" s="1060"/>
      <c r="AS36" s="1060"/>
      <c r="AT36" s="1060"/>
      <c r="AU36" s="1060">
        <v>38735</v>
      </c>
      <c r="AV36" s="1060"/>
      <c r="AW36" s="1060"/>
      <c r="AX36" s="1060"/>
      <c r="AY36" s="1060"/>
      <c r="AZ36" s="1132" t="s">
        <v>525</v>
      </c>
      <c r="BA36" s="1132"/>
      <c r="BB36" s="1132"/>
      <c r="BC36" s="1132"/>
      <c r="BD36" s="1132"/>
      <c r="BE36" s="1122" t="s">
        <v>414</v>
      </c>
      <c r="BF36" s="1122"/>
      <c r="BG36" s="1122"/>
      <c r="BH36" s="1122"/>
      <c r="BI36" s="1123"/>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x14ac:dyDescent="0.2">
      <c r="A37" s="266">
        <v>10</v>
      </c>
      <c r="B37" s="1127" t="s">
        <v>419</v>
      </c>
      <c r="C37" s="1128"/>
      <c r="D37" s="1128"/>
      <c r="E37" s="1128"/>
      <c r="F37" s="1128"/>
      <c r="G37" s="1128"/>
      <c r="H37" s="1128"/>
      <c r="I37" s="1128"/>
      <c r="J37" s="1128"/>
      <c r="K37" s="1128"/>
      <c r="L37" s="1128"/>
      <c r="M37" s="1128"/>
      <c r="N37" s="1128"/>
      <c r="O37" s="1128"/>
      <c r="P37" s="1129"/>
      <c r="Q37" s="1133">
        <v>2286</v>
      </c>
      <c r="R37" s="1134"/>
      <c r="S37" s="1134"/>
      <c r="T37" s="1134"/>
      <c r="U37" s="1134"/>
      <c r="V37" s="1134">
        <v>2719</v>
      </c>
      <c r="W37" s="1134"/>
      <c r="X37" s="1134"/>
      <c r="Y37" s="1134"/>
      <c r="Z37" s="1134"/>
      <c r="AA37" s="1134">
        <v>-433</v>
      </c>
      <c r="AB37" s="1134"/>
      <c r="AC37" s="1134"/>
      <c r="AD37" s="1134"/>
      <c r="AE37" s="1135"/>
      <c r="AF37" s="1109">
        <v>1249</v>
      </c>
      <c r="AG37" s="1110"/>
      <c r="AH37" s="1110"/>
      <c r="AI37" s="1110"/>
      <c r="AJ37" s="1111"/>
      <c r="AK37" s="1069">
        <v>539</v>
      </c>
      <c r="AL37" s="1060"/>
      <c r="AM37" s="1060"/>
      <c r="AN37" s="1060"/>
      <c r="AO37" s="1060"/>
      <c r="AP37" s="1060">
        <v>2636</v>
      </c>
      <c r="AQ37" s="1060"/>
      <c r="AR37" s="1060"/>
      <c r="AS37" s="1060"/>
      <c r="AT37" s="1060"/>
      <c r="AU37" s="1060" t="s">
        <v>525</v>
      </c>
      <c r="AV37" s="1060"/>
      <c r="AW37" s="1060"/>
      <c r="AX37" s="1060"/>
      <c r="AY37" s="1060"/>
      <c r="AZ37" s="1132" t="s">
        <v>525</v>
      </c>
      <c r="BA37" s="1132"/>
      <c r="BB37" s="1132"/>
      <c r="BC37" s="1132"/>
      <c r="BD37" s="1132"/>
      <c r="BE37" s="1122" t="s">
        <v>420</v>
      </c>
      <c r="BF37" s="1122"/>
      <c r="BG37" s="1122"/>
      <c r="BH37" s="1122"/>
      <c r="BI37" s="1123"/>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x14ac:dyDescent="0.2">
      <c r="A38" s="266">
        <v>11</v>
      </c>
      <c r="B38" s="1127" t="s">
        <v>421</v>
      </c>
      <c r="C38" s="1128"/>
      <c r="D38" s="1128"/>
      <c r="E38" s="1128"/>
      <c r="F38" s="1128"/>
      <c r="G38" s="1128"/>
      <c r="H38" s="1128"/>
      <c r="I38" s="1128"/>
      <c r="J38" s="1128"/>
      <c r="K38" s="1128"/>
      <c r="L38" s="1128"/>
      <c r="M38" s="1128"/>
      <c r="N38" s="1128"/>
      <c r="O38" s="1128"/>
      <c r="P38" s="1129"/>
      <c r="Q38" s="1133">
        <v>288021</v>
      </c>
      <c r="R38" s="1134"/>
      <c r="S38" s="1134"/>
      <c r="T38" s="1134"/>
      <c r="U38" s="1134"/>
      <c r="V38" s="1134">
        <v>258128</v>
      </c>
      <c r="W38" s="1134"/>
      <c r="X38" s="1134"/>
      <c r="Y38" s="1134"/>
      <c r="Z38" s="1134"/>
      <c r="AA38" s="1134">
        <v>29893</v>
      </c>
      <c r="AB38" s="1134"/>
      <c r="AC38" s="1134"/>
      <c r="AD38" s="1134"/>
      <c r="AE38" s="1135"/>
      <c r="AF38" s="1109">
        <v>6</v>
      </c>
      <c r="AG38" s="1110"/>
      <c r="AH38" s="1110"/>
      <c r="AI38" s="1110"/>
      <c r="AJ38" s="1111"/>
      <c r="AK38" s="1069">
        <v>249</v>
      </c>
      <c r="AL38" s="1060"/>
      <c r="AM38" s="1060"/>
      <c r="AN38" s="1060"/>
      <c r="AO38" s="1060"/>
      <c r="AP38" s="1060" t="s">
        <v>525</v>
      </c>
      <c r="AQ38" s="1060"/>
      <c r="AR38" s="1060"/>
      <c r="AS38" s="1060"/>
      <c r="AT38" s="1060"/>
      <c r="AU38" s="1060" t="s">
        <v>525</v>
      </c>
      <c r="AV38" s="1060"/>
      <c r="AW38" s="1060"/>
      <c r="AX38" s="1060"/>
      <c r="AY38" s="1060"/>
      <c r="AZ38" s="1132" t="s">
        <v>525</v>
      </c>
      <c r="BA38" s="1132"/>
      <c r="BB38" s="1132"/>
      <c r="BC38" s="1132"/>
      <c r="BD38" s="1132"/>
      <c r="BE38" s="1122" t="s">
        <v>422</v>
      </c>
      <c r="BF38" s="1122"/>
      <c r="BG38" s="1122"/>
      <c r="BH38" s="1122"/>
      <c r="BI38" s="1123"/>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x14ac:dyDescent="0.2">
      <c r="A39" s="266">
        <v>12</v>
      </c>
      <c r="B39" s="1127" t="s">
        <v>423</v>
      </c>
      <c r="C39" s="1128"/>
      <c r="D39" s="1128"/>
      <c r="E39" s="1128"/>
      <c r="F39" s="1128"/>
      <c r="G39" s="1128"/>
      <c r="H39" s="1128"/>
      <c r="I39" s="1128"/>
      <c r="J39" s="1128"/>
      <c r="K39" s="1128"/>
      <c r="L39" s="1128"/>
      <c r="M39" s="1128"/>
      <c r="N39" s="1128"/>
      <c r="O39" s="1128"/>
      <c r="P39" s="1129"/>
      <c r="Q39" s="1133">
        <v>35340</v>
      </c>
      <c r="R39" s="1134"/>
      <c r="S39" s="1134"/>
      <c r="T39" s="1134"/>
      <c r="U39" s="1134"/>
      <c r="V39" s="1134">
        <v>35340</v>
      </c>
      <c r="W39" s="1134"/>
      <c r="X39" s="1134"/>
      <c r="Y39" s="1134"/>
      <c r="Z39" s="1134"/>
      <c r="AA39" s="1134">
        <v>0</v>
      </c>
      <c r="AB39" s="1134"/>
      <c r="AC39" s="1134"/>
      <c r="AD39" s="1134"/>
      <c r="AE39" s="1135"/>
      <c r="AF39" s="1109" t="s">
        <v>424</v>
      </c>
      <c r="AG39" s="1110"/>
      <c r="AH39" s="1110"/>
      <c r="AI39" s="1110"/>
      <c r="AJ39" s="1111"/>
      <c r="AK39" s="1069">
        <v>0</v>
      </c>
      <c r="AL39" s="1060"/>
      <c r="AM39" s="1060"/>
      <c r="AN39" s="1060"/>
      <c r="AO39" s="1060"/>
      <c r="AP39" s="1060" t="s">
        <v>525</v>
      </c>
      <c r="AQ39" s="1060"/>
      <c r="AR39" s="1060"/>
      <c r="AS39" s="1060"/>
      <c r="AT39" s="1060"/>
      <c r="AU39" s="1060" t="s">
        <v>525</v>
      </c>
      <c r="AV39" s="1060"/>
      <c r="AW39" s="1060"/>
      <c r="AX39" s="1060"/>
      <c r="AY39" s="1060"/>
      <c r="AZ39" s="1132" t="s">
        <v>525</v>
      </c>
      <c r="BA39" s="1132"/>
      <c r="BB39" s="1132"/>
      <c r="BC39" s="1132"/>
      <c r="BD39" s="1132"/>
      <c r="BE39" s="1122" t="s">
        <v>425</v>
      </c>
      <c r="BF39" s="1122"/>
      <c r="BG39" s="1122"/>
      <c r="BH39" s="1122"/>
      <c r="BI39" s="1123"/>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x14ac:dyDescent="0.2">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69"/>
      <c r="AL40" s="1060"/>
      <c r="AM40" s="1060"/>
      <c r="AN40" s="1060"/>
      <c r="AO40" s="1060"/>
      <c r="AP40" s="1060"/>
      <c r="AQ40" s="1060"/>
      <c r="AR40" s="1060"/>
      <c r="AS40" s="1060"/>
      <c r="AT40" s="1060"/>
      <c r="AU40" s="1060"/>
      <c r="AV40" s="1060"/>
      <c r="AW40" s="1060"/>
      <c r="AX40" s="1060"/>
      <c r="AY40" s="1060"/>
      <c r="AZ40" s="1132"/>
      <c r="BA40" s="1132"/>
      <c r="BB40" s="1132"/>
      <c r="BC40" s="1132"/>
      <c r="BD40" s="1132"/>
      <c r="BE40" s="1122"/>
      <c r="BF40" s="1122"/>
      <c r="BG40" s="1122"/>
      <c r="BH40" s="1122"/>
      <c r="BI40" s="1123"/>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x14ac:dyDescent="0.2">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69"/>
      <c r="AL41" s="1060"/>
      <c r="AM41" s="1060"/>
      <c r="AN41" s="1060"/>
      <c r="AO41" s="1060"/>
      <c r="AP41" s="1060"/>
      <c r="AQ41" s="1060"/>
      <c r="AR41" s="1060"/>
      <c r="AS41" s="1060"/>
      <c r="AT41" s="1060"/>
      <c r="AU41" s="1060"/>
      <c r="AV41" s="1060"/>
      <c r="AW41" s="1060"/>
      <c r="AX41" s="1060"/>
      <c r="AY41" s="1060"/>
      <c r="AZ41" s="1132"/>
      <c r="BA41" s="1132"/>
      <c r="BB41" s="1132"/>
      <c r="BC41" s="1132"/>
      <c r="BD41" s="1132"/>
      <c r="BE41" s="1122"/>
      <c r="BF41" s="1122"/>
      <c r="BG41" s="1122"/>
      <c r="BH41" s="1122"/>
      <c r="BI41" s="1123"/>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x14ac:dyDescent="0.2">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69"/>
      <c r="AL42" s="1060"/>
      <c r="AM42" s="1060"/>
      <c r="AN42" s="1060"/>
      <c r="AO42" s="1060"/>
      <c r="AP42" s="1060"/>
      <c r="AQ42" s="1060"/>
      <c r="AR42" s="1060"/>
      <c r="AS42" s="1060"/>
      <c r="AT42" s="1060"/>
      <c r="AU42" s="1060"/>
      <c r="AV42" s="1060"/>
      <c r="AW42" s="1060"/>
      <c r="AX42" s="1060"/>
      <c r="AY42" s="1060"/>
      <c r="AZ42" s="1132"/>
      <c r="BA42" s="1132"/>
      <c r="BB42" s="1132"/>
      <c r="BC42" s="1132"/>
      <c r="BD42" s="1132"/>
      <c r="BE42" s="1122"/>
      <c r="BF42" s="1122"/>
      <c r="BG42" s="1122"/>
      <c r="BH42" s="1122"/>
      <c r="BI42" s="1123"/>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x14ac:dyDescent="0.2">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69"/>
      <c r="AL43" s="1060"/>
      <c r="AM43" s="1060"/>
      <c r="AN43" s="1060"/>
      <c r="AO43" s="1060"/>
      <c r="AP43" s="1060"/>
      <c r="AQ43" s="1060"/>
      <c r="AR43" s="1060"/>
      <c r="AS43" s="1060"/>
      <c r="AT43" s="1060"/>
      <c r="AU43" s="1060"/>
      <c r="AV43" s="1060"/>
      <c r="AW43" s="1060"/>
      <c r="AX43" s="1060"/>
      <c r="AY43" s="1060"/>
      <c r="AZ43" s="1132"/>
      <c r="BA43" s="1132"/>
      <c r="BB43" s="1132"/>
      <c r="BC43" s="1132"/>
      <c r="BD43" s="1132"/>
      <c r="BE43" s="1122"/>
      <c r="BF43" s="1122"/>
      <c r="BG43" s="1122"/>
      <c r="BH43" s="1122"/>
      <c r="BI43" s="1123"/>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x14ac:dyDescent="0.2">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69"/>
      <c r="AL44" s="1060"/>
      <c r="AM44" s="1060"/>
      <c r="AN44" s="1060"/>
      <c r="AO44" s="1060"/>
      <c r="AP44" s="1060"/>
      <c r="AQ44" s="1060"/>
      <c r="AR44" s="1060"/>
      <c r="AS44" s="1060"/>
      <c r="AT44" s="1060"/>
      <c r="AU44" s="1060"/>
      <c r="AV44" s="1060"/>
      <c r="AW44" s="1060"/>
      <c r="AX44" s="1060"/>
      <c r="AY44" s="1060"/>
      <c r="AZ44" s="1132"/>
      <c r="BA44" s="1132"/>
      <c r="BB44" s="1132"/>
      <c r="BC44" s="1132"/>
      <c r="BD44" s="1132"/>
      <c r="BE44" s="1122"/>
      <c r="BF44" s="1122"/>
      <c r="BG44" s="1122"/>
      <c r="BH44" s="1122"/>
      <c r="BI44" s="1123"/>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x14ac:dyDescent="0.2">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69"/>
      <c r="AL45" s="1060"/>
      <c r="AM45" s="1060"/>
      <c r="AN45" s="1060"/>
      <c r="AO45" s="1060"/>
      <c r="AP45" s="1060"/>
      <c r="AQ45" s="1060"/>
      <c r="AR45" s="1060"/>
      <c r="AS45" s="1060"/>
      <c r="AT45" s="1060"/>
      <c r="AU45" s="1060"/>
      <c r="AV45" s="1060"/>
      <c r="AW45" s="1060"/>
      <c r="AX45" s="1060"/>
      <c r="AY45" s="1060"/>
      <c r="AZ45" s="1132"/>
      <c r="BA45" s="1132"/>
      <c r="BB45" s="1132"/>
      <c r="BC45" s="1132"/>
      <c r="BD45" s="1132"/>
      <c r="BE45" s="1122"/>
      <c r="BF45" s="1122"/>
      <c r="BG45" s="1122"/>
      <c r="BH45" s="1122"/>
      <c r="BI45" s="1123"/>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x14ac:dyDescent="0.2">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69"/>
      <c r="AL46" s="1060"/>
      <c r="AM46" s="1060"/>
      <c r="AN46" s="1060"/>
      <c r="AO46" s="1060"/>
      <c r="AP46" s="1060"/>
      <c r="AQ46" s="1060"/>
      <c r="AR46" s="1060"/>
      <c r="AS46" s="1060"/>
      <c r="AT46" s="1060"/>
      <c r="AU46" s="1060"/>
      <c r="AV46" s="1060"/>
      <c r="AW46" s="1060"/>
      <c r="AX46" s="1060"/>
      <c r="AY46" s="1060"/>
      <c r="AZ46" s="1132"/>
      <c r="BA46" s="1132"/>
      <c r="BB46" s="1132"/>
      <c r="BC46" s="1132"/>
      <c r="BD46" s="1132"/>
      <c r="BE46" s="1122"/>
      <c r="BF46" s="1122"/>
      <c r="BG46" s="1122"/>
      <c r="BH46" s="1122"/>
      <c r="BI46" s="1123"/>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x14ac:dyDescent="0.2">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69"/>
      <c r="AL47" s="1060"/>
      <c r="AM47" s="1060"/>
      <c r="AN47" s="1060"/>
      <c r="AO47" s="1060"/>
      <c r="AP47" s="1060"/>
      <c r="AQ47" s="1060"/>
      <c r="AR47" s="1060"/>
      <c r="AS47" s="1060"/>
      <c r="AT47" s="1060"/>
      <c r="AU47" s="1060"/>
      <c r="AV47" s="1060"/>
      <c r="AW47" s="1060"/>
      <c r="AX47" s="1060"/>
      <c r="AY47" s="1060"/>
      <c r="AZ47" s="1132"/>
      <c r="BA47" s="1132"/>
      <c r="BB47" s="1132"/>
      <c r="BC47" s="1132"/>
      <c r="BD47" s="1132"/>
      <c r="BE47" s="1122"/>
      <c r="BF47" s="1122"/>
      <c r="BG47" s="1122"/>
      <c r="BH47" s="1122"/>
      <c r="BI47" s="1123"/>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x14ac:dyDescent="0.2">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69"/>
      <c r="AL48" s="1060"/>
      <c r="AM48" s="1060"/>
      <c r="AN48" s="1060"/>
      <c r="AO48" s="1060"/>
      <c r="AP48" s="1060"/>
      <c r="AQ48" s="1060"/>
      <c r="AR48" s="1060"/>
      <c r="AS48" s="1060"/>
      <c r="AT48" s="1060"/>
      <c r="AU48" s="1060"/>
      <c r="AV48" s="1060"/>
      <c r="AW48" s="1060"/>
      <c r="AX48" s="1060"/>
      <c r="AY48" s="1060"/>
      <c r="AZ48" s="1132"/>
      <c r="BA48" s="1132"/>
      <c r="BB48" s="1132"/>
      <c r="BC48" s="1132"/>
      <c r="BD48" s="1132"/>
      <c r="BE48" s="1122"/>
      <c r="BF48" s="1122"/>
      <c r="BG48" s="1122"/>
      <c r="BH48" s="1122"/>
      <c r="BI48" s="1123"/>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x14ac:dyDescent="0.2">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69"/>
      <c r="AL49" s="1060"/>
      <c r="AM49" s="1060"/>
      <c r="AN49" s="1060"/>
      <c r="AO49" s="1060"/>
      <c r="AP49" s="1060"/>
      <c r="AQ49" s="1060"/>
      <c r="AR49" s="1060"/>
      <c r="AS49" s="1060"/>
      <c r="AT49" s="1060"/>
      <c r="AU49" s="1060"/>
      <c r="AV49" s="1060"/>
      <c r="AW49" s="1060"/>
      <c r="AX49" s="1060"/>
      <c r="AY49" s="1060"/>
      <c r="AZ49" s="1132"/>
      <c r="BA49" s="1132"/>
      <c r="BB49" s="1132"/>
      <c r="BC49" s="1132"/>
      <c r="BD49" s="1132"/>
      <c r="BE49" s="1122"/>
      <c r="BF49" s="1122"/>
      <c r="BG49" s="1122"/>
      <c r="BH49" s="1122"/>
      <c r="BI49" s="1123"/>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x14ac:dyDescent="0.2">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x14ac:dyDescent="0.2">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x14ac:dyDescent="0.2">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x14ac:dyDescent="0.2">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x14ac:dyDescent="0.2">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x14ac:dyDescent="0.2">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x14ac:dyDescent="0.2">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x14ac:dyDescent="0.2">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x14ac:dyDescent="0.2">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x14ac:dyDescent="0.2">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x14ac:dyDescent="0.2">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x14ac:dyDescent="0.25">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x14ac:dyDescent="0.2">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426</v>
      </c>
      <c r="BK62" s="1125"/>
      <c r="BL62" s="1125"/>
      <c r="BM62" s="1125"/>
      <c r="BN62" s="1126"/>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x14ac:dyDescent="0.25">
      <c r="A63" s="264" t="s">
        <v>396</v>
      </c>
      <c r="B63" s="1033" t="s">
        <v>427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9">
        <v>26739</v>
      </c>
      <c r="AG63" s="1048"/>
      <c r="AH63" s="1048"/>
      <c r="AI63" s="1048"/>
      <c r="AJ63" s="1120"/>
      <c r="AK63" s="1121"/>
      <c r="AL63" s="1052"/>
      <c r="AM63" s="1052"/>
      <c r="AN63" s="1052"/>
      <c r="AO63" s="1052"/>
      <c r="AP63" s="1048"/>
      <c r="AQ63" s="1048"/>
      <c r="AR63" s="1048"/>
      <c r="AS63" s="1048"/>
      <c r="AT63" s="1048"/>
      <c r="AU63" s="1048"/>
      <c r="AV63" s="1048"/>
      <c r="AW63" s="1048"/>
      <c r="AX63" s="1048"/>
      <c r="AY63" s="1048"/>
      <c r="AZ63" s="1115"/>
      <c r="BA63" s="1115"/>
      <c r="BB63" s="1115"/>
      <c r="BC63" s="1115"/>
      <c r="BD63" s="1115"/>
      <c r="BE63" s="1049"/>
      <c r="BF63" s="1049"/>
      <c r="BG63" s="1049"/>
      <c r="BH63" s="1049"/>
      <c r="BI63" s="1050"/>
      <c r="BJ63" s="1116" t="s">
        <v>428</v>
      </c>
      <c r="BK63" s="1040"/>
      <c r="BL63" s="1040"/>
      <c r="BM63" s="1040"/>
      <c r="BN63" s="1117"/>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x14ac:dyDescent="0.25">
      <c r="A65" s="252" t="s">
        <v>429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x14ac:dyDescent="0.2">
      <c r="A66" s="1085" t="s">
        <v>430</v>
      </c>
      <c r="B66" s="1086"/>
      <c r="C66" s="1086"/>
      <c r="D66" s="1086"/>
      <c r="E66" s="1086"/>
      <c r="F66" s="1086"/>
      <c r="G66" s="1086"/>
      <c r="H66" s="1086"/>
      <c r="I66" s="1086"/>
      <c r="J66" s="1086"/>
      <c r="K66" s="1086"/>
      <c r="L66" s="1086"/>
      <c r="M66" s="1086"/>
      <c r="N66" s="1086"/>
      <c r="O66" s="1086"/>
      <c r="P66" s="1087"/>
      <c r="Q66" s="1091" t="s">
        <v>431</v>
      </c>
      <c r="R66" s="1092"/>
      <c r="S66" s="1092"/>
      <c r="T66" s="1092"/>
      <c r="U66" s="1093"/>
      <c r="V66" s="1091" t="s">
        <v>401</v>
      </c>
      <c r="W66" s="1092"/>
      <c r="X66" s="1092"/>
      <c r="Y66" s="1092"/>
      <c r="Z66" s="1093"/>
      <c r="AA66" s="1091" t="s">
        <v>432</v>
      </c>
      <c r="AB66" s="1092"/>
      <c r="AC66" s="1092"/>
      <c r="AD66" s="1092"/>
      <c r="AE66" s="1093"/>
      <c r="AF66" s="1097" t="s">
        <v>403</v>
      </c>
      <c r="AG66" s="1098"/>
      <c r="AH66" s="1098"/>
      <c r="AI66" s="1098"/>
      <c r="AJ66" s="1099"/>
      <c r="AK66" s="1091" t="s">
        <v>404</v>
      </c>
      <c r="AL66" s="1086"/>
      <c r="AM66" s="1086"/>
      <c r="AN66" s="1086"/>
      <c r="AO66" s="1087"/>
      <c r="AP66" s="1091" t="s">
        <v>433</v>
      </c>
      <c r="AQ66" s="1092"/>
      <c r="AR66" s="1092"/>
      <c r="AS66" s="1092"/>
      <c r="AT66" s="1093"/>
      <c r="AU66" s="1091" t="s">
        <v>434</v>
      </c>
      <c r="AV66" s="1092"/>
      <c r="AW66" s="1092"/>
      <c r="AX66" s="1092"/>
      <c r="AY66" s="1093"/>
      <c r="AZ66" s="1091" t="s">
        <v>375</v>
      </c>
      <c r="BA66" s="1092"/>
      <c r="BB66" s="1092"/>
      <c r="BC66" s="1092"/>
      <c r="BD66" s="1107"/>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5" t="s">
        <v>595</v>
      </c>
      <c r="C68" s="1076"/>
      <c r="D68" s="1076"/>
      <c r="E68" s="1076"/>
      <c r="F68" s="1076"/>
      <c r="G68" s="1076"/>
      <c r="H68" s="1076"/>
      <c r="I68" s="1076"/>
      <c r="J68" s="1076"/>
      <c r="K68" s="1076"/>
      <c r="L68" s="1076"/>
      <c r="M68" s="1076"/>
      <c r="N68" s="1076"/>
      <c r="O68" s="1076"/>
      <c r="P68" s="1077"/>
      <c r="Q68" s="1078">
        <v>700</v>
      </c>
      <c r="R68" s="1072"/>
      <c r="S68" s="1072"/>
      <c r="T68" s="1072"/>
      <c r="U68" s="1072"/>
      <c r="V68" s="1072">
        <v>539</v>
      </c>
      <c r="W68" s="1072"/>
      <c r="X68" s="1072"/>
      <c r="Y68" s="1072"/>
      <c r="Z68" s="1072"/>
      <c r="AA68" s="1072">
        <v>161</v>
      </c>
      <c r="AB68" s="1072"/>
      <c r="AC68" s="1072"/>
      <c r="AD68" s="1072"/>
      <c r="AE68" s="1072"/>
      <c r="AF68" s="1072">
        <v>161</v>
      </c>
      <c r="AG68" s="1072"/>
      <c r="AH68" s="1072"/>
      <c r="AI68" s="1072"/>
      <c r="AJ68" s="1072"/>
      <c r="AK68" s="1072" t="s">
        <v>596</v>
      </c>
      <c r="AL68" s="1072"/>
      <c r="AM68" s="1072"/>
      <c r="AN68" s="1072"/>
      <c r="AO68" s="1072"/>
      <c r="AP68" s="1072">
        <v>1920</v>
      </c>
      <c r="AQ68" s="1072"/>
      <c r="AR68" s="1072"/>
      <c r="AS68" s="1072"/>
      <c r="AT68" s="1072"/>
      <c r="AU68" s="1072" t="s">
        <v>596</v>
      </c>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597</v>
      </c>
      <c r="C69" s="1064"/>
      <c r="D69" s="1064"/>
      <c r="E69" s="1064"/>
      <c r="F69" s="1064"/>
      <c r="G69" s="1064"/>
      <c r="H69" s="1064"/>
      <c r="I69" s="1064"/>
      <c r="J69" s="1064"/>
      <c r="K69" s="1064"/>
      <c r="L69" s="1064"/>
      <c r="M69" s="1064"/>
      <c r="N69" s="1064"/>
      <c r="O69" s="1064"/>
      <c r="P69" s="1065"/>
      <c r="Q69" s="1066">
        <v>300</v>
      </c>
      <c r="R69" s="1060"/>
      <c r="S69" s="1060"/>
      <c r="T69" s="1060"/>
      <c r="U69" s="1060"/>
      <c r="V69" s="1060">
        <v>254</v>
      </c>
      <c r="W69" s="1060"/>
      <c r="X69" s="1060"/>
      <c r="Y69" s="1060"/>
      <c r="Z69" s="1060"/>
      <c r="AA69" s="1060">
        <v>46</v>
      </c>
      <c r="AB69" s="1060"/>
      <c r="AC69" s="1060"/>
      <c r="AD69" s="1060"/>
      <c r="AE69" s="1060"/>
      <c r="AF69" s="1060">
        <v>46</v>
      </c>
      <c r="AG69" s="1060"/>
      <c r="AH69" s="1060"/>
      <c r="AI69" s="1060"/>
      <c r="AJ69" s="1060"/>
      <c r="AK69" s="1071" t="s">
        <v>596</v>
      </c>
      <c r="AL69" s="1071"/>
      <c r="AM69" s="1071"/>
      <c r="AN69" s="1071"/>
      <c r="AO69" s="1071"/>
      <c r="AP69" s="1071" t="s">
        <v>596</v>
      </c>
      <c r="AQ69" s="1071"/>
      <c r="AR69" s="1071"/>
      <c r="AS69" s="1071"/>
      <c r="AT69" s="1071"/>
      <c r="AU69" s="1071" t="s">
        <v>596</v>
      </c>
      <c r="AV69" s="1071"/>
      <c r="AW69" s="1071"/>
      <c r="AX69" s="1071"/>
      <c r="AY69" s="1071"/>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598</v>
      </c>
      <c r="C70" s="1064"/>
      <c r="D70" s="1064"/>
      <c r="E70" s="1064"/>
      <c r="F70" s="1064"/>
      <c r="G70" s="1064"/>
      <c r="H70" s="1064"/>
      <c r="I70" s="1064"/>
      <c r="J70" s="1064"/>
      <c r="K70" s="1064"/>
      <c r="L70" s="1064"/>
      <c r="M70" s="1064"/>
      <c r="N70" s="1064"/>
      <c r="O70" s="1064"/>
      <c r="P70" s="1065"/>
      <c r="Q70" s="1066">
        <v>290311</v>
      </c>
      <c r="R70" s="1060"/>
      <c r="S70" s="1060"/>
      <c r="T70" s="1060"/>
      <c r="U70" s="1060"/>
      <c r="V70" s="1060">
        <v>279470</v>
      </c>
      <c r="W70" s="1060"/>
      <c r="X70" s="1060"/>
      <c r="Y70" s="1060"/>
      <c r="Z70" s="1060"/>
      <c r="AA70" s="1060">
        <v>10841</v>
      </c>
      <c r="AB70" s="1060"/>
      <c r="AC70" s="1060"/>
      <c r="AD70" s="1060"/>
      <c r="AE70" s="1060"/>
      <c r="AF70" s="1060">
        <v>10841</v>
      </c>
      <c r="AG70" s="1060"/>
      <c r="AH70" s="1060"/>
      <c r="AI70" s="1060"/>
      <c r="AJ70" s="1060"/>
      <c r="AK70" s="1071" t="s">
        <v>596</v>
      </c>
      <c r="AL70" s="1071"/>
      <c r="AM70" s="1071"/>
      <c r="AN70" s="1071"/>
      <c r="AO70" s="1071"/>
      <c r="AP70" s="1071" t="s">
        <v>596</v>
      </c>
      <c r="AQ70" s="1071"/>
      <c r="AR70" s="1071"/>
      <c r="AS70" s="1071"/>
      <c r="AT70" s="1071"/>
      <c r="AU70" s="1071" t="s">
        <v>596</v>
      </c>
      <c r="AV70" s="1071"/>
      <c r="AW70" s="1071"/>
      <c r="AX70" s="1071"/>
      <c r="AY70" s="1071"/>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396</v>
      </c>
      <c r="B88" s="1033" t="s">
        <v>435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396</v>
      </c>
      <c r="BR102" s="1033" t="s">
        <v>436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441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442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443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444</v>
      </c>
      <c r="AB109" s="983"/>
      <c r="AC109" s="983"/>
      <c r="AD109" s="983"/>
      <c r="AE109" s="984"/>
      <c r="AF109" s="985" t="s">
        <v>306</v>
      </c>
      <c r="AG109" s="983"/>
      <c r="AH109" s="983"/>
      <c r="AI109" s="983"/>
      <c r="AJ109" s="984"/>
      <c r="AK109" s="985" t="s">
        <v>305</v>
      </c>
      <c r="AL109" s="983"/>
      <c r="AM109" s="983"/>
      <c r="AN109" s="983"/>
      <c r="AO109" s="984"/>
      <c r="AP109" s="985" t="s">
        <v>445</v>
      </c>
      <c r="AQ109" s="983"/>
      <c r="AR109" s="983"/>
      <c r="AS109" s="983"/>
      <c r="AT109" s="1014"/>
      <c r="AU109" s="982" t="s">
        <v>443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444</v>
      </c>
      <c r="BR109" s="983"/>
      <c r="BS109" s="983"/>
      <c r="BT109" s="983"/>
      <c r="BU109" s="984"/>
      <c r="BV109" s="985" t="s">
        <v>306</v>
      </c>
      <c r="BW109" s="983"/>
      <c r="BX109" s="983"/>
      <c r="BY109" s="983"/>
      <c r="BZ109" s="984"/>
      <c r="CA109" s="985" t="s">
        <v>305</v>
      </c>
      <c r="CB109" s="983"/>
      <c r="CC109" s="983"/>
      <c r="CD109" s="983"/>
      <c r="CE109" s="984"/>
      <c r="CF109" s="1021" t="s">
        <v>445</v>
      </c>
      <c r="CG109" s="1021"/>
      <c r="CH109" s="1021"/>
      <c r="CI109" s="1021"/>
      <c r="CJ109" s="1021"/>
      <c r="CK109" s="985" t="s">
        <v>446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444</v>
      </c>
      <c r="DH109" s="983"/>
      <c r="DI109" s="983"/>
      <c r="DJ109" s="983"/>
      <c r="DK109" s="984"/>
      <c r="DL109" s="985" t="s">
        <v>306</v>
      </c>
      <c r="DM109" s="983"/>
      <c r="DN109" s="983"/>
      <c r="DO109" s="983"/>
      <c r="DP109" s="984"/>
      <c r="DQ109" s="985" t="s">
        <v>305</v>
      </c>
      <c r="DR109" s="983"/>
      <c r="DS109" s="983"/>
      <c r="DT109" s="983"/>
      <c r="DU109" s="984"/>
      <c r="DV109" s="985" t="s">
        <v>445</v>
      </c>
      <c r="DW109" s="983"/>
      <c r="DX109" s="983"/>
      <c r="DY109" s="983"/>
      <c r="DZ109" s="1014"/>
    </row>
    <row r="110" spans="1:131" s="246" customFormat="1" ht="26.25" customHeight="1" x14ac:dyDescent="0.2">
      <c r="A110" s="885" t="s">
        <v>447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31480625</v>
      </c>
      <c r="AB110" s="976"/>
      <c r="AC110" s="976"/>
      <c r="AD110" s="976"/>
      <c r="AE110" s="977"/>
      <c r="AF110" s="978">
        <v>30940505</v>
      </c>
      <c r="AG110" s="976"/>
      <c r="AH110" s="976"/>
      <c r="AI110" s="976"/>
      <c r="AJ110" s="977"/>
      <c r="AK110" s="978">
        <v>30780180</v>
      </c>
      <c r="AL110" s="976"/>
      <c r="AM110" s="976"/>
      <c r="AN110" s="976"/>
      <c r="AO110" s="977"/>
      <c r="AP110" s="979">
        <v>18</v>
      </c>
      <c r="AQ110" s="980"/>
      <c r="AR110" s="980"/>
      <c r="AS110" s="980"/>
      <c r="AT110" s="981"/>
      <c r="AU110" s="1015" t="s">
        <v>73</v>
      </c>
      <c r="AV110" s="1016"/>
      <c r="AW110" s="1016"/>
      <c r="AX110" s="1016"/>
      <c r="AY110" s="1016"/>
      <c r="AZ110" s="941" t="s">
        <v>448</v>
      </c>
      <c r="BA110" s="886"/>
      <c r="BB110" s="886"/>
      <c r="BC110" s="886"/>
      <c r="BD110" s="886"/>
      <c r="BE110" s="886"/>
      <c r="BF110" s="886"/>
      <c r="BG110" s="886"/>
      <c r="BH110" s="886"/>
      <c r="BI110" s="886"/>
      <c r="BJ110" s="886"/>
      <c r="BK110" s="886"/>
      <c r="BL110" s="886"/>
      <c r="BM110" s="886"/>
      <c r="BN110" s="886"/>
      <c r="BO110" s="886"/>
      <c r="BP110" s="887"/>
      <c r="BQ110" s="942">
        <v>398564808</v>
      </c>
      <c r="BR110" s="923"/>
      <c r="BS110" s="923"/>
      <c r="BT110" s="923"/>
      <c r="BU110" s="923"/>
      <c r="BV110" s="923">
        <v>443110965</v>
      </c>
      <c r="BW110" s="923"/>
      <c r="BX110" s="923"/>
      <c r="BY110" s="923"/>
      <c r="BZ110" s="923"/>
      <c r="CA110" s="923">
        <v>454325134</v>
      </c>
      <c r="CB110" s="923"/>
      <c r="CC110" s="923"/>
      <c r="CD110" s="923"/>
      <c r="CE110" s="923"/>
      <c r="CF110" s="947">
        <v>266.10000000000002</v>
      </c>
      <c r="CG110" s="948"/>
      <c r="CH110" s="948"/>
      <c r="CI110" s="948"/>
      <c r="CJ110" s="948"/>
      <c r="CK110" s="1011" t="s">
        <v>449</v>
      </c>
      <c r="CL110" s="897"/>
      <c r="CM110" s="972" t="s">
        <v>450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2008882</v>
      </c>
      <c r="DH110" s="923"/>
      <c r="DI110" s="923"/>
      <c r="DJ110" s="923"/>
      <c r="DK110" s="923"/>
      <c r="DL110" s="923">
        <v>1834811</v>
      </c>
      <c r="DM110" s="923"/>
      <c r="DN110" s="923"/>
      <c r="DO110" s="923"/>
      <c r="DP110" s="923"/>
      <c r="DQ110" s="923">
        <v>1678633</v>
      </c>
      <c r="DR110" s="923"/>
      <c r="DS110" s="923"/>
      <c r="DT110" s="923"/>
      <c r="DU110" s="923"/>
      <c r="DV110" s="924">
        <v>1</v>
      </c>
      <c r="DW110" s="924"/>
      <c r="DX110" s="924"/>
      <c r="DY110" s="924"/>
      <c r="DZ110" s="925"/>
    </row>
    <row r="111" spans="1:131" s="246" customFormat="1" ht="26.25" customHeight="1" x14ac:dyDescent="0.2">
      <c r="A111" s="852" t="s">
        <v>451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182</v>
      </c>
      <c r="AB111" s="1004"/>
      <c r="AC111" s="1004"/>
      <c r="AD111" s="1004"/>
      <c r="AE111" s="1005"/>
      <c r="AF111" s="1006" t="s">
        <v>182</v>
      </c>
      <c r="AG111" s="1004"/>
      <c r="AH111" s="1004"/>
      <c r="AI111" s="1004"/>
      <c r="AJ111" s="1005"/>
      <c r="AK111" s="1006" t="s">
        <v>452</v>
      </c>
      <c r="AL111" s="1004"/>
      <c r="AM111" s="1004"/>
      <c r="AN111" s="1004"/>
      <c r="AO111" s="1005"/>
      <c r="AP111" s="1007" t="s">
        <v>452</v>
      </c>
      <c r="AQ111" s="1008"/>
      <c r="AR111" s="1008"/>
      <c r="AS111" s="1008"/>
      <c r="AT111" s="1009"/>
      <c r="AU111" s="1017"/>
      <c r="AV111" s="1018"/>
      <c r="AW111" s="1018"/>
      <c r="AX111" s="1018"/>
      <c r="AY111" s="1018"/>
      <c r="AZ111" s="893" t="s">
        <v>453</v>
      </c>
      <c r="BA111" s="828"/>
      <c r="BB111" s="828"/>
      <c r="BC111" s="828"/>
      <c r="BD111" s="828"/>
      <c r="BE111" s="828"/>
      <c r="BF111" s="828"/>
      <c r="BG111" s="828"/>
      <c r="BH111" s="828"/>
      <c r="BI111" s="828"/>
      <c r="BJ111" s="828"/>
      <c r="BK111" s="828"/>
      <c r="BL111" s="828"/>
      <c r="BM111" s="828"/>
      <c r="BN111" s="828"/>
      <c r="BO111" s="828"/>
      <c r="BP111" s="829"/>
      <c r="BQ111" s="894">
        <v>2206221</v>
      </c>
      <c r="BR111" s="895"/>
      <c r="BS111" s="895"/>
      <c r="BT111" s="895"/>
      <c r="BU111" s="895"/>
      <c r="BV111" s="895">
        <v>1902126</v>
      </c>
      <c r="BW111" s="895"/>
      <c r="BX111" s="895"/>
      <c r="BY111" s="895"/>
      <c r="BZ111" s="895"/>
      <c r="CA111" s="895">
        <v>1706981</v>
      </c>
      <c r="CB111" s="895"/>
      <c r="CC111" s="895"/>
      <c r="CD111" s="895"/>
      <c r="CE111" s="895"/>
      <c r="CF111" s="956">
        <v>1</v>
      </c>
      <c r="CG111" s="957"/>
      <c r="CH111" s="957"/>
      <c r="CI111" s="957"/>
      <c r="CJ111" s="957"/>
      <c r="CK111" s="1012"/>
      <c r="CL111" s="899"/>
      <c r="CM111" s="902" t="s">
        <v>454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182</v>
      </c>
      <c r="DH111" s="895"/>
      <c r="DI111" s="895"/>
      <c r="DJ111" s="895"/>
      <c r="DK111" s="895"/>
      <c r="DL111" s="895" t="s">
        <v>182</v>
      </c>
      <c r="DM111" s="895"/>
      <c r="DN111" s="895"/>
      <c r="DO111" s="895"/>
      <c r="DP111" s="895"/>
      <c r="DQ111" s="895" t="s">
        <v>452</v>
      </c>
      <c r="DR111" s="895"/>
      <c r="DS111" s="895"/>
      <c r="DT111" s="895"/>
      <c r="DU111" s="895"/>
      <c r="DV111" s="872" t="s">
        <v>452</v>
      </c>
      <c r="DW111" s="872"/>
      <c r="DX111" s="872"/>
      <c r="DY111" s="872"/>
      <c r="DZ111" s="873"/>
    </row>
    <row r="112" spans="1:131" s="246" customFormat="1" ht="26.25" customHeight="1" x14ac:dyDescent="0.2">
      <c r="A112" s="997" t="s">
        <v>455</v>
      </c>
      <c r="B112" s="998"/>
      <c r="C112" s="828" t="s">
        <v>456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1333333</v>
      </c>
      <c r="AB112" s="858"/>
      <c r="AC112" s="858"/>
      <c r="AD112" s="858"/>
      <c r="AE112" s="859"/>
      <c r="AF112" s="860">
        <v>1666666</v>
      </c>
      <c r="AG112" s="858"/>
      <c r="AH112" s="858"/>
      <c r="AI112" s="858"/>
      <c r="AJ112" s="859"/>
      <c r="AK112" s="860">
        <v>2000000</v>
      </c>
      <c r="AL112" s="858"/>
      <c r="AM112" s="858"/>
      <c r="AN112" s="858"/>
      <c r="AO112" s="859"/>
      <c r="AP112" s="905">
        <v>1.2</v>
      </c>
      <c r="AQ112" s="906"/>
      <c r="AR112" s="906"/>
      <c r="AS112" s="906"/>
      <c r="AT112" s="907"/>
      <c r="AU112" s="1017"/>
      <c r="AV112" s="1018"/>
      <c r="AW112" s="1018"/>
      <c r="AX112" s="1018"/>
      <c r="AY112" s="1018"/>
      <c r="AZ112" s="893" t="s">
        <v>457</v>
      </c>
      <c r="BA112" s="828"/>
      <c r="BB112" s="828"/>
      <c r="BC112" s="828"/>
      <c r="BD112" s="828"/>
      <c r="BE112" s="828"/>
      <c r="BF112" s="828"/>
      <c r="BG112" s="828"/>
      <c r="BH112" s="828"/>
      <c r="BI112" s="828"/>
      <c r="BJ112" s="828"/>
      <c r="BK112" s="828"/>
      <c r="BL112" s="828"/>
      <c r="BM112" s="828"/>
      <c r="BN112" s="828"/>
      <c r="BO112" s="828"/>
      <c r="BP112" s="829"/>
      <c r="BQ112" s="894">
        <v>77061448</v>
      </c>
      <c r="BR112" s="895"/>
      <c r="BS112" s="895"/>
      <c r="BT112" s="895"/>
      <c r="BU112" s="895"/>
      <c r="BV112" s="895">
        <v>73297966</v>
      </c>
      <c r="BW112" s="895"/>
      <c r="BX112" s="895"/>
      <c r="BY112" s="895"/>
      <c r="BZ112" s="895"/>
      <c r="CA112" s="895">
        <v>70909196</v>
      </c>
      <c r="CB112" s="895"/>
      <c r="CC112" s="895"/>
      <c r="CD112" s="895"/>
      <c r="CE112" s="895"/>
      <c r="CF112" s="956">
        <v>41.5</v>
      </c>
      <c r="CG112" s="957"/>
      <c r="CH112" s="957"/>
      <c r="CI112" s="957"/>
      <c r="CJ112" s="957"/>
      <c r="CK112" s="1012"/>
      <c r="CL112" s="899"/>
      <c r="CM112" s="902" t="s">
        <v>458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47247</v>
      </c>
      <c r="DH112" s="895"/>
      <c r="DI112" s="895"/>
      <c r="DJ112" s="895"/>
      <c r="DK112" s="895"/>
      <c r="DL112" s="895">
        <v>37796</v>
      </c>
      <c r="DM112" s="895"/>
      <c r="DN112" s="895"/>
      <c r="DO112" s="895"/>
      <c r="DP112" s="895"/>
      <c r="DQ112" s="895">
        <v>28348</v>
      </c>
      <c r="DR112" s="895"/>
      <c r="DS112" s="895"/>
      <c r="DT112" s="895"/>
      <c r="DU112" s="895"/>
      <c r="DV112" s="872">
        <v>0</v>
      </c>
      <c r="DW112" s="872"/>
      <c r="DX112" s="872"/>
      <c r="DY112" s="872"/>
      <c r="DZ112" s="873"/>
    </row>
    <row r="113" spans="1:130" s="246" customFormat="1" ht="26.25" customHeight="1" x14ac:dyDescent="0.2">
      <c r="A113" s="999"/>
      <c r="B113" s="1000"/>
      <c r="C113" s="828" t="s">
        <v>459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6617646</v>
      </c>
      <c r="AB113" s="1004"/>
      <c r="AC113" s="1004"/>
      <c r="AD113" s="1004"/>
      <c r="AE113" s="1005"/>
      <c r="AF113" s="1006">
        <v>6418197</v>
      </c>
      <c r="AG113" s="1004"/>
      <c r="AH113" s="1004"/>
      <c r="AI113" s="1004"/>
      <c r="AJ113" s="1005"/>
      <c r="AK113" s="1006">
        <v>5383490</v>
      </c>
      <c r="AL113" s="1004"/>
      <c r="AM113" s="1004"/>
      <c r="AN113" s="1004"/>
      <c r="AO113" s="1005"/>
      <c r="AP113" s="1007">
        <v>3.2</v>
      </c>
      <c r="AQ113" s="1008"/>
      <c r="AR113" s="1008"/>
      <c r="AS113" s="1008"/>
      <c r="AT113" s="1009"/>
      <c r="AU113" s="1017"/>
      <c r="AV113" s="1018"/>
      <c r="AW113" s="1018"/>
      <c r="AX113" s="1018"/>
      <c r="AY113" s="1018"/>
      <c r="AZ113" s="893" t="s">
        <v>460</v>
      </c>
      <c r="BA113" s="828"/>
      <c r="BB113" s="828"/>
      <c r="BC113" s="828"/>
      <c r="BD113" s="828"/>
      <c r="BE113" s="828"/>
      <c r="BF113" s="828"/>
      <c r="BG113" s="828"/>
      <c r="BH113" s="828"/>
      <c r="BI113" s="828"/>
      <c r="BJ113" s="828"/>
      <c r="BK113" s="828"/>
      <c r="BL113" s="828"/>
      <c r="BM113" s="828"/>
      <c r="BN113" s="828"/>
      <c r="BO113" s="828"/>
      <c r="BP113" s="829"/>
      <c r="BQ113" s="894">
        <v>69692</v>
      </c>
      <c r="BR113" s="895"/>
      <c r="BS113" s="895"/>
      <c r="BT113" s="895"/>
      <c r="BU113" s="895"/>
      <c r="BV113" s="895">
        <v>2510</v>
      </c>
      <c r="BW113" s="895"/>
      <c r="BX113" s="895"/>
      <c r="BY113" s="895"/>
      <c r="BZ113" s="895"/>
      <c r="CA113" s="895">
        <v>1873</v>
      </c>
      <c r="CB113" s="895"/>
      <c r="CC113" s="895"/>
      <c r="CD113" s="895"/>
      <c r="CE113" s="895"/>
      <c r="CF113" s="956">
        <v>0</v>
      </c>
      <c r="CG113" s="957"/>
      <c r="CH113" s="957"/>
      <c r="CI113" s="957"/>
      <c r="CJ113" s="957"/>
      <c r="CK113" s="1012"/>
      <c r="CL113" s="899"/>
      <c r="CM113" s="902" t="s">
        <v>461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452</v>
      </c>
      <c r="DH113" s="858"/>
      <c r="DI113" s="858"/>
      <c r="DJ113" s="858"/>
      <c r="DK113" s="859"/>
      <c r="DL113" s="860" t="s">
        <v>182</v>
      </c>
      <c r="DM113" s="858"/>
      <c r="DN113" s="858"/>
      <c r="DO113" s="858"/>
      <c r="DP113" s="859"/>
      <c r="DQ113" s="860" t="s">
        <v>452</v>
      </c>
      <c r="DR113" s="858"/>
      <c r="DS113" s="858"/>
      <c r="DT113" s="858"/>
      <c r="DU113" s="859"/>
      <c r="DV113" s="905" t="s">
        <v>182</v>
      </c>
      <c r="DW113" s="906"/>
      <c r="DX113" s="906"/>
      <c r="DY113" s="906"/>
      <c r="DZ113" s="907"/>
    </row>
    <row r="114" spans="1:130" s="246" customFormat="1" ht="26.25" customHeight="1" x14ac:dyDescent="0.2">
      <c r="A114" s="999"/>
      <c r="B114" s="1000"/>
      <c r="C114" s="828" t="s">
        <v>462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61235</v>
      </c>
      <c r="AB114" s="858"/>
      <c r="AC114" s="858"/>
      <c r="AD114" s="858"/>
      <c r="AE114" s="859"/>
      <c r="AF114" s="860">
        <v>49583</v>
      </c>
      <c r="AG114" s="858"/>
      <c r="AH114" s="858"/>
      <c r="AI114" s="858"/>
      <c r="AJ114" s="859"/>
      <c r="AK114" s="860">
        <v>299</v>
      </c>
      <c r="AL114" s="858"/>
      <c r="AM114" s="858"/>
      <c r="AN114" s="858"/>
      <c r="AO114" s="859"/>
      <c r="AP114" s="905">
        <v>0</v>
      </c>
      <c r="AQ114" s="906"/>
      <c r="AR114" s="906"/>
      <c r="AS114" s="906"/>
      <c r="AT114" s="907"/>
      <c r="AU114" s="1017"/>
      <c r="AV114" s="1018"/>
      <c r="AW114" s="1018"/>
      <c r="AX114" s="1018"/>
      <c r="AY114" s="1018"/>
      <c r="AZ114" s="893" t="s">
        <v>463</v>
      </c>
      <c r="BA114" s="828"/>
      <c r="BB114" s="828"/>
      <c r="BC114" s="828"/>
      <c r="BD114" s="828"/>
      <c r="BE114" s="828"/>
      <c r="BF114" s="828"/>
      <c r="BG114" s="828"/>
      <c r="BH114" s="828"/>
      <c r="BI114" s="828"/>
      <c r="BJ114" s="828"/>
      <c r="BK114" s="828"/>
      <c r="BL114" s="828"/>
      <c r="BM114" s="828"/>
      <c r="BN114" s="828"/>
      <c r="BO114" s="828"/>
      <c r="BP114" s="829"/>
      <c r="BQ114" s="894">
        <v>42517085</v>
      </c>
      <c r="BR114" s="895"/>
      <c r="BS114" s="895"/>
      <c r="BT114" s="895"/>
      <c r="BU114" s="895"/>
      <c r="BV114" s="895">
        <v>75497529</v>
      </c>
      <c r="BW114" s="895"/>
      <c r="BX114" s="895"/>
      <c r="BY114" s="895"/>
      <c r="BZ114" s="895"/>
      <c r="CA114" s="895">
        <v>74246560</v>
      </c>
      <c r="CB114" s="895"/>
      <c r="CC114" s="895"/>
      <c r="CD114" s="895"/>
      <c r="CE114" s="895"/>
      <c r="CF114" s="956">
        <v>43.5</v>
      </c>
      <c r="CG114" s="957"/>
      <c r="CH114" s="957"/>
      <c r="CI114" s="957"/>
      <c r="CJ114" s="957"/>
      <c r="CK114" s="1012"/>
      <c r="CL114" s="899"/>
      <c r="CM114" s="902" t="s">
        <v>464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452</v>
      </c>
      <c r="DH114" s="858"/>
      <c r="DI114" s="858"/>
      <c r="DJ114" s="858"/>
      <c r="DK114" s="859"/>
      <c r="DL114" s="860" t="s">
        <v>182</v>
      </c>
      <c r="DM114" s="858"/>
      <c r="DN114" s="858"/>
      <c r="DO114" s="858"/>
      <c r="DP114" s="859"/>
      <c r="DQ114" s="860" t="s">
        <v>452</v>
      </c>
      <c r="DR114" s="858"/>
      <c r="DS114" s="858"/>
      <c r="DT114" s="858"/>
      <c r="DU114" s="859"/>
      <c r="DV114" s="905" t="s">
        <v>182</v>
      </c>
      <c r="DW114" s="906"/>
      <c r="DX114" s="906"/>
      <c r="DY114" s="906"/>
      <c r="DZ114" s="907"/>
    </row>
    <row r="115" spans="1:130" s="246" customFormat="1" ht="26.25" customHeight="1" x14ac:dyDescent="0.2">
      <c r="A115" s="999"/>
      <c r="B115" s="1000"/>
      <c r="C115" s="828" t="s">
        <v>465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351588</v>
      </c>
      <c r="AB115" s="1004"/>
      <c r="AC115" s="1004"/>
      <c r="AD115" s="1004"/>
      <c r="AE115" s="1005"/>
      <c r="AF115" s="1006">
        <v>221403</v>
      </c>
      <c r="AG115" s="1004"/>
      <c r="AH115" s="1004"/>
      <c r="AI115" s="1004"/>
      <c r="AJ115" s="1005"/>
      <c r="AK115" s="1006">
        <v>193075</v>
      </c>
      <c r="AL115" s="1004"/>
      <c r="AM115" s="1004"/>
      <c r="AN115" s="1004"/>
      <c r="AO115" s="1005"/>
      <c r="AP115" s="1007">
        <v>0.1</v>
      </c>
      <c r="AQ115" s="1008"/>
      <c r="AR115" s="1008"/>
      <c r="AS115" s="1008"/>
      <c r="AT115" s="1009"/>
      <c r="AU115" s="1017"/>
      <c r="AV115" s="1018"/>
      <c r="AW115" s="1018"/>
      <c r="AX115" s="1018"/>
      <c r="AY115" s="1018"/>
      <c r="AZ115" s="893" t="s">
        <v>466</v>
      </c>
      <c r="BA115" s="828"/>
      <c r="BB115" s="828"/>
      <c r="BC115" s="828"/>
      <c r="BD115" s="828"/>
      <c r="BE115" s="828"/>
      <c r="BF115" s="828"/>
      <c r="BG115" s="828"/>
      <c r="BH115" s="828"/>
      <c r="BI115" s="828"/>
      <c r="BJ115" s="828"/>
      <c r="BK115" s="828"/>
      <c r="BL115" s="828"/>
      <c r="BM115" s="828"/>
      <c r="BN115" s="828"/>
      <c r="BO115" s="828"/>
      <c r="BP115" s="829"/>
      <c r="BQ115" s="894" t="s">
        <v>452</v>
      </c>
      <c r="BR115" s="895"/>
      <c r="BS115" s="895"/>
      <c r="BT115" s="895"/>
      <c r="BU115" s="895"/>
      <c r="BV115" s="895" t="s">
        <v>182</v>
      </c>
      <c r="BW115" s="895"/>
      <c r="BX115" s="895"/>
      <c r="BY115" s="895"/>
      <c r="BZ115" s="895"/>
      <c r="CA115" s="895" t="s">
        <v>452</v>
      </c>
      <c r="CB115" s="895"/>
      <c r="CC115" s="895"/>
      <c r="CD115" s="895"/>
      <c r="CE115" s="895"/>
      <c r="CF115" s="956" t="s">
        <v>452</v>
      </c>
      <c r="CG115" s="957"/>
      <c r="CH115" s="957"/>
      <c r="CI115" s="957"/>
      <c r="CJ115" s="957"/>
      <c r="CK115" s="1012"/>
      <c r="CL115" s="899"/>
      <c r="CM115" s="893" t="s">
        <v>467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452</v>
      </c>
      <c r="DH115" s="858"/>
      <c r="DI115" s="858"/>
      <c r="DJ115" s="858"/>
      <c r="DK115" s="859"/>
      <c r="DL115" s="860" t="s">
        <v>182</v>
      </c>
      <c r="DM115" s="858"/>
      <c r="DN115" s="858"/>
      <c r="DO115" s="858"/>
      <c r="DP115" s="859"/>
      <c r="DQ115" s="860" t="s">
        <v>182</v>
      </c>
      <c r="DR115" s="858"/>
      <c r="DS115" s="858"/>
      <c r="DT115" s="858"/>
      <c r="DU115" s="859"/>
      <c r="DV115" s="905" t="s">
        <v>182</v>
      </c>
      <c r="DW115" s="906"/>
      <c r="DX115" s="906"/>
      <c r="DY115" s="906"/>
      <c r="DZ115" s="907"/>
    </row>
    <row r="116" spans="1:130" s="246" customFormat="1" ht="26.25" customHeight="1" x14ac:dyDescent="0.2">
      <c r="A116" s="1001"/>
      <c r="B116" s="1002"/>
      <c r="C116" s="961" t="s">
        <v>468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106</v>
      </c>
      <c r="AB116" s="858"/>
      <c r="AC116" s="858"/>
      <c r="AD116" s="858"/>
      <c r="AE116" s="859"/>
      <c r="AF116" s="860">
        <v>1251</v>
      </c>
      <c r="AG116" s="858"/>
      <c r="AH116" s="858"/>
      <c r="AI116" s="858"/>
      <c r="AJ116" s="859"/>
      <c r="AK116" s="860" t="s">
        <v>182</v>
      </c>
      <c r="AL116" s="858"/>
      <c r="AM116" s="858"/>
      <c r="AN116" s="858"/>
      <c r="AO116" s="859"/>
      <c r="AP116" s="905" t="s">
        <v>452</v>
      </c>
      <c r="AQ116" s="906"/>
      <c r="AR116" s="906"/>
      <c r="AS116" s="906"/>
      <c r="AT116" s="907"/>
      <c r="AU116" s="1017"/>
      <c r="AV116" s="1018"/>
      <c r="AW116" s="1018"/>
      <c r="AX116" s="1018"/>
      <c r="AY116" s="1018"/>
      <c r="AZ116" s="944" t="s">
        <v>469</v>
      </c>
      <c r="BA116" s="945"/>
      <c r="BB116" s="945"/>
      <c r="BC116" s="945"/>
      <c r="BD116" s="945"/>
      <c r="BE116" s="945"/>
      <c r="BF116" s="945"/>
      <c r="BG116" s="945"/>
      <c r="BH116" s="945"/>
      <c r="BI116" s="945"/>
      <c r="BJ116" s="945"/>
      <c r="BK116" s="945"/>
      <c r="BL116" s="945"/>
      <c r="BM116" s="945"/>
      <c r="BN116" s="945"/>
      <c r="BO116" s="945"/>
      <c r="BP116" s="946"/>
      <c r="BQ116" s="894" t="s">
        <v>182</v>
      </c>
      <c r="BR116" s="895"/>
      <c r="BS116" s="895"/>
      <c r="BT116" s="895"/>
      <c r="BU116" s="895"/>
      <c r="BV116" s="895" t="s">
        <v>452</v>
      </c>
      <c r="BW116" s="895"/>
      <c r="BX116" s="895"/>
      <c r="BY116" s="895"/>
      <c r="BZ116" s="895"/>
      <c r="CA116" s="895" t="s">
        <v>182</v>
      </c>
      <c r="CB116" s="895"/>
      <c r="CC116" s="895"/>
      <c r="CD116" s="895"/>
      <c r="CE116" s="895"/>
      <c r="CF116" s="956" t="s">
        <v>182</v>
      </c>
      <c r="CG116" s="957"/>
      <c r="CH116" s="957"/>
      <c r="CI116" s="957"/>
      <c r="CJ116" s="957"/>
      <c r="CK116" s="1012"/>
      <c r="CL116" s="899"/>
      <c r="CM116" s="902" t="s">
        <v>470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182</v>
      </c>
      <c r="DH116" s="858"/>
      <c r="DI116" s="858"/>
      <c r="DJ116" s="858"/>
      <c r="DK116" s="859"/>
      <c r="DL116" s="860" t="s">
        <v>452</v>
      </c>
      <c r="DM116" s="858"/>
      <c r="DN116" s="858"/>
      <c r="DO116" s="858"/>
      <c r="DP116" s="859"/>
      <c r="DQ116" s="860" t="s">
        <v>182</v>
      </c>
      <c r="DR116" s="858"/>
      <c r="DS116" s="858"/>
      <c r="DT116" s="858"/>
      <c r="DU116" s="859"/>
      <c r="DV116" s="905" t="s">
        <v>182</v>
      </c>
      <c r="DW116" s="906"/>
      <c r="DX116" s="906"/>
      <c r="DY116" s="906"/>
      <c r="DZ116" s="907"/>
    </row>
    <row r="117" spans="1:130" s="246" customFormat="1" ht="26.25" customHeight="1" x14ac:dyDescent="0.2">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471</v>
      </c>
      <c r="Z117" s="984"/>
      <c r="AA117" s="989">
        <v>39844533</v>
      </c>
      <c r="AB117" s="990"/>
      <c r="AC117" s="990"/>
      <c r="AD117" s="990"/>
      <c r="AE117" s="991"/>
      <c r="AF117" s="992">
        <v>39297605</v>
      </c>
      <c r="AG117" s="990"/>
      <c r="AH117" s="990"/>
      <c r="AI117" s="990"/>
      <c r="AJ117" s="991"/>
      <c r="AK117" s="992">
        <v>38357044</v>
      </c>
      <c r="AL117" s="990"/>
      <c r="AM117" s="990"/>
      <c r="AN117" s="990"/>
      <c r="AO117" s="991"/>
      <c r="AP117" s="993"/>
      <c r="AQ117" s="994"/>
      <c r="AR117" s="994"/>
      <c r="AS117" s="994"/>
      <c r="AT117" s="995"/>
      <c r="AU117" s="1017"/>
      <c r="AV117" s="1018"/>
      <c r="AW117" s="1018"/>
      <c r="AX117" s="1018"/>
      <c r="AY117" s="1018"/>
      <c r="AZ117" s="944" t="s">
        <v>472</v>
      </c>
      <c r="BA117" s="945"/>
      <c r="BB117" s="945"/>
      <c r="BC117" s="945"/>
      <c r="BD117" s="945"/>
      <c r="BE117" s="945"/>
      <c r="BF117" s="945"/>
      <c r="BG117" s="945"/>
      <c r="BH117" s="945"/>
      <c r="BI117" s="945"/>
      <c r="BJ117" s="945"/>
      <c r="BK117" s="945"/>
      <c r="BL117" s="945"/>
      <c r="BM117" s="945"/>
      <c r="BN117" s="945"/>
      <c r="BO117" s="945"/>
      <c r="BP117" s="946"/>
      <c r="BQ117" s="894" t="s">
        <v>452</v>
      </c>
      <c r="BR117" s="895"/>
      <c r="BS117" s="895"/>
      <c r="BT117" s="895"/>
      <c r="BU117" s="895"/>
      <c r="BV117" s="895" t="s">
        <v>452</v>
      </c>
      <c r="BW117" s="895"/>
      <c r="BX117" s="895"/>
      <c r="BY117" s="895"/>
      <c r="BZ117" s="895"/>
      <c r="CA117" s="895" t="s">
        <v>452</v>
      </c>
      <c r="CB117" s="895"/>
      <c r="CC117" s="895"/>
      <c r="CD117" s="895"/>
      <c r="CE117" s="895"/>
      <c r="CF117" s="956" t="s">
        <v>452</v>
      </c>
      <c r="CG117" s="957"/>
      <c r="CH117" s="957"/>
      <c r="CI117" s="957"/>
      <c r="CJ117" s="957"/>
      <c r="CK117" s="1012"/>
      <c r="CL117" s="899"/>
      <c r="CM117" s="902" t="s">
        <v>473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182</v>
      </c>
      <c r="DH117" s="858"/>
      <c r="DI117" s="858"/>
      <c r="DJ117" s="858"/>
      <c r="DK117" s="859"/>
      <c r="DL117" s="860" t="s">
        <v>182</v>
      </c>
      <c r="DM117" s="858"/>
      <c r="DN117" s="858"/>
      <c r="DO117" s="858"/>
      <c r="DP117" s="859"/>
      <c r="DQ117" s="860" t="s">
        <v>182</v>
      </c>
      <c r="DR117" s="858"/>
      <c r="DS117" s="858"/>
      <c r="DT117" s="858"/>
      <c r="DU117" s="859"/>
      <c r="DV117" s="905" t="s">
        <v>182</v>
      </c>
      <c r="DW117" s="906"/>
      <c r="DX117" s="906"/>
      <c r="DY117" s="906"/>
      <c r="DZ117" s="907"/>
    </row>
    <row r="118" spans="1:130" s="246" customFormat="1" ht="26.25" customHeight="1" x14ac:dyDescent="0.2">
      <c r="A118" s="982" t="s">
        <v>446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444</v>
      </c>
      <c r="AB118" s="983"/>
      <c r="AC118" s="983"/>
      <c r="AD118" s="983"/>
      <c r="AE118" s="984"/>
      <c r="AF118" s="985" t="s">
        <v>306</v>
      </c>
      <c r="AG118" s="983"/>
      <c r="AH118" s="983"/>
      <c r="AI118" s="983"/>
      <c r="AJ118" s="984"/>
      <c r="AK118" s="985" t="s">
        <v>305</v>
      </c>
      <c r="AL118" s="983"/>
      <c r="AM118" s="983"/>
      <c r="AN118" s="983"/>
      <c r="AO118" s="984"/>
      <c r="AP118" s="986" t="s">
        <v>445</v>
      </c>
      <c r="AQ118" s="987"/>
      <c r="AR118" s="987"/>
      <c r="AS118" s="987"/>
      <c r="AT118" s="988"/>
      <c r="AU118" s="1017"/>
      <c r="AV118" s="1018"/>
      <c r="AW118" s="1018"/>
      <c r="AX118" s="1018"/>
      <c r="AY118" s="1018"/>
      <c r="AZ118" s="960" t="s">
        <v>474</v>
      </c>
      <c r="BA118" s="961"/>
      <c r="BB118" s="961"/>
      <c r="BC118" s="961"/>
      <c r="BD118" s="961"/>
      <c r="BE118" s="961"/>
      <c r="BF118" s="961"/>
      <c r="BG118" s="961"/>
      <c r="BH118" s="961"/>
      <c r="BI118" s="961"/>
      <c r="BJ118" s="961"/>
      <c r="BK118" s="961"/>
      <c r="BL118" s="961"/>
      <c r="BM118" s="961"/>
      <c r="BN118" s="961"/>
      <c r="BO118" s="961"/>
      <c r="BP118" s="962"/>
      <c r="BQ118" s="963" t="s">
        <v>452</v>
      </c>
      <c r="BR118" s="926"/>
      <c r="BS118" s="926"/>
      <c r="BT118" s="926"/>
      <c r="BU118" s="926"/>
      <c r="BV118" s="926" t="s">
        <v>182</v>
      </c>
      <c r="BW118" s="926"/>
      <c r="BX118" s="926"/>
      <c r="BY118" s="926"/>
      <c r="BZ118" s="926"/>
      <c r="CA118" s="926" t="s">
        <v>182</v>
      </c>
      <c r="CB118" s="926"/>
      <c r="CC118" s="926"/>
      <c r="CD118" s="926"/>
      <c r="CE118" s="926"/>
      <c r="CF118" s="956" t="s">
        <v>182</v>
      </c>
      <c r="CG118" s="957"/>
      <c r="CH118" s="957"/>
      <c r="CI118" s="957"/>
      <c r="CJ118" s="957"/>
      <c r="CK118" s="1012"/>
      <c r="CL118" s="899"/>
      <c r="CM118" s="902" t="s">
        <v>475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452</v>
      </c>
      <c r="DH118" s="858"/>
      <c r="DI118" s="858"/>
      <c r="DJ118" s="858"/>
      <c r="DK118" s="859"/>
      <c r="DL118" s="860" t="s">
        <v>182</v>
      </c>
      <c r="DM118" s="858"/>
      <c r="DN118" s="858"/>
      <c r="DO118" s="858"/>
      <c r="DP118" s="859"/>
      <c r="DQ118" s="860" t="s">
        <v>452</v>
      </c>
      <c r="DR118" s="858"/>
      <c r="DS118" s="858"/>
      <c r="DT118" s="858"/>
      <c r="DU118" s="859"/>
      <c r="DV118" s="905" t="s">
        <v>182</v>
      </c>
      <c r="DW118" s="906"/>
      <c r="DX118" s="906"/>
      <c r="DY118" s="906"/>
      <c r="DZ118" s="907"/>
    </row>
    <row r="119" spans="1:130" s="246" customFormat="1" ht="26.25" customHeight="1" x14ac:dyDescent="0.2">
      <c r="A119" s="896" t="s">
        <v>449</v>
      </c>
      <c r="B119" s="897"/>
      <c r="C119" s="972" t="s">
        <v>450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212327</v>
      </c>
      <c r="AB119" s="976"/>
      <c r="AC119" s="976"/>
      <c r="AD119" s="976"/>
      <c r="AE119" s="977"/>
      <c r="AF119" s="978">
        <v>212327</v>
      </c>
      <c r="AG119" s="976"/>
      <c r="AH119" s="976"/>
      <c r="AI119" s="976"/>
      <c r="AJ119" s="977"/>
      <c r="AK119" s="978">
        <v>183884</v>
      </c>
      <c r="AL119" s="976"/>
      <c r="AM119" s="976"/>
      <c r="AN119" s="976"/>
      <c r="AO119" s="977"/>
      <c r="AP119" s="979">
        <v>0.1</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476</v>
      </c>
      <c r="BP119" s="959"/>
      <c r="BQ119" s="963">
        <v>520419254</v>
      </c>
      <c r="BR119" s="926"/>
      <c r="BS119" s="926"/>
      <c r="BT119" s="926"/>
      <c r="BU119" s="926"/>
      <c r="BV119" s="926">
        <v>593811096</v>
      </c>
      <c r="BW119" s="926"/>
      <c r="BX119" s="926"/>
      <c r="BY119" s="926"/>
      <c r="BZ119" s="926"/>
      <c r="CA119" s="926">
        <v>601189744</v>
      </c>
      <c r="CB119" s="926"/>
      <c r="CC119" s="926"/>
      <c r="CD119" s="926"/>
      <c r="CE119" s="926"/>
      <c r="CF119" s="824"/>
      <c r="CG119" s="825"/>
      <c r="CH119" s="825"/>
      <c r="CI119" s="825"/>
      <c r="CJ119" s="915"/>
      <c r="CK119" s="1013"/>
      <c r="CL119" s="901"/>
      <c r="CM119" s="919" t="s">
        <v>477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150092</v>
      </c>
      <c r="DH119" s="841"/>
      <c r="DI119" s="841"/>
      <c r="DJ119" s="841"/>
      <c r="DK119" s="842"/>
      <c r="DL119" s="843">
        <v>29519</v>
      </c>
      <c r="DM119" s="841"/>
      <c r="DN119" s="841"/>
      <c r="DO119" s="841"/>
      <c r="DP119" s="842"/>
      <c r="DQ119" s="843" t="s">
        <v>182</v>
      </c>
      <c r="DR119" s="841"/>
      <c r="DS119" s="841"/>
      <c r="DT119" s="841"/>
      <c r="DU119" s="842"/>
      <c r="DV119" s="929" t="s">
        <v>182</v>
      </c>
      <c r="DW119" s="930"/>
      <c r="DX119" s="930"/>
      <c r="DY119" s="930"/>
      <c r="DZ119" s="931"/>
    </row>
    <row r="120" spans="1:130" s="246" customFormat="1" ht="26.25" customHeight="1" x14ac:dyDescent="0.2">
      <c r="A120" s="898"/>
      <c r="B120" s="899"/>
      <c r="C120" s="902" t="s">
        <v>454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452</v>
      </c>
      <c r="AB120" s="858"/>
      <c r="AC120" s="858"/>
      <c r="AD120" s="858"/>
      <c r="AE120" s="859"/>
      <c r="AF120" s="860" t="s">
        <v>452</v>
      </c>
      <c r="AG120" s="858"/>
      <c r="AH120" s="858"/>
      <c r="AI120" s="858"/>
      <c r="AJ120" s="859"/>
      <c r="AK120" s="860" t="s">
        <v>182</v>
      </c>
      <c r="AL120" s="858"/>
      <c r="AM120" s="858"/>
      <c r="AN120" s="858"/>
      <c r="AO120" s="859"/>
      <c r="AP120" s="905" t="s">
        <v>182</v>
      </c>
      <c r="AQ120" s="906"/>
      <c r="AR120" s="906"/>
      <c r="AS120" s="906"/>
      <c r="AT120" s="907"/>
      <c r="AU120" s="964" t="s">
        <v>478</v>
      </c>
      <c r="AV120" s="965"/>
      <c r="AW120" s="965"/>
      <c r="AX120" s="965"/>
      <c r="AY120" s="966"/>
      <c r="AZ120" s="941" t="s">
        <v>479</v>
      </c>
      <c r="BA120" s="886"/>
      <c r="BB120" s="886"/>
      <c r="BC120" s="886"/>
      <c r="BD120" s="886"/>
      <c r="BE120" s="886"/>
      <c r="BF120" s="886"/>
      <c r="BG120" s="886"/>
      <c r="BH120" s="886"/>
      <c r="BI120" s="886"/>
      <c r="BJ120" s="886"/>
      <c r="BK120" s="886"/>
      <c r="BL120" s="886"/>
      <c r="BM120" s="886"/>
      <c r="BN120" s="886"/>
      <c r="BO120" s="886"/>
      <c r="BP120" s="887"/>
      <c r="BQ120" s="942">
        <v>17386461</v>
      </c>
      <c r="BR120" s="923"/>
      <c r="BS120" s="923"/>
      <c r="BT120" s="923"/>
      <c r="BU120" s="923"/>
      <c r="BV120" s="923">
        <v>18731512</v>
      </c>
      <c r="BW120" s="923"/>
      <c r="BX120" s="923"/>
      <c r="BY120" s="923"/>
      <c r="BZ120" s="923"/>
      <c r="CA120" s="923">
        <v>22510930</v>
      </c>
      <c r="CB120" s="923"/>
      <c r="CC120" s="923"/>
      <c r="CD120" s="923"/>
      <c r="CE120" s="923"/>
      <c r="CF120" s="947">
        <v>13.2</v>
      </c>
      <c r="CG120" s="948"/>
      <c r="CH120" s="948"/>
      <c r="CI120" s="948"/>
      <c r="CJ120" s="948"/>
      <c r="CK120" s="949" t="s">
        <v>480</v>
      </c>
      <c r="CL120" s="933"/>
      <c r="CM120" s="933"/>
      <c r="CN120" s="933"/>
      <c r="CO120" s="934"/>
      <c r="CP120" s="953" t="s">
        <v>418</v>
      </c>
      <c r="CQ120" s="954"/>
      <c r="CR120" s="954"/>
      <c r="CS120" s="954"/>
      <c r="CT120" s="954"/>
      <c r="CU120" s="954"/>
      <c r="CV120" s="954"/>
      <c r="CW120" s="954"/>
      <c r="CX120" s="954"/>
      <c r="CY120" s="954"/>
      <c r="CZ120" s="954"/>
      <c r="DA120" s="954"/>
      <c r="DB120" s="954"/>
      <c r="DC120" s="954"/>
      <c r="DD120" s="954"/>
      <c r="DE120" s="954"/>
      <c r="DF120" s="955"/>
      <c r="DG120" s="942">
        <v>65296020</v>
      </c>
      <c r="DH120" s="923"/>
      <c r="DI120" s="923"/>
      <c r="DJ120" s="923"/>
      <c r="DK120" s="923"/>
      <c r="DL120" s="923">
        <v>60316879</v>
      </c>
      <c r="DM120" s="923"/>
      <c r="DN120" s="923"/>
      <c r="DO120" s="923"/>
      <c r="DP120" s="923"/>
      <c r="DQ120" s="923">
        <v>54026739</v>
      </c>
      <c r="DR120" s="923"/>
      <c r="DS120" s="923"/>
      <c r="DT120" s="923"/>
      <c r="DU120" s="923"/>
      <c r="DV120" s="924">
        <v>31.6</v>
      </c>
      <c r="DW120" s="924"/>
      <c r="DX120" s="924"/>
      <c r="DY120" s="924"/>
      <c r="DZ120" s="925"/>
    </row>
    <row r="121" spans="1:130" s="246" customFormat="1" ht="26.25" customHeight="1" x14ac:dyDescent="0.2">
      <c r="A121" s="898"/>
      <c r="B121" s="899"/>
      <c r="C121" s="944" t="s">
        <v>481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452</v>
      </c>
      <c r="AB121" s="858"/>
      <c r="AC121" s="858"/>
      <c r="AD121" s="858"/>
      <c r="AE121" s="859"/>
      <c r="AF121" s="860" t="s">
        <v>452</v>
      </c>
      <c r="AG121" s="858"/>
      <c r="AH121" s="858"/>
      <c r="AI121" s="858"/>
      <c r="AJ121" s="859"/>
      <c r="AK121" s="860" t="s">
        <v>452</v>
      </c>
      <c r="AL121" s="858"/>
      <c r="AM121" s="858"/>
      <c r="AN121" s="858"/>
      <c r="AO121" s="859"/>
      <c r="AP121" s="905" t="s">
        <v>452</v>
      </c>
      <c r="AQ121" s="906"/>
      <c r="AR121" s="906"/>
      <c r="AS121" s="906"/>
      <c r="AT121" s="907"/>
      <c r="AU121" s="967"/>
      <c r="AV121" s="968"/>
      <c r="AW121" s="968"/>
      <c r="AX121" s="968"/>
      <c r="AY121" s="969"/>
      <c r="AZ121" s="893" t="s">
        <v>482</v>
      </c>
      <c r="BA121" s="828"/>
      <c r="BB121" s="828"/>
      <c r="BC121" s="828"/>
      <c r="BD121" s="828"/>
      <c r="BE121" s="828"/>
      <c r="BF121" s="828"/>
      <c r="BG121" s="828"/>
      <c r="BH121" s="828"/>
      <c r="BI121" s="828"/>
      <c r="BJ121" s="828"/>
      <c r="BK121" s="828"/>
      <c r="BL121" s="828"/>
      <c r="BM121" s="828"/>
      <c r="BN121" s="828"/>
      <c r="BO121" s="828"/>
      <c r="BP121" s="829"/>
      <c r="BQ121" s="894">
        <v>31124713</v>
      </c>
      <c r="BR121" s="895"/>
      <c r="BS121" s="895"/>
      <c r="BT121" s="895"/>
      <c r="BU121" s="895"/>
      <c r="BV121" s="895">
        <v>32191318</v>
      </c>
      <c r="BW121" s="895"/>
      <c r="BX121" s="895"/>
      <c r="BY121" s="895"/>
      <c r="BZ121" s="895"/>
      <c r="CA121" s="895">
        <v>31561301</v>
      </c>
      <c r="CB121" s="895"/>
      <c r="CC121" s="895"/>
      <c r="CD121" s="895"/>
      <c r="CE121" s="895"/>
      <c r="CF121" s="956">
        <v>18.5</v>
      </c>
      <c r="CG121" s="957"/>
      <c r="CH121" s="957"/>
      <c r="CI121" s="957"/>
      <c r="CJ121" s="957"/>
      <c r="CK121" s="950"/>
      <c r="CL121" s="936"/>
      <c r="CM121" s="936"/>
      <c r="CN121" s="936"/>
      <c r="CO121" s="937"/>
      <c r="CP121" s="916" t="s">
        <v>483</v>
      </c>
      <c r="CQ121" s="917"/>
      <c r="CR121" s="917"/>
      <c r="CS121" s="917"/>
      <c r="CT121" s="917"/>
      <c r="CU121" s="917"/>
      <c r="CV121" s="917"/>
      <c r="CW121" s="917"/>
      <c r="CX121" s="917"/>
      <c r="CY121" s="917"/>
      <c r="CZ121" s="917"/>
      <c r="DA121" s="917"/>
      <c r="DB121" s="917"/>
      <c r="DC121" s="917"/>
      <c r="DD121" s="917"/>
      <c r="DE121" s="917"/>
      <c r="DF121" s="918"/>
      <c r="DG121" s="894">
        <v>7041269</v>
      </c>
      <c r="DH121" s="895"/>
      <c r="DI121" s="895"/>
      <c r="DJ121" s="895"/>
      <c r="DK121" s="895"/>
      <c r="DL121" s="895">
        <v>8577853</v>
      </c>
      <c r="DM121" s="895"/>
      <c r="DN121" s="895"/>
      <c r="DO121" s="895"/>
      <c r="DP121" s="895"/>
      <c r="DQ121" s="895">
        <v>12651479</v>
      </c>
      <c r="DR121" s="895"/>
      <c r="DS121" s="895"/>
      <c r="DT121" s="895"/>
      <c r="DU121" s="895"/>
      <c r="DV121" s="872">
        <v>7.4</v>
      </c>
      <c r="DW121" s="872"/>
      <c r="DX121" s="872"/>
      <c r="DY121" s="872"/>
      <c r="DZ121" s="873"/>
    </row>
    <row r="122" spans="1:130" s="246" customFormat="1" ht="26.25" customHeight="1" x14ac:dyDescent="0.2">
      <c r="A122" s="898"/>
      <c r="B122" s="899"/>
      <c r="C122" s="902" t="s">
        <v>464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452</v>
      </c>
      <c r="AB122" s="858"/>
      <c r="AC122" s="858"/>
      <c r="AD122" s="858"/>
      <c r="AE122" s="859"/>
      <c r="AF122" s="860" t="s">
        <v>182</v>
      </c>
      <c r="AG122" s="858"/>
      <c r="AH122" s="858"/>
      <c r="AI122" s="858"/>
      <c r="AJ122" s="859"/>
      <c r="AK122" s="860" t="s">
        <v>182</v>
      </c>
      <c r="AL122" s="858"/>
      <c r="AM122" s="858"/>
      <c r="AN122" s="858"/>
      <c r="AO122" s="859"/>
      <c r="AP122" s="905" t="s">
        <v>182</v>
      </c>
      <c r="AQ122" s="906"/>
      <c r="AR122" s="906"/>
      <c r="AS122" s="906"/>
      <c r="AT122" s="907"/>
      <c r="AU122" s="967"/>
      <c r="AV122" s="968"/>
      <c r="AW122" s="968"/>
      <c r="AX122" s="968"/>
      <c r="AY122" s="969"/>
      <c r="AZ122" s="960" t="s">
        <v>484</v>
      </c>
      <c r="BA122" s="961"/>
      <c r="BB122" s="961"/>
      <c r="BC122" s="961"/>
      <c r="BD122" s="961"/>
      <c r="BE122" s="961"/>
      <c r="BF122" s="961"/>
      <c r="BG122" s="961"/>
      <c r="BH122" s="961"/>
      <c r="BI122" s="961"/>
      <c r="BJ122" s="961"/>
      <c r="BK122" s="961"/>
      <c r="BL122" s="961"/>
      <c r="BM122" s="961"/>
      <c r="BN122" s="961"/>
      <c r="BO122" s="961"/>
      <c r="BP122" s="962"/>
      <c r="BQ122" s="963">
        <v>297204453</v>
      </c>
      <c r="BR122" s="926"/>
      <c r="BS122" s="926"/>
      <c r="BT122" s="926"/>
      <c r="BU122" s="926"/>
      <c r="BV122" s="926">
        <v>327056895</v>
      </c>
      <c r="BW122" s="926"/>
      <c r="BX122" s="926"/>
      <c r="BY122" s="926"/>
      <c r="BZ122" s="926"/>
      <c r="CA122" s="926">
        <v>347856425</v>
      </c>
      <c r="CB122" s="926"/>
      <c r="CC122" s="926"/>
      <c r="CD122" s="926"/>
      <c r="CE122" s="926"/>
      <c r="CF122" s="927">
        <v>203.7</v>
      </c>
      <c r="CG122" s="928"/>
      <c r="CH122" s="928"/>
      <c r="CI122" s="928"/>
      <c r="CJ122" s="928"/>
      <c r="CK122" s="950"/>
      <c r="CL122" s="936"/>
      <c r="CM122" s="936"/>
      <c r="CN122" s="936"/>
      <c r="CO122" s="937"/>
      <c r="CP122" s="916" t="s">
        <v>415</v>
      </c>
      <c r="CQ122" s="917"/>
      <c r="CR122" s="917"/>
      <c r="CS122" s="917"/>
      <c r="CT122" s="917"/>
      <c r="CU122" s="917"/>
      <c r="CV122" s="917"/>
      <c r="CW122" s="917"/>
      <c r="CX122" s="917"/>
      <c r="CY122" s="917"/>
      <c r="CZ122" s="917"/>
      <c r="DA122" s="917"/>
      <c r="DB122" s="917"/>
      <c r="DC122" s="917"/>
      <c r="DD122" s="917"/>
      <c r="DE122" s="917"/>
      <c r="DF122" s="918"/>
      <c r="DG122" s="894">
        <v>1599085</v>
      </c>
      <c r="DH122" s="895"/>
      <c r="DI122" s="895"/>
      <c r="DJ122" s="895"/>
      <c r="DK122" s="895"/>
      <c r="DL122" s="895">
        <v>1686655</v>
      </c>
      <c r="DM122" s="895"/>
      <c r="DN122" s="895"/>
      <c r="DO122" s="895"/>
      <c r="DP122" s="895"/>
      <c r="DQ122" s="895">
        <v>1749023</v>
      </c>
      <c r="DR122" s="895"/>
      <c r="DS122" s="895"/>
      <c r="DT122" s="895"/>
      <c r="DU122" s="895"/>
      <c r="DV122" s="872">
        <v>1</v>
      </c>
      <c r="DW122" s="872"/>
      <c r="DX122" s="872"/>
      <c r="DY122" s="872"/>
      <c r="DZ122" s="873"/>
    </row>
    <row r="123" spans="1:130" s="246" customFormat="1" ht="26.25" customHeight="1" x14ac:dyDescent="0.2">
      <c r="A123" s="898"/>
      <c r="B123" s="899"/>
      <c r="C123" s="902" t="s">
        <v>470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182</v>
      </c>
      <c r="AB123" s="858"/>
      <c r="AC123" s="858"/>
      <c r="AD123" s="858"/>
      <c r="AE123" s="859"/>
      <c r="AF123" s="860" t="s">
        <v>182</v>
      </c>
      <c r="AG123" s="858"/>
      <c r="AH123" s="858"/>
      <c r="AI123" s="858"/>
      <c r="AJ123" s="859"/>
      <c r="AK123" s="860" t="s">
        <v>452</v>
      </c>
      <c r="AL123" s="858"/>
      <c r="AM123" s="858"/>
      <c r="AN123" s="858"/>
      <c r="AO123" s="859"/>
      <c r="AP123" s="905" t="s">
        <v>182</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485</v>
      </c>
      <c r="BP123" s="959"/>
      <c r="BQ123" s="913">
        <v>345715627</v>
      </c>
      <c r="BR123" s="914"/>
      <c r="BS123" s="914"/>
      <c r="BT123" s="914"/>
      <c r="BU123" s="914"/>
      <c r="BV123" s="914">
        <v>377979725</v>
      </c>
      <c r="BW123" s="914"/>
      <c r="BX123" s="914"/>
      <c r="BY123" s="914"/>
      <c r="BZ123" s="914"/>
      <c r="CA123" s="914">
        <v>401928656</v>
      </c>
      <c r="CB123" s="914"/>
      <c r="CC123" s="914"/>
      <c r="CD123" s="914"/>
      <c r="CE123" s="914"/>
      <c r="CF123" s="824"/>
      <c r="CG123" s="825"/>
      <c r="CH123" s="825"/>
      <c r="CI123" s="825"/>
      <c r="CJ123" s="915"/>
      <c r="CK123" s="950"/>
      <c r="CL123" s="936"/>
      <c r="CM123" s="936"/>
      <c r="CN123" s="936"/>
      <c r="CO123" s="937"/>
      <c r="CP123" s="916" t="s">
        <v>486</v>
      </c>
      <c r="CQ123" s="917"/>
      <c r="CR123" s="917"/>
      <c r="CS123" s="917"/>
      <c r="CT123" s="917"/>
      <c r="CU123" s="917"/>
      <c r="CV123" s="917"/>
      <c r="CW123" s="917"/>
      <c r="CX123" s="917"/>
      <c r="CY123" s="917"/>
      <c r="CZ123" s="917"/>
      <c r="DA123" s="917"/>
      <c r="DB123" s="917"/>
      <c r="DC123" s="917"/>
      <c r="DD123" s="917"/>
      <c r="DE123" s="917"/>
      <c r="DF123" s="918"/>
      <c r="DG123" s="857">
        <v>1498184</v>
      </c>
      <c r="DH123" s="858"/>
      <c r="DI123" s="858"/>
      <c r="DJ123" s="858"/>
      <c r="DK123" s="859"/>
      <c r="DL123" s="860">
        <v>1284869</v>
      </c>
      <c r="DM123" s="858"/>
      <c r="DN123" s="858"/>
      <c r="DO123" s="858"/>
      <c r="DP123" s="859"/>
      <c r="DQ123" s="860">
        <v>1107194</v>
      </c>
      <c r="DR123" s="858"/>
      <c r="DS123" s="858"/>
      <c r="DT123" s="858"/>
      <c r="DU123" s="859"/>
      <c r="DV123" s="905">
        <v>0.6</v>
      </c>
      <c r="DW123" s="906"/>
      <c r="DX123" s="906"/>
      <c r="DY123" s="906"/>
      <c r="DZ123" s="907"/>
    </row>
    <row r="124" spans="1:130" s="246" customFormat="1" ht="26.25" customHeight="1" thickBot="1" x14ac:dyDescent="0.25">
      <c r="A124" s="898"/>
      <c r="B124" s="899"/>
      <c r="C124" s="902" t="s">
        <v>473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452</v>
      </c>
      <c r="AB124" s="858"/>
      <c r="AC124" s="858"/>
      <c r="AD124" s="858"/>
      <c r="AE124" s="859"/>
      <c r="AF124" s="860" t="s">
        <v>182</v>
      </c>
      <c r="AG124" s="858"/>
      <c r="AH124" s="858"/>
      <c r="AI124" s="858"/>
      <c r="AJ124" s="859"/>
      <c r="AK124" s="860" t="s">
        <v>182</v>
      </c>
      <c r="AL124" s="858"/>
      <c r="AM124" s="858"/>
      <c r="AN124" s="858"/>
      <c r="AO124" s="859"/>
      <c r="AP124" s="905" t="s">
        <v>452</v>
      </c>
      <c r="AQ124" s="906"/>
      <c r="AR124" s="906"/>
      <c r="AS124" s="906"/>
      <c r="AT124" s="907"/>
      <c r="AU124" s="908" t="s">
        <v>487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124</v>
      </c>
      <c r="BR124" s="912"/>
      <c r="BS124" s="912"/>
      <c r="BT124" s="912"/>
      <c r="BU124" s="912"/>
      <c r="BV124" s="912">
        <v>127.8</v>
      </c>
      <c r="BW124" s="912"/>
      <c r="BX124" s="912"/>
      <c r="BY124" s="912"/>
      <c r="BZ124" s="912"/>
      <c r="CA124" s="912">
        <v>116.6</v>
      </c>
      <c r="CB124" s="912"/>
      <c r="CC124" s="912"/>
      <c r="CD124" s="912"/>
      <c r="CE124" s="912"/>
      <c r="CF124" s="802"/>
      <c r="CG124" s="803"/>
      <c r="CH124" s="803"/>
      <c r="CI124" s="803"/>
      <c r="CJ124" s="943"/>
      <c r="CK124" s="951"/>
      <c r="CL124" s="951"/>
      <c r="CM124" s="951"/>
      <c r="CN124" s="951"/>
      <c r="CO124" s="952"/>
      <c r="CP124" s="916" t="s">
        <v>488</v>
      </c>
      <c r="CQ124" s="917"/>
      <c r="CR124" s="917"/>
      <c r="CS124" s="917"/>
      <c r="CT124" s="917"/>
      <c r="CU124" s="917"/>
      <c r="CV124" s="917"/>
      <c r="CW124" s="917"/>
      <c r="CX124" s="917"/>
      <c r="CY124" s="917"/>
      <c r="CZ124" s="917"/>
      <c r="DA124" s="917"/>
      <c r="DB124" s="917"/>
      <c r="DC124" s="917"/>
      <c r="DD124" s="917"/>
      <c r="DE124" s="917"/>
      <c r="DF124" s="918"/>
      <c r="DG124" s="840">
        <v>1626890</v>
      </c>
      <c r="DH124" s="841"/>
      <c r="DI124" s="841"/>
      <c r="DJ124" s="841"/>
      <c r="DK124" s="842"/>
      <c r="DL124" s="843">
        <v>1431710</v>
      </c>
      <c r="DM124" s="841"/>
      <c r="DN124" s="841"/>
      <c r="DO124" s="841"/>
      <c r="DP124" s="842"/>
      <c r="DQ124" s="843">
        <v>1374761</v>
      </c>
      <c r="DR124" s="841"/>
      <c r="DS124" s="841"/>
      <c r="DT124" s="841"/>
      <c r="DU124" s="842"/>
      <c r="DV124" s="929">
        <v>0.8</v>
      </c>
      <c r="DW124" s="930"/>
      <c r="DX124" s="930"/>
      <c r="DY124" s="930"/>
      <c r="DZ124" s="931"/>
    </row>
    <row r="125" spans="1:130" s="246" customFormat="1" ht="26.25" customHeight="1" x14ac:dyDescent="0.2">
      <c r="A125" s="898"/>
      <c r="B125" s="899"/>
      <c r="C125" s="902" t="s">
        <v>475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182</v>
      </c>
      <c r="AB125" s="858"/>
      <c r="AC125" s="858"/>
      <c r="AD125" s="858"/>
      <c r="AE125" s="859"/>
      <c r="AF125" s="860" t="s">
        <v>182</v>
      </c>
      <c r="AG125" s="858"/>
      <c r="AH125" s="858"/>
      <c r="AI125" s="858"/>
      <c r="AJ125" s="859"/>
      <c r="AK125" s="860" t="s">
        <v>452</v>
      </c>
      <c r="AL125" s="858"/>
      <c r="AM125" s="858"/>
      <c r="AN125" s="858"/>
      <c r="AO125" s="859"/>
      <c r="AP125" s="905" t="s">
        <v>452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489</v>
      </c>
      <c r="CL125" s="933"/>
      <c r="CM125" s="933"/>
      <c r="CN125" s="933"/>
      <c r="CO125" s="934"/>
      <c r="CP125" s="941" t="s">
        <v>490</v>
      </c>
      <c r="CQ125" s="886"/>
      <c r="CR125" s="886"/>
      <c r="CS125" s="886"/>
      <c r="CT125" s="886"/>
      <c r="CU125" s="886"/>
      <c r="CV125" s="886"/>
      <c r="CW125" s="886"/>
      <c r="CX125" s="886"/>
      <c r="CY125" s="886"/>
      <c r="CZ125" s="886"/>
      <c r="DA125" s="886"/>
      <c r="DB125" s="886"/>
      <c r="DC125" s="886"/>
      <c r="DD125" s="886"/>
      <c r="DE125" s="886"/>
      <c r="DF125" s="887"/>
      <c r="DG125" s="942" t="s">
        <v>452</v>
      </c>
      <c r="DH125" s="923"/>
      <c r="DI125" s="923"/>
      <c r="DJ125" s="923"/>
      <c r="DK125" s="923"/>
      <c r="DL125" s="923" t="s">
        <v>452</v>
      </c>
      <c r="DM125" s="923"/>
      <c r="DN125" s="923"/>
      <c r="DO125" s="923"/>
      <c r="DP125" s="923"/>
      <c r="DQ125" s="923" t="s">
        <v>182</v>
      </c>
      <c r="DR125" s="923"/>
      <c r="DS125" s="923"/>
      <c r="DT125" s="923"/>
      <c r="DU125" s="923"/>
      <c r="DV125" s="924" t="s">
        <v>452</v>
      </c>
      <c r="DW125" s="924"/>
      <c r="DX125" s="924"/>
      <c r="DY125" s="924"/>
      <c r="DZ125" s="925"/>
    </row>
    <row r="126" spans="1:130" s="246" customFormat="1" ht="26.25" customHeight="1" thickBot="1" x14ac:dyDescent="0.25">
      <c r="A126" s="898"/>
      <c r="B126" s="899"/>
      <c r="C126" s="902" t="s">
        <v>477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138260</v>
      </c>
      <c r="AB126" s="858"/>
      <c r="AC126" s="858"/>
      <c r="AD126" s="858"/>
      <c r="AE126" s="859"/>
      <c r="AF126" s="860">
        <v>8299</v>
      </c>
      <c r="AG126" s="858"/>
      <c r="AH126" s="858"/>
      <c r="AI126" s="858"/>
      <c r="AJ126" s="859"/>
      <c r="AK126" s="860">
        <v>8297</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491</v>
      </c>
      <c r="CQ126" s="828"/>
      <c r="CR126" s="828"/>
      <c r="CS126" s="828"/>
      <c r="CT126" s="828"/>
      <c r="CU126" s="828"/>
      <c r="CV126" s="828"/>
      <c r="CW126" s="828"/>
      <c r="CX126" s="828"/>
      <c r="CY126" s="828"/>
      <c r="CZ126" s="828"/>
      <c r="DA126" s="828"/>
      <c r="DB126" s="828"/>
      <c r="DC126" s="828"/>
      <c r="DD126" s="828"/>
      <c r="DE126" s="828"/>
      <c r="DF126" s="829"/>
      <c r="DG126" s="894" t="s">
        <v>452</v>
      </c>
      <c r="DH126" s="895"/>
      <c r="DI126" s="895"/>
      <c r="DJ126" s="895"/>
      <c r="DK126" s="895"/>
      <c r="DL126" s="895" t="s">
        <v>452</v>
      </c>
      <c r="DM126" s="895"/>
      <c r="DN126" s="895"/>
      <c r="DO126" s="895"/>
      <c r="DP126" s="895"/>
      <c r="DQ126" s="895" t="s">
        <v>452</v>
      </c>
      <c r="DR126" s="895"/>
      <c r="DS126" s="895"/>
      <c r="DT126" s="895"/>
      <c r="DU126" s="895"/>
      <c r="DV126" s="872" t="s">
        <v>452</v>
      </c>
      <c r="DW126" s="872"/>
      <c r="DX126" s="872"/>
      <c r="DY126" s="872"/>
      <c r="DZ126" s="873"/>
    </row>
    <row r="127" spans="1:130" s="246" customFormat="1" ht="26.25" customHeight="1" x14ac:dyDescent="0.2">
      <c r="A127" s="900"/>
      <c r="B127" s="901"/>
      <c r="C127" s="919" t="s">
        <v>492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1001</v>
      </c>
      <c r="AB127" s="858"/>
      <c r="AC127" s="858"/>
      <c r="AD127" s="858"/>
      <c r="AE127" s="859"/>
      <c r="AF127" s="860">
        <v>777</v>
      </c>
      <c r="AG127" s="858"/>
      <c r="AH127" s="858"/>
      <c r="AI127" s="858"/>
      <c r="AJ127" s="859"/>
      <c r="AK127" s="860">
        <v>894</v>
      </c>
      <c r="AL127" s="858"/>
      <c r="AM127" s="858"/>
      <c r="AN127" s="858"/>
      <c r="AO127" s="859"/>
      <c r="AP127" s="905">
        <v>0</v>
      </c>
      <c r="AQ127" s="906"/>
      <c r="AR127" s="906"/>
      <c r="AS127" s="906"/>
      <c r="AT127" s="907"/>
      <c r="AU127" s="282"/>
      <c r="AV127" s="282"/>
      <c r="AW127" s="282"/>
      <c r="AX127" s="922" t="s">
        <v>493</v>
      </c>
      <c r="AY127" s="890"/>
      <c r="AZ127" s="890"/>
      <c r="BA127" s="890"/>
      <c r="BB127" s="890"/>
      <c r="BC127" s="890"/>
      <c r="BD127" s="890"/>
      <c r="BE127" s="891"/>
      <c r="BF127" s="889" t="s">
        <v>494</v>
      </c>
      <c r="BG127" s="890"/>
      <c r="BH127" s="890"/>
      <c r="BI127" s="890"/>
      <c r="BJ127" s="890"/>
      <c r="BK127" s="890"/>
      <c r="BL127" s="891"/>
      <c r="BM127" s="889" t="s">
        <v>495</v>
      </c>
      <c r="BN127" s="890"/>
      <c r="BO127" s="890"/>
      <c r="BP127" s="890"/>
      <c r="BQ127" s="890"/>
      <c r="BR127" s="890"/>
      <c r="BS127" s="891"/>
      <c r="BT127" s="889" t="s">
        <v>496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497</v>
      </c>
      <c r="CQ127" s="828"/>
      <c r="CR127" s="828"/>
      <c r="CS127" s="828"/>
      <c r="CT127" s="828"/>
      <c r="CU127" s="828"/>
      <c r="CV127" s="828"/>
      <c r="CW127" s="828"/>
      <c r="CX127" s="828"/>
      <c r="CY127" s="828"/>
      <c r="CZ127" s="828"/>
      <c r="DA127" s="828"/>
      <c r="DB127" s="828"/>
      <c r="DC127" s="828"/>
      <c r="DD127" s="828"/>
      <c r="DE127" s="828"/>
      <c r="DF127" s="829"/>
      <c r="DG127" s="894" t="s">
        <v>182</v>
      </c>
      <c r="DH127" s="895"/>
      <c r="DI127" s="895"/>
      <c r="DJ127" s="895"/>
      <c r="DK127" s="895"/>
      <c r="DL127" s="895" t="s">
        <v>452</v>
      </c>
      <c r="DM127" s="895"/>
      <c r="DN127" s="895"/>
      <c r="DO127" s="895"/>
      <c r="DP127" s="895"/>
      <c r="DQ127" s="895" t="s">
        <v>452</v>
      </c>
      <c r="DR127" s="895"/>
      <c r="DS127" s="895"/>
      <c r="DT127" s="895"/>
      <c r="DU127" s="895"/>
      <c r="DV127" s="872" t="s">
        <v>182</v>
      </c>
      <c r="DW127" s="872"/>
      <c r="DX127" s="872"/>
      <c r="DY127" s="872"/>
      <c r="DZ127" s="873"/>
    </row>
    <row r="128" spans="1:130" s="246" customFormat="1" ht="26.25" customHeight="1" thickBot="1" x14ac:dyDescent="0.25">
      <c r="A128" s="874" t="s">
        <v>498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499</v>
      </c>
      <c r="X128" s="876"/>
      <c r="Y128" s="876"/>
      <c r="Z128" s="877"/>
      <c r="AA128" s="878">
        <v>6583561</v>
      </c>
      <c r="AB128" s="879"/>
      <c r="AC128" s="879"/>
      <c r="AD128" s="879"/>
      <c r="AE128" s="880"/>
      <c r="AF128" s="881">
        <v>5867834</v>
      </c>
      <c r="AG128" s="879"/>
      <c r="AH128" s="879"/>
      <c r="AI128" s="879"/>
      <c r="AJ128" s="880"/>
      <c r="AK128" s="881">
        <v>6725845</v>
      </c>
      <c r="AL128" s="879"/>
      <c r="AM128" s="879"/>
      <c r="AN128" s="879"/>
      <c r="AO128" s="880"/>
      <c r="AP128" s="882"/>
      <c r="AQ128" s="883"/>
      <c r="AR128" s="883"/>
      <c r="AS128" s="883"/>
      <c r="AT128" s="884"/>
      <c r="AU128" s="282"/>
      <c r="AV128" s="282"/>
      <c r="AW128" s="282"/>
      <c r="AX128" s="885" t="s">
        <v>500</v>
      </c>
      <c r="AY128" s="886"/>
      <c r="AZ128" s="886"/>
      <c r="BA128" s="886"/>
      <c r="BB128" s="886"/>
      <c r="BC128" s="886"/>
      <c r="BD128" s="886"/>
      <c r="BE128" s="887"/>
      <c r="BF128" s="864" t="s">
        <v>452</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501</v>
      </c>
      <c r="CQ128" s="806"/>
      <c r="CR128" s="806"/>
      <c r="CS128" s="806"/>
      <c r="CT128" s="806"/>
      <c r="CU128" s="806"/>
      <c r="CV128" s="806"/>
      <c r="CW128" s="806"/>
      <c r="CX128" s="806"/>
      <c r="CY128" s="806"/>
      <c r="CZ128" s="806"/>
      <c r="DA128" s="806"/>
      <c r="DB128" s="806"/>
      <c r="DC128" s="806"/>
      <c r="DD128" s="806"/>
      <c r="DE128" s="806"/>
      <c r="DF128" s="807"/>
      <c r="DG128" s="868" t="s">
        <v>182</v>
      </c>
      <c r="DH128" s="869"/>
      <c r="DI128" s="869"/>
      <c r="DJ128" s="869"/>
      <c r="DK128" s="869"/>
      <c r="DL128" s="869" t="s">
        <v>182</v>
      </c>
      <c r="DM128" s="869"/>
      <c r="DN128" s="869"/>
      <c r="DO128" s="869"/>
      <c r="DP128" s="869"/>
      <c r="DQ128" s="869" t="s">
        <v>182</v>
      </c>
      <c r="DR128" s="869"/>
      <c r="DS128" s="869"/>
      <c r="DT128" s="869"/>
      <c r="DU128" s="869"/>
      <c r="DV128" s="870" t="s">
        <v>182</v>
      </c>
      <c r="DW128" s="870"/>
      <c r="DX128" s="870"/>
      <c r="DY128" s="870"/>
      <c r="DZ128" s="871"/>
    </row>
    <row r="129" spans="1:131" s="246" customFormat="1" ht="26.25" customHeight="1" x14ac:dyDescent="0.2">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502</v>
      </c>
      <c r="X129" s="855"/>
      <c r="Y129" s="855"/>
      <c r="Z129" s="856"/>
      <c r="AA129" s="857">
        <v>161218179</v>
      </c>
      <c r="AB129" s="858"/>
      <c r="AC129" s="858"/>
      <c r="AD129" s="858"/>
      <c r="AE129" s="859"/>
      <c r="AF129" s="860">
        <v>189204712</v>
      </c>
      <c r="AG129" s="858"/>
      <c r="AH129" s="858"/>
      <c r="AI129" s="858"/>
      <c r="AJ129" s="859"/>
      <c r="AK129" s="860">
        <v>191297285</v>
      </c>
      <c r="AL129" s="858"/>
      <c r="AM129" s="858"/>
      <c r="AN129" s="858"/>
      <c r="AO129" s="859"/>
      <c r="AP129" s="861"/>
      <c r="AQ129" s="862"/>
      <c r="AR129" s="862"/>
      <c r="AS129" s="862"/>
      <c r="AT129" s="863"/>
      <c r="AU129" s="284"/>
      <c r="AV129" s="284"/>
      <c r="AW129" s="284"/>
      <c r="AX129" s="827" t="s">
        <v>503</v>
      </c>
      <c r="AY129" s="828"/>
      <c r="AZ129" s="828"/>
      <c r="BA129" s="828"/>
      <c r="BB129" s="828"/>
      <c r="BC129" s="828"/>
      <c r="BD129" s="828"/>
      <c r="BE129" s="829"/>
      <c r="BF129" s="847" t="s">
        <v>452</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504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505</v>
      </c>
      <c r="X130" s="855"/>
      <c r="Y130" s="855"/>
      <c r="Z130" s="856"/>
      <c r="AA130" s="857">
        <v>20357830</v>
      </c>
      <c r="AB130" s="858"/>
      <c r="AC130" s="858"/>
      <c r="AD130" s="858"/>
      <c r="AE130" s="859"/>
      <c r="AF130" s="860">
        <v>20425987</v>
      </c>
      <c r="AG130" s="858"/>
      <c r="AH130" s="858"/>
      <c r="AI130" s="858"/>
      <c r="AJ130" s="859"/>
      <c r="AK130" s="860">
        <v>20545433</v>
      </c>
      <c r="AL130" s="858"/>
      <c r="AM130" s="858"/>
      <c r="AN130" s="858"/>
      <c r="AO130" s="859"/>
      <c r="AP130" s="861"/>
      <c r="AQ130" s="862"/>
      <c r="AR130" s="862"/>
      <c r="AS130" s="862"/>
      <c r="AT130" s="863"/>
      <c r="AU130" s="284"/>
      <c r="AV130" s="284"/>
      <c r="AW130" s="284"/>
      <c r="AX130" s="827" t="s">
        <v>506</v>
      </c>
      <c r="AY130" s="828"/>
      <c r="AZ130" s="828"/>
      <c r="BA130" s="828"/>
      <c r="BB130" s="828"/>
      <c r="BC130" s="828"/>
      <c r="BD130" s="828"/>
      <c r="BE130" s="829"/>
      <c r="BF130" s="830">
        <v>7.7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507</v>
      </c>
      <c r="X131" s="838"/>
      <c r="Y131" s="838"/>
      <c r="Z131" s="839"/>
      <c r="AA131" s="840">
        <v>140860349</v>
      </c>
      <c r="AB131" s="841"/>
      <c r="AC131" s="841"/>
      <c r="AD131" s="841"/>
      <c r="AE131" s="842"/>
      <c r="AF131" s="843">
        <v>168778725</v>
      </c>
      <c r="AG131" s="841"/>
      <c r="AH131" s="841"/>
      <c r="AI131" s="841"/>
      <c r="AJ131" s="842"/>
      <c r="AK131" s="843">
        <v>170751852</v>
      </c>
      <c r="AL131" s="841"/>
      <c r="AM131" s="841"/>
      <c r="AN131" s="841"/>
      <c r="AO131" s="842"/>
      <c r="AP131" s="844"/>
      <c r="AQ131" s="845"/>
      <c r="AR131" s="845"/>
      <c r="AS131" s="845"/>
      <c r="AT131" s="846"/>
      <c r="AU131" s="284"/>
      <c r="AV131" s="284"/>
      <c r="AW131" s="284"/>
      <c r="AX131" s="805" t="s">
        <v>508</v>
      </c>
      <c r="AY131" s="806"/>
      <c r="AZ131" s="806"/>
      <c r="BA131" s="806"/>
      <c r="BB131" s="806"/>
      <c r="BC131" s="806"/>
      <c r="BD131" s="806"/>
      <c r="BE131" s="807"/>
      <c r="BF131" s="808">
        <v>116.6</v>
      </c>
      <c r="BG131" s="809"/>
      <c r="BH131" s="809"/>
      <c r="BI131" s="809"/>
      <c r="BJ131" s="809"/>
      <c r="BK131" s="809"/>
      <c r="BL131" s="810"/>
      <c r="BM131" s="808">
        <v>400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510</v>
      </c>
      <c r="W132" s="818"/>
      <c r="X132" s="818"/>
      <c r="Y132" s="818"/>
      <c r="Z132" s="819"/>
      <c r="AA132" s="820">
        <v>9.1602371369999993</v>
      </c>
      <c r="AB132" s="821"/>
      <c r="AC132" s="821"/>
      <c r="AD132" s="821"/>
      <c r="AE132" s="822"/>
      <c r="AF132" s="823">
        <v>7.7046348230000001</v>
      </c>
      <c r="AG132" s="821"/>
      <c r="AH132" s="821"/>
      <c r="AI132" s="821"/>
      <c r="AJ132" s="822"/>
      <c r="AK132" s="823">
        <v>6.4923254830000001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511</v>
      </c>
      <c r="W133" s="797"/>
      <c r="X133" s="797"/>
      <c r="Y133" s="797"/>
      <c r="Z133" s="798"/>
      <c r="AA133" s="799">
        <v>9.3000000000000007</v>
      </c>
      <c r="AB133" s="800"/>
      <c r="AC133" s="800"/>
      <c r="AD133" s="800"/>
      <c r="AE133" s="801"/>
      <c r="AF133" s="799">
        <v>8.8000000000000007</v>
      </c>
      <c r="AG133" s="800"/>
      <c r="AH133" s="800"/>
      <c r="AI133" s="800"/>
      <c r="AJ133" s="801"/>
      <c r="AK133" s="799">
        <v>7.7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mr/h95YozmoNpJScAlH6obQjglqYEwdvM9BbvcNViMfPRSijAk1c2RmXSDjYMu31kexJoKwoEyIa2AlC2GL35Q==" saltValue="e3CEvZB9j1jlLLiAzGqsbg==" spinCount="100000" sheet="1" objects="1" scenarios="1" formatRows="0"/>
  <customSheetViews>
    <customSheetView guid="{E66EC7B0-393F-497E-BD75-9F504DAB1E87}" scale="70" fitToPage="1" hiddenRows="1" hiddenColumns="1">
      <selection activeCell="AF32" sqref="AF32:AJ3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512</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pXO/zi1EhYpyBDNXInEGDJHspyKe99RbK8u9DGY53vTodk07D3V9djOvJmH97TOv4ggFPULK1sRj4FNfBQC0Uw==" saltValue="Qz5r2fqaqsEKTMLU7gC2rQ==" spinCount="100000" sheet="1" objects="1" scenarios="1"/>
  <dataConsolidate/>
  <customSheetViews>
    <customSheetView guid="{E66EC7B0-393F-497E-BD75-9F504DAB1E87}" showPageBreaks="1" showGridLines="0" fitToPage="1" hiddenRows="1" hiddenColumns="1" view="pageBreakPreview" topLeftCell="T56">
      <selection activeCell="CP96" sqref="CP96"/>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8" scale="63"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9joagnqBKYxqpKopnoqhJFZZTtP842YAw4lLCxFd8I4OWsWjIO5G0v9/3G2KIzUn1Oh99d82bz1B3Y5e1Myv5A==" saltValue="xlH4hu19Fk+SMjI1mGlTiw==" spinCount="100000" sheet="1" objects="1" scenarios="1"/>
  <dataConsolidate/>
  <customSheetViews>
    <customSheetView guid="{E66EC7B0-393F-497E-BD75-9F504DAB1E87}" showGridLines="0" fitToPage="1" hiddenRows="1" hiddenColumns="1" topLeftCell="U1">
      <pageMargins left="0" right="0" top="0" bottom="0" header="0" footer="0"/>
      <printOptions horizontalCentered="1" verticalCentered="1"/>
      <pageSetup paperSize="9" scale="48"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8" scale="66"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9" t="s">
        <v>515</v>
      </c>
      <c r="AP7" s="303"/>
      <c r="AQ7" s="304" t="s">
        <v>516</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0"/>
      <c r="AP8" s="309" t="s">
        <v>517</v>
      </c>
      <c r="AQ8" s="310" t="s">
        <v>518</v>
      </c>
      <c r="AR8" s="311" t="s">
        <v>519</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3" t="s">
        <v>520</v>
      </c>
      <c r="AL9" s="1234"/>
      <c r="AM9" s="1234"/>
      <c r="AN9" s="1235"/>
      <c r="AO9" s="312">
        <v>80441297</v>
      </c>
      <c r="AP9" s="312">
        <v>109577</v>
      </c>
      <c r="AQ9" s="313">
        <v>103123</v>
      </c>
      <c r="AR9" s="314">
        <v>6.3</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3" t="s">
        <v>521</v>
      </c>
      <c r="AL10" s="1234"/>
      <c r="AM10" s="1234"/>
      <c r="AN10" s="1235"/>
      <c r="AO10" s="315">
        <v>3464722</v>
      </c>
      <c r="AP10" s="315">
        <v>4720</v>
      </c>
      <c r="AQ10" s="316">
        <v>1485</v>
      </c>
      <c r="AR10" s="317">
        <v>217.8</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3" t="s">
        <v>522</v>
      </c>
      <c r="AL11" s="1234"/>
      <c r="AM11" s="1234"/>
      <c r="AN11" s="1235"/>
      <c r="AO11" s="315">
        <v>27841</v>
      </c>
      <c r="AP11" s="315">
        <v>38</v>
      </c>
      <c r="AQ11" s="316">
        <v>130</v>
      </c>
      <c r="AR11" s="317">
        <v>-70.8</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3" t="s">
        <v>523</v>
      </c>
      <c r="AL12" s="1234"/>
      <c r="AM12" s="1234"/>
      <c r="AN12" s="1235"/>
      <c r="AO12" s="315">
        <v>308931</v>
      </c>
      <c r="AP12" s="315">
        <v>421</v>
      </c>
      <c r="AQ12" s="316">
        <v>1206</v>
      </c>
      <c r="AR12" s="317">
        <v>-65.099999999999994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3" t="s">
        <v>524</v>
      </c>
      <c r="AL13" s="1234"/>
      <c r="AM13" s="1234"/>
      <c r="AN13" s="1235"/>
      <c r="AO13" s="315" t="s">
        <v>525</v>
      </c>
      <c r="AP13" s="315" t="s">
        <v>525</v>
      </c>
      <c r="AQ13" s="316">
        <v>5</v>
      </c>
      <c r="AR13" s="317" t="s">
        <v>525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3" t="s">
        <v>526</v>
      </c>
      <c r="AL14" s="1234"/>
      <c r="AM14" s="1234"/>
      <c r="AN14" s="1235"/>
      <c r="AO14" s="315">
        <v>1540703</v>
      </c>
      <c r="AP14" s="315">
        <v>2099</v>
      </c>
      <c r="AQ14" s="316">
        <v>1897</v>
      </c>
      <c r="AR14" s="317">
        <v>10.6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3" t="s">
        <v>527</v>
      </c>
      <c r="AL15" s="1234"/>
      <c r="AM15" s="1234"/>
      <c r="AN15" s="1235"/>
      <c r="AO15" s="315">
        <v>232168</v>
      </c>
      <c r="AP15" s="315">
        <v>316</v>
      </c>
      <c r="AQ15" s="316">
        <v>1181</v>
      </c>
      <c r="AR15" s="317">
        <v>-73.2</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6" t="s">
        <v>528</v>
      </c>
      <c r="AL16" s="1237"/>
      <c r="AM16" s="1237"/>
      <c r="AN16" s="1238"/>
      <c r="AO16" s="315">
        <v>-6825141</v>
      </c>
      <c r="AP16" s="315">
        <v>-9297</v>
      </c>
      <c r="AQ16" s="316">
        <v>-7816</v>
      </c>
      <c r="AR16" s="317">
        <v>18.899999999999999</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6" t="s">
        <v>187</v>
      </c>
      <c r="AL17" s="1237"/>
      <c r="AM17" s="1237"/>
      <c r="AN17" s="1238"/>
      <c r="AO17" s="315">
        <v>79190521</v>
      </c>
      <c r="AP17" s="315">
        <v>107874</v>
      </c>
      <c r="AQ17" s="316">
        <v>101211</v>
      </c>
      <c r="AR17" s="317">
        <v>6.6</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0" t="s">
        <v>533</v>
      </c>
      <c r="AL21" s="1231"/>
      <c r="AM21" s="1231"/>
      <c r="AN21" s="1232"/>
      <c r="AO21" s="327">
        <v>11.74</v>
      </c>
      <c r="AP21" s="328">
        <v>10.74</v>
      </c>
      <c r="AQ21" s="329">
        <v>1</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0" t="s">
        <v>534</v>
      </c>
      <c r="AL22" s="1231"/>
      <c r="AM22" s="1231"/>
      <c r="AN22" s="1232"/>
      <c r="AO22" s="332">
        <v>100.1</v>
      </c>
      <c r="AP22" s="333">
        <v>99.9</v>
      </c>
      <c r="AQ22" s="334">
        <v>0.2</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9" t="s">
        <v>515</v>
      </c>
      <c r="AP30" s="303"/>
      <c r="AQ30" s="304" t="s">
        <v>516</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0"/>
      <c r="AP31" s="309" t="s">
        <v>517</v>
      </c>
      <c r="AQ31" s="310" t="s">
        <v>518</v>
      </c>
      <c r="AR31" s="311" t="s">
        <v>519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1" t="s">
        <v>538</v>
      </c>
      <c r="AL32" s="1222"/>
      <c r="AM32" s="1222"/>
      <c r="AN32" s="1223"/>
      <c r="AO32" s="342">
        <v>30780180</v>
      </c>
      <c r="AP32" s="342">
        <v>41929</v>
      </c>
      <c r="AQ32" s="343">
        <v>32293</v>
      </c>
      <c r="AR32" s="344">
        <v>29.8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1" t="s">
        <v>539</v>
      </c>
      <c r="AL33" s="1222"/>
      <c r="AM33" s="1222"/>
      <c r="AN33" s="1223"/>
      <c r="AO33" s="342" t="s">
        <v>525</v>
      </c>
      <c r="AP33" s="342" t="s">
        <v>525</v>
      </c>
      <c r="AQ33" s="343">
        <v>2903</v>
      </c>
      <c r="AR33" s="344" t="s">
        <v>525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1" t="s">
        <v>540</v>
      </c>
      <c r="AL34" s="1222"/>
      <c r="AM34" s="1222"/>
      <c r="AN34" s="1223"/>
      <c r="AO34" s="342">
        <v>2000000</v>
      </c>
      <c r="AP34" s="342">
        <v>2724</v>
      </c>
      <c r="AQ34" s="343">
        <v>20757</v>
      </c>
      <c r="AR34" s="344">
        <v>-86.9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1" t="s">
        <v>541</v>
      </c>
      <c r="AL35" s="1222"/>
      <c r="AM35" s="1222"/>
      <c r="AN35" s="1223"/>
      <c r="AO35" s="342">
        <v>5383490</v>
      </c>
      <c r="AP35" s="342">
        <v>7333</v>
      </c>
      <c r="AQ35" s="343">
        <v>11103</v>
      </c>
      <c r="AR35" s="344">
        <v>-34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1" t="s">
        <v>542</v>
      </c>
      <c r="AL36" s="1222"/>
      <c r="AM36" s="1222"/>
      <c r="AN36" s="1223"/>
      <c r="AO36" s="342">
        <v>299</v>
      </c>
      <c r="AP36" s="342">
        <v>0</v>
      </c>
      <c r="AQ36" s="343">
        <v>186</v>
      </c>
      <c r="AR36" s="344">
        <v>-100</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1" t="s">
        <v>543</v>
      </c>
      <c r="AL37" s="1222"/>
      <c r="AM37" s="1222"/>
      <c r="AN37" s="1223"/>
      <c r="AO37" s="342">
        <v>193075</v>
      </c>
      <c r="AP37" s="342">
        <v>263</v>
      </c>
      <c r="AQ37" s="343">
        <v>1195</v>
      </c>
      <c r="AR37" s="344">
        <v>-78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4" t="s">
        <v>544</v>
      </c>
      <c r="AL38" s="1225"/>
      <c r="AM38" s="1225"/>
      <c r="AN38" s="1226"/>
      <c r="AO38" s="345" t="s">
        <v>525</v>
      </c>
      <c r="AP38" s="345" t="s">
        <v>525</v>
      </c>
      <c r="AQ38" s="346">
        <v>0</v>
      </c>
      <c r="AR38" s="334" t="s">
        <v>525</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4" t="s">
        <v>545</v>
      </c>
      <c r="AL39" s="1225"/>
      <c r="AM39" s="1225"/>
      <c r="AN39" s="1226"/>
      <c r="AO39" s="342">
        <v>-6725845</v>
      </c>
      <c r="AP39" s="342">
        <v>-9162</v>
      </c>
      <c r="AQ39" s="343">
        <v>-17395</v>
      </c>
      <c r="AR39" s="344">
        <v>-47.3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1" t="s">
        <v>546</v>
      </c>
      <c r="AL40" s="1222"/>
      <c r="AM40" s="1222"/>
      <c r="AN40" s="1223"/>
      <c r="AO40" s="342">
        <v>-20545433</v>
      </c>
      <c r="AP40" s="342">
        <v>-27987</v>
      </c>
      <c r="AQ40" s="343">
        <v>-33490</v>
      </c>
      <c r="AR40" s="344">
        <v>-16.399999999999999</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7" t="s">
        <v>300</v>
      </c>
      <c r="AL41" s="1228"/>
      <c r="AM41" s="1228"/>
      <c r="AN41" s="1229"/>
      <c r="AO41" s="342">
        <v>11085766</v>
      </c>
      <c r="AP41" s="342">
        <v>15101</v>
      </c>
      <c r="AQ41" s="343">
        <v>17551</v>
      </c>
      <c r="AR41" s="344">
        <v>-14</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4" t="s">
        <v>515</v>
      </c>
      <c r="AN49" s="1216" t="s">
        <v>550</v>
      </c>
      <c r="AO49" s="1217"/>
      <c r="AP49" s="1217"/>
      <c r="AQ49" s="1217"/>
      <c r="AR49" s="1218"/>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5"/>
      <c r="AN50" s="358" t="s">
        <v>551</v>
      </c>
      <c r="AO50" s="359" t="s">
        <v>552</v>
      </c>
      <c r="AP50" s="360" t="s">
        <v>553</v>
      </c>
      <c r="AQ50" s="361" t="s">
        <v>554</v>
      </c>
      <c r="AR50" s="362" t="s">
        <v>555</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43797085</v>
      </c>
      <c r="AN51" s="364">
        <v>59595</v>
      </c>
      <c r="AO51" s="365">
        <v>-5.2</v>
      </c>
      <c r="AP51" s="366">
        <v>53572</v>
      </c>
      <c r="AQ51" s="367">
        <v>5.4</v>
      </c>
      <c r="AR51" s="368">
        <v>-10.6</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19270159</v>
      </c>
      <c r="AN52" s="372">
        <v>26221</v>
      </c>
      <c r="AO52" s="373">
        <v>-5</v>
      </c>
      <c r="AP52" s="374">
        <v>25259</v>
      </c>
      <c r="AQ52" s="375">
        <v>11.8</v>
      </c>
      <c r="AR52" s="376">
        <v>-16.8</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48498664</v>
      </c>
      <c r="AN53" s="364">
        <v>65964</v>
      </c>
      <c r="AO53" s="365">
        <v>10.7</v>
      </c>
      <c r="AP53" s="366">
        <v>51898</v>
      </c>
      <c r="AQ53" s="367">
        <v>-3.1</v>
      </c>
      <c r="AR53" s="368">
        <v>13.8</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18293782</v>
      </c>
      <c r="AN54" s="372">
        <v>24882</v>
      </c>
      <c r="AO54" s="373">
        <v>-5.0999999999999996</v>
      </c>
      <c r="AP54" s="374">
        <v>25986</v>
      </c>
      <c r="AQ54" s="375">
        <v>2.9</v>
      </c>
      <c r="AR54" s="376">
        <v>-8</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35216074</v>
      </c>
      <c r="AN55" s="364">
        <v>47989</v>
      </c>
      <c r="AO55" s="365">
        <v>-27.2</v>
      </c>
      <c r="AP55" s="366">
        <v>51684</v>
      </c>
      <c r="AQ55" s="367">
        <v>-0.4</v>
      </c>
      <c r="AR55" s="368">
        <v>-26.8</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11776702</v>
      </c>
      <c r="AN56" s="372">
        <v>16048</v>
      </c>
      <c r="AO56" s="373">
        <v>-35.5</v>
      </c>
      <c r="AP56" s="374">
        <v>26671</v>
      </c>
      <c r="AQ56" s="375">
        <v>2.6</v>
      </c>
      <c r="AR56" s="376">
        <v>-38.1</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46691906</v>
      </c>
      <c r="AN57" s="364">
        <v>63585</v>
      </c>
      <c r="AO57" s="365">
        <v>32.5</v>
      </c>
      <c r="AP57" s="366">
        <v>52897</v>
      </c>
      <c r="AQ57" s="367">
        <v>2.2999999999999998</v>
      </c>
      <c r="AR57" s="368">
        <v>30.2</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13970071</v>
      </c>
      <c r="AN58" s="372">
        <v>19025</v>
      </c>
      <c r="AO58" s="373">
        <v>18.600000000000001</v>
      </c>
      <c r="AP58" s="374">
        <v>27013</v>
      </c>
      <c r="AQ58" s="375">
        <v>1.3</v>
      </c>
      <c r="AR58" s="376">
        <v>17.3</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56990471</v>
      </c>
      <c r="AN59" s="364">
        <v>77633</v>
      </c>
      <c r="AO59" s="365">
        <v>22.1</v>
      </c>
      <c r="AP59" s="366">
        <v>54945</v>
      </c>
      <c r="AQ59" s="367">
        <v>3.9</v>
      </c>
      <c r="AR59" s="368">
        <v>18.2</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19341291</v>
      </c>
      <c r="AN60" s="372">
        <v>26347</v>
      </c>
      <c r="AO60" s="373">
        <v>38.5</v>
      </c>
      <c r="AP60" s="374">
        <v>29293</v>
      </c>
      <c r="AQ60" s="375">
        <v>8.4</v>
      </c>
      <c r="AR60" s="376">
        <v>30.1</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46238840</v>
      </c>
      <c r="AN61" s="379">
        <v>62953</v>
      </c>
      <c r="AO61" s="380">
        <v>6.6</v>
      </c>
      <c r="AP61" s="381">
        <v>52999</v>
      </c>
      <c r="AQ61" s="382">
        <v>1.6</v>
      </c>
      <c r="AR61" s="368">
        <v>5</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16530401</v>
      </c>
      <c r="AN62" s="372">
        <v>22505</v>
      </c>
      <c r="AO62" s="373">
        <v>2.2999999999999998</v>
      </c>
      <c r="AP62" s="374">
        <v>26844</v>
      </c>
      <c r="AQ62" s="375">
        <v>5.4</v>
      </c>
      <c r="AR62" s="376">
        <v>-3.1</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HwWST2OcBcwJvStT6641kFUwTbcXoAtHFLPB1w0y5n4Lne3s0W/fz+kZu+fxyk1anNDK/LRZzMculkseX3rHwQ==" saltValue="kyf3DAjxTvWacjg2235Ecw==" spinCount="100000" sheet="1" objects="1" scenarios="1"/>
  <customSheetViews>
    <customSheetView guid="{E66EC7B0-393F-497E-BD75-9F504DAB1E87}" showPageBreaks="1" showGridLines="0" fitToPage="1" hiddenRows="1" hiddenColumns="1" view="pageBreakPreview" topLeftCell="A29">
      <selection activeCell="AK39" sqref="AK39:AN39"/>
      <pageMargins left="0.39370078740157483" right="0.19685039370078741" top="0.39370078740157483" bottom="0.31496062992125984" header="0.51181102362204722" footer="0"/>
      <printOptions horizontalCentered="1"/>
      <pageSetup paperSize="9" scale="59" orientation="landscape" r:id="rId1"/>
      <headerFooter alignWithMargins="0">
        <oddFooter>&amp;C&amp;P/&amp;N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23X2REWkoyygkS820YKstjIMJISLYFtuzjoIC4nsoPDfINDq+xaY3rx7baDB06MfE3AwaaLatQeIvV7GiU0KLA==" saltValue="/fSs/RVtGQo2TlZwuF5xOw==" spinCount="100000" sheet="1" objects="1" scenarios="1"/>
  <dataConsolidate/>
  <customSheetViews>
    <customSheetView guid="{E66EC7B0-393F-497E-BD75-9F504DAB1E87}" scale="70" showGridLines="0" fitToPage="1" hiddenRows="1" hiddenColumns="1" topLeftCell="A5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4"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qmAzxG6nOxUG+/pd0QvxkchOtxVaNkDE03v2J169Q0BqwzOUmiBpAZLatvhaXMA+6c+AzOznoiRMV9jCrACciA==" saltValue="mBp+qdxIn2C5b4nNrmhkWg==" spinCount="100000" sheet="1" objects="1" scenarios="1"/>
  <dataConsolidate/>
  <customSheetViews>
    <customSheetView guid="{E66EC7B0-393F-497E-BD75-9F504DAB1E87}" scale="70" showGridLines="0" fitToPage="1" hiddenRows="1" hiddenColumns="1" topLeftCell="A67">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4"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9"/>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239" t="s">
        <v>3</v>
      </c>
      <c r="D47" s="1239"/>
      <c r="E47" s="1240"/>
      <c r="F47" s="11">
        <v>6.27</v>
      </c>
      <c r="G47" s="12">
        <v>6.33</v>
      </c>
      <c r="H47" s="12">
        <v>4.4000000000000004</v>
      </c>
      <c r="I47" s="12">
        <v>2.52</v>
      </c>
      <c r="J47" s="13">
        <v>2.5</v>
      </c>
    </row>
    <row r="48" spans="2:10" ht="57.75" customHeight="1" x14ac:dyDescent="0.2">
      <c r="B48" s="14"/>
      <c r="C48" s="1241" t="s">
        <v>4</v>
      </c>
      <c r="D48" s="1241"/>
      <c r="E48" s="1242"/>
      <c r="F48" s="15">
        <v>1.87</v>
      </c>
      <c r="G48" s="16">
        <v>2.58</v>
      </c>
      <c r="H48" s="16">
        <v>3.16</v>
      </c>
      <c r="I48" s="16">
        <v>3.31</v>
      </c>
      <c r="J48" s="17">
        <v>3.36</v>
      </c>
    </row>
    <row r="49" spans="2:10" ht="57.75" customHeight="1" thickBot="1" x14ac:dyDescent="0.25">
      <c r="B49" s="18"/>
      <c r="C49" s="1243" t="s">
        <v>5</v>
      </c>
      <c r="D49" s="1243"/>
      <c r="E49" s="1244"/>
      <c r="F49" s="19" t="s">
        <v>571</v>
      </c>
      <c r="G49" s="20">
        <v>0.72</v>
      </c>
      <c r="H49" s="20" t="s">
        <v>572</v>
      </c>
      <c r="I49" s="20" t="s">
        <v>573</v>
      </c>
      <c r="J49" s="21">
        <v>0.09</v>
      </c>
    </row>
    <row r="50" spans="2:10" ht="13.5" customHeight="1"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row r="57" spans="2:10" ht="13.5" hidden="1" customHeight="1" x14ac:dyDescent="0.2"/>
    <row r="58" spans="2:10" ht="13.5" hidden="1" customHeight="1" x14ac:dyDescent="0.2"/>
    <row r="59" spans="2:10" ht="13.5" hidden="1" customHeight="1" x14ac:dyDescent="0.2"/>
  </sheetData>
  <sheetProtection algorithmName="SHA-512" hashValue="VfaqBl0d4UnTTUOFLAahmyhlaRbs6RmcbCoizdLydVtL0P7e4L4jS45pMxyT61sbMPJMkxJWkSCWtjRUEMimvw==" saltValue="ZuyiKIKTPLf0lwTxFoMZEQ==" spinCount="100000" sheet="1" objects="1" scenarios="1"/>
  <customSheetViews>
    <customSheetView guid="{E66EC7B0-393F-497E-BD75-9F504DAB1E87}" showGridLines="0" fitToPage="1" hiddenRows="1" hiddenColumns="1" topLeftCell="A33">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51" t="s">
        <v>574</v>
      </c>
      <c r="D34" s="1251"/>
      <c r="E34" s="1252"/>
      <c r="F34" s="32" t="s">
        <v>575</v>
      </c>
      <c r="G34" s="33" t="s">
        <v>576</v>
      </c>
      <c r="H34" s="33" t="s">
        <v>577</v>
      </c>
      <c r="I34" s="33" t="s">
        <v>578</v>
      </c>
      <c r="J34" s="34" t="s">
        <v>579</v>
      </c>
      <c r="K34" s="22"/>
      <c r="L34" s="22"/>
      <c r="M34" s="22"/>
      <c r="N34" s="22"/>
      <c r="O34" s="22"/>
      <c r="P34" s="22"/>
    </row>
    <row r="35" spans="1:16" ht="39" customHeight="1" x14ac:dyDescent="0.2">
      <c r="A35" s="22"/>
      <c r="B35" s="35"/>
      <c r="C35" s="1245" t="s">
        <v>580</v>
      </c>
      <c r="D35" s="1246"/>
      <c r="E35" s="1247"/>
      <c r="F35" s="36">
        <v>7.19</v>
      </c>
      <c r="G35" s="37">
        <v>7.49</v>
      </c>
      <c r="H35" s="37">
        <v>7.4</v>
      </c>
      <c r="I35" s="37">
        <v>6.56</v>
      </c>
      <c r="J35" s="38">
        <v>6.89</v>
      </c>
      <c r="K35" s="22"/>
      <c r="L35" s="22"/>
      <c r="M35" s="22"/>
      <c r="N35" s="22"/>
      <c r="O35" s="22"/>
      <c r="P35" s="22"/>
    </row>
    <row r="36" spans="1:16" ht="39" customHeight="1" x14ac:dyDescent="0.2">
      <c r="A36" s="22"/>
      <c r="B36" s="35"/>
      <c r="C36" s="1245" t="s">
        <v>581</v>
      </c>
      <c r="D36" s="1246"/>
      <c r="E36" s="1247"/>
      <c r="F36" s="36">
        <v>6.21</v>
      </c>
      <c r="G36" s="37">
        <v>6.6</v>
      </c>
      <c r="H36" s="37">
        <v>5.77</v>
      </c>
      <c r="I36" s="37">
        <v>5.34</v>
      </c>
      <c r="J36" s="38">
        <v>5.5</v>
      </c>
      <c r="K36" s="22"/>
      <c r="L36" s="22"/>
      <c r="M36" s="22"/>
      <c r="N36" s="22"/>
      <c r="O36" s="22"/>
      <c r="P36" s="22"/>
    </row>
    <row r="37" spans="1:16" ht="39" customHeight="1" x14ac:dyDescent="0.2">
      <c r="A37" s="22"/>
      <c r="B37" s="35"/>
      <c r="C37" s="1245" t="s">
        <v>582</v>
      </c>
      <c r="D37" s="1246"/>
      <c r="E37" s="1247"/>
      <c r="F37" s="36">
        <v>1.75</v>
      </c>
      <c r="G37" s="37">
        <v>2.4</v>
      </c>
      <c r="H37" s="37">
        <v>2.93</v>
      </c>
      <c r="I37" s="37">
        <v>3.07</v>
      </c>
      <c r="J37" s="38">
        <v>3.12</v>
      </c>
      <c r="K37" s="22"/>
      <c r="L37" s="22"/>
      <c r="M37" s="22"/>
      <c r="N37" s="22"/>
      <c r="O37" s="22"/>
      <c r="P37" s="22"/>
    </row>
    <row r="38" spans="1:16" ht="39" customHeight="1" x14ac:dyDescent="0.2">
      <c r="A38" s="22"/>
      <c r="B38" s="35"/>
      <c r="C38" s="1245" t="s">
        <v>583</v>
      </c>
      <c r="D38" s="1246"/>
      <c r="E38" s="1247"/>
      <c r="F38" s="36">
        <v>0.69</v>
      </c>
      <c r="G38" s="37">
        <v>0.99</v>
      </c>
      <c r="H38" s="37">
        <v>0.94</v>
      </c>
      <c r="I38" s="37">
        <v>0.97</v>
      </c>
      <c r="J38" s="38">
        <v>2.0099999999999998</v>
      </c>
      <c r="K38" s="22"/>
      <c r="L38" s="22"/>
      <c r="M38" s="22"/>
      <c r="N38" s="22"/>
      <c r="O38" s="22"/>
      <c r="P38" s="22"/>
    </row>
    <row r="39" spans="1:16" ht="39" customHeight="1" x14ac:dyDescent="0.2">
      <c r="A39" s="22"/>
      <c r="B39" s="35"/>
      <c r="C39" s="1245" t="s">
        <v>584</v>
      </c>
      <c r="D39" s="1246"/>
      <c r="E39" s="1247"/>
      <c r="F39" s="36" t="s">
        <v>585</v>
      </c>
      <c r="G39" s="37">
        <v>0.5</v>
      </c>
      <c r="H39" s="37">
        <v>0.59</v>
      </c>
      <c r="I39" s="37">
        <v>0.6</v>
      </c>
      <c r="J39" s="38">
        <v>0.65</v>
      </c>
      <c r="K39" s="22"/>
      <c r="L39" s="22"/>
      <c r="M39" s="22"/>
      <c r="N39" s="22"/>
      <c r="O39" s="22"/>
      <c r="P39" s="22"/>
    </row>
    <row r="40" spans="1:16" ht="39" customHeight="1" x14ac:dyDescent="0.2">
      <c r="A40" s="22"/>
      <c r="B40" s="35"/>
      <c r="C40" s="1245" t="s">
        <v>586</v>
      </c>
      <c r="D40" s="1246"/>
      <c r="E40" s="1247"/>
      <c r="F40" s="36">
        <v>0.14000000000000001</v>
      </c>
      <c r="G40" s="37">
        <v>0.15</v>
      </c>
      <c r="H40" s="37">
        <v>0.13</v>
      </c>
      <c r="I40" s="37">
        <v>0.15</v>
      </c>
      <c r="J40" s="38">
        <v>0.15</v>
      </c>
      <c r="K40" s="22"/>
      <c r="L40" s="22"/>
      <c r="M40" s="22"/>
      <c r="N40" s="22"/>
      <c r="O40" s="22"/>
      <c r="P40" s="22"/>
    </row>
    <row r="41" spans="1:16" ht="39" customHeight="1" x14ac:dyDescent="0.2">
      <c r="A41" s="22"/>
      <c r="B41" s="35"/>
      <c r="C41" s="1245" t="s">
        <v>587</v>
      </c>
      <c r="D41" s="1246"/>
      <c r="E41" s="1247"/>
      <c r="F41" s="36">
        <v>0.04</v>
      </c>
      <c r="G41" s="37">
        <v>7.0000000000000007E-2</v>
      </c>
      <c r="H41" s="37">
        <v>0.1</v>
      </c>
      <c r="I41" s="37">
        <v>0.11</v>
      </c>
      <c r="J41" s="38">
        <v>0.11</v>
      </c>
      <c r="K41" s="22"/>
      <c r="L41" s="22"/>
      <c r="M41" s="22"/>
      <c r="N41" s="22"/>
      <c r="O41" s="22"/>
      <c r="P41" s="22"/>
    </row>
    <row r="42" spans="1:16" ht="39" customHeight="1" x14ac:dyDescent="0.2">
      <c r="A42" s="22"/>
      <c r="B42" s="39"/>
      <c r="C42" s="1245" t="s">
        <v>588</v>
      </c>
      <c r="D42" s="1246"/>
      <c r="E42" s="1247"/>
      <c r="F42" s="36" t="s">
        <v>525</v>
      </c>
      <c r="G42" s="37" t="s">
        <v>525</v>
      </c>
      <c r="H42" s="37" t="s">
        <v>525</v>
      </c>
      <c r="I42" s="37" t="s">
        <v>525</v>
      </c>
      <c r="J42" s="38" t="s">
        <v>525</v>
      </c>
      <c r="K42" s="22"/>
      <c r="L42" s="22"/>
      <c r="M42" s="22"/>
      <c r="N42" s="22"/>
      <c r="O42" s="22"/>
      <c r="P42" s="22"/>
    </row>
    <row r="43" spans="1:16" ht="39" customHeight="1" thickBot="1" x14ac:dyDescent="0.25">
      <c r="A43" s="22"/>
      <c r="B43" s="40"/>
      <c r="C43" s="1248" t="s">
        <v>589</v>
      </c>
      <c r="D43" s="1249"/>
      <c r="E43" s="1250"/>
      <c r="F43" s="41">
        <v>1.33</v>
      </c>
      <c r="G43" s="42">
        <v>1.07</v>
      </c>
      <c r="H43" s="42">
        <v>0.28999999999999998</v>
      </c>
      <c r="I43" s="42">
        <v>0.23</v>
      </c>
      <c r="J43" s="43">
        <v>0.16</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C6NqH1mzMxNmyp4oCIjO9WCiYPS0E/6EJ201qhh8shimWjK9WnILuhVAijsg/9POYVy5F1D9e3cPqtG4n0M1w==" saltValue="Yf+1AejNA2gDkquqNG9FAg==" spinCount="100000" sheet="1" objects="1" scenarios="1"/>
  <customSheetViews>
    <customSheetView guid="{E66EC7B0-393F-497E-BD75-9F504DAB1E87}" showGridLines="0" fitToPage="1" hiddenRows="1" hiddenColumns="1" topLeftCell="A24">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71" t="s">
        <v>11</v>
      </c>
      <c r="C45" s="1272"/>
      <c r="D45" s="58"/>
      <c r="E45" s="1277" t="s">
        <v>12</v>
      </c>
      <c r="F45" s="1277"/>
      <c r="G45" s="1277"/>
      <c r="H45" s="1277"/>
      <c r="I45" s="1277"/>
      <c r="J45" s="1278"/>
      <c r="K45" s="59">
        <v>32131</v>
      </c>
      <c r="L45" s="60">
        <v>31644</v>
      </c>
      <c r="M45" s="60">
        <v>31481</v>
      </c>
      <c r="N45" s="60">
        <v>30941</v>
      </c>
      <c r="O45" s="61">
        <v>30780</v>
      </c>
      <c r="P45" s="48"/>
      <c r="Q45" s="48"/>
      <c r="R45" s="48"/>
      <c r="S45" s="48"/>
      <c r="T45" s="48"/>
      <c r="U45" s="48"/>
    </row>
    <row r="46" spans="1:21" ht="30.75" customHeight="1" x14ac:dyDescent="0.2">
      <c r="A46" s="48"/>
      <c r="B46" s="1273"/>
      <c r="C46" s="1274"/>
      <c r="D46" s="62"/>
      <c r="E46" s="1255" t="s">
        <v>13</v>
      </c>
      <c r="F46" s="1255"/>
      <c r="G46" s="1255"/>
      <c r="H46" s="1255"/>
      <c r="I46" s="1255"/>
      <c r="J46" s="1256"/>
      <c r="K46" s="63" t="s">
        <v>525</v>
      </c>
      <c r="L46" s="64" t="s">
        <v>525</v>
      </c>
      <c r="M46" s="64" t="s">
        <v>525</v>
      </c>
      <c r="N46" s="64" t="s">
        <v>525</v>
      </c>
      <c r="O46" s="65" t="s">
        <v>525</v>
      </c>
      <c r="P46" s="48"/>
      <c r="Q46" s="48"/>
      <c r="R46" s="48"/>
      <c r="S46" s="48"/>
      <c r="T46" s="48"/>
      <c r="U46" s="48"/>
    </row>
    <row r="47" spans="1:21" ht="30.75" customHeight="1" x14ac:dyDescent="0.2">
      <c r="A47" s="48"/>
      <c r="B47" s="1273"/>
      <c r="C47" s="1274"/>
      <c r="D47" s="62"/>
      <c r="E47" s="1255" t="s">
        <v>14</v>
      </c>
      <c r="F47" s="1255"/>
      <c r="G47" s="1255"/>
      <c r="H47" s="1255"/>
      <c r="I47" s="1255"/>
      <c r="J47" s="1256"/>
      <c r="K47" s="63">
        <v>667</v>
      </c>
      <c r="L47" s="64">
        <v>1000</v>
      </c>
      <c r="M47" s="64">
        <v>1333</v>
      </c>
      <c r="N47" s="64">
        <v>1667</v>
      </c>
      <c r="O47" s="65">
        <v>2000</v>
      </c>
      <c r="P47" s="48"/>
      <c r="Q47" s="48"/>
      <c r="R47" s="48"/>
      <c r="S47" s="48"/>
      <c r="T47" s="48"/>
      <c r="U47" s="48"/>
    </row>
    <row r="48" spans="1:21" ht="30.75" customHeight="1" x14ac:dyDescent="0.2">
      <c r="A48" s="48"/>
      <c r="B48" s="1273"/>
      <c r="C48" s="1274"/>
      <c r="D48" s="62"/>
      <c r="E48" s="1255" t="s">
        <v>15</v>
      </c>
      <c r="F48" s="1255"/>
      <c r="G48" s="1255"/>
      <c r="H48" s="1255"/>
      <c r="I48" s="1255"/>
      <c r="J48" s="1256"/>
      <c r="K48" s="63">
        <v>6782</v>
      </c>
      <c r="L48" s="64">
        <v>6647</v>
      </c>
      <c r="M48" s="64">
        <v>6618</v>
      </c>
      <c r="N48" s="64">
        <v>6418</v>
      </c>
      <c r="O48" s="65">
        <v>5383</v>
      </c>
      <c r="P48" s="48"/>
      <c r="Q48" s="48"/>
      <c r="R48" s="48"/>
      <c r="S48" s="48"/>
      <c r="T48" s="48"/>
      <c r="U48" s="48"/>
    </row>
    <row r="49" spans="1:21" ht="30.75" customHeight="1" x14ac:dyDescent="0.2">
      <c r="A49" s="48"/>
      <c r="B49" s="1273"/>
      <c r="C49" s="1274"/>
      <c r="D49" s="62"/>
      <c r="E49" s="1255" t="s">
        <v>16</v>
      </c>
      <c r="F49" s="1255"/>
      <c r="G49" s="1255"/>
      <c r="H49" s="1255"/>
      <c r="I49" s="1255"/>
      <c r="J49" s="1256"/>
      <c r="K49" s="63">
        <v>254</v>
      </c>
      <c r="L49" s="64">
        <v>61</v>
      </c>
      <c r="M49" s="64">
        <v>61</v>
      </c>
      <c r="N49" s="64">
        <v>50</v>
      </c>
      <c r="O49" s="65">
        <v>0</v>
      </c>
      <c r="P49" s="48"/>
      <c r="Q49" s="48"/>
      <c r="R49" s="48"/>
      <c r="S49" s="48"/>
      <c r="T49" s="48"/>
      <c r="U49" s="48"/>
    </row>
    <row r="50" spans="1:21" ht="30.75" customHeight="1" x14ac:dyDescent="0.2">
      <c r="A50" s="48"/>
      <c r="B50" s="1273"/>
      <c r="C50" s="1274"/>
      <c r="D50" s="62"/>
      <c r="E50" s="1255" t="s">
        <v>17</v>
      </c>
      <c r="F50" s="1255"/>
      <c r="G50" s="1255"/>
      <c r="H50" s="1255"/>
      <c r="I50" s="1255"/>
      <c r="J50" s="1256"/>
      <c r="K50" s="63">
        <v>362</v>
      </c>
      <c r="L50" s="64">
        <v>357</v>
      </c>
      <c r="M50" s="64">
        <v>351</v>
      </c>
      <c r="N50" s="64">
        <v>221</v>
      </c>
      <c r="O50" s="65">
        <v>193</v>
      </c>
      <c r="P50" s="48"/>
      <c r="Q50" s="48"/>
      <c r="R50" s="48"/>
      <c r="S50" s="48"/>
      <c r="T50" s="48"/>
      <c r="U50" s="48"/>
    </row>
    <row r="51" spans="1:21" ht="30.75" customHeight="1" x14ac:dyDescent="0.2">
      <c r="A51" s="48"/>
      <c r="B51" s="1275"/>
      <c r="C51" s="1276"/>
      <c r="D51" s="66"/>
      <c r="E51" s="1255" t="s">
        <v>18</v>
      </c>
      <c r="F51" s="1255"/>
      <c r="G51" s="1255"/>
      <c r="H51" s="1255"/>
      <c r="I51" s="1255"/>
      <c r="J51" s="1256"/>
      <c r="K51" s="63">
        <v>3</v>
      </c>
      <c r="L51" s="64">
        <v>1</v>
      </c>
      <c r="M51" s="64">
        <v>0</v>
      </c>
      <c r="N51" s="64">
        <v>1</v>
      </c>
      <c r="O51" s="65" t="s">
        <v>525</v>
      </c>
      <c r="P51" s="48"/>
      <c r="Q51" s="48"/>
      <c r="R51" s="48"/>
      <c r="S51" s="48"/>
      <c r="T51" s="48"/>
      <c r="U51" s="48"/>
    </row>
    <row r="52" spans="1:21" ht="30.75" customHeight="1" x14ac:dyDescent="0.2">
      <c r="A52" s="48"/>
      <c r="B52" s="1253" t="s">
        <v>19</v>
      </c>
      <c r="C52" s="1254"/>
      <c r="D52" s="66"/>
      <c r="E52" s="1255" t="s">
        <v>20</v>
      </c>
      <c r="F52" s="1255"/>
      <c r="G52" s="1255"/>
      <c r="H52" s="1255"/>
      <c r="I52" s="1255"/>
      <c r="J52" s="1256"/>
      <c r="K52" s="63">
        <v>27078</v>
      </c>
      <c r="L52" s="64">
        <v>26358</v>
      </c>
      <c r="M52" s="64">
        <v>26942</v>
      </c>
      <c r="N52" s="64">
        <v>26294</v>
      </c>
      <c r="O52" s="65">
        <v>27272</v>
      </c>
      <c r="P52" s="48"/>
      <c r="Q52" s="48"/>
      <c r="R52" s="48"/>
      <c r="S52" s="48"/>
      <c r="T52" s="48"/>
      <c r="U52" s="48"/>
    </row>
    <row r="53" spans="1:21" ht="30.75" customHeight="1" thickBot="1" x14ac:dyDescent="0.25">
      <c r="A53" s="48"/>
      <c r="B53" s="1257" t="s">
        <v>21</v>
      </c>
      <c r="C53" s="1258"/>
      <c r="D53" s="67"/>
      <c r="E53" s="1259" t="s">
        <v>22</v>
      </c>
      <c r="F53" s="1259"/>
      <c r="G53" s="1259"/>
      <c r="H53" s="1259"/>
      <c r="I53" s="1259"/>
      <c r="J53" s="1260"/>
      <c r="K53" s="68">
        <v>13121</v>
      </c>
      <c r="L53" s="69">
        <v>13352</v>
      </c>
      <c r="M53" s="69">
        <v>12902</v>
      </c>
      <c r="N53" s="69">
        <v>13004</v>
      </c>
      <c r="O53" s="70">
        <v>11084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590</v>
      </c>
      <c r="L56" s="80" t="s">
        <v>591</v>
      </c>
      <c r="M56" s="80" t="s">
        <v>592</v>
      </c>
      <c r="N56" s="80" t="s">
        <v>593</v>
      </c>
      <c r="O56" s="81" t="s">
        <v>594</v>
      </c>
      <c r="P56" s="48"/>
      <c r="Q56" s="48"/>
      <c r="R56" s="48"/>
      <c r="S56" s="48"/>
      <c r="T56" s="48"/>
      <c r="U56" s="48"/>
    </row>
    <row r="57" spans="1:21" ht="31.5" customHeight="1" x14ac:dyDescent="0.2">
      <c r="B57" s="1261" t="s">
        <v>25</v>
      </c>
      <c r="C57" s="1262"/>
      <c r="D57" s="1265" t="s">
        <v>26</v>
      </c>
      <c r="E57" s="1266"/>
      <c r="F57" s="1266"/>
      <c r="G57" s="1266"/>
      <c r="H57" s="1266"/>
      <c r="I57" s="1266"/>
      <c r="J57" s="1267"/>
      <c r="K57" s="82"/>
      <c r="L57" s="83"/>
      <c r="M57" s="83"/>
      <c r="N57" s="83">
        <v>370</v>
      </c>
      <c r="O57" s="84">
        <f>370+370+370</f>
        <v>1110</v>
      </c>
    </row>
    <row r="58" spans="1:21" ht="31.5" customHeight="1" thickBot="1" x14ac:dyDescent="0.25">
      <c r="B58" s="1263"/>
      <c r="C58" s="1264"/>
      <c r="D58" s="1268" t="s">
        <v>27</v>
      </c>
      <c r="E58" s="1269"/>
      <c r="F58" s="1269"/>
      <c r="G58" s="1269"/>
      <c r="H58" s="1269"/>
      <c r="I58" s="1269"/>
      <c r="J58" s="1270"/>
      <c r="K58" s="85"/>
      <c r="L58" s="86">
        <v>333</v>
      </c>
      <c r="M58" s="86">
        <v>1000</v>
      </c>
      <c r="N58" s="86">
        <v>2000</v>
      </c>
      <c r="O58" s="87">
        <v>3333</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YNmSTMnQ3Gng8rrJixB9elyJodq+fiAYy8D8CUHCaZhPTRme4q3OBkvEJ1Np1xz0uSb5LEpONUmObPlqLrGOA==" saltValue="GbsGYzylqRdf08BtCDF5eg==" spinCount="100000" sheet="1" objects="1" scenarios="1"/>
  <customSheetViews>
    <customSheetView guid="{E66EC7B0-393F-497E-BD75-9F504DAB1E87}" showGridLines="0" fitToPage="1" hiddenRows="1" hiddenColumns="1" topLeftCell="A39">
      <selection activeCell="N61" sqref="N61"/>
      <rowBreaks count="1" manualBreakCount="1">
        <brk id="62" max="15" man="1"/>
      </rowBreaks>
      <pageMargins left="0" right="0" top="0.19685039370078741" bottom="0.23622047244094491" header="0" footer="0"/>
      <printOptions horizontalCentered="1"/>
      <pageSetup paperSize="9" scale="52" orientation="landscape" horizontalDpi="300" verticalDpi="300" r:id="rId1"/>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566</v>
      </c>
      <c r="J40" s="99" t="s">
        <v>567</v>
      </c>
      <c r="K40" s="99" t="s">
        <v>568</v>
      </c>
      <c r="L40" s="99" t="s">
        <v>569</v>
      </c>
      <c r="M40" s="100" t="s">
        <v>570</v>
      </c>
    </row>
    <row r="41" spans="2:13" ht="27.75" customHeight="1" x14ac:dyDescent="0.2">
      <c r="B41" s="1291" t="s">
        <v>30</v>
      </c>
      <c r="C41" s="1292"/>
      <c r="D41" s="101"/>
      <c r="E41" s="1293" t="s">
        <v>31</v>
      </c>
      <c r="F41" s="1293"/>
      <c r="G41" s="1293"/>
      <c r="H41" s="1294"/>
      <c r="I41" s="102">
        <v>350443</v>
      </c>
      <c r="J41" s="103">
        <v>366706</v>
      </c>
      <c r="K41" s="103">
        <v>398565</v>
      </c>
      <c r="L41" s="103">
        <v>443111</v>
      </c>
      <c r="M41" s="104">
        <v>454325</v>
      </c>
    </row>
    <row r="42" spans="2:13" ht="27.75" customHeight="1" x14ac:dyDescent="0.2">
      <c r="B42" s="1281"/>
      <c r="C42" s="1282"/>
      <c r="D42" s="105"/>
      <c r="E42" s="1285" t="s">
        <v>32</v>
      </c>
      <c r="F42" s="1285"/>
      <c r="G42" s="1285"/>
      <c r="H42" s="1286"/>
      <c r="I42" s="106">
        <v>2927</v>
      </c>
      <c r="J42" s="107">
        <v>2568</v>
      </c>
      <c r="K42" s="107">
        <v>2206</v>
      </c>
      <c r="L42" s="107">
        <v>1902</v>
      </c>
      <c r="M42" s="108">
        <v>1707</v>
      </c>
    </row>
    <row r="43" spans="2:13" ht="27.75" customHeight="1" x14ac:dyDescent="0.2">
      <c r="B43" s="1281"/>
      <c r="C43" s="1282"/>
      <c r="D43" s="105"/>
      <c r="E43" s="1285" t="s">
        <v>33</v>
      </c>
      <c r="F43" s="1285"/>
      <c r="G43" s="1285"/>
      <c r="H43" s="1286"/>
      <c r="I43" s="106">
        <v>78990</v>
      </c>
      <c r="J43" s="107">
        <v>78386</v>
      </c>
      <c r="K43" s="107">
        <v>77061</v>
      </c>
      <c r="L43" s="107">
        <v>73298</v>
      </c>
      <c r="M43" s="108">
        <v>70909</v>
      </c>
    </row>
    <row r="44" spans="2:13" ht="27.75" customHeight="1" x14ac:dyDescent="0.2">
      <c r="B44" s="1281"/>
      <c r="C44" s="1282"/>
      <c r="D44" s="105"/>
      <c r="E44" s="1285" t="s">
        <v>34</v>
      </c>
      <c r="F44" s="1285"/>
      <c r="G44" s="1285"/>
      <c r="H44" s="1286"/>
      <c r="I44" s="106">
        <v>229</v>
      </c>
      <c r="J44" s="107">
        <v>150</v>
      </c>
      <c r="K44" s="107">
        <v>70</v>
      </c>
      <c r="L44" s="107">
        <v>3</v>
      </c>
      <c r="M44" s="108">
        <v>2</v>
      </c>
    </row>
    <row r="45" spans="2:13" ht="27.75" customHeight="1" x14ac:dyDescent="0.2">
      <c r="B45" s="1281"/>
      <c r="C45" s="1282"/>
      <c r="D45" s="105"/>
      <c r="E45" s="1285" t="s">
        <v>35</v>
      </c>
      <c r="F45" s="1285"/>
      <c r="G45" s="1285"/>
      <c r="H45" s="1286"/>
      <c r="I45" s="106">
        <v>44003</v>
      </c>
      <c r="J45" s="107">
        <v>40682</v>
      </c>
      <c r="K45" s="107">
        <v>42517</v>
      </c>
      <c r="L45" s="107">
        <v>75498</v>
      </c>
      <c r="M45" s="108">
        <v>74247</v>
      </c>
    </row>
    <row r="46" spans="2:13" ht="27.75" customHeight="1" x14ac:dyDescent="0.2">
      <c r="B46" s="1281"/>
      <c r="C46" s="1282"/>
      <c r="D46" s="109"/>
      <c r="E46" s="1285" t="s">
        <v>36</v>
      </c>
      <c r="F46" s="1285"/>
      <c r="G46" s="1285"/>
      <c r="H46" s="1286"/>
      <c r="I46" s="106" t="s">
        <v>525</v>
      </c>
      <c r="J46" s="107" t="s">
        <v>525</v>
      </c>
      <c r="K46" s="107" t="s">
        <v>525</v>
      </c>
      <c r="L46" s="107" t="s">
        <v>525</v>
      </c>
      <c r="M46" s="108" t="s">
        <v>525</v>
      </c>
    </row>
    <row r="47" spans="2:13" ht="27.75" customHeight="1" x14ac:dyDescent="0.2">
      <c r="B47" s="1281"/>
      <c r="C47" s="1282"/>
      <c r="D47" s="110"/>
      <c r="E47" s="1295" t="s">
        <v>37</v>
      </c>
      <c r="F47" s="1296"/>
      <c r="G47" s="1296"/>
      <c r="H47" s="1297"/>
      <c r="I47" s="106" t="s">
        <v>525</v>
      </c>
      <c r="J47" s="107" t="s">
        <v>525</v>
      </c>
      <c r="K47" s="107" t="s">
        <v>525</v>
      </c>
      <c r="L47" s="107" t="s">
        <v>525</v>
      </c>
      <c r="M47" s="108" t="s">
        <v>525</v>
      </c>
    </row>
    <row r="48" spans="2:13" ht="27.75" customHeight="1" x14ac:dyDescent="0.2">
      <c r="B48" s="1281"/>
      <c r="C48" s="1282"/>
      <c r="D48" s="105"/>
      <c r="E48" s="1285" t="s">
        <v>38</v>
      </c>
      <c r="F48" s="1285"/>
      <c r="G48" s="1285"/>
      <c r="H48" s="1286"/>
      <c r="I48" s="106" t="s">
        <v>525</v>
      </c>
      <c r="J48" s="107" t="s">
        <v>525</v>
      </c>
      <c r="K48" s="107" t="s">
        <v>525</v>
      </c>
      <c r="L48" s="107" t="s">
        <v>525</v>
      </c>
      <c r="M48" s="108" t="s">
        <v>525</v>
      </c>
    </row>
    <row r="49" spans="2:13" ht="27.75" customHeight="1" x14ac:dyDescent="0.2">
      <c r="B49" s="1283"/>
      <c r="C49" s="1284"/>
      <c r="D49" s="105"/>
      <c r="E49" s="1285" t="s">
        <v>39</v>
      </c>
      <c r="F49" s="1285"/>
      <c r="G49" s="1285"/>
      <c r="H49" s="1286"/>
      <c r="I49" s="106" t="s">
        <v>525</v>
      </c>
      <c r="J49" s="107" t="s">
        <v>525</v>
      </c>
      <c r="K49" s="107" t="s">
        <v>525</v>
      </c>
      <c r="L49" s="107" t="s">
        <v>525</v>
      </c>
      <c r="M49" s="108" t="s">
        <v>525</v>
      </c>
    </row>
    <row r="50" spans="2:13" ht="27.75" customHeight="1" x14ac:dyDescent="0.2">
      <c r="B50" s="1279" t="s">
        <v>40</v>
      </c>
      <c r="C50" s="1280"/>
      <c r="D50" s="111"/>
      <c r="E50" s="1285" t="s">
        <v>41</v>
      </c>
      <c r="F50" s="1285"/>
      <c r="G50" s="1285"/>
      <c r="H50" s="1286"/>
      <c r="I50" s="106">
        <v>15128</v>
      </c>
      <c r="J50" s="107">
        <v>13385</v>
      </c>
      <c r="K50" s="107">
        <v>17386</v>
      </c>
      <c r="L50" s="107">
        <v>18732</v>
      </c>
      <c r="M50" s="108">
        <v>22511</v>
      </c>
    </row>
    <row r="51" spans="2:13" ht="27.75" customHeight="1" x14ac:dyDescent="0.2">
      <c r="B51" s="1281"/>
      <c r="C51" s="1282"/>
      <c r="D51" s="105"/>
      <c r="E51" s="1285" t="s">
        <v>42</v>
      </c>
      <c r="F51" s="1285"/>
      <c r="G51" s="1285"/>
      <c r="H51" s="1286"/>
      <c r="I51" s="106">
        <v>28119</v>
      </c>
      <c r="J51" s="107">
        <v>28076</v>
      </c>
      <c r="K51" s="107">
        <v>31125</v>
      </c>
      <c r="L51" s="107">
        <v>32191</v>
      </c>
      <c r="M51" s="108">
        <v>31561</v>
      </c>
    </row>
    <row r="52" spans="2:13" ht="27.75" customHeight="1" x14ac:dyDescent="0.2">
      <c r="B52" s="1283"/>
      <c r="C52" s="1284"/>
      <c r="D52" s="105"/>
      <c r="E52" s="1285" t="s">
        <v>43</v>
      </c>
      <c r="F52" s="1285"/>
      <c r="G52" s="1285"/>
      <c r="H52" s="1286"/>
      <c r="I52" s="106">
        <v>262084</v>
      </c>
      <c r="J52" s="107">
        <v>272313</v>
      </c>
      <c r="K52" s="107">
        <v>297204</v>
      </c>
      <c r="L52" s="107">
        <v>327057</v>
      </c>
      <c r="M52" s="108">
        <v>347856</v>
      </c>
    </row>
    <row r="53" spans="2:13" ht="27.75" customHeight="1" thickBot="1" x14ac:dyDescent="0.25">
      <c r="B53" s="1287" t="s">
        <v>44</v>
      </c>
      <c r="C53" s="1288"/>
      <c r="D53" s="112"/>
      <c r="E53" s="1289" t="s">
        <v>45</v>
      </c>
      <c r="F53" s="1289"/>
      <c r="G53" s="1289"/>
      <c r="H53" s="1290"/>
      <c r="I53" s="113">
        <v>171262</v>
      </c>
      <c r="J53" s="114">
        <v>174718</v>
      </c>
      <c r="K53" s="114">
        <v>174704</v>
      </c>
      <c r="L53" s="114">
        <v>215831</v>
      </c>
      <c r="M53" s="115">
        <v>199261</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JAsQSs2S/lj/fCe9CdgRaSvnRekX/+4BeJ+PRulGoXvoRbb9M3W3j62rcZzuljVpr/5XbzAvQy6cUa9fjKS+A==" saltValue="ILxM9ObNx0FSoKYM+LHxxw==" spinCount="100000" sheet="1" objects="1" scenarios="1"/>
  <customSheetViews>
    <customSheetView guid="{E66EC7B0-393F-497E-BD75-9F504DAB1E87}" showGridLines="0" fitToPage="1" hiddenRows="1" hiddenColumns="1" topLeftCell="A36">
      <rowBreaks count="1" manualBreakCount="1">
        <brk id="58" max="15" man="1"/>
      </rowBreaks>
      <pageMargins left="0" right="0" top="0.19685039370078741" bottom="0" header="0" footer="0"/>
      <printOptions horizontalCentered="1"/>
      <pageSetup paperSize="9" scale="57"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568</v>
      </c>
      <c r="G54" s="124" t="s">
        <v>569</v>
      </c>
      <c r="H54" s="125" t="s">
        <v>570</v>
      </c>
    </row>
    <row r="55" spans="2:8" ht="52.5" customHeight="1" x14ac:dyDescent="0.2">
      <c r="B55" s="126"/>
      <c r="C55" s="1306" t="s">
        <v>48</v>
      </c>
      <c r="D55" s="1306"/>
      <c r="E55" s="1307"/>
      <c r="F55" s="127">
        <v>7090</v>
      </c>
      <c r="G55" s="127">
        <v>4775</v>
      </c>
      <c r="H55" s="128">
        <v>4780</v>
      </c>
    </row>
    <row r="56" spans="2:8" ht="52.5" customHeight="1" x14ac:dyDescent="0.2">
      <c r="B56" s="129"/>
      <c r="C56" s="1308" t="s">
        <v>49</v>
      </c>
      <c r="D56" s="1308"/>
      <c r="E56" s="1309"/>
      <c r="F56" s="130">
        <v>5387</v>
      </c>
      <c r="G56" s="130">
        <v>5387</v>
      </c>
      <c r="H56" s="131">
        <v>5387</v>
      </c>
    </row>
    <row r="57" spans="2:8" ht="53.25" customHeight="1" x14ac:dyDescent="0.2">
      <c r="B57" s="129"/>
      <c r="C57" s="1310" t="s">
        <v>50</v>
      </c>
      <c r="D57" s="1310"/>
      <c r="E57" s="1311"/>
      <c r="F57" s="132">
        <v>4618</v>
      </c>
      <c r="G57" s="132">
        <v>8638</v>
      </c>
      <c r="H57" s="133">
        <v>12382</v>
      </c>
    </row>
    <row r="58" spans="2:8" ht="45.75" customHeight="1" x14ac:dyDescent="0.2">
      <c r="B58" s="134"/>
      <c r="C58" s="1298" t="s">
        <v>610</v>
      </c>
      <c r="D58" s="1299"/>
      <c r="E58" s="1300"/>
      <c r="F58" s="135">
        <v>2553</v>
      </c>
      <c r="G58" s="135">
        <v>3762</v>
      </c>
      <c r="H58" s="136">
        <v>4819</v>
      </c>
    </row>
    <row r="59" spans="2:8" ht="45.75" customHeight="1" x14ac:dyDescent="0.2">
      <c r="B59" s="134"/>
      <c r="C59" s="1298" t="s">
        <v>611</v>
      </c>
      <c r="D59" s="1299"/>
      <c r="E59" s="1300"/>
      <c r="F59" s="135" t="s">
        <v>596</v>
      </c>
      <c r="G59" s="135">
        <v>2783</v>
      </c>
      <c r="H59" s="136">
        <v>2224</v>
      </c>
    </row>
    <row r="60" spans="2:8" ht="45.75" customHeight="1" x14ac:dyDescent="0.2">
      <c r="B60" s="134"/>
      <c r="C60" s="1298" t="s">
        <v>612</v>
      </c>
      <c r="D60" s="1299"/>
      <c r="E60" s="1300"/>
      <c r="F60" s="135">
        <v>600</v>
      </c>
      <c r="G60" s="135">
        <v>596</v>
      </c>
      <c r="H60" s="136">
        <v>592</v>
      </c>
    </row>
    <row r="61" spans="2:8" ht="45.75" customHeight="1" x14ac:dyDescent="0.2">
      <c r="B61" s="134"/>
      <c r="C61" s="1298" t="s">
        <v>613</v>
      </c>
      <c r="D61" s="1299"/>
      <c r="E61" s="1300"/>
      <c r="F61" s="135">
        <v>565</v>
      </c>
      <c r="G61" s="135">
        <v>559</v>
      </c>
      <c r="H61" s="136">
        <v>542</v>
      </c>
    </row>
    <row r="62" spans="2:8" ht="45.75" customHeight="1" thickBot="1" x14ac:dyDescent="0.25">
      <c r="B62" s="137"/>
      <c r="C62" s="1301" t="s">
        <v>614</v>
      </c>
      <c r="D62" s="1302"/>
      <c r="E62" s="1303"/>
      <c r="F62" s="138" t="s">
        <v>596</v>
      </c>
      <c r="G62" s="138" t="s">
        <v>596</v>
      </c>
      <c r="H62" s="139">
        <v>3300</v>
      </c>
    </row>
    <row r="63" spans="2:8" ht="52.5" customHeight="1" thickBot="1" x14ac:dyDescent="0.25">
      <c r="B63" s="140"/>
      <c r="C63" s="1304" t="s">
        <v>51</v>
      </c>
      <c r="D63" s="1304"/>
      <c r="E63" s="1305"/>
      <c r="F63" s="141">
        <v>17095</v>
      </c>
      <c r="G63" s="141">
        <v>18799</v>
      </c>
      <c r="H63" s="142">
        <v>22549</v>
      </c>
    </row>
    <row r="64" spans="2:8" ht="15" customHeight="1" x14ac:dyDescent="0.2"/>
    <row r="65" ht="0" hidden="1" customHeight="1" x14ac:dyDescent="0.2"/>
    <row r="66" ht="0" hidden="1" customHeight="1" x14ac:dyDescent="0.2"/>
  </sheetData>
  <sheetProtection algorithmName="SHA-512" hashValue="wffNDHnojvw037v5vUPG5HnbyHJmChsyw7FZJkYWEcc9A4ikte1YF29Yhn7hpdrGwFrdSYvaS3U/i6sgdc7H1g==" saltValue="escPWRdtJUBZhxcE6hy7bw==" spinCount="100000" sheet="1" objects="1" scenarios="1"/>
  <customSheetViews>
    <customSheetView guid="{E66EC7B0-393F-497E-BD75-9F504DAB1E87}" scale="70" showGridLines="0" fitToPage="1" hiddenRows="1" hiddenColumns="1" topLeftCell="A38">
      <selection activeCell="J26" sqref="J26"/>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59" orientation="landscape" verticalDpi="300" r:id="rId2"/>
  <headerFooter alignWithMargins="0">
    <oddFooter>&amp;C&amp;P/&amp;N</oddFooter>
  </headerFooter>
  <rowBreaks count="1" manualBreakCount="1">
    <brk id="65" max="15"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23BB1-6E7E-4EFC-9CC4-BCD58C188013}">
  <sheetPr>
    <pageSetUpPr fitToPage="1"/>
  </sheetPr>
  <dimension ref="A1:WZM191"/>
  <sheetViews>
    <sheetView showGridLines="0" zoomScale="70" zoomScaleNormal="70" zoomScaleSheetLayoutView="55" workbookViewId="0">
      <selection activeCell="AN70" sqref="AN70"/>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616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617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25" t="s">
        <v>618</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ht="13" x14ac:dyDescent="0.2">
      <c r="B44" s="394"/>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ht="13" x14ac:dyDescent="0.2">
      <c r="B45" s="394"/>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ht="13" x14ac:dyDescent="0.2">
      <c r="B46" s="394"/>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ht="13" x14ac:dyDescent="0.2">
      <c r="B47" s="394"/>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619</v>
      </c>
    </row>
    <row r="50" spans="1:109" ht="13" x14ac:dyDescent="0.2">
      <c r="B50" s="394"/>
      <c r="G50" s="1318"/>
      <c r="H50" s="1318"/>
      <c r="I50" s="1318"/>
      <c r="J50" s="1318"/>
      <c r="K50" s="404"/>
      <c r="L50" s="404"/>
      <c r="M50" s="405"/>
      <c r="N50" s="40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566</v>
      </c>
      <c r="BQ50" s="1317"/>
      <c r="BR50" s="1317"/>
      <c r="BS50" s="1317"/>
      <c r="BT50" s="1317"/>
      <c r="BU50" s="1317"/>
      <c r="BV50" s="1317"/>
      <c r="BW50" s="1317"/>
      <c r="BX50" s="1317" t="s">
        <v>567</v>
      </c>
      <c r="BY50" s="1317"/>
      <c r="BZ50" s="1317"/>
      <c r="CA50" s="1317"/>
      <c r="CB50" s="1317"/>
      <c r="CC50" s="1317"/>
      <c r="CD50" s="1317"/>
      <c r="CE50" s="1317"/>
      <c r="CF50" s="1317" t="s">
        <v>568</v>
      </c>
      <c r="CG50" s="1317"/>
      <c r="CH50" s="1317"/>
      <c r="CI50" s="1317"/>
      <c r="CJ50" s="1317"/>
      <c r="CK50" s="1317"/>
      <c r="CL50" s="1317"/>
      <c r="CM50" s="1317"/>
      <c r="CN50" s="1317" t="s">
        <v>569</v>
      </c>
      <c r="CO50" s="1317"/>
      <c r="CP50" s="1317"/>
      <c r="CQ50" s="1317"/>
      <c r="CR50" s="1317"/>
      <c r="CS50" s="1317"/>
      <c r="CT50" s="1317"/>
      <c r="CU50" s="1317"/>
      <c r="CV50" s="1317" t="s">
        <v>570</v>
      </c>
      <c r="CW50" s="1317"/>
      <c r="CX50" s="1317"/>
      <c r="CY50" s="1317"/>
      <c r="CZ50" s="1317"/>
      <c r="DA50" s="1317"/>
      <c r="DB50" s="1317"/>
      <c r="DC50" s="1317"/>
    </row>
    <row r="51" spans="1:109" ht="13.5" customHeight="1" x14ac:dyDescent="0.2">
      <c r="B51" s="394"/>
      <c r="G51" s="1320"/>
      <c r="H51" s="1320"/>
      <c r="I51" s="1334"/>
      <c r="J51" s="1334"/>
      <c r="K51" s="1319"/>
      <c r="L51" s="1319"/>
      <c r="M51" s="1319"/>
      <c r="N51" s="1319"/>
      <c r="AM51" s="403"/>
      <c r="AN51" s="1315" t="s">
        <v>620</v>
      </c>
      <c r="AO51" s="1315"/>
      <c r="AP51" s="1315"/>
      <c r="AQ51" s="1315"/>
      <c r="AR51" s="1315"/>
      <c r="AS51" s="1315"/>
      <c r="AT51" s="1315"/>
      <c r="AU51" s="1315"/>
      <c r="AV51" s="1315"/>
      <c r="AW51" s="1315"/>
      <c r="AX51" s="1315"/>
      <c r="AY51" s="1315"/>
      <c r="AZ51" s="1315"/>
      <c r="BA51" s="1315"/>
      <c r="BB51" s="1315" t="s">
        <v>621</v>
      </c>
      <c r="BC51" s="1315"/>
      <c r="BD51" s="1315"/>
      <c r="BE51" s="1315"/>
      <c r="BF51" s="1315"/>
      <c r="BG51" s="1315"/>
      <c r="BH51" s="1315"/>
      <c r="BI51" s="1315"/>
      <c r="BJ51" s="1315"/>
      <c r="BK51" s="1315"/>
      <c r="BL51" s="1315"/>
      <c r="BM51" s="1315"/>
      <c r="BN51" s="1315"/>
      <c r="BO51" s="1315"/>
      <c r="BP51" s="1324"/>
      <c r="BQ51" s="1312"/>
      <c r="BR51" s="1312"/>
      <c r="BS51" s="1312"/>
      <c r="BT51" s="1312"/>
      <c r="BU51" s="1312"/>
      <c r="BV51" s="1312"/>
      <c r="BW51" s="1312"/>
      <c r="BX51" s="1312">
        <v>125.5</v>
      </c>
      <c r="BY51" s="1312"/>
      <c r="BZ51" s="1312"/>
      <c r="CA51" s="1312"/>
      <c r="CB51" s="1312"/>
      <c r="CC51" s="1312"/>
      <c r="CD51" s="1312"/>
      <c r="CE51" s="1312"/>
      <c r="CF51" s="1312">
        <v>124</v>
      </c>
      <c r="CG51" s="1312"/>
      <c r="CH51" s="1312"/>
      <c r="CI51" s="1312"/>
      <c r="CJ51" s="1312"/>
      <c r="CK51" s="1312"/>
      <c r="CL51" s="1312"/>
      <c r="CM51" s="1312"/>
      <c r="CN51" s="1312">
        <v>127.8</v>
      </c>
      <c r="CO51" s="1312"/>
      <c r="CP51" s="1312"/>
      <c r="CQ51" s="1312"/>
      <c r="CR51" s="1312"/>
      <c r="CS51" s="1312"/>
      <c r="CT51" s="1312"/>
      <c r="CU51" s="1312"/>
      <c r="CV51" s="1312">
        <v>116.6</v>
      </c>
      <c r="CW51" s="1312"/>
      <c r="CX51" s="1312"/>
      <c r="CY51" s="1312"/>
      <c r="CZ51" s="1312"/>
      <c r="DA51" s="1312"/>
      <c r="DB51" s="1312"/>
      <c r="DC51" s="1312"/>
    </row>
    <row r="52" spans="1:109" ht="13" x14ac:dyDescent="0.2">
      <c r="B52" s="394"/>
      <c r="G52" s="1320"/>
      <c r="H52" s="1320"/>
      <c r="I52" s="1334"/>
      <c r="J52" s="1334"/>
      <c r="K52" s="1319"/>
      <c r="L52" s="1319"/>
      <c r="M52" s="1319"/>
      <c r="N52" s="1319"/>
      <c r="AM52" s="403"/>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402"/>
      <c r="B53" s="394"/>
      <c r="G53" s="1320"/>
      <c r="H53" s="1320"/>
      <c r="I53" s="1318"/>
      <c r="J53" s="1318"/>
      <c r="K53" s="1319"/>
      <c r="L53" s="1319"/>
      <c r="M53" s="1319"/>
      <c r="N53" s="1319"/>
      <c r="AM53" s="403"/>
      <c r="AN53" s="1315"/>
      <c r="AO53" s="1315"/>
      <c r="AP53" s="1315"/>
      <c r="AQ53" s="1315"/>
      <c r="AR53" s="1315"/>
      <c r="AS53" s="1315"/>
      <c r="AT53" s="1315"/>
      <c r="AU53" s="1315"/>
      <c r="AV53" s="1315"/>
      <c r="AW53" s="1315"/>
      <c r="AX53" s="1315"/>
      <c r="AY53" s="1315"/>
      <c r="AZ53" s="1315"/>
      <c r="BA53" s="1315"/>
      <c r="BB53" s="1315" t="s">
        <v>622</v>
      </c>
      <c r="BC53" s="1315"/>
      <c r="BD53" s="1315"/>
      <c r="BE53" s="1315"/>
      <c r="BF53" s="1315"/>
      <c r="BG53" s="1315"/>
      <c r="BH53" s="1315"/>
      <c r="BI53" s="1315"/>
      <c r="BJ53" s="1315"/>
      <c r="BK53" s="1315"/>
      <c r="BL53" s="1315"/>
      <c r="BM53" s="1315"/>
      <c r="BN53" s="1315"/>
      <c r="BO53" s="1315"/>
      <c r="BP53" s="1324"/>
      <c r="BQ53" s="1312"/>
      <c r="BR53" s="1312"/>
      <c r="BS53" s="1312"/>
      <c r="BT53" s="1312"/>
      <c r="BU53" s="1312"/>
      <c r="BV53" s="1312"/>
      <c r="BW53" s="1312"/>
      <c r="BX53" s="1312">
        <v>56.4</v>
      </c>
      <c r="BY53" s="1312"/>
      <c r="BZ53" s="1312"/>
      <c r="CA53" s="1312"/>
      <c r="CB53" s="1312"/>
      <c r="CC53" s="1312"/>
      <c r="CD53" s="1312"/>
      <c r="CE53" s="1312"/>
      <c r="CF53" s="1312">
        <v>56.8</v>
      </c>
      <c r="CG53" s="1312"/>
      <c r="CH53" s="1312"/>
      <c r="CI53" s="1312"/>
      <c r="CJ53" s="1312"/>
      <c r="CK53" s="1312"/>
      <c r="CL53" s="1312"/>
      <c r="CM53" s="1312"/>
      <c r="CN53" s="1312">
        <v>59.9</v>
      </c>
      <c r="CO53" s="1312"/>
      <c r="CP53" s="1312"/>
      <c r="CQ53" s="1312"/>
      <c r="CR53" s="1312"/>
      <c r="CS53" s="1312"/>
      <c r="CT53" s="1312"/>
      <c r="CU53" s="1312"/>
      <c r="CV53" s="1312">
        <v>59.2</v>
      </c>
      <c r="CW53" s="1312"/>
      <c r="CX53" s="1312"/>
      <c r="CY53" s="1312"/>
      <c r="CZ53" s="1312"/>
      <c r="DA53" s="1312"/>
      <c r="DB53" s="1312"/>
      <c r="DC53" s="1312"/>
    </row>
    <row r="54" spans="1:109" ht="13" x14ac:dyDescent="0.2">
      <c r="A54" s="402"/>
      <c r="B54" s="394"/>
      <c r="G54" s="1320"/>
      <c r="H54" s="1320"/>
      <c r="I54" s="1318"/>
      <c r="J54" s="1318"/>
      <c r="K54" s="1319"/>
      <c r="L54" s="1319"/>
      <c r="M54" s="1319"/>
      <c r="N54" s="1319"/>
      <c r="AM54" s="403"/>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402"/>
      <c r="B55" s="394"/>
      <c r="G55" s="1318"/>
      <c r="H55" s="1318"/>
      <c r="I55" s="1318"/>
      <c r="J55" s="1318"/>
      <c r="K55" s="1319"/>
      <c r="L55" s="1319"/>
      <c r="M55" s="1319"/>
      <c r="N55" s="1319"/>
      <c r="AN55" s="1317" t="s">
        <v>623</v>
      </c>
      <c r="AO55" s="1317"/>
      <c r="AP55" s="1317"/>
      <c r="AQ55" s="1317"/>
      <c r="AR55" s="1317"/>
      <c r="AS55" s="1317"/>
      <c r="AT55" s="1317"/>
      <c r="AU55" s="1317"/>
      <c r="AV55" s="1317"/>
      <c r="AW55" s="1317"/>
      <c r="AX55" s="1317"/>
      <c r="AY55" s="1317"/>
      <c r="AZ55" s="1317"/>
      <c r="BA55" s="1317"/>
      <c r="BB55" s="1315" t="s">
        <v>621</v>
      </c>
      <c r="BC55" s="1315"/>
      <c r="BD55" s="1315"/>
      <c r="BE55" s="1315"/>
      <c r="BF55" s="1315"/>
      <c r="BG55" s="1315"/>
      <c r="BH55" s="1315"/>
      <c r="BI55" s="1315"/>
      <c r="BJ55" s="1315"/>
      <c r="BK55" s="1315"/>
      <c r="BL55" s="1315"/>
      <c r="BM55" s="1315"/>
      <c r="BN55" s="1315"/>
      <c r="BO55" s="1315"/>
      <c r="BP55" s="1324"/>
      <c r="BQ55" s="1312"/>
      <c r="BR55" s="1312"/>
      <c r="BS55" s="1312"/>
      <c r="BT55" s="1312"/>
      <c r="BU55" s="1312"/>
      <c r="BV55" s="1312"/>
      <c r="BW55" s="1312"/>
      <c r="BX55" s="1312">
        <v>124.2</v>
      </c>
      <c r="BY55" s="1312"/>
      <c r="BZ55" s="1312"/>
      <c r="CA55" s="1312"/>
      <c r="CB55" s="1312"/>
      <c r="CC55" s="1312"/>
      <c r="CD55" s="1312"/>
      <c r="CE55" s="1312"/>
      <c r="CF55" s="1312">
        <v>115.7</v>
      </c>
      <c r="CG55" s="1312"/>
      <c r="CH55" s="1312"/>
      <c r="CI55" s="1312"/>
      <c r="CJ55" s="1312"/>
      <c r="CK55" s="1312"/>
      <c r="CL55" s="1312"/>
      <c r="CM55" s="1312"/>
      <c r="CN55" s="1312">
        <v>106</v>
      </c>
      <c r="CO55" s="1312"/>
      <c r="CP55" s="1312"/>
      <c r="CQ55" s="1312"/>
      <c r="CR55" s="1312"/>
      <c r="CS55" s="1312"/>
      <c r="CT55" s="1312"/>
      <c r="CU55" s="1312"/>
      <c r="CV55" s="1312">
        <v>97.6</v>
      </c>
      <c r="CW55" s="1312"/>
      <c r="CX55" s="1312"/>
      <c r="CY55" s="1312"/>
      <c r="CZ55" s="1312"/>
      <c r="DA55" s="1312"/>
      <c r="DB55" s="1312"/>
      <c r="DC55" s="1312"/>
    </row>
    <row r="56" spans="1:109" ht="13" x14ac:dyDescent="0.2">
      <c r="A56" s="402"/>
      <c r="B56" s="394"/>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2" customFormat="1" ht="13" x14ac:dyDescent="0.2">
      <c r="B57" s="406"/>
      <c r="G57" s="1318"/>
      <c r="H57" s="1318"/>
      <c r="I57" s="1313"/>
      <c r="J57" s="1313"/>
      <c r="K57" s="1319"/>
      <c r="L57" s="1319"/>
      <c r="M57" s="1319"/>
      <c r="N57" s="1319"/>
      <c r="AM57" s="387"/>
      <c r="AN57" s="1317"/>
      <c r="AO57" s="1317"/>
      <c r="AP57" s="1317"/>
      <c r="AQ57" s="1317"/>
      <c r="AR57" s="1317"/>
      <c r="AS57" s="1317"/>
      <c r="AT57" s="1317"/>
      <c r="AU57" s="1317"/>
      <c r="AV57" s="1317"/>
      <c r="AW57" s="1317"/>
      <c r="AX57" s="1317"/>
      <c r="AY57" s="1317"/>
      <c r="AZ57" s="1317"/>
      <c r="BA57" s="1317"/>
      <c r="BB57" s="1315" t="s">
        <v>622</v>
      </c>
      <c r="BC57" s="1315"/>
      <c r="BD57" s="1315"/>
      <c r="BE57" s="1315"/>
      <c r="BF57" s="1315"/>
      <c r="BG57" s="1315"/>
      <c r="BH57" s="1315"/>
      <c r="BI57" s="1315"/>
      <c r="BJ57" s="1315"/>
      <c r="BK57" s="1315"/>
      <c r="BL57" s="1315"/>
      <c r="BM57" s="1315"/>
      <c r="BN57" s="1315"/>
      <c r="BO57" s="1315"/>
      <c r="BP57" s="1324"/>
      <c r="BQ57" s="1312"/>
      <c r="BR57" s="1312"/>
      <c r="BS57" s="1312"/>
      <c r="BT57" s="1312"/>
      <c r="BU57" s="1312"/>
      <c r="BV57" s="1312"/>
      <c r="BW57" s="1312"/>
      <c r="BX57" s="1312">
        <v>59.4</v>
      </c>
      <c r="BY57" s="1312"/>
      <c r="BZ57" s="1312"/>
      <c r="CA57" s="1312"/>
      <c r="CB57" s="1312"/>
      <c r="CC57" s="1312"/>
      <c r="CD57" s="1312"/>
      <c r="CE57" s="1312"/>
      <c r="CF57" s="1312">
        <v>61</v>
      </c>
      <c r="CG57" s="1312"/>
      <c r="CH57" s="1312"/>
      <c r="CI57" s="1312"/>
      <c r="CJ57" s="1312"/>
      <c r="CK57" s="1312"/>
      <c r="CL57" s="1312"/>
      <c r="CM57" s="1312"/>
      <c r="CN57" s="1312">
        <v>62</v>
      </c>
      <c r="CO57" s="1312"/>
      <c r="CP57" s="1312"/>
      <c r="CQ57" s="1312"/>
      <c r="CR57" s="1312"/>
      <c r="CS57" s="1312"/>
      <c r="CT57" s="1312"/>
      <c r="CU57" s="1312"/>
      <c r="CV57" s="1312">
        <v>62.8</v>
      </c>
      <c r="CW57" s="1312"/>
      <c r="CX57" s="1312"/>
      <c r="CY57" s="1312"/>
      <c r="CZ57" s="1312"/>
      <c r="DA57" s="1312"/>
      <c r="DB57" s="1312"/>
      <c r="DC57" s="1312"/>
      <c r="DD57" s="407"/>
      <c r="DE57" s="406"/>
    </row>
    <row r="58" spans="1:109" s="402" customFormat="1" ht="13" x14ac:dyDescent="0.2">
      <c r="A58" s="387"/>
      <c r="B58" s="406"/>
      <c r="G58" s="1318"/>
      <c r="H58" s="1318"/>
      <c r="I58" s="1313"/>
      <c r="J58" s="1313"/>
      <c r="K58" s="1319"/>
      <c r="L58" s="1319"/>
      <c r="M58" s="1319"/>
      <c r="N58" s="1319"/>
      <c r="AM58" s="387"/>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624</v>
      </c>
    </row>
    <row r="64" spans="1:109" ht="13" x14ac:dyDescent="0.2">
      <c r="B64" s="394"/>
      <c r="G64" s="401"/>
      <c r="I64" s="414"/>
      <c r="J64" s="414"/>
      <c r="K64" s="414"/>
      <c r="L64" s="414"/>
      <c r="M64" s="414"/>
      <c r="N64" s="415"/>
      <c r="AM64" s="401"/>
      <c r="AN64" s="401" t="s">
        <v>617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25" t="s">
        <v>625</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ht="13" x14ac:dyDescent="0.2">
      <c r="B66" s="394"/>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ht="13" x14ac:dyDescent="0.2">
      <c r="B67" s="394"/>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ht="13" x14ac:dyDescent="0.2">
      <c r="B68" s="394"/>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ht="13" x14ac:dyDescent="0.2">
      <c r="B69" s="394"/>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619</v>
      </c>
    </row>
    <row r="72" spans="2:107" ht="13" x14ac:dyDescent="0.2">
      <c r="B72" s="394"/>
      <c r="G72" s="1318"/>
      <c r="H72" s="1318"/>
      <c r="I72" s="1318"/>
      <c r="J72" s="1318"/>
      <c r="K72" s="404"/>
      <c r="L72" s="404"/>
      <c r="M72" s="405"/>
      <c r="N72" s="40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566</v>
      </c>
      <c r="BQ72" s="1317"/>
      <c r="BR72" s="1317"/>
      <c r="BS72" s="1317"/>
      <c r="BT72" s="1317"/>
      <c r="BU72" s="1317"/>
      <c r="BV72" s="1317"/>
      <c r="BW72" s="1317"/>
      <c r="BX72" s="1317" t="s">
        <v>567</v>
      </c>
      <c r="BY72" s="1317"/>
      <c r="BZ72" s="1317"/>
      <c r="CA72" s="1317"/>
      <c r="CB72" s="1317"/>
      <c r="CC72" s="1317"/>
      <c r="CD72" s="1317"/>
      <c r="CE72" s="1317"/>
      <c r="CF72" s="1317" t="s">
        <v>568</v>
      </c>
      <c r="CG72" s="1317"/>
      <c r="CH72" s="1317"/>
      <c r="CI72" s="1317"/>
      <c r="CJ72" s="1317"/>
      <c r="CK72" s="1317"/>
      <c r="CL72" s="1317"/>
      <c r="CM72" s="1317"/>
      <c r="CN72" s="1317" t="s">
        <v>569</v>
      </c>
      <c r="CO72" s="1317"/>
      <c r="CP72" s="1317"/>
      <c r="CQ72" s="1317"/>
      <c r="CR72" s="1317"/>
      <c r="CS72" s="1317"/>
      <c r="CT72" s="1317"/>
      <c r="CU72" s="1317"/>
      <c r="CV72" s="1317" t="s">
        <v>570</v>
      </c>
      <c r="CW72" s="1317"/>
      <c r="CX72" s="1317"/>
      <c r="CY72" s="1317"/>
      <c r="CZ72" s="1317"/>
      <c r="DA72" s="1317"/>
      <c r="DB72" s="1317"/>
      <c r="DC72" s="1317"/>
    </row>
    <row r="73" spans="2:107" ht="13" x14ac:dyDescent="0.2">
      <c r="B73" s="394"/>
      <c r="G73" s="1320"/>
      <c r="H73" s="1320"/>
      <c r="I73" s="1320"/>
      <c r="J73" s="1320"/>
      <c r="K73" s="1316"/>
      <c r="L73" s="1316"/>
      <c r="M73" s="1316"/>
      <c r="N73" s="1316"/>
      <c r="AM73" s="403"/>
      <c r="AN73" s="1315" t="s">
        <v>620</v>
      </c>
      <c r="AO73" s="1315"/>
      <c r="AP73" s="1315"/>
      <c r="AQ73" s="1315"/>
      <c r="AR73" s="1315"/>
      <c r="AS73" s="1315"/>
      <c r="AT73" s="1315"/>
      <c r="AU73" s="1315"/>
      <c r="AV73" s="1315"/>
      <c r="AW73" s="1315"/>
      <c r="AX73" s="1315"/>
      <c r="AY73" s="1315"/>
      <c r="AZ73" s="1315"/>
      <c r="BA73" s="1315"/>
      <c r="BB73" s="1315" t="s">
        <v>621</v>
      </c>
      <c r="BC73" s="1315"/>
      <c r="BD73" s="1315"/>
      <c r="BE73" s="1315"/>
      <c r="BF73" s="1315"/>
      <c r="BG73" s="1315"/>
      <c r="BH73" s="1315"/>
      <c r="BI73" s="1315"/>
      <c r="BJ73" s="1315"/>
      <c r="BK73" s="1315"/>
      <c r="BL73" s="1315"/>
      <c r="BM73" s="1315"/>
      <c r="BN73" s="1315"/>
      <c r="BO73" s="1315"/>
      <c r="BP73" s="1312">
        <v>122.4</v>
      </c>
      <c r="BQ73" s="1312"/>
      <c r="BR73" s="1312"/>
      <c r="BS73" s="1312"/>
      <c r="BT73" s="1312"/>
      <c r="BU73" s="1312"/>
      <c r="BV73" s="1312"/>
      <c r="BW73" s="1312"/>
      <c r="BX73" s="1312">
        <v>125.5</v>
      </c>
      <c r="BY73" s="1312"/>
      <c r="BZ73" s="1312"/>
      <c r="CA73" s="1312"/>
      <c r="CB73" s="1312"/>
      <c r="CC73" s="1312"/>
      <c r="CD73" s="1312"/>
      <c r="CE73" s="1312"/>
      <c r="CF73" s="1312">
        <v>124</v>
      </c>
      <c r="CG73" s="1312"/>
      <c r="CH73" s="1312"/>
      <c r="CI73" s="1312"/>
      <c r="CJ73" s="1312"/>
      <c r="CK73" s="1312"/>
      <c r="CL73" s="1312"/>
      <c r="CM73" s="1312"/>
      <c r="CN73" s="1312">
        <v>127.8</v>
      </c>
      <c r="CO73" s="1312"/>
      <c r="CP73" s="1312"/>
      <c r="CQ73" s="1312"/>
      <c r="CR73" s="1312"/>
      <c r="CS73" s="1312"/>
      <c r="CT73" s="1312"/>
      <c r="CU73" s="1312"/>
      <c r="CV73" s="1312">
        <v>116.6</v>
      </c>
      <c r="CW73" s="1312"/>
      <c r="CX73" s="1312"/>
      <c r="CY73" s="1312"/>
      <c r="CZ73" s="1312"/>
      <c r="DA73" s="1312"/>
      <c r="DB73" s="1312"/>
      <c r="DC73" s="1312"/>
    </row>
    <row r="74" spans="2:107" ht="13" x14ac:dyDescent="0.2">
      <c r="B74" s="394"/>
      <c r="G74" s="1320"/>
      <c r="H74" s="1320"/>
      <c r="I74" s="1320"/>
      <c r="J74" s="1320"/>
      <c r="K74" s="1316"/>
      <c r="L74" s="1316"/>
      <c r="M74" s="1316"/>
      <c r="N74" s="1316"/>
      <c r="AM74" s="403"/>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394"/>
      <c r="G75" s="1320"/>
      <c r="H75" s="1320"/>
      <c r="I75" s="1318"/>
      <c r="J75" s="1318"/>
      <c r="K75" s="1319"/>
      <c r="L75" s="1319"/>
      <c r="M75" s="1319"/>
      <c r="N75" s="1319"/>
      <c r="AM75" s="403"/>
      <c r="AN75" s="1315"/>
      <c r="AO75" s="1315"/>
      <c r="AP75" s="1315"/>
      <c r="AQ75" s="1315"/>
      <c r="AR75" s="1315"/>
      <c r="AS75" s="1315"/>
      <c r="AT75" s="1315"/>
      <c r="AU75" s="1315"/>
      <c r="AV75" s="1315"/>
      <c r="AW75" s="1315"/>
      <c r="AX75" s="1315"/>
      <c r="AY75" s="1315"/>
      <c r="AZ75" s="1315"/>
      <c r="BA75" s="1315"/>
      <c r="BB75" s="1315" t="s">
        <v>626</v>
      </c>
      <c r="BC75" s="1315"/>
      <c r="BD75" s="1315"/>
      <c r="BE75" s="1315"/>
      <c r="BF75" s="1315"/>
      <c r="BG75" s="1315"/>
      <c r="BH75" s="1315"/>
      <c r="BI75" s="1315"/>
      <c r="BJ75" s="1315"/>
      <c r="BK75" s="1315"/>
      <c r="BL75" s="1315"/>
      <c r="BM75" s="1315"/>
      <c r="BN75" s="1315"/>
      <c r="BO75" s="1315"/>
      <c r="BP75" s="1312">
        <v>9.9</v>
      </c>
      <c r="BQ75" s="1312"/>
      <c r="BR75" s="1312"/>
      <c r="BS75" s="1312"/>
      <c r="BT75" s="1312"/>
      <c r="BU75" s="1312"/>
      <c r="BV75" s="1312"/>
      <c r="BW75" s="1312"/>
      <c r="BX75" s="1312">
        <v>9.6</v>
      </c>
      <c r="BY75" s="1312"/>
      <c r="BZ75" s="1312"/>
      <c r="CA75" s="1312"/>
      <c r="CB75" s="1312"/>
      <c r="CC75" s="1312"/>
      <c r="CD75" s="1312"/>
      <c r="CE75" s="1312"/>
      <c r="CF75" s="1312">
        <v>9.3000000000000007</v>
      </c>
      <c r="CG75" s="1312"/>
      <c r="CH75" s="1312"/>
      <c r="CI75" s="1312"/>
      <c r="CJ75" s="1312"/>
      <c r="CK75" s="1312"/>
      <c r="CL75" s="1312"/>
      <c r="CM75" s="1312"/>
      <c r="CN75" s="1312">
        <v>8.8000000000000007</v>
      </c>
      <c r="CO75" s="1312"/>
      <c r="CP75" s="1312"/>
      <c r="CQ75" s="1312"/>
      <c r="CR75" s="1312"/>
      <c r="CS75" s="1312"/>
      <c r="CT75" s="1312"/>
      <c r="CU75" s="1312"/>
      <c r="CV75" s="1312">
        <v>7.7</v>
      </c>
      <c r="CW75" s="1312"/>
      <c r="CX75" s="1312"/>
      <c r="CY75" s="1312"/>
      <c r="CZ75" s="1312"/>
      <c r="DA75" s="1312"/>
      <c r="DB75" s="1312"/>
      <c r="DC75" s="1312"/>
    </row>
    <row r="76" spans="2:107" ht="13" x14ac:dyDescent="0.2">
      <c r="B76" s="394"/>
      <c r="G76" s="1320"/>
      <c r="H76" s="1320"/>
      <c r="I76" s="1318"/>
      <c r="J76" s="1318"/>
      <c r="K76" s="1319"/>
      <c r="L76" s="1319"/>
      <c r="M76" s="1319"/>
      <c r="N76" s="1319"/>
      <c r="AM76" s="403"/>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394"/>
      <c r="G77" s="1318"/>
      <c r="H77" s="1318"/>
      <c r="I77" s="1318"/>
      <c r="J77" s="1318"/>
      <c r="K77" s="1316"/>
      <c r="L77" s="1316"/>
      <c r="M77" s="1316"/>
      <c r="N77" s="1316"/>
      <c r="AN77" s="1317" t="s">
        <v>623</v>
      </c>
      <c r="AO77" s="1317"/>
      <c r="AP77" s="1317"/>
      <c r="AQ77" s="1317"/>
      <c r="AR77" s="1317"/>
      <c r="AS77" s="1317"/>
      <c r="AT77" s="1317"/>
      <c r="AU77" s="1317"/>
      <c r="AV77" s="1317"/>
      <c r="AW77" s="1317"/>
      <c r="AX77" s="1317"/>
      <c r="AY77" s="1317"/>
      <c r="AZ77" s="1317"/>
      <c r="BA77" s="1317"/>
      <c r="BB77" s="1315" t="s">
        <v>621</v>
      </c>
      <c r="BC77" s="1315"/>
      <c r="BD77" s="1315"/>
      <c r="BE77" s="1315"/>
      <c r="BF77" s="1315"/>
      <c r="BG77" s="1315"/>
      <c r="BH77" s="1315"/>
      <c r="BI77" s="1315"/>
      <c r="BJ77" s="1315"/>
      <c r="BK77" s="1315"/>
      <c r="BL77" s="1315"/>
      <c r="BM77" s="1315"/>
      <c r="BN77" s="1315"/>
      <c r="BO77" s="1315"/>
      <c r="BP77" s="1312">
        <v>132.4</v>
      </c>
      <c r="BQ77" s="1312"/>
      <c r="BR77" s="1312"/>
      <c r="BS77" s="1312"/>
      <c r="BT77" s="1312"/>
      <c r="BU77" s="1312"/>
      <c r="BV77" s="1312"/>
      <c r="BW77" s="1312"/>
      <c r="BX77" s="1312">
        <v>124.2</v>
      </c>
      <c r="BY77" s="1312"/>
      <c r="BZ77" s="1312"/>
      <c r="CA77" s="1312"/>
      <c r="CB77" s="1312"/>
      <c r="CC77" s="1312"/>
      <c r="CD77" s="1312"/>
      <c r="CE77" s="1312"/>
      <c r="CF77" s="1312">
        <v>115.7</v>
      </c>
      <c r="CG77" s="1312"/>
      <c r="CH77" s="1312"/>
      <c r="CI77" s="1312"/>
      <c r="CJ77" s="1312"/>
      <c r="CK77" s="1312"/>
      <c r="CL77" s="1312"/>
      <c r="CM77" s="1312"/>
      <c r="CN77" s="1312">
        <v>106</v>
      </c>
      <c r="CO77" s="1312"/>
      <c r="CP77" s="1312"/>
      <c r="CQ77" s="1312"/>
      <c r="CR77" s="1312"/>
      <c r="CS77" s="1312"/>
      <c r="CT77" s="1312"/>
      <c r="CU77" s="1312"/>
      <c r="CV77" s="1312">
        <v>97.6</v>
      </c>
      <c r="CW77" s="1312"/>
      <c r="CX77" s="1312"/>
      <c r="CY77" s="1312"/>
      <c r="CZ77" s="1312"/>
      <c r="DA77" s="1312"/>
      <c r="DB77" s="1312"/>
      <c r="DC77" s="1312"/>
    </row>
    <row r="78" spans="2:107" ht="13" x14ac:dyDescent="0.2">
      <c r="B78" s="394"/>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394"/>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626</v>
      </c>
      <c r="BC79" s="1315"/>
      <c r="BD79" s="1315"/>
      <c r="BE79" s="1315"/>
      <c r="BF79" s="1315"/>
      <c r="BG79" s="1315"/>
      <c r="BH79" s="1315"/>
      <c r="BI79" s="1315"/>
      <c r="BJ79" s="1315"/>
      <c r="BK79" s="1315"/>
      <c r="BL79" s="1315"/>
      <c r="BM79" s="1315"/>
      <c r="BN79" s="1315"/>
      <c r="BO79" s="1315"/>
      <c r="BP79" s="1312">
        <v>11.2</v>
      </c>
      <c r="BQ79" s="1312"/>
      <c r="BR79" s="1312"/>
      <c r="BS79" s="1312"/>
      <c r="BT79" s="1312"/>
      <c r="BU79" s="1312"/>
      <c r="BV79" s="1312"/>
      <c r="BW79" s="1312"/>
      <c r="BX79" s="1312">
        <v>10.9</v>
      </c>
      <c r="BY79" s="1312"/>
      <c r="BZ79" s="1312"/>
      <c r="CA79" s="1312"/>
      <c r="CB79" s="1312"/>
      <c r="CC79" s="1312"/>
      <c r="CD79" s="1312"/>
      <c r="CE79" s="1312"/>
      <c r="CF79" s="1312">
        <v>10.3</v>
      </c>
      <c r="CG79" s="1312"/>
      <c r="CH79" s="1312"/>
      <c r="CI79" s="1312"/>
      <c r="CJ79" s="1312"/>
      <c r="CK79" s="1312"/>
      <c r="CL79" s="1312"/>
      <c r="CM79" s="1312"/>
      <c r="CN79" s="1312">
        <v>9</v>
      </c>
      <c r="CO79" s="1312"/>
      <c r="CP79" s="1312"/>
      <c r="CQ79" s="1312"/>
      <c r="CR79" s="1312"/>
      <c r="CS79" s="1312"/>
      <c r="CT79" s="1312"/>
      <c r="CU79" s="1312"/>
      <c r="CV79" s="1312">
        <v>8</v>
      </c>
      <c r="CW79" s="1312"/>
      <c r="CX79" s="1312"/>
      <c r="CY79" s="1312"/>
      <c r="CZ79" s="1312"/>
      <c r="DA79" s="1312"/>
      <c r="DB79" s="1312"/>
      <c r="DC79" s="1312"/>
    </row>
    <row r="80" spans="2:107" ht="13" x14ac:dyDescent="0.2">
      <c r="B80" s="394"/>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ad1sCrR/yxORix1ByCoaVeICMfhqCMOW/IEiNoUXxXbSek9K4joDtHSWPvOGg8ZkN/yToqQuXkYzw3gcjDWLFw==" saltValue="FRsd7pKk331I7C3dAlcb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A9838-28B7-4E01-B1A4-3404C65B0D33}">
  <sheetPr>
    <pageSetUpPr fitToPage="1"/>
  </sheetPr>
  <dimension ref="A1:DR135"/>
  <sheetViews>
    <sheetView showGridLines="0" topLeftCell="A64" zoomScale="55" zoomScaleNormal="55" zoomScaleSheetLayoutView="70" workbookViewId="0">
      <selection activeCell="AN70" sqref="AN70"/>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BEVBKhRlOXQ1ab2hOTBpH3uNvt/XA/hKgrmXNETtFkbmD1iNisDhgEinDrnuDu9aTaJkZWbFn7CokivniOZeQ==" saltValue="ZW7wSzy7iGpw+Mh6mUPJ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1F627-1F30-45CC-9230-D89162AD2860}">
  <sheetPr>
    <pageSetUpPr fitToPage="1"/>
  </sheetPr>
  <dimension ref="A1:DR135"/>
  <sheetViews>
    <sheetView showGridLines="0" topLeftCell="A85" zoomScaleNormal="100" zoomScaleSheetLayoutView="55" workbookViewId="0">
      <selection activeCell="AN70" sqref="AN70"/>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1uoqs3IMFRufX7Ry5hpTg70fb7cVbdwU1PJJYMhfxy4uswyEcLQ464qTHHbg30Y+PfeN76xB++OUoGe5SVm2A==" saltValue="67WOpBO8vnhcHe3Y2aBg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563</v>
      </c>
      <c r="G2" s="156"/>
      <c r="H2" s="157"/>
    </row>
    <row r="3" spans="1:8" x14ac:dyDescent="0.2">
      <c r="A3" s="153" t="s">
        <v>556</v>
      </c>
      <c r="B3" s="158"/>
      <c r="C3" s="159"/>
      <c r="D3" s="160">
        <v>59595</v>
      </c>
      <c r="E3" s="161"/>
      <c r="F3" s="162">
        <v>53572</v>
      </c>
      <c r="G3" s="163"/>
      <c r="H3" s="164"/>
    </row>
    <row r="4" spans="1:8" x14ac:dyDescent="0.2">
      <c r="A4" s="165"/>
      <c r="B4" s="166"/>
      <c r="C4" s="167"/>
      <c r="D4" s="168">
        <v>26221</v>
      </c>
      <c r="E4" s="169"/>
      <c r="F4" s="170">
        <v>25259</v>
      </c>
      <c r="G4" s="171"/>
      <c r="H4" s="172"/>
    </row>
    <row r="5" spans="1:8" x14ac:dyDescent="0.2">
      <c r="A5" s="153" t="s">
        <v>558</v>
      </c>
      <c r="B5" s="158"/>
      <c r="C5" s="159"/>
      <c r="D5" s="160">
        <v>65964</v>
      </c>
      <c r="E5" s="161"/>
      <c r="F5" s="162">
        <v>51898</v>
      </c>
      <c r="G5" s="163"/>
      <c r="H5" s="164"/>
    </row>
    <row r="6" spans="1:8" x14ac:dyDescent="0.2">
      <c r="A6" s="165"/>
      <c r="B6" s="166"/>
      <c r="C6" s="167"/>
      <c r="D6" s="168">
        <v>24882</v>
      </c>
      <c r="E6" s="169"/>
      <c r="F6" s="170">
        <v>25986</v>
      </c>
      <c r="G6" s="171"/>
      <c r="H6" s="172"/>
    </row>
    <row r="7" spans="1:8" x14ac:dyDescent="0.2">
      <c r="A7" s="153" t="s">
        <v>559</v>
      </c>
      <c r="B7" s="158"/>
      <c r="C7" s="159"/>
      <c r="D7" s="160">
        <v>47989</v>
      </c>
      <c r="E7" s="161"/>
      <c r="F7" s="162">
        <v>51684</v>
      </c>
      <c r="G7" s="163"/>
      <c r="H7" s="164"/>
    </row>
    <row r="8" spans="1:8" x14ac:dyDescent="0.2">
      <c r="A8" s="165"/>
      <c r="B8" s="166"/>
      <c r="C8" s="167"/>
      <c r="D8" s="168">
        <v>16048</v>
      </c>
      <c r="E8" s="169"/>
      <c r="F8" s="170">
        <v>26671</v>
      </c>
      <c r="G8" s="171"/>
      <c r="H8" s="172"/>
    </row>
    <row r="9" spans="1:8" x14ac:dyDescent="0.2">
      <c r="A9" s="153" t="s">
        <v>560</v>
      </c>
      <c r="B9" s="158"/>
      <c r="C9" s="159"/>
      <c r="D9" s="160">
        <v>63585</v>
      </c>
      <c r="E9" s="161"/>
      <c r="F9" s="162">
        <v>52897</v>
      </c>
      <c r="G9" s="163"/>
      <c r="H9" s="164"/>
    </row>
    <row r="10" spans="1:8" x14ac:dyDescent="0.2">
      <c r="A10" s="165"/>
      <c r="B10" s="166"/>
      <c r="C10" s="167"/>
      <c r="D10" s="168">
        <v>19025</v>
      </c>
      <c r="E10" s="169"/>
      <c r="F10" s="170">
        <v>27013</v>
      </c>
      <c r="G10" s="171"/>
      <c r="H10" s="172"/>
    </row>
    <row r="11" spans="1:8" x14ac:dyDescent="0.2">
      <c r="A11" s="153" t="s">
        <v>561</v>
      </c>
      <c r="B11" s="158"/>
      <c r="C11" s="159"/>
      <c r="D11" s="160">
        <v>77633</v>
      </c>
      <c r="E11" s="161"/>
      <c r="F11" s="162">
        <v>54945</v>
      </c>
      <c r="G11" s="163"/>
      <c r="H11" s="164"/>
    </row>
    <row r="12" spans="1:8" x14ac:dyDescent="0.2">
      <c r="A12" s="165"/>
      <c r="B12" s="166"/>
      <c r="C12" s="173"/>
      <c r="D12" s="168">
        <v>26347</v>
      </c>
      <c r="E12" s="169"/>
      <c r="F12" s="170">
        <v>29293</v>
      </c>
      <c r="G12" s="171"/>
      <c r="H12" s="172"/>
    </row>
    <row r="13" spans="1:8" x14ac:dyDescent="0.2">
      <c r="A13" s="153"/>
      <c r="B13" s="158"/>
      <c r="C13" s="174"/>
      <c r="D13" s="175">
        <v>62953</v>
      </c>
      <c r="E13" s="176"/>
      <c r="F13" s="177">
        <v>52999</v>
      </c>
      <c r="G13" s="178"/>
      <c r="H13" s="164"/>
    </row>
    <row r="14" spans="1:8" x14ac:dyDescent="0.2">
      <c r="A14" s="165"/>
      <c r="B14" s="166"/>
      <c r="C14" s="167"/>
      <c r="D14" s="168">
        <v>22505</v>
      </c>
      <c r="E14" s="169"/>
      <c r="F14" s="170">
        <v>26844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1.87</v>
      </c>
      <c r="C19" s="179">
        <f>ROUND(VALUE(SUBSTITUTE(実質収支比率等に係る経年分析!G$48,"▲","-")),2)</f>
        <v>2.58</v>
      </c>
      <c r="D19" s="179">
        <f>ROUND(VALUE(SUBSTITUTE(実質収支比率等に係る経年分析!H$48,"▲","-")),2)</f>
        <v>3.16</v>
      </c>
      <c r="E19" s="179">
        <f>ROUND(VALUE(SUBSTITUTE(実質収支比率等に係る経年分析!I$48,"▲","-")),2)</f>
        <v>3.31</v>
      </c>
      <c r="F19" s="179">
        <f>ROUND(VALUE(SUBSTITUTE(実質収支比率等に係る経年分析!J$48,"▲","-")),2)</f>
        <v>3.36</v>
      </c>
    </row>
    <row r="20" spans="1:11" x14ac:dyDescent="0.2">
      <c r="A20" s="179" t="s">
        <v>55</v>
      </c>
      <c r="B20" s="179">
        <f>ROUND(VALUE(SUBSTITUTE(実質収支比率等に係る経年分析!F$47,"▲","-")),2)</f>
        <v>6.27</v>
      </c>
      <c r="C20" s="179">
        <f>ROUND(VALUE(SUBSTITUTE(実質収支比率等に係る経年分析!G$47,"▲","-")),2)</f>
        <v>6.33</v>
      </c>
      <c r="D20" s="179">
        <f>ROUND(VALUE(SUBSTITUTE(実質収支比率等に係る経年分析!H$47,"▲","-")),2)</f>
        <v>4.4000000000000004</v>
      </c>
      <c r="E20" s="179">
        <f>ROUND(VALUE(SUBSTITUTE(実質収支比率等に係る経年分析!I$47,"▲","-")),2)</f>
        <v>2.52</v>
      </c>
      <c r="F20" s="179">
        <f>ROUND(VALUE(SUBSTITUTE(実質収支比率等に係る経年分析!J$47,"▲","-")),2)</f>
        <v>2.5</v>
      </c>
    </row>
    <row r="21" spans="1:11" x14ac:dyDescent="0.2">
      <c r="A21" s="179" t="s">
        <v>56</v>
      </c>
      <c r="B21" s="179">
        <f>IF(ISNUMBER(VALUE(SUBSTITUTE(実質収支比率等に係る経年分析!F$49,"▲","-"))),ROUND(VALUE(SUBSTITUTE(実質収支比率等に係る経年分析!F$49,"▲","-")),2),NA())</f>
        <v>-0.25</v>
      </c>
      <c r="C21" s="179">
        <f>IF(ISNUMBER(VALUE(SUBSTITUTE(実質収支比率等に係る経年分析!G$49,"▲","-"))),ROUND(VALUE(SUBSTITUTE(実質収支比率等に係る経年分析!G$49,"▲","-")),2),NA())</f>
        <v>0.72</v>
      </c>
      <c r="D21" s="179">
        <f>IF(ISNUMBER(VALUE(SUBSTITUTE(実質収支比率等に係る経年分析!H$49,"▲","-"))),ROUND(VALUE(SUBSTITUTE(実質収支比率等に係る経年分析!H$49,"▲","-")),2),NA())</f>
        <v>-1.24</v>
      </c>
      <c r="E21" s="179">
        <f>IF(ISNUMBER(VALUE(SUBSTITUTE(実質収支比率等に係る経年分析!I$49,"▲","-"))),ROUND(VALUE(SUBSTITUTE(実質収支比率等に係る経年分析!I$49,"▲","-")),2),NA())</f>
        <v>-0.6</v>
      </c>
      <c r="F21" s="179">
        <f>IF(ISNUMBER(VALUE(SUBSTITUTE(実質収支比率等に係る経年分析!J$49,"▲","-"))),ROUND(VALUE(SUBSTITUTE(実質収支比率等に係る経年分析!J$49,"▲","-")),2),NA())</f>
        <v>0.09</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1.33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1.07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0.28999999999999998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0.16</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母子父子寡婦福祉資金貸付事業会計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0.11</v>
      </c>
    </row>
    <row r="30" spans="1:11" x14ac:dyDescent="0.2">
      <c r="A30" s="180" t="str">
        <f>IF(連結実質赤字比率に係る赤字・黒字の構成分析!C$40="",NA(),連結実質赤字比率に係る赤字・黒字の構成分析!C$40)</f>
        <v>後期高齢者医療会計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0.14000000000000001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0.15</v>
      </c>
    </row>
    <row r="31" spans="1:11" x14ac:dyDescent="0.2">
      <c r="A31" s="180" t="str">
        <f>IF(連結実質赤字比率に係る赤字・黒字の構成分析!C$39="",NA(),連結実質赤字比率に係る赤字・黒字の構成分析!C$39)</f>
        <v>交通事業会計</v>
      </c>
      <c r="B31" s="180">
        <f>IF(ROUND(VALUE(SUBSTITUTE(連結実質赤字比率に係る赤字・黒字の構成分析!F$39,"▲", "-")), 2) &lt; 0, ABS(ROUND(VALUE(SUBSTITUTE(連結実質赤字比率に係る赤字・黒字の構成分析!F$39,"▲", "-")), 2)), NA())</f>
        <v>0.66</v>
      </c>
      <c r="C31" s="180" t="e">
        <f>IF(ROUND(VALUE(SUBSTITUTE(連結実質赤字比率に係る赤字・黒字の構成分析!F$39,"▲", "-")), 2) &gt;= 0, ABS(ROUND(VALUE(SUBSTITUTE(連結実質赤字比率に係る赤字・黒字の構成分析!F$39,"▲", "-")), 2)), NA())</f>
        <v>#N/A</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0.65</v>
      </c>
    </row>
    <row r="32" spans="1:11" x14ac:dyDescent="0.2">
      <c r="A32" s="180" t="str">
        <f>IF(連結実質赤字比率に係る赤字・黒字の構成分析!C$38="",NA(),連結実質赤字比率に係る赤字・黒字の構成分析!C$38)</f>
        <v>介護保険会計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2.0099999999999998</v>
      </c>
    </row>
    <row r="33" spans="1:16" x14ac:dyDescent="0.2">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2.93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3.07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3.12</v>
      </c>
    </row>
    <row r="34" spans="1:16" x14ac:dyDescent="0.2">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5.77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5.34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5.5</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7.19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7.49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6.56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6.89</v>
      </c>
    </row>
    <row r="36" spans="1:16" x14ac:dyDescent="0.2">
      <c r="A36" s="180" t="str">
        <f>IF(連結実質赤字比率に係る赤字・黒字の構成分析!C$34="",NA(),連結実質赤字比率に係る赤字・黒字の構成分析!C$34)</f>
        <v>国民健康保険会計</v>
      </c>
      <c r="B36" s="180">
        <f>IF(ROUND(VALUE(SUBSTITUTE(連結実質赤字比率に係る赤字・黒字の構成分析!F$34,"▲", "-")), 2) &lt; 0, ABS(ROUND(VALUE(SUBSTITUTE(連結実質赤字比率に係る赤字・黒字の構成分析!F$34,"▲", "-")), 2)), NA())</f>
        <v>1.27</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2.5499999999999998</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2.61</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1.26</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1.29</v>
      </c>
      <c r="K36" s="180" t="e">
        <f>IF(ROUND(VALUE(SUBSTITUTE(連結実質赤字比率に係る赤字・黒字の構成分析!J$34,"▲", "-")), 2) &gt;= 0, ABS(ROUND(VALUE(SUBSTITUTE(連結実質赤字比率に係る赤字・黒字の構成分析!J$34,"▲", "-")), 2)), NA())</f>
        <v>#N/A</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27078</v>
      </c>
      <c r="E42" s="181"/>
      <c r="F42" s="181"/>
      <c r="G42" s="181">
        <f>'実質公債費比率（分子）の構造'!L$52</f>
        <v>26358</v>
      </c>
      <c r="H42" s="181"/>
      <c r="I42" s="181"/>
      <c r="J42" s="181">
        <f>'実質公債費比率（分子）の構造'!M$52</f>
        <v>26942</v>
      </c>
      <c r="K42" s="181"/>
      <c r="L42" s="181"/>
      <c r="M42" s="181">
        <f>'実質公債費比率（分子）の構造'!N$52</f>
        <v>26294</v>
      </c>
      <c r="N42" s="181"/>
      <c r="O42" s="181"/>
      <c r="P42" s="181">
        <f>'実質公債費比率（分子）の構造'!O$52</f>
        <v>27272</v>
      </c>
    </row>
    <row r="43" spans="1:16" x14ac:dyDescent="0.2">
      <c r="A43" s="181" t="s">
        <v>64</v>
      </c>
      <c r="B43" s="181">
        <f>'実質公債費比率（分子）の構造'!K$51</f>
        <v>3</v>
      </c>
      <c r="C43" s="181"/>
      <c r="D43" s="181"/>
      <c r="E43" s="181">
        <f>'実質公債費比率（分子）の構造'!L$51</f>
        <v>1</v>
      </c>
      <c r="F43" s="181"/>
      <c r="G43" s="181"/>
      <c r="H43" s="181">
        <f>'実質公債費比率（分子）の構造'!M$51</f>
        <v>0</v>
      </c>
      <c r="I43" s="181"/>
      <c r="J43" s="181"/>
      <c r="K43" s="181">
        <f>'実質公債費比率（分子）の構造'!N$51</f>
        <v>1</v>
      </c>
      <c r="L43" s="181"/>
      <c r="M43" s="181"/>
      <c r="N43" s="181" t="str">
        <f>'実質公債費比率（分子）の構造'!O$51</f>
        <v>-</v>
      </c>
      <c r="O43" s="181"/>
      <c r="P43" s="181"/>
    </row>
    <row r="44" spans="1:16" x14ac:dyDescent="0.2">
      <c r="A44" s="181" t="s">
        <v>65</v>
      </c>
      <c r="B44" s="181">
        <f>'実質公債費比率（分子）の構造'!K$50</f>
        <v>362</v>
      </c>
      <c r="C44" s="181"/>
      <c r="D44" s="181"/>
      <c r="E44" s="181">
        <f>'実質公債費比率（分子）の構造'!L$50</f>
        <v>357</v>
      </c>
      <c r="F44" s="181"/>
      <c r="G44" s="181"/>
      <c r="H44" s="181">
        <f>'実質公債費比率（分子）の構造'!M$50</f>
        <v>351</v>
      </c>
      <c r="I44" s="181"/>
      <c r="J44" s="181"/>
      <c r="K44" s="181">
        <f>'実質公債費比率（分子）の構造'!N$50</f>
        <v>221</v>
      </c>
      <c r="L44" s="181"/>
      <c r="M44" s="181"/>
      <c r="N44" s="181">
        <f>'実質公債費比率（分子）の構造'!O$50</f>
        <v>193</v>
      </c>
      <c r="O44" s="181"/>
      <c r="P44" s="181"/>
    </row>
    <row r="45" spans="1:16" x14ac:dyDescent="0.2">
      <c r="A45" s="181" t="s">
        <v>66</v>
      </c>
      <c r="B45" s="181">
        <f>'実質公債費比率（分子）の構造'!K$49</f>
        <v>254</v>
      </c>
      <c r="C45" s="181"/>
      <c r="D45" s="181"/>
      <c r="E45" s="181">
        <f>'実質公債費比率（分子）の構造'!L$49</f>
        <v>61</v>
      </c>
      <c r="F45" s="181"/>
      <c r="G45" s="181"/>
      <c r="H45" s="181">
        <f>'実質公債費比率（分子）の構造'!M$49</f>
        <v>61</v>
      </c>
      <c r="I45" s="181"/>
      <c r="J45" s="181"/>
      <c r="K45" s="181">
        <f>'実質公債費比率（分子）の構造'!N$49</f>
        <v>50</v>
      </c>
      <c r="L45" s="181"/>
      <c r="M45" s="181"/>
      <c r="N45" s="181">
        <f>'実質公債費比率（分子）の構造'!O$49</f>
        <v>0</v>
      </c>
      <c r="O45" s="181"/>
      <c r="P45" s="181"/>
    </row>
    <row r="46" spans="1:16" x14ac:dyDescent="0.2">
      <c r="A46" s="181" t="s">
        <v>67</v>
      </c>
      <c r="B46" s="181">
        <f>'実質公債費比率（分子）の構造'!K$48</f>
        <v>6782</v>
      </c>
      <c r="C46" s="181"/>
      <c r="D46" s="181"/>
      <c r="E46" s="181">
        <f>'実質公債費比率（分子）の構造'!L$48</f>
        <v>6647</v>
      </c>
      <c r="F46" s="181"/>
      <c r="G46" s="181"/>
      <c r="H46" s="181">
        <f>'実質公債費比率（分子）の構造'!M$48</f>
        <v>6618</v>
      </c>
      <c r="I46" s="181"/>
      <c r="J46" s="181"/>
      <c r="K46" s="181">
        <f>'実質公債費比率（分子）の構造'!N$48</f>
        <v>6418</v>
      </c>
      <c r="L46" s="181"/>
      <c r="M46" s="181"/>
      <c r="N46" s="181">
        <f>'実質公債費比率（分子）の構造'!O$48</f>
        <v>5383</v>
      </c>
      <c r="O46" s="181"/>
      <c r="P46" s="181"/>
    </row>
    <row r="47" spans="1:16" x14ac:dyDescent="0.2">
      <c r="A47" s="181" t="s">
        <v>68</v>
      </c>
      <c r="B47" s="181">
        <f>'実質公債費比率（分子）の構造'!K$47</f>
        <v>667</v>
      </c>
      <c r="C47" s="181"/>
      <c r="D47" s="181"/>
      <c r="E47" s="181">
        <f>'実質公債費比率（分子）の構造'!L$47</f>
        <v>1000</v>
      </c>
      <c r="F47" s="181"/>
      <c r="G47" s="181"/>
      <c r="H47" s="181">
        <f>'実質公債費比率（分子）の構造'!M$47</f>
        <v>1333</v>
      </c>
      <c r="I47" s="181"/>
      <c r="J47" s="181"/>
      <c r="K47" s="181">
        <f>'実質公債費比率（分子）の構造'!N$47</f>
        <v>1667</v>
      </c>
      <c r="L47" s="181"/>
      <c r="M47" s="181"/>
      <c r="N47" s="181">
        <f>'実質公債費比率（分子）の構造'!O$47</f>
        <v>2000</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32131</v>
      </c>
      <c r="C49" s="181"/>
      <c r="D49" s="181"/>
      <c r="E49" s="181">
        <f>'実質公債費比率（分子）の構造'!L$45</f>
        <v>31644</v>
      </c>
      <c r="F49" s="181"/>
      <c r="G49" s="181"/>
      <c r="H49" s="181">
        <f>'実質公債費比率（分子）の構造'!M$45</f>
        <v>31481</v>
      </c>
      <c r="I49" s="181"/>
      <c r="J49" s="181"/>
      <c r="K49" s="181">
        <f>'実質公債費比率（分子）の構造'!N$45</f>
        <v>30941</v>
      </c>
      <c r="L49" s="181"/>
      <c r="M49" s="181"/>
      <c r="N49" s="181">
        <f>'実質公債費比率（分子）の構造'!O$45</f>
        <v>30780</v>
      </c>
      <c r="O49" s="181"/>
      <c r="P49" s="181"/>
    </row>
    <row r="50" spans="1:16" x14ac:dyDescent="0.2">
      <c r="A50" s="181" t="s">
        <v>71</v>
      </c>
      <c r="B50" s="181" t="e">
        <f>NA()</f>
        <v>#N/A</v>
      </c>
      <c r="C50" s="181">
        <f>IF(ISNUMBER('実質公債費比率（分子）の構造'!K$53),'実質公債費比率（分子）の構造'!K$53,NA())</f>
        <v>13121</v>
      </c>
      <c r="D50" s="181" t="e">
        <f>NA()</f>
        <v>#N/A</v>
      </c>
      <c r="E50" s="181" t="e">
        <f>NA()</f>
        <v>#N/A</v>
      </c>
      <c r="F50" s="181">
        <f>IF(ISNUMBER('実質公債費比率（分子）の構造'!L$53),'実質公債費比率（分子）の構造'!L$53,NA())</f>
        <v>13352</v>
      </c>
      <c r="G50" s="181" t="e">
        <f>NA()</f>
        <v>#N/A</v>
      </c>
      <c r="H50" s="181" t="e">
        <f>NA()</f>
        <v>#N/A</v>
      </c>
      <c r="I50" s="181">
        <f>IF(ISNUMBER('実質公債費比率（分子）の構造'!M$53),'実質公債費比率（分子）の構造'!M$53,NA())</f>
        <v>12902</v>
      </c>
      <c r="J50" s="181" t="e">
        <f>NA()</f>
        <v>#N/A</v>
      </c>
      <c r="K50" s="181" t="e">
        <f>NA()</f>
        <v>#N/A</v>
      </c>
      <c r="L50" s="181">
        <f>IF(ISNUMBER('実質公債費比率（分子）の構造'!N$53),'実質公債費比率（分子）の構造'!N$53,NA())</f>
        <v>13004</v>
      </c>
      <c r="M50" s="181" t="e">
        <f>NA()</f>
        <v>#N/A</v>
      </c>
      <c r="N50" s="181" t="e">
        <f>NA()</f>
        <v>#N/A</v>
      </c>
      <c r="O50" s="181">
        <f>IF(ISNUMBER('実質公債費比率（分子）の構造'!O$53),'実質公債費比率（分子）の構造'!O$53,NA())</f>
        <v>11084</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262084</v>
      </c>
      <c r="E56" s="180"/>
      <c r="F56" s="180"/>
      <c r="G56" s="180">
        <f>'将来負担比率（分子）の構造'!J$52</f>
        <v>272313</v>
      </c>
      <c r="H56" s="180"/>
      <c r="I56" s="180"/>
      <c r="J56" s="180">
        <f>'将来負担比率（分子）の構造'!K$52</f>
        <v>297204</v>
      </c>
      <c r="K56" s="180"/>
      <c r="L56" s="180"/>
      <c r="M56" s="180">
        <f>'将来負担比率（分子）の構造'!L$52</f>
        <v>327057</v>
      </c>
      <c r="N56" s="180"/>
      <c r="O56" s="180"/>
      <c r="P56" s="180">
        <f>'将来負担比率（分子）の構造'!M$52</f>
        <v>347856</v>
      </c>
    </row>
    <row r="57" spans="1:16" x14ac:dyDescent="0.2">
      <c r="A57" s="180" t="s">
        <v>42</v>
      </c>
      <c r="B57" s="180"/>
      <c r="C57" s="180"/>
      <c r="D57" s="180">
        <f>'将来負担比率（分子）の構造'!I$51</f>
        <v>28119</v>
      </c>
      <c r="E57" s="180"/>
      <c r="F57" s="180"/>
      <c r="G57" s="180">
        <f>'将来負担比率（分子）の構造'!J$51</f>
        <v>28076</v>
      </c>
      <c r="H57" s="180"/>
      <c r="I57" s="180"/>
      <c r="J57" s="180">
        <f>'将来負担比率（分子）の構造'!K$51</f>
        <v>31125</v>
      </c>
      <c r="K57" s="180"/>
      <c r="L57" s="180"/>
      <c r="M57" s="180">
        <f>'将来負担比率（分子）の構造'!L$51</f>
        <v>32191</v>
      </c>
      <c r="N57" s="180"/>
      <c r="O57" s="180"/>
      <c r="P57" s="180">
        <f>'将来負担比率（分子）の構造'!M$51</f>
        <v>31561</v>
      </c>
    </row>
    <row r="58" spans="1:16" x14ac:dyDescent="0.2">
      <c r="A58" s="180" t="s">
        <v>41</v>
      </c>
      <c r="B58" s="180"/>
      <c r="C58" s="180"/>
      <c r="D58" s="180">
        <f>'将来負担比率（分子）の構造'!I$50</f>
        <v>15128</v>
      </c>
      <c r="E58" s="180"/>
      <c r="F58" s="180"/>
      <c r="G58" s="180">
        <f>'将来負担比率（分子）の構造'!J$50</f>
        <v>13385</v>
      </c>
      <c r="H58" s="180"/>
      <c r="I58" s="180"/>
      <c r="J58" s="180">
        <f>'将来負担比率（分子）の構造'!K$50</f>
        <v>17386</v>
      </c>
      <c r="K58" s="180"/>
      <c r="L58" s="180"/>
      <c r="M58" s="180">
        <f>'将来負担比率（分子）の構造'!L$50</f>
        <v>18732</v>
      </c>
      <c r="N58" s="180"/>
      <c r="O58" s="180"/>
      <c r="P58" s="180">
        <f>'将来負担比率（分子）の構造'!M$50</f>
        <v>22511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44003</v>
      </c>
      <c r="C62" s="180"/>
      <c r="D62" s="180"/>
      <c r="E62" s="180">
        <f>'将来負担比率（分子）の構造'!J$45</f>
        <v>40682</v>
      </c>
      <c r="F62" s="180"/>
      <c r="G62" s="180"/>
      <c r="H62" s="180">
        <f>'将来負担比率（分子）の構造'!K$45</f>
        <v>42517</v>
      </c>
      <c r="I62" s="180"/>
      <c r="J62" s="180"/>
      <c r="K62" s="180">
        <f>'将来負担比率（分子）の構造'!L$45</f>
        <v>75498</v>
      </c>
      <c r="L62" s="180"/>
      <c r="M62" s="180"/>
      <c r="N62" s="180">
        <f>'将来負担比率（分子）の構造'!M$45</f>
        <v>74247</v>
      </c>
      <c r="O62" s="180"/>
      <c r="P62" s="180"/>
    </row>
    <row r="63" spans="1:16" x14ac:dyDescent="0.2">
      <c r="A63" s="180" t="s">
        <v>34</v>
      </c>
      <c r="B63" s="180">
        <f>'将来負担比率（分子）の構造'!I$44</f>
        <v>229</v>
      </c>
      <c r="C63" s="180"/>
      <c r="D63" s="180"/>
      <c r="E63" s="180">
        <f>'将来負担比率（分子）の構造'!J$44</f>
        <v>150</v>
      </c>
      <c r="F63" s="180"/>
      <c r="G63" s="180"/>
      <c r="H63" s="180">
        <f>'将来負担比率（分子）の構造'!K$44</f>
        <v>70</v>
      </c>
      <c r="I63" s="180"/>
      <c r="J63" s="180"/>
      <c r="K63" s="180">
        <f>'将来負担比率（分子）の構造'!L$44</f>
        <v>3</v>
      </c>
      <c r="L63" s="180"/>
      <c r="M63" s="180"/>
      <c r="N63" s="180">
        <f>'将来負担比率（分子）の構造'!M$44</f>
        <v>2</v>
      </c>
      <c r="O63" s="180"/>
      <c r="P63" s="180"/>
    </row>
    <row r="64" spans="1:16" x14ac:dyDescent="0.2">
      <c r="A64" s="180" t="s">
        <v>33</v>
      </c>
      <c r="B64" s="180">
        <f>'将来負担比率（分子）の構造'!I$43</f>
        <v>78990</v>
      </c>
      <c r="C64" s="180"/>
      <c r="D64" s="180"/>
      <c r="E64" s="180">
        <f>'将来負担比率（分子）の構造'!J$43</f>
        <v>78386</v>
      </c>
      <c r="F64" s="180"/>
      <c r="G64" s="180"/>
      <c r="H64" s="180">
        <f>'将来負担比率（分子）の構造'!K$43</f>
        <v>77061</v>
      </c>
      <c r="I64" s="180"/>
      <c r="J64" s="180"/>
      <c r="K64" s="180">
        <f>'将来負担比率（分子）の構造'!L$43</f>
        <v>73298</v>
      </c>
      <c r="L64" s="180"/>
      <c r="M64" s="180"/>
      <c r="N64" s="180">
        <f>'将来負担比率（分子）の構造'!M$43</f>
        <v>70909</v>
      </c>
      <c r="O64" s="180"/>
      <c r="P64" s="180"/>
    </row>
    <row r="65" spans="1:16" x14ac:dyDescent="0.2">
      <c r="A65" s="180" t="s">
        <v>32</v>
      </c>
      <c r="B65" s="180">
        <f>'将来負担比率（分子）の構造'!I$42</f>
        <v>2927</v>
      </c>
      <c r="C65" s="180"/>
      <c r="D65" s="180"/>
      <c r="E65" s="180">
        <f>'将来負担比率（分子）の構造'!J$42</f>
        <v>2568</v>
      </c>
      <c r="F65" s="180"/>
      <c r="G65" s="180"/>
      <c r="H65" s="180">
        <f>'将来負担比率（分子）の構造'!K$42</f>
        <v>2206</v>
      </c>
      <c r="I65" s="180"/>
      <c r="J65" s="180"/>
      <c r="K65" s="180">
        <f>'将来負担比率（分子）の構造'!L$42</f>
        <v>1902</v>
      </c>
      <c r="L65" s="180"/>
      <c r="M65" s="180"/>
      <c r="N65" s="180">
        <f>'将来負担比率（分子）の構造'!M$42</f>
        <v>1707</v>
      </c>
      <c r="O65" s="180"/>
      <c r="P65" s="180"/>
    </row>
    <row r="66" spans="1:16" x14ac:dyDescent="0.2">
      <c r="A66" s="180" t="s">
        <v>31</v>
      </c>
      <c r="B66" s="180">
        <f>'将来負担比率（分子）の構造'!I$41</f>
        <v>350443</v>
      </c>
      <c r="C66" s="180"/>
      <c r="D66" s="180"/>
      <c r="E66" s="180">
        <f>'将来負担比率（分子）の構造'!J$41</f>
        <v>366706</v>
      </c>
      <c r="F66" s="180"/>
      <c r="G66" s="180"/>
      <c r="H66" s="180">
        <f>'将来負担比率（分子）の構造'!K$41</f>
        <v>398565</v>
      </c>
      <c r="I66" s="180"/>
      <c r="J66" s="180"/>
      <c r="K66" s="180">
        <f>'将来負担比率（分子）の構造'!L$41</f>
        <v>443111</v>
      </c>
      <c r="L66" s="180"/>
      <c r="M66" s="180"/>
      <c r="N66" s="180">
        <f>'将来負担比率（分子）の構造'!M$41</f>
        <v>454325</v>
      </c>
      <c r="O66" s="180"/>
      <c r="P66" s="180"/>
    </row>
    <row r="67" spans="1:16" x14ac:dyDescent="0.2">
      <c r="A67" s="180" t="s">
        <v>75</v>
      </c>
      <c r="B67" s="180" t="e">
        <f>NA()</f>
        <v>#N/A</v>
      </c>
      <c r="C67" s="180">
        <f>IF(ISNUMBER('将来負担比率（分子）の構造'!I$53), IF('将来負担比率（分子）の構造'!I$53 &lt; 0, 0, '将来負担比率（分子）の構造'!I$53), NA())</f>
        <v>171262</v>
      </c>
      <c r="D67" s="180" t="e">
        <f>NA()</f>
        <v>#N/A</v>
      </c>
      <c r="E67" s="180" t="e">
        <f>NA()</f>
        <v>#N/A</v>
      </c>
      <c r="F67" s="180">
        <f>IF(ISNUMBER('将来負担比率（分子）の構造'!J$53), IF('将来負担比率（分子）の構造'!J$53 &lt; 0, 0, '将来負担比率（分子）の構造'!J$53), NA())</f>
        <v>174718</v>
      </c>
      <c r="G67" s="180" t="e">
        <f>NA()</f>
        <v>#N/A</v>
      </c>
      <c r="H67" s="180" t="e">
        <f>NA()</f>
        <v>#N/A</v>
      </c>
      <c r="I67" s="180">
        <f>IF(ISNUMBER('将来負担比率（分子）の構造'!K$53), IF('将来負担比率（分子）の構造'!K$53 &lt; 0, 0, '将来負担比率（分子）の構造'!K$53), NA())</f>
        <v>174704</v>
      </c>
      <c r="J67" s="180" t="e">
        <f>NA()</f>
        <v>#N/A</v>
      </c>
      <c r="K67" s="180" t="e">
        <f>NA()</f>
        <v>#N/A</v>
      </c>
      <c r="L67" s="180">
        <f>IF(ISNUMBER('将来負担比率（分子）の構造'!L$53), IF('将来負担比率（分子）の構造'!L$53 &lt; 0, 0, '将来負担比率（分子）の構造'!L$53), NA())</f>
        <v>215831</v>
      </c>
      <c r="M67" s="180" t="e">
        <f>NA()</f>
        <v>#N/A</v>
      </c>
      <c r="N67" s="180" t="e">
        <f>NA()</f>
        <v>#N/A</v>
      </c>
      <c r="O67" s="180">
        <f>IF(ISNUMBER('将来負担比率（分子）の構造'!M$53), IF('将来負担比率（分子）の構造'!M$53 &lt; 0, 0, '将来負担比率（分子）の構造'!M$53), NA())</f>
        <v>199261</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7090</v>
      </c>
      <c r="C72" s="184">
        <f>基金残高に係る経年分析!G55</f>
        <v>4775</v>
      </c>
      <c r="D72" s="184">
        <f>基金残高に係る経年分析!H55</f>
        <v>4780</v>
      </c>
    </row>
    <row r="73" spans="1:16" x14ac:dyDescent="0.2">
      <c r="A73" s="183" t="s">
        <v>78</v>
      </c>
      <c r="B73" s="184">
        <f>基金残高に係る経年分析!F56</f>
        <v>5387</v>
      </c>
      <c r="C73" s="184">
        <f>基金残高に係る経年分析!G56</f>
        <v>5387</v>
      </c>
      <c r="D73" s="184">
        <f>基金残高に係る経年分析!H56</f>
        <v>5387</v>
      </c>
    </row>
    <row r="74" spans="1:16" x14ac:dyDescent="0.2">
      <c r="A74" s="183" t="s">
        <v>79</v>
      </c>
      <c r="B74" s="184">
        <f>基金残高に係る経年分析!F57</f>
        <v>4618</v>
      </c>
      <c r="C74" s="184">
        <f>基金残高に係る経年分析!G57</f>
        <v>8638</v>
      </c>
      <c r="D74" s="184">
        <f>基金残高に係る経年分析!H57</f>
        <v>12382</v>
      </c>
    </row>
  </sheetData>
  <sheetProtection algorithmName="SHA-512" hashValue="7huJt7/onoSmtjh5HrembrzmPqyMJL4Xwwc/+Q72zoNjoFxRYh2uiYeCfmPhYdqW2LPab+jW/c3PopG9o50w9g==" saltValue="mXMf/Pm4+30QGGwyytcxpg==" spinCount="100000" sheet="1" objects="1" scenarios="1"/>
  <customSheetViews>
    <customSheetView guid="{E66EC7B0-393F-497E-BD75-9F504DAB1E87}"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2020-03-11T08:46:12Z</cp:lastPrinted>
  <dcterms:created xsi:type="dcterms:W3CDTF">2020-02-10T06:08:38Z</dcterms:created>
  <dcterms:modified xsi:type="dcterms:W3CDTF">2020-12-11T01:25:45Z</dcterms:modified>
  <cp:category/>
</cp:coreProperties>
</file>