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0120301\Desktop\設計評価の運用について\"/>
    </mc:Choice>
  </mc:AlternateContent>
  <xr:revisionPtr revIDLastSave="0" documentId="13_ncr:1_{A5F35388-334C-429D-80E4-354E5B8EF58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重点評価スコアシート（新築・増改築）" sheetId="10" r:id="rId1"/>
    <sheet name="リスト" sheetId="11" state="hidden" r:id="rId2"/>
  </sheets>
  <definedNames>
    <definedName name="_xlnm.Print_Area" localSheetId="0">'重点評価スコアシート（新築・増改築）'!$A$1:$K$37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10" l="1"/>
  <c r="M11" i="10"/>
  <c r="N11" i="10" s="1"/>
  <c r="O10" i="10" s="1"/>
  <c r="Q10" i="10" s="1"/>
  <c r="M12" i="10"/>
  <c r="N12" i="10"/>
  <c r="M13" i="10"/>
  <c r="N13" i="10" s="1"/>
  <c r="M14" i="10"/>
  <c r="N14" i="10"/>
  <c r="P15" i="10"/>
  <c r="M16" i="10"/>
  <c r="N16" i="10" s="1"/>
  <c r="M17" i="10"/>
  <c r="N17" i="10"/>
  <c r="M18" i="10"/>
  <c r="N18" i="10" s="1"/>
  <c r="M19" i="10"/>
  <c r="N19" i="10"/>
  <c r="M20" i="10"/>
  <c r="N20" i="10" s="1"/>
  <c r="P21" i="10"/>
  <c r="M22" i="10"/>
  <c r="N22" i="10" s="1"/>
  <c r="M23" i="10"/>
  <c r="N23" i="10"/>
  <c r="M24" i="10"/>
  <c r="N24" i="10" s="1"/>
  <c r="M25" i="10"/>
  <c r="N25" i="10"/>
  <c r="M26" i="10"/>
  <c r="N26" i="10" s="1"/>
  <c r="M27" i="10"/>
  <c r="N27" i="10"/>
  <c r="P28" i="10"/>
  <c r="M29" i="10"/>
  <c r="N29" i="10" s="1"/>
  <c r="O28" i="10" s="1"/>
  <c r="Q28" i="10" s="1"/>
  <c r="M30" i="10"/>
  <c r="N30" i="10"/>
  <c r="P31" i="10"/>
  <c r="M32" i="10"/>
  <c r="N32" i="10"/>
  <c r="M33" i="10"/>
  <c r="N33" i="10" s="1"/>
  <c r="M34" i="10"/>
  <c r="N34" i="10"/>
  <c r="M35" i="10"/>
  <c r="N35" i="10" s="1"/>
  <c r="M36" i="10"/>
  <c r="N36" i="10"/>
  <c r="M37" i="10"/>
  <c r="N37" i="10" s="1"/>
  <c r="P38" i="10"/>
  <c r="O31" i="10" l="1"/>
  <c r="Q31" i="10" s="1"/>
  <c r="O21" i="10"/>
  <c r="Q21" i="10" s="1"/>
  <c r="O15" i="10"/>
  <c r="Q15" i="10" s="1"/>
  <c r="Q7" i="10" s="1"/>
  <c r="H14" i="10"/>
  <c r="J38" i="10" l="1"/>
  <c r="H37" i="10"/>
  <c r="H36" i="10"/>
  <c r="H35" i="10"/>
  <c r="H34" i="10"/>
  <c r="H33" i="10"/>
  <c r="H32" i="10"/>
  <c r="H30" i="10"/>
  <c r="H29" i="10"/>
  <c r="H27" i="10"/>
  <c r="H26" i="10"/>
  <c r="H25" i="10"/>
  <c r="H24" i="10"/>
  <c r="H23" i="10"/>
  <c r="H22" i="10"/>
  <c r="H20" i="10"/>
  <c r="H19" i="10"/>
  <c r="H18" i="10"/>
  <c r="H17" i="10"/>
  <c r="H16" i="10"/>
  <c r="H13" i="10"/>
  <c r="H12" i="10"/>
  <c r="H11" i="10"/>
  <c r="I28" i="10" l="1"/>
  <c r="K28" i="10" s="1"/>
  <c r="I10" i="10"/>
  <c r="K10" i="10" s="1"/>
  <c r="I15" i="10"/>
  <c r="K15" i="10" s="1"/>
  <c r="I21" i="10"/>
  <c r="K21" i="10" s="1"/>
  <c r="I31" i="10"/>
  <c r="K31" i="10" s="1"/>
  <c r="K7" i="10" l="1"/>
</calcChain>
</file>

<file path=xl/sharedStrings.xml><?xml version="1.0" encoding="utf-8"?>
<sst xmlns="http://schemas.openxmlformats.org/spreadsheetml/2006/main" count="73" uniqueCount="69">
  <si>
    <t>室温</t>
    <rPh sb="0" eb="2">
      <t>シツオン</t>
    </rPh>
    <phoneticPr fontId="1"/>
  </si>
  <si>
    <t>ゾーン別制御性</t>
    <rPh sb="6" eb="7">
      <t>セイ</t>
    </rPh>
    <phoneticPr fontId="1"/>
  </si>
  <si>
    <t>高度情報通信設備対応</t>
    <rPh sb="0" eb="2">
      <t>コウド</t>
    </rPh>
    <rPh sb="2" eb="4">
      <t>ジョウホウ</t>
    </rPh>
    <rPh sb="4" eb="6">
      <t>ツウシン</t>
    </rPh>
    <rPh sb="6" eb="8">
      <t>セツビ</t>
    </rPh>
    <rPh sb="8" eb="10">
      <t>タイオウ</t>
    </rPh>
    <phoneticPr fontId="1"/>
  </si>
  <si>
    <t>維持管理用機能の確保</t>
    <rPh sb="8" eb="10">
      <t>カクホ</t>
    </rPh>
    <phoneticPr fontId="1"/>
  </si>
  <si>
    <t>躯体材料の耐用年数</t>
    <rPh sb="0" eb="2">
      <t>クタイ</t>
    </rPh>
    <rPh sb="2" eb="4">
      <t>ザイリョウ</t>
    </rPh>
    <rPh sb="5" eb="7">
      <t>タイヨウ</t>
    </rPh>
    <rPh sb="7" eb="9">
      <t>ネンスウ</t>
    </rPh>
    <phoneticPr fontId="1"/>
  </si>
  <si>
    <t>空調換気ダクトの更新必要間隔</t>
    <phoneticPr fontId="1"/>
  </si>
  <si>
    <t>空調配管の更新性</t>
    <phoneticPr fontId="1"/>
  </si>
  <si>
    <t>給排水管の更新性</t>
    <phoneticPr fontId="1"/>
  </si>
  <si>
    <t>電気配線の更新性</t>
    <phoneticPr fontId="1"/>
  </si>
  <si>
    <t>通信配線の更新性</t>
    <phoneticPr fontId="1"/>
  </si>
  <si>
    <t>設備機器の更新性</t>
    <phoneticPr fontId="1"/>
  </si>
  <si>
    <t>節水</t>
    <rPh sb="0" eb="2">
      <t>セッスイ</t>
    </rPh>
    <phoneticPr fontId="1"/>
  </si>
  <si>
    <t>重点事項</t>
    <rPh sb="0" eb="2">
      <t>ジュウテン</t>
    </rPh>
    <rPh sb="2" eb="4">
      <t>ジコウ</t>
    </rPh>
    <phoneticPr fontId="1"/>
  </si>
  <si>
    <t>重点項目（配慮項目）</t>
    <rPh sb="0" eb="2">
      <t>ジュウテン</t>
    </rPh>
    <rPh sb="2" eb="4">
      <t>コウモク</t>
    </rPh>
    <rPh sb="5" eb="7">
      <t>ハイリョ</t>
    </rPh>
    <rPh sb="7" eb="9">
      <t>コウモク</t>
    </rPh>
    <phoneticPr fontId="1"/>
  </si>
  <si>
    <t>①可変性</t>
    <rPh sb="1" eb="4">
      <t>カヘンセイ</t>
    </rPh>
    <phoneticPr fontId="1"/>
  </si>
  <si>
    <t>②更新性</t>
    <rPh sb="1" eb="4">
      <t>コウシンセイ</t>
    </rPh>
    <phoneticPr fontId="1"/>
  </si>
  <si>
    <t>③高耐久性</t>
    <rPh sb="1" eb="2">
      <t>コウ</t>
    </rPh>
    <rPh sb="2" eb="5">
      <t>タイキュウセイ</t>
    </rPh>
    <phoneticPr fontId="1"/>
  </si>
  <si>
    <t>④維持管理のしやすさ</t>
    <rPh sb="1" eb="3">
      <t>イジ</t>
    </rPh>
    <rPh sb="3" eb="5">
      <t>カンリ</t>
    </rPh>
    <phoneticPr fontId="1"/>
  </si>
  <si>
    <t>⑤省エネルギー</t>
    <rPh sb="1" eb="2">
      <t>ショウ</t>
    </rPh>
    <phoneticPr fontId="1"/>
  </si>
  <si>
    <t>モニタリング</t>
  </si>
  <si>
    <t>雨水利用システム導入の有無</t>
  </si>
  <si>
    <t>Q1-2.1.1</t>
    <phoneticPr fontId="1"/>
  </si>
  <si>
    <t>Q1-2.1.3</t>
    <phoneticPr fontId="1"/>
  </si>
  <si>
    <t>LR1-4.1</t>
    <phoneticPr fontId="1"/>
  </si>
  <si>
    <t>LR2-1.1</t>
    <phoneticPr fontId="1"/>
  </si>
  <si>
    <t>LR2-1.2.1</t>
    <phoneticPr fontId="1"/>
  </si>
  <si>
    <t>Q2-1.3.1</t>
    <phoneticPr fontId="1"/>
  </si>
  <si>
    <t>Q2-2.2.2</t>
  </si>
  <si>
    <t>Q2-2.2.4</t>
  </si>
  <si>
    <t>Q2-2.2.5</t>
  </si>
  <si>
    <t>Q2-2.2.6</t>
  </si>
  <si>
    <t>Q2-3.3.1</t>
    <phoneticPr fontId="1"/>
  </si>
  <si>
    <t>Q2-3.3.2</t>
  </si>
  <si>
    <t>Q2-3.3.3</t>
  </si>
  <si>
    <t>Q2-3.3.4</t>
  </si>
  <si>
    <t>Q2-3.3.5</t>
  </si>
  <si>
    <t>設備システムの高効率化</t>
    <rPh sb="0" eb="2">
      <t>セツビ</t>
    </rPh>
    <rPh sb="7" eb="11">
      <t>コウコウリツカ</t>
    </rPh>
    <phoneticPr fontId="1"/>
  </si>
  <si>
    <t>LR1-3a or 3b</t>
    <phoneticPr fontId="1"/>
  </si>
  <si>
    <t>重み係数</t>
    <rPh sb="0" eb="1">
      <t>オモ</t>
    </rPh>
    <rPh sb="2" eb="4">
      <t>ケイスウ</t>
    </rPh>
    <phoneticPr fontId="1"/>
  </si>
  <si>
    <t>重点事項
重み係数</t>
    <rPh sb="0" eb="2">
      <t>ジュウテン</t>
    </rPh>
    <rPh sb="2" eb="4">
      <t>ジコウ</t>
    </rPh>
    <rPh sb="5" eb="6">
      <t>オモ</t>
    </rPh>
    <rPh sb="7" eb="9">
      <t>ケイスウ</t>
    </rPh>
    <phoneticPr fontId="1"/>
  </si>
  <si>
    <t>評価配点</t>
    <rPh sb="0" eb="2">
      <t>ヒョウカ</t>
    </rPh>
    <rPh sb="2" eb="4">
      <t>ハイテン</t>
    </rPh>
    <phoneticPr fontId="1"/>
  </si>
  <si>
    <t>重点評価結果</t>
    <rPh sb="0" eb="2">
      <t>ジュウテン</t>
    </rPh>
    <rPh sb="2" eb="4">
      <t>ヒョウカ</t>
    </rPh>
    <rPh sb="4" eb="6">
      <t>ケッカ</t>
    </rPh>
    <phoneticPr fontId="1"/>
  </si>
  <si>
    <t>評価点
(各100点満点)</t>
    <rPh sb="0" eb="3">
      <t>ヒョウカテン</t>
    </rPh>
    <rPh sb="5" eb="6">
      <t>カク</t>
    </rPh>
    <rPh sb="9" eb="10">
      <t>テン</t>
    </rPh>
    <rPh sb="10" eb="12">
      <t>マンテン</t>
    </rPh>
    <phoneticPr fontId="1"/>
  </si>
  <si>
    <t>基準スコア</t>
    <rPh sb="0" eb="2">
      <t>キジュン</t>
    </rPh>
    <phoneticPr fontId="1"/>
  </si>
  <si>
    <t>点</t>
    <rPh sb="0" eb="1">
      <t>テン</t>
    </rPh>
    <phoneticPr fontId="1"/>
  </si>
  <si>
    <t>※設計（工事）対象外の項目については、「対象外」を選択してください。</t>
    <rPh sb="1" eb="3">
      <t>セッケイ</t>
    </rPh>
    <rPh sb="4" eb="6">
      <t>コウジ</t>
    </rPh>
    <rPh sb="7" eb="10">
      <t>タイショウガイ</t>
    </rPh>
    <rPh sb="11" eb="13">
      <t>コウモク</t>
    </rPh>
    <rPh sb="20" eb="23">
      <t>タイショウガイ</t>
    </rPh>
    <rPh sb="25" eb="27">
      <t>センタク</t>
    </rPh>
    <phoneticPr fontId="1"/>
  </si>
  <si>
    <t>Q2-2.2.3</t>
    <phoneticPr fontId="1"/>
  </si>
  <si>
    <t>内装仕上げ材の更新必要間隔</t>
    <rPh sb="0" eb="2">
      <t>ナイソウ</t>
    </rPh>
    <rPh sb="2" eb="4">
      <t>シア</t>
    </rPh>
    <rPh sb="5" eb="6">
      <t>ザイ</t>
    </rPh>
    <phoneticPr fontId="1"/>
  </si>
  <si>
    <t>Q2-1.1.3</t>
  </si>
  <si>
    <t>バリアフリー計画</t>
  </si>
  <si>
    <t>Q2-3.1.2</t>
  </si>
  <si>
    <t>空間の形状・自由さ</t>
  </si>
  <si>
    <t>Q2-3.2</t>
  </si>
  <si>
    <t>荷重のゆとり</t>
  </si>
  <si>
    <t>Q2-2.2.1</t>
    <phoneticPr fontId="1"/>
  </si>
  <si>
    <t>設計基準：総合評価点＞目標総合評価点</t>
    <phoneticPr fontId="1"/>
  </si>
  <si>
    <t>総合評価点</t>
    <phoneticPr fontId="1"/>
  </si>
  <si>
    <t>総合評価点</t>
    <phoneticPr fontId="1"/>
  </si>
  <si>
    <t>基準スコア</t>
    <rPh sb="0" eb="2">
      <t>キジュン</t>
    </rPh>
    <phoneticPr fontId="1"/>
  </si>
  <si>
    <t>スコア</t>
    <phoneticPr fontId="1"/>
  </si>
  <si>
    <t>Q2-1.1.2</t>
    <phoneticPr fontId="1"/>
  </si>
  <si>
    <t>外壁仕上材の補修必要間隔</t>
    <phoneticPr fontId="1"/>
  </si>
  <si>
    <t>空調・給排水配管の更新必要間隔</t>
    <phoneticPr fontId="1"/>
  </si>
  <si>
    <t>主要設備機器の更新必要間隔</t>
    <phoneticPr fontId="1"/>
  </si>
  <si>
    <t>維持管理に配慮した設計</t>
    <phoneticPr fontId="1"/>
  </si>
  <si>
    <t>Q2-1.3.2</t>
    <phoneticPr fontId="1"/>
  </si>
  <si>
    <t>重点評価スコアシート【新築・増改築】</t>
    <rPh sb="0" eb="2">
      <t>ジュウテン</t>
    </rPh>
    <rPh sb="2" eb="4">
      <t>ヒョウカ</t>
    </rPh>
    <rPh sb="14" eb="17">
      <t>ゾウカイチク</t>
    </rPh>
    <phoneticPr fontId="1"/>
  </si>
  <si>
    <t>施設名：</t>
    <rPh sb="0" eb="2">
      <t>シセツ</t>
    </rPh>
    <rPh sb="2" eb="3">
      <t>メイ</t>
    </rPh>
    <phoneticPr fontId="1"/>
  </si>
  <si>
    <t>対象外</t>
    <rPh sb="0" eb="2">
      <t>タイショウ</t>
    </rPh>
    <rPh sb="2" eb="3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</si>
</sst>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[Red]\(0\)"/>
    <numFmt numFmtId="178" formatCode="0.0_ "/>
    <numFmt numFmtId="179" formatCode="0_ 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4" borderId="14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13" xfId="0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0" fillId="4" borderId="26" xfId="0" applyFill="1" applyBorder="1">
      <alignment vertical="center"/>
    </xf>
    <xf numFmtId="0" fontId="0" fillId="4" borderId="28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4" borderId="4" xfId="0" applyFill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8" fontId="5" fillId="6" borderId="2" xfId="0" applyNumberFormat="1" applyFont="1" applyFill="1" applyBorder="1">
      <alignment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7" fillId="0" borderId="0" xfId="0" applyFo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right" vertical="center"/>
    </xf>
    <xf numFmtId="0" fontId="0" fillId="4" borderId="26" xfId="0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0" fillId="4" borderId="29" xfId="0" applyFill="1" applyBorder="1" applyAlignment="1">
      <alignment horizontal="right" vertical="center"/>
    </xf>
    <xf numFmtId="0" fontId="0" fillId="4" borderId="29" xfId="0" applyFill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0" fillId="4" borderId="30" xfId="0" applyFill="1" applyBorder="1">
      <alignment vertical="center"/>
    </xf>
    <xf numFmtId="0" fontId="0" fillId="0" borderId="16" xfId="0" applyBorder="1">
      <alignment vertical="center"/>
    </xf>
    <xf numFmtId="0" fontId="0" fillId="0" borderId="31" xfId="0" applyBorder="1">
      <alignment vertical="center"/>
    </xf>
    <xf numFmtId="0" fontId="0" fillId="4" borderId="32" xfId="0" applyFill="1" applyBorder="1">
      <alignment vertical="center"/>
    </xf>
    <xf numFmtId="0" fontId="0" fillId="0" borderId="19" xfId="0" applyBorder="1">
      <alignment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79" fontId="5" fillId="6" borderId="2" xfId="0" applyNumberFormat="1" applyFont="1" applyFill="1" applyBorder="1">
      <alignment vertical="center"/>
    </xf>
    <xf numFmtId="0" fontId="12" fillId="0" borderId="0" xfId="0" applyFont="1" applyAlignment="1">
      <alignment horizontal="right" vertical="center"/>
    </xf>
    <xf numFmtId="0" fontId="0" fillId="7" borderId="1" xfId="0" applyFill="1" applyBorder="1" applyAlignment="1">
      <alignment horizontal="right" vertical="center"/>
    </xf>
    <xf numFmtId="0" fontId="0" fillId="7" borderId="6" xfId="0" applyFill="1" applyBorder="1" applyAlignment="1">
      <alignment horizontal="right" vertical="center"/>
    </xf>
    <xf numFmtId="0" fontId="0" fillId="7" borderId="3" xfId="0" applyFill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1" fillId="3" borderId="2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9" fontId="14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0" fontId="11" fillId="3" borderId="22" xfId="0" applyFont="1" applyFill="1" applyBorder="1" applyAlignment="1">
      <alignment horizontal="right" vertical="center"/>
    </xf>
    <xf numFmtId="176" fontId="11" fillId="0" borderId="0" xfId="0" applyNumberFormat="1" applyFont="1">
      <alignment vertical="center"/>
    </xf>
    <xf numFmtId="178" fontId="0" fillId="5" borderId="5" xfId="0" applyNumberFormat="1" applyFill="1" applyBorder="1" applyAlignment="1">
      <alignment horizontal="center" vertical="center"/>
    </xf>
    <xf numFmtId="178" fontId="0" fillId="5" borderId="24" xfId="0" applyNumberFormat="1" applyFill="1" applyBorder="1" applyAlignment="1">
      <alignment horizontal="center" vertical="center"/>
    </xf>
    <xf numFmtId="178" fontId="0" fillId="5" borderId="25" xfId="0" applyNumberFormat="1" applyFill="1" applyBorder="1" applyAlignment="1">
      <alignment horizontal="center" vertical="center"/>
    </xf>
    <xf numFmtId="176" fontId="0" fillId="5" borderId="4" xfId="0" applyNumberFormat="1" applyFill="1" applyBorder="1" applyAlignment="1">
      <alignment horizontal="center" vertical="center"/>
    </xf>
    <xf numFmtId="176" fontId="0" fillId="5" borderId="14" xfId="0" applyNumberFormat="1" applyFill="1" applyBorder="1" applyAlignment="1">
      <alignment horizontal="center" vertical="center"/>
    </xf>
    <xf numFmtId="176" fontId="0" fillId="5" borderId="15" xfId="0" applyNumberFormat="1" applyFill="1" applyBorder="1" applyAlignment="1">
      <alignment horizontal="center" vertical="center"/>
    </xf>
    <xf numFmtId="177" fontId="0" fillId="5" borderId="4" xfId="0" applyNumberFormat="1" applyFill="1" applyBorder="1" applyAlignment="1">
      <alignment horizontal="center" vertical="center"/>
    </xf>
    <xf numFmtId="177" fontId="0" fillId="5" borderId="14" xfId="0" applyNumberFormat="1" applyFill="1" applyBorder="1" applyAlignment="1">
      <alignment horizontal="center" vertical="center"/>
    </xf>
    <xf numFmtId="177" fontId="0" fillId="5" borderId="15" xfId="0" applyNumberForma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176" fontId="11" fillId="5" borderId="4" xfId="0" applyNumberFormat="1" applyFont="1" applyFill="1" applyBorder="1" applyAlignment="1">
      <alignment horizontal="center" vertical="center"/>
    </xf>
    <xf numFmtId="176" fontId="11" fillId="5" borderId="14" xfId="0" applyNumberFormat="1" applyFont="1" applyFill="1" applyBorder="1" applyAlignment="1">
      <alignment horizontal="center" vertical="center"/>
    </xf>
    <xf numFmtId="176" fontId="11" fillId="5" borderId="15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2" fillId="7" borderId="33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504263</xdr:colOff>
      <xdr:row>0</xdr:row>
      <xdr:rowOff>123264</xdr:rowOff>
    </xdr:from>
    <xdr:to>
      <xdr:col>11</xdr:col>
      <xdr:colOff>0</xdr:colOff>
      <xdr:row>0</xdr:row>
      <xdr:rowOff>549086</xdr:rowOff>
    </xdr:to>
    <xdr:sp macro="" textlink="">
      <xdr:nvSpPr>
        <xdr:cNvPr id="2" name="テキスト ボックス 14">
          <a:extLst>
            <a:ext uri="{FF2B5EF4-FFF2-40B4-BE49-F238E27FC236}">
              <a16:creationId xmlns:a16="http://schemas.microsoft.com/office/drawing/2014/main" id="{CC942E86-1F35-4BC8-A24D-8787C5484497}"/>
            </a:ext>
          </a:extLst>
        </xdr:cNvPr>
        <xdr:cNvSpPr txBox="1"/>
      </xdr:nvSpPr>
      <xdr:spPr>
        <a:xfrm>
          <a:off x="6381188" y="123264"/>
          <a:ext cx="1962712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just">
            <a:spcAft>
              <a:spcPts val="0"/>
            </a:spcAft>
          </a:pPr>
          <a:r>
            <a:rPr kumimoji="1" lang="ja-JP" sz="20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【</a:t>
          </a:r>
          <a:r>
            <a:rPr kumimoji="1" lang="ja-JP" altLang="en-US" sz="20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様式</a:t>
          </a:r>
          <a:r>
            <a:rPr kumimoji="1" lang="en-US" altLang="ja-JP" sz="20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kumimoji="1" lang="ja-JP" sz="20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】</a:t>
          </a:r>
          <a:endParaRPr lang="ja-JP" sz="2000" kern="100">
            <a:solidFill>
              <a:sysClr val="windowText" lastClr="00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Q38"/>
  <sheetViews>
    <sheetView tabSelected="1" view="pageBreakPreview" zoomScaleNormal="100" zoomScaleSheetLayoutView="100" workbookViewId="0">
      <selection activeCell="E1" sqref="E1"/>
    </sheetView>
  </sheetViews>
  <sheetFormatPr defaultRowHeight="13.5" x14ac:dyDescent="0.15"/>
  <cols>
    <col min="1" max="1" width="3" customWidth="1"/>
    <col min="2" max="2" width="2.875" customWidth="1"/>
    <col min="3" max="3" width="13.125" customWidth="1"/>
    <col min="4" max="4" width="30.75" bestFit="1" customWidth="1"/>
    <col min="5" max="5" width="9.125" style="57" customWidth="1"/>
    <col min="6" max="6" width="9.125" style="22" customWidth="1"/>
    <col min="7" max="7" width="9.125" customWidth="1"/>
    <col min="8" max="8" width="9" hidden="1" customWidth="1"/>
    <col min="9" max="9" width="13.125" bestFit="1" customWidth="1"/>
    <col min="10" max="10" width="9.625" style="56" customWidth="1"/>
    <col min="11" max="11" width="9.625" customWidth="1"/>
    <col min="12" max="13" width="9.125" hidden="1" customWidth="1"/>
    <col min="14" max="14" width="9" hidden="1" customWidth="1"/>
    <col min="15" max="15" width="13.125" hidden="1" customWidth="1"/>
    <col min="16" max="17" width="9.625" hidden="1" customWidth="1"/>
  </cols>
  <sheetData>
    <row r="1" spans="2:17" ht="46.5" customHeight="1" x14ac:dyDescent="0.15">
      <c r="K1" s="58"/>
      <c r="Q1" s="22"/>
    </row>
    <row r="2" spans="2:17" ht="21" customHeight="1" x14ac:dyDescent="0.15">
      <c r="B2" s="27" t="s">
        <v>66</v>
      </c>
      <c r="G2" s="36"/>
      <c r="H2" s="37"/>
      <c r="I2" s="36" t="s">
        <v>55</v>
      </c>
      <c r="J2" s="50">
        <v>65</v>
      </c>
      <c r="K2" s="38" t="s">
        <v>44</v>
      </c>
      <c r="M2" s="22"/>
      <c r="Q2" s="22"/>
    </row>
    <row r="3" spans="2:17" ht="9.75" customHeight="1" x14ac:dyDescent="0.15">
      <c r="B3" s="27"/>
      <c r="G3" s="36"/>
      <c r="H3" s="37"/>
      <c r="I3" s="36"/>
      <c r="J3" s="67"/>
      <c r="K3" s="38"/>
      <c r="M3" s="22"/>
      <c r="Q3" s="22"/>
    </row>
    <row r="4" spans="2:17" ht="21" customHeight="1" x14ac:dyDescent="0.15">
      <c r="B4" s="27"/>
      <c r="C4" s="52" t="s">
        <v>67</v>
      </c>
      <c r="D4" s="102"/>
      <c r="E4" s="102"/>
      <c r="G4" s="36"/>
      <c r="H4" s="37"/>
      <c r="I4" s="36"/>
      <c r="J4" s="67"/>
      <c r="K4" s="38"/>
      <c r="M4" s="22"/>
      <c r="Q4" s="22"/>
    </row>
    <row r="5" spans="2:17" ht="12" customHeight="1" x14ac:dyDescent="0.15">
      <c r="B5" s="27"/>
      <c r="G5" s="36"/>
      <c r="H5" s="37"/>
      <c r="I5" s="36"/>
      <c r="J5" s="67"/>
      <c r="K5" s="38"/>
      <c r="M5" s="22"/>
      <c r="Q5" s="22"/>
    </row>
    <row r="6" spans="2:17" ht="21" customHeight="1" thickBot="1" x14ac:dyDescent="0.2">
      <c r="B6" s="34" t="s">
        <v>45</v>
      </c>
      <c r="G6" s="33"/>
      <c r="H6" s="34"/>
      <c r="I6" s="33"/>
      <c r="J6" s="68"/>
      <c r="K6" s="35"/>
      <c r="M6" s="22"/>
      <c r="Q6" s="22"/>
    </row>
    <row r="7" spans="2:17" ht="23.25" customHeight="1" x14ac:dyDescent="0.15">
      <c r="B7" s="28" t="s">
        <v>41</v>
      </c>
      <c r="C7" s="29"/>
      <c r="D7" s="29"/>
      <c r="E7" s="59"/>
      <c r="F7" s="25"/>
      <c r="G7" s="29"/>
      <c r="H7" s="24"/>
      <c r="I7" s="29"/>
      <c r="J7" s="69" t="s">
        <v>56</v>
      </c>
      <c r="K7" s="51">
        <f>SUM(K10:K37)</f>
        <v>0</v>
      </c>
      <c r="L7" s="29"/>
      <c r="M7" s="29"/>
      <c r="N7" s="24"/>
      <c r="O7" s="29"/>
      <c r="P7" s="26" t="s">
        <v>57</v>
      </c>
      <c r="Q7" s="23">
        <f>SUM(Q10:Q37)</f>
        <v>65.800000000000011</v>
      </c>
    </row>
    <row r="8" spans="2:17" ht="23.25" customHeight="1" x14ac:dyDescent="0.15">
      <c r="B8" s="90" t="s">
        <v>12</v>
      </c>
      <c r="C8" s="91"/>
      <c r="D8" s="91"/>
      <c r="E8" s="91"/>
      <c r="F8" s="91"/>
      <c r="G8" s="92"/>
      <c r="H8" s="47"/>
      <c r="I8" s="93" t="s">
        <v>42</v>
      </c>
      <c r="J8" s="95" t="s">
        <v>39</v>
      </c>
      <c r="K8" s="80" t="s">
        <v>40</v>
      </c>
      <c r="L8" s="30"/>
      <c r="M8" s="30"/>
      <c r="N8" s="47"/>
      <c r="O8" s="93" t="s">
        <v>42</v>
      </c>
      <c r="P8" s="93" t="s">
        <v>39</v>
      </c>
      <c r="Q8" s="80" t="s">
        <v>40</v>
      </c>
    </row>
    <row r="9" spans="2:17" ht="23.25" customHeight="1" thickBot="1" x14ac:dyDescent="0.2">
      <c r="B9" s="11"/>
      <c r="C9" s="82" t="s">
        <v>13</v>
      </c>
      <c r="D9" s="83"/>
      <c r="E9" s="60" t="s">
        <v>58</v>
      </c>
      <c r="F9" s="12" t="s">
        <v>59</v>
      </c>
      <c r="G9" s="12" t="s">
        <v>38</v>
      </c>
      <c r="H9" s="48"/>
      <c r="I9" s="94"/>
      <c r="J9" s="96"/>
      <c r="K9" s="97"/>
      <c r="L9" s="41" t="s">
        <v>43</v>
      </c>
      <c r="M9" s="12" t="s">
        <v>38</v>
      </c>
      <c r="N9" s="48"/>
      <c r="O9" s="98"/>
      <c r="P9" s="98"/>
      <c r="Q9" s="81"/>
    </row>
    <row r="10" spans="2:17" ht="23.25" customHeight="1" x14ac:dyDescent="0.15">
      <c r="B10" s="84" t="s">
        <v>14</v>
      </c>
      <c r="C10" s="85"/>
      <c r="D10" s="86"/>
      <c r="E10" s="61"/>
      <c r="F10" s="39"/>
      <c r="G10" s="40"/>
      <c r="H10" s="18"/>
      <c r="I10" s="77">
        <f>SUM(H11:H14)</f>
        <v>0</v>
      </c>
      <c r="J10" s="87">
        <v>0.2</v>
      </c>
      <c r="K10" s="71">
        <f>ROUND(I10*J10,1)</f>
        <v>0</v>
      </c>
      <c r="L10" s="42"/>
      <c r="M10" s="14"/>
      <c r="N10" s="18"/>
      <c r="O10" s="77">
        <f>SUM(N11:N14)</f>
        <v>68</v>
      </c>
      <c r="P10" s="74">
        <f>J10</f>
        <v>0.2</v>
      </c>
      <c r="Q10" s="71">
        <f>ROUND(O10*P10,1)</f>
        <v>13.6</v>
      </c>
    </row>
    <row r="11" spans="2:17" ht="23.25" customHeight="1" x14ac:dyDescent="0.15">
      <c r="B11" s="49"/>
      <c r="C11" s="2" t="s">
        <v>60</v>
      </c>
      <c r="D11" s="1" t="s">
        <v>2</v>
      </c>
      <c r="E11" s="62">
        <v>3</v>
      </c>
      <c r="F11" s="53"/>
      <c r="G11" s="15">
        <v>0.15</v>
      </c>
      <c r="H11" s="19">
        <f>IF(F11="",0,IF(F11="対象外",L11/5*G11*100,IF(F11&gt;=1,F11/5*G11*100)))</f>
        <v>0</v>
      </c>
      <c r="I11" s="78"/>
      <c r="J11" s="88"/>
      <c r="K11" s="72"/>
      <c r="L11" s="43">
        <v>3</v>
      </c>
      <c r="M11" s="15">
        <f>G11</f>
        <v>0.15</v>
      </c>
      <c r="N11" s="19">
        <f>L11/5*M11*100</f>
        <v>9</v>
      </c>
      <c r="O11" s="78"/>
      <c r="P11" s="75"/>
      <c r="Q11" s="72"/>
    </row>
    <row r="12" spans="2:17" ht="23.25" customHeight="1" x14ac:dyDescent="0.15">
      <c r="B12" s="49"/>
      <c r="C12" s="6" t="s">
        <v>48</v>
      </c>
      <c r="D12" s="5" t="s">
        <v>49</v>
      </c>
      <c r="E12" s="63">
        <v>3</v>
      </c>
      <c r="F12" s="54"/>
      <c r="G12" s="17">
        <v>0.15</v>
      </c>
      <c r="H12" s="19">
        <f>IF(F12="",0,IF(F12="対象外",L12/5*G12*100,IF(F12&gt;=1,F12/5*G12*100)))</f>
        <v>0</v>
      </c>
      <c r="I12" s="78"/>
      <c r="J12" s="88"/>
      <c r="K12" s="72"/>
      <c r="L12" s="43">
        <v>3</v>
      </c>
      <c r="M12" s="15">
        <f t="shared" ref="M12:M13" si="0">G12</f>
        <v>0.15</v>
      </c>
      <c r="N12" s="19">
        <f t="shared" ref="N12:N13" si="1">L12/5*M12*100</f>
        <v>9</v>
      </c>
      <c r="O12" s="78"/>
      <c r="P12" s="75"/>
      <c r="Q12" s="72"/>
    </row>
    <row r="13" spans="2:17" ht="23.25" customHeight="1" x14ac:dyDescent="0.15">
      <c r="B13" s="49"/>
      <c r="C13" s="6" t="s">
        <v>50</v>
      </c>
      <c r="D13" s="5" t="s">
        <v>51</v>
      </c>
      <c r="E13" s="63">
        <v>4</v>
      </c>
      <c r="F13" s="54"/>
      <c r="G13" s="17">
        <v>0.4</v>
      </c>
      <c r="H13" s="19">
        <f>IF(F13="",0,IF(F13="対象外",L13/5*G13*100,IF(F13&gt;=1,F13/5*G13*100)))</f>
        <v>0</v>
      </c>
      <c r="I13" s="78"/>
      <c r="J13" s="88"/>
      <c r="K13" s="72"/>
      <c r="L13" s="43">
        <v>4</v>
      </c>
      <c r="M13" s="15">
        <f t="shared" si="0"/>
        <v>0.4</v>
      </c>
      <c r="N13" s="19">
        <f t="shared" si="1"/>
        <v>32.000000000000007</v>
      </c>
      <c r="O13" s="78"/>
      <c r="P13" s="75"/>
      <c r="Q13" s="72"/>
    </row>
    <row r="14" spans="2:17" ht="23.25" customHeight="1" thickBot="1" x14ac:dyDescent="0.2">
      <c r="B14" s="10"/>
      <c r="C14" s="4" t="s">
        <v>52</v>
      </c>
      <c r="D14" s="3" t="s">
        <v>53</v>
      </c>
      <c r="E14" s="64">
        <v>3</v>
      </c>
      <c r="F14" s="55"/>
      <c r="G14" s="16">
        <v>0.3</v>
      </c>
      <c r="H14" s="20">
        <f>IF(F14="",0,IF(F14="対象外",L14/5*G14*100,IF(F14&gt;=1,F14/5*G14*100)))</f>
        <v>0</v>
      </c>
      <c r="I14" s="79"/>
      <c r="J14" s="89"/>
      <c r="K14" s="73"/>
      <c r="L14" s="44">
        <v>3</v>
      </c>
      <c r="M14" s="15">
        <f>G14</f>
        <v>0.3</v>
      </c>
      <c r="N14" s="20">
        <f>L14/5*M14*100</f>
        <v>18</v>
      </c>
      <c r="O14" s="79"/>
      <c r="P14" s="76"/>
      <c r="Q14" s="73"/>
    </row>
    <row r="15" spans="2:17" ht="23.25" customHeight="1" x14ac:dyDescent="0.15">
      <c r="B15" s="99" t="s">
        <v>15</v>
      </c>
      <c r="C15" s="100"/>
      <c r="D15" s="101"/>
      <c r="E15" s="65"/>
      <c r="F15" s="32"/>
      <c r="G15" s="13"/>
      <c r="H15" s="8"/>
      <c r="I15" s="78">
        <f>SUM(H16:H20)</f>
        <v>0</v>
      </c>
      <c r="J15" s="88">
        <v>0.2</v>
      </c>
      <c r="K15" s="72">
        <f>ROUND(I15*J15,1)</f>
        <v>0</v>
      </c>
      <c r="L15" s="45"/>
      <c r="M15" s="13"/>
      <c r="N15" s="8"/>
      <c r="O15" s="77">
        <f>SUM(N16:N20)</f>
        <v>60</v>
      </c>
      <c r="P15" s="74">
        <f>J15</f>
        <v>0.2</v>
      </c>
      <c r="Q15" s="71">
        <f>ROUND(O15*P15,1)</f>
        <v>12</v>
      </c>
    </row>
    <row r="16" spans="2:17" ht="23.25" customHeight="1" x14ac:dyDescent="0.15">
      <c r="B16" s="9"/>
      <c r="C16" s="2" t="s">
        <v>31</v>
      </c>
      <c r="D16" s="1" t="s">
        <v>6</v>
      </c>
      <c r="E16" s="62">
        <v>3</v>
      </c>
      <c r="F16" s="53"/>
      <c r="G16" s="15">
        <v>0.3</v>
      </c>
      <c r="H16" s="19">
        <f>IF(F16="",0,IF(F16="対象外",L16/5*G16*100,IF(F16&gt;=1,F16/5*G16*100)))</f>
        <v>0</v>
      </c>
      <c r="I16" s="78"/>
      <c r="J16" s="88"/>
      <c r="K16" s="72"/>
      <c r="L16" s="43">
        <v>3</v>
      </c>
      <c r="M16" s="15">
        <f t="shared" ref="M16:M20" si="2">G16</f>
        <v>0.3</v>
      </c>
      <c r="N16" s="19">
        <f>L16/5*M16*100</f>
        <v>18</v>
      </c>
      <c r="O16" s="78"/>
      <c r="P16" s="75"/>
      <c r="Q16" s="72"/>
    </row>
    <row r="17" spans="2:17" ht="23.25" customHeight="1" x14ac:dyDescent="0.15">
      <c r="B17" s="9"/>
      <c r="C17" s="2" t="s">
        <v>32</v>
      </c>
      <c r="D17" s="1" t="s">
        <v>7</v>
      </c>
      <c r="E17" s="62">
        <v>3</v>
      </c>
      <c r="F17" s="53"/>
      <c r="G17" s="15">
        <v>0.3</v>
      </c>
      <c r="H17" s="19">
        <f>IF(F17="",0,IF(F17="対象外",L17/5*G17*100,IF(F17&gt;=1,F17/5*G17*100)))</f>
        <v>0</v>
      </c>
      <c r="I17" s="78"/>
      <c r="J17" s="88"/>
      <c r="K17" s="72"/>
      <c r="L17" s="43">
        <v>3</v>
      </c>
      <c r="M17" s="15">
        <f t="shared" si="2"/>
        <v>0.3</v>
      </c>
      <c r="N17" s="19">
        <f>L17/5*M17*100</f>
        <v>18</v>
      </c>
      <c r="O17" s="78"/>
      <c r="P17" s="75"/>
      <c r="Q17" s="72"/>
    </row>
    <row r="18" spans="2:17" ht="23.25" customHeight="1" x14ac:dyDescent="0.15">
      <c r="B18" s="9"/>
      <c r="C18" s="2" t="s">
        <v>33</v>
      </c>
      <c r="D18" s="1" t="s">
        <v>8</v>
      </c>
      <c r="E18" s="62">
        <v>3</v>
      </c>
      <c r="F18" s="53"/>
      <c r="G18" s="15">
        <v>0.1</v>
      </c>
      <c r="H18" s="19">
        <f>IF(F18="",0,IF(F18="対象外",L18/5*G18*100,IF(F18&gt;=1,F18/5*G18*100)))</f>
        <v>0</v>
      </c>
      <c r="I18" s="78"/>
      <c r="J18" s="88"/>
      <c r="K18" s="72"/>
      <c r="L18" s="43">
        <v>3</v>
      </c>
      <c r="M18" s="15">
        <f t="shared" si="2"/>
        <v>0.1</v>
      </c>
      <c r="N18" s="19">
        <f>L18/5*M18*100</f>
        <v>6</v>
      </c>
      <c r="O18" s="78"/>
      <c r="P18" s="75"/>
      <c r="Q18" s="72"/>
    </row>
    <row r="19" spans="2:17" ht="23.25" customHeight="1" x14ac:dyDescent="0.15">
      <c r="B19" s="9"/>
      <c r="C19" s="2" t="s">
        <v>34</v>
      </c>
      <c r="D19" s="1" t="s">
        <v>9</v>
      </c>
      <c r="E19" s="62">
        <v>3</v>
      </c>
      <c r="F19" s="53"/>
      <c r="G19" s="15">
        <v>0.1</v>
      </c>
      <c r="H19" s="19">
        <f>IF(F19="",0,IF(F19="対象外",L19/5*G19*100,IF(F19&gt;=1,F19/5*G19*100)))</f>
        <v>0</v>
      </c>
      <c r="I19" s="78"/>
      <c r="J19" s="88"/>
      <c r="K19" s="72"/>
      <c r="L19" s="43">
        <v>3</v>
      </c>
      <c r="M19" s="15">
        <f t="shared" si="2"/>
        <v>0.1</v>
      </c>
      <c r="N19" s="19">
        <f>L19/5*M19*100</f>
        <v>6</v>
      </c>
      <c r="O19" s="78"/>
      <c r="P19" s="75"/>
      <c r="Q19" s="72"/>
    </row>
    <row r="20" spans="2:17" ht="23.25" customHeight="1" thickBot="1" x14ac:dyDescent="0.2">
      <c r="B20" s="9"/>
      <c r="C20" s="6" t="s">
        <v>35</v>
      </c>
      <c r="D20" s="5" t="s">
        <v>10</v>
      </c>
      <c r="E20" s="63">
        <v>3</v>
      </c>
      <c r="F20" s="54"/>
      <c r="G20" s="17">
        <v>0.2</v>
      </c>
      <c r="H20" s="19">
        <f>IF(F20="",0,IF(F20="対象外",L20/5*G20*100,IF(F20&gt;=1,F20/5*G20*100)))</f>
        <v>0</v>
      </c>
      <c r="I20" s="78"/>
      <c r="J20" s="88"/>
      <c r="K20" s="72"/>
      <c r="L20" s="46">
        <v>3</v>
      </c>
      <c r="M20" s="17">
        <f t="shared" si="2"/>
        <v>0.2</v>
      </c>
      <c r="N20" s="19">
        <f>L20/5*M20*100</f>
        <v>12</v>
      </c>
      <c r="O20" s="79"/>
      <c r="P20" s="76"/>
      <c r="Q20" s="73"/>
    </row>
    <row r="21" spans="2:17" ht="23.25" customHeight="1" x14ac:dyDescent="0.15">
      <c r="B21" s="84" t="s">
        <v>16</v>
      </c>
      <c r="C21" s="85"/>
      <c r="D21" s="86"/>
      <c r="E21" s="61"/>
      <c r="F21" s="31"/>
      <c r="G21" s="14"/>
      <c r="H21" s="18"/>
      <c r="I21" s="77">
        <f>SUM(H22:H27)</f>
        <v>0</v>
      </c>
      <c r="J21" s="87">
        <v>0.35</v>
      </c>
      <c r="K21" s="71">
        <f>ROUND(I21*J21,1)</f>
        <v>0</v>
      </c>
      <c r="L21" s="42"/>
      <c r="M21" s="14"/>
      <c r="N21" s="18"/>
      <c r="O21" s="77">
        <f>SUM(N22:N27)</f>
        <v>68</v>
      </c>
      <c r="P21" s="74">
        <f>J21</f>
        <v>0.35</v>
      </c>
      <c r="Q21" s="71">
        <f>ROUND(O21*P21,1)</f>
        <v>23.8</v>
      </c>
    </row>
    <row r="22" spans="2:17" ht="23.25" customHeight="1" x14ac:dyDescent="0.15">
      <c r="B22" s="9"/>
      <c r="C22" s="2" t="s">
        <v>54</v>
      </c>
      <c r="D22" s="1" t="s">
        <v>4</v>
      </c>
      <c r="E22" s="62">
        <v>3</v>
      </c>
      <c r="F22" s="53"/>
      <c r="G22" s="15">
        <v>0.15</v>
      </c>
      <c r="H22" s="19">
        <f t="shared" ref="H22:H27" si="3">IF(F22="",0,IF(F22="対象外",L22/5*G22*100,IF(F22&gt;=1,F22/5*G22*100)))</f>
        <v>0</v>
      </c>
      <c r="I22" s="78"/>
      <c r="J22" s="88"/>
      <c r="K22" s="72"/>
      <c r="L22" s="43">
        <v>3</v>
      </c>
      <c r="M22" s="15">
        <f t="shared" ref="M22:M27" si="4">G22</f>
        <v>0.15</v>
      </c>
      <c r="N22" s="19">
        <f t="shared" ref="N22:N27" si="5">L22/5*M22*100</f>
        <v>9</v>
      </c>
      <c r="O22" s="78"/>
      <c r="P22" s="75"/>
      <c r="Q22" s="72"/>
    </row>
    <row r="23" spans="2:17" ht="23.25" customHeight="1" x14ac:dyDescent="0.15">
      <c r="B23" s="9"/>
      <c r="C23" s="2" t="s">
        <v>27</v>
      </c>
      <c r="D23" s="1" t="s">
        <v>61</v>
      </c>
      <c r="E23" s="62">
        <v>3</v>
      </c>
      <c r="F23" s="53"/>
      <c r="G23" s="15">
        <v>0.2</v>
      </c>
      <c r="H23" s="19">
        <f t="shared" si="3"/>
        <v>0</v>
      </c>
      <c r="I23" s="78"/>
      <c r="J23" s="88"/>
      <c r="K23" s="72"/>
      <c r="L23" s="43">
        <v>3</v>
      </c>
      <c r="M23" s="15">
        <f t="shared" si="4"/>
        <v>0.2</v>
      </c>
      <c r="N23" s="19">
        <f t="shared" si="5"/>
        <v>12</v>
      </c>
      <c r="O23" s="78"/>
      <c r="P23" s="75"/>
      <c r="Q23" s="72"/>
    </row>
    <row r="24" spans="2:17" ht="23.25" customHeight="1" x14ac:dyDescent="0.15">
      <c r="B24" s="9"/>
      <c r="C24" s="2" t="s">
        <v>46</v>
      </c>
      <c r="D24" s="1" t="s">
        <v>47</v>
      </c>
      <c r="E24" s="62">
        <v>3</v>
      </c>
      <c r="F24" s="53"/>
      <c r="G24" s="15">
        <v>0.05</v>
      </c>
      <c r="H24" s="19">
        <f t="shared" si="3"/>
        <v>0</v>
      </c>
      <c r="I24" s="78"/>
      <c r="J24" s="88"/>
      <c r="K24" s="72"/>
      <c r="L24" s="43">
        <v>3</v>
      </c>
      <c r="M24" s="15">
        <f t="shared" si="4"/>
        <v>0.05</v>
      </c>
      <c r="N24" s="19">
        <f t="shared" si="5"/>
        <v>3</v>
      </c>
      <c r="O24" s="78"/>
      <c r="P24" s="75"/>
      <c r="Q24" s="72"/>
    </row>
    <row r="25" spans="2:17" ht="23.25" customHeight="1" x14ac:dyDescent="0.15">
      <c r="B25" s="9"/>
      <c r="C25" s="2" t="s">
        <v>28</v>
      </c>
      <c r="D25" s="1" t="s">
        <v>5</v>
      </c>
      <c r="E25" s="62">
        <v>3</v>
      </c>
      <c r="F25" s="53"/>
      <c r="G25" s="15">
        <v>0.2</v>
      </c>
      <c r="H25" s="19">
        <f t="shared" si="3"/>
        <v>0</v>
      </c>
      <c r="I25" s="78"/>
      <c r="J25" s="88"/>
      <c r="K25" s="72"/>
      <c r="L25" s="43">
        <v>3</v>
      </c>
      <c r="M25" s="15">
        <f t="shared" si="4"/>
        <v>0.2</v>
      </c>
      <c r="N25" s="19">
        <f t="shared" si="5"/>
        <v>12</v>
      </c>
      <c r="O25" s="78"/>
      <c r="P25" s="75"/>
      <c r="Q25" s="72"/>
    </row>
    <row r="26" spans="2:17" ht="23.25" customHeight="1" x14ac:dyDescent="0.15">
      <c r="B26" s="9"/>
      <c r="C26" s="2" t="s">
        <v>29</v>
      </c>
      <c r="D26" s="1" t="s">
        <v>62</v>
      </c>
      <c r="E26" s="62">
        <v>4</v>
      </c>
      <c r="F26" s="53"/>
      <c r="G26" s="15">
        <v>0.2</v>
      </c>
      <c r="H26" s="19">
        <f t="shared" si="3"/>
        <v>0</v>
      </c>
      <c r="I26" s="78"/>
      <c r="J26" s="88"/>
      <c r="K26" s="72"/>
      <c r="L26" s="43">
        <v>4</v>
      </c>
      <c r="M26" s="15">
        <f t="shared" si="4"/>
        <v>0.2</v>
      </c>
      <c r="N26" s="19">
        <f t="shared" si="5"/>
        <v>16.000000000000004</v>
      </c>
      <c r="O26" s="78"/>
      <c r="P26" s="75"/>
      <c r="Q26" s="72"/>
    </row>
    <row r="27" spans="2:17" ht="23.25" customHeight="1" thickBot="1" x14ac:dyDescent="0.2">
      <c r="B27" s="10"/>
      <c r="C27" s="4" t="s">
        <v>30</v>
      </c>
      <c r="D27" s="3" t="s">
        <v>63</v>
      </c>
      <c r="E27" s="64">
        <v>4</v>
      </c>
      <c r="F27" s="55"/>
      <c r="G27" s="16">
        <v>0.2</v>
      </c>
      <c r="H27" s="20">
        <f t="shared" si="3"/>
        <v>0</v>
      </c>
      <c r="I27" s="79"/>
      <c r="J27" s="89"/>
      <c r="K27" s="73"/>
      <c r="L27" s="44">
        <v>4</v>
      </c>
      <c r="M27" s="16">
        <f t="shared" si="4"/>
        <v>0.2</v>
      </c>
      <c r="N27" s="20">
        <f t="shared" si="5"/>
        <v>16.000000000000004</v>
      </c>
      <c r="O27" s="79"/>
      <c r="P27" s="76"/>
      <c r="Q27" s="73"/>
    </row>
    <row r="28" spans="2:17" ht="23.25" customHeight="1" x14ac:dyDescent="0.15">
      <c r="B28" s="99" t="s">
        <v>17</v>
      </c>
      <c r="C28" s="100"/>
      <c r="D28" s="101"/>
      <c r="E28" s="65"/>
      <c r="F28" s="32"/>
      <c r="G28" s="13"/>
      <c r="H28" s="8"/>
      <c r="I28" s="78">
        <f>SUM(H29:H30)</f>
        <v>0</v>
      </c>
      <c r="J28" s="88">
        <v>0.1</v>
      </c>
      <c r="K28" s="72">
        <f>ROUND(I28*J28,1)</f>
        <v>0</v>
      </c>
      <c r="L28" s="45"/>
      <c r="M28" s="13"/>
      <c r="N28" s="8"/>
      <c r="O28" s="77">
        <f>SUM(N29:N30)</f>
        <v>60</v>
      </c>
      <c r="P28" s="74">
        <f>J28</f>
        <v>0.1</v>
      </c>
      <c r="Q28" s="71">
        <f>ROUND(O28*P28,1)</f>
        <v>6</v>
      </c>
    </row>
    <row r="29" spans="2:17" ht="23.25" customHeight="1" x14ac:dyDescent="0.15">
      <c r="B29" s="9"/>
      <c r="C29" s="2" t="s">
        <v>26</v>
      </c>
      <c r="D29" s="1" t="s">
        <v>64</v>
      </c>
      <c r="E29" s="62">
        <v>3</v>
      </c>
      <c r="F29" s="53"/>
      <c r="G29" s="15">
        <v>0.6</v>
      </c>
      <c r="H29" s="19">
        <f>IF(F29="",0,IF(F29="対象外",L29/5*G29*100,IF(F29&gt;=1,F29/5*G29*100)))</f>
        <v>0</v>
      </c>
      <c r="I29" s="78"/>
      <c r="J29" s="88"/>
      <c r="K29" s="72"/>
      <c r="L29" s="43">
        <v>3</v>
      </c>
      <c r="M29" s="15">
        <f t="shared" ref="M29:M30" si="6">G29</f>
        <v>0.6</v>
      </c>
      <c r="N29" s="19">
        <f>L29/5*M29*100</f>
        <v>36</v>
      </c>
      <c r="O29" s="78"/>
      <c r="P29" s="75"/>
      <c r="Q29" s="72"/>
    </row>
    <row r="30" spans="2:17" ht="23.25" customHeight="1" thickBot="1" x14ac:dyDescent="0.2">
      <c r="B30" s="9"/>
      <c r="C30" s="6" t="s">
        <v>65</v>
      </c>
      <c r="D30" s="5" t="s">
        <v>3</v>
      </c>
      <c r="E30" s="63">
        <v>3</v>
      </c>
      <c r="F30" s="54"/>
      <c r="G30" s="17">
        <v>0.4</v>
      </c>
      <c r="H30" s="19">
        <f>IF(F30="",0,IF(F30="対象外",L30/5*G30*100,IF(F30&gt;=1,F30/5*G30*100)))</f>
        <v>0</v>
      </c>
      <c r="I30" s="78"/>
      <c r="J30" s="88"/>
      <c r="K30" s="72"/>
      <c r="L30" s="46">
        <v>3</v>
      </c>
      <c r="M30" s="17">
        <f t="shared" si="6"/>
        <v>0.4</v>
      </c>
      <c r="N30" s="19">
        <f>L30/5*M30*100</f>
        <v>24</v>
      </c>
      <c r="O30" s="79"/>
      <c r="P30" s="76"/>
      <c r="Q30" s="73"/>
    </row>
    <row r="31" spans="2:17" ht="23.25" customHeight="1" x14ac:dyDescent="0.15">
      <c r="B31" s="84" t="s">
        <v>18</v>
      </c>
      <c r="C31" s="85"/>
      <c r="D31" s="86"/>
      <c r="E31" s="61"/>
      <c r="F31" s="31"/>
      <c r="G31" s="14"/>
      <c r="H31" s="18"/>
      <c r="I31" s="77">
        <f>SUM(H32:H37)</f>
        <v>0</v>
      </c>
      <c r="J31" s="87">
        <v>0.15</v>
      </c>
      <c r="K31" s="71">
        <f>ROUND(I31*J31,1)</f>
        <v>0</v>
      </c>
      <c r="L31" s="42"/>
      <c r="M31" s="14"/>
      <c r="N31" s="18"/>
      <c r="O31" s="77">
        <f>SUM(N32:N37)</f>
        <v>69</v>
      </c>
      <c r="P31" s="74">
        <f>J31</f>
        <v>0.15</v>
      </c>
      <c r="Q31" s="71">
        <f>ROUND(O31*P31,1)</f>
        <v>10.4</v>
      </c>
    </row>
    <row r="32" spans="2:17" ht="23.25" customHeight="1" x14ac:dyDescent="0.15">
      <c r="B32" s="9"/>
      <c r="C32" s="1" t="s">
        <v>21</v>
      </c>
      <c r="D32" s="1" t="s">
        <v>0</v>
      </c>
      <c r="E32" s="62">
        <v>3</v>
      </c>
      <c r="F32" s="53"/>
      <c r="G32" s="15">
        <v>0.1</v>
      </c>
      <c r="H32" s="19">
        <f t="shared" ref="H32:H37" si="7">IF(F32="",0,IF(F32="対象外",L32/5*G32*100,IF(F32&gt;=1,F32/5*G32*100)))</f>
        <v>0</v>
      </c>
      <c r="I32" s="78"/>
      <c r="J32" s="88"/>
      <c r="K32" s="72"/>
      <c r="L32" s="43">
        <v>3</v>
      </c>
      <c r="M32" s="15">
        <f t="shared" ref="M32:M37" si="8">G32</f>
        <v>0.1</v>
      </c>
      <c r="N32" s="19">
        <f t="shared" ref="N32:N37" si="9">L32/5*M32*100</f>
        <v>6</v>
      </c>
      <c r="O32" s="78"/>
      <c r="P32" s="75"/>
      <c r="Q32" s="72"/>
    </row>
    <row r="33" spans="2:17" ht="23.25" customHeight="1" x14ac:dyDescent="0.15">
      <c r="B33" s="9"/>
      <c r="C33" s="1" t="s">
        <v>22</v>
      </c>
      <c r="D33" s="1" t="s">
        <v>1</v>
      </c>
      <c r="E33" s="62">
        <v>3</v>
      </c>
      <c r="F33" s="53"/>
      <c r="G33" s="15">
        <v>0.3</v>
      </c>
      <c r="H33" s="19">
        <f t="shared" si="7"/>
        <v>0</v>
      </c>
      <c r="I33" s="78"/>
      <c r="J33" s="88"/>
      <c r="K33" s="72"/>
      <c r="L33" s="43">
        <v>3</v>
      </c>
      <c r="M33" s="15">
        <f t="shared" si="8"/>
        <v>0.3</v>
      </c>
      <c r="N33" s="19">
        <f t="shared" si="9"/>
        <v>18</v>
      </c>
      <c r="O33" s="78"/>
      <c r="P33" s="75"/>
      <c r="Q33" s="72"/>
    </row>
    <row r="34" spans="2:17" ht="23.25" customHeight="1" x14ac:dyDescent="0.15">
      <c r="B34" s="9"/>
      <c r="C34" s="7" t="s">
        <v>37</v>
      </c>
      <c r="D34" s="7" t="s">
        <v>36</v>
      </c>
      <c r="E34" s="66">
        <v>4</v>
      </c>
      <c r="F34" s="53"/>
      <c r="G34" s="15">
        <v>0.4</v>
      </c>
      <c r="H34" s="19">
        <f t="shared" si="7"/>
        <v>0</v>
      </c>
      <c r="I34" s="78"/>
      <c r="J34" s="88"/>
      <c r="K34" s="72"/>
      <c r="L34" s="43">
        <v>4</v>
      </c>
      <c r="M34" s="15">
        <f t="shared" si="8"/>
        <v>0.4</v>
      </c>
      <c r="N34" s="19">
        <f t="shared" si="9"/>
        <v>32.000000000000007</v>
      </c>
      <c r="O34" s="78"/>
      <c r="P34" s="75"/>
      <c r="Q34" s="72"/>
    </row>
    <row r="35" spans="2:17" ht="23.25" customHeight="1" x14ac:dyDescent="0.15">
      <c r="B35" s="9"/>
      <c r="C35" s="1" t="s">
        <v>23</v>
      </c>
      <c r="D35" s="1" t="s">
        <v>19</v>
      </c>
      <c r="E35" s="62">
        <v>3</v>
      </c>
      <c r="F35" s="53"/>
      <c r="G35" s="15">
        <v>0.1</v>
      </c>
      <c r="H35" s="19">
        <f t="shared" si="7"/>
        <v>0</v>
      </c>
      <c r="I35" s="78"/>
      <c r="J35" s="88"/>
      <c r="K35" s="72"/>
      <c r="L35" s="43">
        <v>3</v>
      </c>
      <c r="M35" s="15">
        <f t="shared" si="8"/>
        <v>0.1</v>
      </c>
      <c r="N35" s="19">
        <f t="shared" si="9"/>
        <v>6</v>
      </c>
      <c r="O35" s="78"/>
      <c r="P35" s="75"/>
      <c r="Q35" s="72"/>
    </row>
    <row r="36" spans="2:17" ht="23.25" customHeight="1" x14ac:dyDescent="0.15">
      <c r="B36" s="9"/>
      <c r="C36" s="1" t="s">
        <v>24</v>
      </c>
      <c r="D36" s="1" t="s">
        <v>11</v>
      </c>
      <c r="E36" s="62">
        <v>3</v>
      </c>
      <c r="F36" s="53"/>
      <c r="G36" s="15">
        <v>0.05</v>
      </c>
      <c r="H36" s="19">
        <f t="shared" si="7"/>
        <v>0</v>
      </c>
      <c r="I36" s="78"/>
      <c r="J36" s="88"/>
      <c r="K36" s="72"/>
      <c r="L36" s="43">
        <v>3</v>
      </c>
      <c r="M36" s="15">
        <f t="shared" si="8"/>
        <v>0.05</v>
      </c>
      <c r="N36" s="19">
        <f t="shared" si="9"/>
        <v>3</v>
      </c>
      <c r="O36" s="78"/>
      <c r="P36" s="75"/>
      <c r="Q36" s="72"/>
    </row>
    <row r="37" spans="2:17" ht="23.25" customHeight="1" thickBot="1" x14ac:dyDescent="0.2">
      <c r="B37" s="10"/>
      <c r="C37" s="3" t="s">
        <v>25</v>
      </c>
      <c r="D37" s="3" t="s">
        <v>20</v>
      </c>
      <c r="E37" s="64">
        <v>4</v>
      </c>
      <c r="F37" s="55"/>
      <c r="G37" s="16">
        <v>0.05</v>
      </c>
      <c r="H37" s="20">
        <f t="shared" si="7"/>
        <v>0</v>
      </c>
      <c r="I37" s="79"/>
      <c r="J37" s="89"/>
      <c r="K37" s="73"/>
      <c r="L37" s="44">
        <v>4</v>
      </c>
      <c r="M37" s="16">
        <f t="shared" si="8"/>
        <v>0.05</v>
      </c>
      <c r="N37" s="20">
        <f t="shared" si="9"/>
        <v>4.0000000000000009</v>
      </c>
      <c r="O37" s="79"/>
      <c r="P37" s="76"/>
      <c r="Q37" s="73"/>
    </row>
    <row r="38" spans="2:17" x14ac:dyDescent="0.15">
      <c r="J38" s="70">
        <f>SUM(J10:J37)</f>
        <v>1</v>
      </c>
      <c r="P38" s="21">
        <f>SUM(P10:P37)</f>
        <v>1</v>
      </c>
    </row>
  </sheetData>
  <mergeCells count="44">
    <mergeCell ref="D4:E4"/>
    <mergeCell ref="B31:D31"/>
    <mergeCell ref="I31:I37"/>
    <mergeCell ref="J31:J37"/>
    <mergeCell ref="K31:K37"/>
    <mergeCell ref="B28:D28"/>
    <mergeCell ref="I28:I30"/>
    <mergeCell ref="J28:J30"/>
    <mergeCell ref="K28:K30"/>
    <mergeCell ref="P21:P27"/>
    <mergeCell ref="Q21:Q27"/>
    <mergeCell ref="B15:D15"/>
    <mergeCell ref="I15:I20"/>
    <mergeCell ref="J15:J20"/>
    <mergeCell ref="K15:K20"/>
    <mergeCell ref="O15:O20"/>
    <mergeCell ref="P15:P20"/>
    <mergeCell ref="B21:D21"/>
    <mergeCell ref="I21:I27"/>
    <mergeCell ref="J21:J27"/>
    <mergeCell ref="K21:K27"/>
    <mergeCell ref="O21:O27"/>
    <mergeCell ref="Q15:Q20"/>
    <mergeCell ref="Q8:Q9"/>
    <mergeCell ref="C9:D9"/>
    <mergeCell ref="B10:D10"/>
    <mergeCell ref="I10:I14"/>
    <mergeCell ref="J10:J14"/>
    <mergeCell ref="K10:K14"/>
    <mergeCell ref="O10:O14"/>
    <mergeCell ref="P10:P14"/>
    <mergeCell ref="Q10:Q14"/>
    <mergeCell ref="B8:G8"/>
    <mergeCell ref="I8:I9"/>
    <mergeCell ref="J8:J9"/>
    <mergeCell ref="K8:K9"/>
    <mergeCell ref="O8:O9"/>
    <mergeCell ref="P8:P9"/>
    <mergeCell ref="Q31:Q37"/>
    <mergeCell ref="P31:P37"/>
    <mergeCell ref="O31:O37"/>
    <mergeCell ref="Q28:Q30"/>
    <mergeCell ref="P28:P30"/>
    <mergeCell ref="O28:O30"/>
  </mergeCells>
  <phoneticPr fontId="1"/>
  <dataValidations count="1">
    <dataValidation type="list" allowBlank="1" showInputMessage="1" showErrorMessage="1" sqref="F11:F14 F16:F20 F22:F27 F29:F30 F32:F37" xr:uid="{19D66A9F-4FCC-487E-B07B-DF4BB3E17231}">
      <formula1>"対象外,1,2,3,4,5"</formula1>
    </dataValidation>
  </dataValidations>
  <pageMargins left="0.7" right="0.7" top="0.75" bottom="0.75" header="0.3" footer="0.3"/>
  <pageSetup paperSize="9" scale="7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3748-3707-4D20-A46D-39BEB6AB0D90}">
  <dimension ref="B3:B8"/>
  <sheetViews>
    <sheetView workbookViewId="0">
      <selection activeCell="B8" sqref="B8"/>
    </sheetView>
  </sheetViews>
  <sheetFormatPr defaultRowHeight="13.5" x14ac:dyDescent="0.15"/>
  <sheetData>
    <row r="3" spans="2:2" x14ac:dyDescent="0.15">
      <c r="B3">
        <v>1</v>
      </c>
    </row>
    <row r="4" spans="2:2" x14ac:dyDescent="0.15">
      <c r="B4">
        <v>2</v>
      </c>
    </row>
    <row r="5" spans="2:2" x14ac:dyDescent="0.15">
      <c r="B5">
        <v>3</v>
      </c>
    </row>
    <row r="6" spans="2:2" x14ac:dyDescent="0.15">
      <c r="B6">
        <v>4</v>
      </c>
    </row>
    <row r="7" spans="2:2" x14ac:dyDescent="0.15">
      <c r="B7">
        <v>5</v>
      </c>
    </row>
    <row r="8" spans="2:2" x14ac:dyDescent="0.15">
      <c r="B8" t="s">
        <v>68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重点評価スコアシート（新築・増改築）</vt:lpstr>
      <vt:lpstr>リスト</vt:lpstr>
      <vt:lpstr>'重点評価スコアシート（新築・増改築）'!Print_Area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2020-04-14T01:25:14Z</cp:lastPrinted>
  <dcterms:created xsi:type="dcterms:W3CDTF">2017-06-26T00:28:32Z</dcterms:created>
  <dcterms:modified xsi:type="dcterms:W3CDTF">2020-06-10T02:25:35Z</dcterms:modified>
</cp:coreProperties>
</file>