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年度\201_統計班\040_刊行物・レポート\02_統計書\2022年統計書\05 原稿作成(回答とりまとめ作業)\03 完成品\"/>
    </mc:Choice>
  </mc:AlternateContent>
  <xr:revisionPtr revIDLastSave="0" documentId="13_ncr:1_{D5335B96-C26A-4495-8BDF-A9637EDF83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401" sheetId="4" r:id="rId1"/>
    <sheet name="内訳" sheetId="5" r:id="rId2"/>
  </sheets>
  <definedNames>
    <definedName name="_xlnm.Print_Area" localSheetId="0">'1401'!$A$1:$G$21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5" l="1"/>
  <c r="B12" i="5"/>
  <c r="B14" i="5"/>
  <c r="B11" i="5"/>
  <c r="B10" i="5"/>
  <c r="G4" i="5"/>
  <c r="J4" i="5"/>
  <c r="G5" i="5"/>
  <c r="G6" i="5"/>
  <c r="J5" i="5"/>
  <c r="B6" i="5"/>
  <c r="C6" i="5"/>
  <c r="D6" i="5"/>
  <c r="E6" i="5"/>
  <c r="F6" i="5"/>
  <c r="H6" i="5"/>
  <c r="I6" i="5"/>
  <c r="G7" i="5"/>
  <c r="G9" i="5"/>
  <c r="J7" i="5"/>
  <c r="G8" i="5"/>
  <c r="J8" i="5"/>
  <c r="B9" i="5"/>
  <c r="C9" i="5"/>
  <c r="D9" i="5"/>
  <c r="E9" i="5"/>
  <c r="F9" i="5"/>
  <c r="F15" i="5"/>
  <c r="H9" i="5"/>
  <c r="I9" i="5"/>
  <c r="G10" i="5"/>
  <c r="J10" i="5"/>
  <c r="G11" i="5"/>
  <c r="J11" i="5"/>
  <c r="G12" i="5"/>
  <c r="J12" i="5"/>
  <c r="G13" i="5"/>
  <c r="J13" i="5"/>
  <c r="C14" i="5"/>
  <c r="D14" i="5"/>
  <c r="D15" i="5"/>
  <c r="E14" i="5"/>
  <c r="E15" i="5"/>
  <c r="F14" i="5"/>
  <c r="H14" i="5"/>
  <c r="I14" i="5"/>
  <c r="G14" i="5"/>
  <c r="J9" i="5"/>
  <c r="J6" i="5"/>
  <c r="C15" i="5"/>
  <c r="I15" i="5"/>
  <c r="G15" i="5"/>
  <c r="B15" i="5"/>
  <c r="H15" i="5"/>
  <c r="J14" i="5"/>
  <c r="J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岡村 迪子</author>
  </authors>
  <commentList>
    <comment ref="B1" authorId="0" shapeId="0" xr:uid="{00000000-0006-0000-0100-000001000000}">
      <text>
        <r>
          <rPr>
            <b/>
            <sz val="9"/>
            <rFont val="ＭＳ Ｐゴシック"/>
            <family val="3"/>
            <charset val="128"/>
          </rPr>
          <t>全線重用、未供用は除外</t>
        </r>
      </text>
    </comment>
    <comment ref="C2" authorId="0" shapeId="0" xr:uid="{00000000-0006-0000-0100-000002000000}">
      <text>
        <r>
          <rPr>
            <b/>
            <sz val="9"/>
            <rFont val="ＭＳ Ｐゴシック"/>
            <family val="3"/>
            <charset val="128"/>
          </rPr>
          <t>実延長で入力</t>
        </r>
      </text>
    </comment>
    <comment ref="G2" authorId="0" shapeId="0" xr:uid="{00000000-0006-0000-0100-000003000000}">
      <text>
        <r>
          <rPr>
            <b/>
            <sz val="9"/>
            <rFont val="ＭＳ Ｐゴシック"/>
            <family val="3"/>
            <charset val="128"/>
          </rPr>
          <t>道路敷面積</t>
        </r>
      </text>
    </comment>
  </commentList>
</comments>
</file>

<file path=xl/sharedStrings.xml><?xml version="1.0" encoding="utf-8"?>
<sst xmlns="http://schemas.openxmlformats.org/spreadsheetml/2006/main" count="51" uniqueCount="39">
  <si>
    <t>単位：ｍ・㎡・％</t>
  </si>
  <si>
    <t>各年度末現在</t>
  </si>
  <si>
    <t>路線数</t>
  </si>
  <si>
    <t>総     数</t>
  </si>
  <si>
    <t>舗装道</t>
  </si>
  <si>
    <t>砂利道</t>
  </si>
  <si>
    <t>舗装率</t>
  </si>
  <si>
    <t>延　長</t>
  </si>
  <si>
    <t>面　積</t>
  </si>
  <si>
    <t>国道</t>
    <phoneticPr fontId="1"/>
  </si>
  <si>
    <t>県道</t>
    <phoneticPr fontId="1"/>
  </si>
  <si>
    <t>市道</t>
    <phoneticPr fontId="1"/>
  </si>
  <si>
    <t>※国道の数値は国土交通省が管理する区間を含む。</t>
    <rPh sb="1" eb="3">
      <t>コクドウ</t>
    </rPh>
    <rPh sb="4" eb="6">
      <t>スウチ</t>
    </rPh>
    <rPh sb="7" eb="9">
      <t>コクド</t>
    </rPh>
    <rPh sb="9" eb="12">
      <t>コウツウショウ</t>
    </rPh>
    <rPh sb="13" eb="15">
      <t>カンリ</t>
    </rPh>
    <rPh sb="17" eb="19">
      <t>クカン</t>
    </rPh>
    <rPh sb="20" eb="21">
      <t>フク</t>
    </rPh>
    <phoneticPr fontId="2"/>
  </si>
  <si>
    <t>30年度</t>
  </si>
  <si>
    <t>令和元年度</t>
    <rPh sb="0" eb="5">
      <t>レイワガンネンド</t>
    </rPh>
    <phoneticPr fontId="2"/>
  </si>
  <si>
    <t>※面積の総数については道路敷地面積。</t>
    <phoneticPr fontId="2"/>
  </si>
  <si>
    <t>面積内訳</t>
    <rPh sb="0" eb="2">
      <t>メンセキ</t>
    </rPh>
    <rPh sb="2" eb="4">
      <t>ウチワケ</t>
    </rPh>
    <phoneticPr fontId="2"/>
  </si>
  <si>
    <t>面　積　合　計</t>
    <rPh sb="4" eb="5">
      <t>ア</t>
    </rPh>
    <rPh sb="6" eb="7">
      <t>ケイ</t>
    </rPh>
    <phoneticPr fontId="2"/>
  </si>
  <si>
    <t>国</t>
    <rPh sb="0" eb="1">
      <t>クニ</t>
    </rPh>
    <phoneticPr fontId="2"/>
  </si>
  <si>
    <t>地方</t>
    <rPh sb="0" eb="2">
      <t>チホウ</t>
    </rPh>
    <phoneticPr fontId="2"/>
  </si>
  <si>
    <t>民有地</t>
    <rPh sb="0" eb="3">
      <t>ミンユウチ</t>
    </rPh>
    <phoneticPr fontId="2"/>
  </si>
  <si>
    <t>国道（指定区間）</t>
    <rPh sb="0" eb="2">
      <t>コクドウ</t>
    </rPh>
    <rPh sb="3" eb="5">
      <t>シテイ</t>
    </rPh>
    <rPh sb="5" eb="7">
      <t>クカン</t>
    </rPh>
    <phoneticPr fontId="2"/>
  </si>
  <si>
    <t>国道（指定区間外）</t>
    <rPh sb="0" eb="2">
      <t>コクドウ</t>
    </rPh>
    <rPh sb="3" eb="5">
      <t>シテイ</t>
    </rPh>
    <rPh sb="5" eb="7">
      <t>クカン</t>
    </rPh>
    <rPh sb="7" eb="8">
      <t>ガイ</t>
    </rPh>
    <phoneticPr fontId="2"/>
  </si>
  <si>
    <t>国道</t>
    <rPh sb="0" eb="2">
      <t>コクドウ</t>
    </rPh>
    <phoneticPr fontId="2"/>
  </si>
  <si>
    <t>主要地方道</t>
    <rPh sb="0" eb="4">
      <t>シュヨウチホウ</t>
    </rPh>
    <rPh sb="4" eb="5">
      <t>ドウ</t>
    </rPh>
    <phoneticPr fontId="2"/>
  </si>
  <si>
    <t>一般県道</t>
    <rPh sb="0" eb="2">
      <t>イッパン</t>
    </rPh>
    <rPh sb="2" eb="4">
      <t>ケンドウ</t>
    </rPh>
    <phoneticPr fontId="2"/>
  </si>
  <si>
    <t>県道</t>
    <rPh sb="0" eb="2">
      <t>ケンドウ</t>
    </rPh>
    <phoneticPr fontId="2"/>
  </si>
  <si>
    <t>旧熊本市</t>
    <rPh sb="0" eb="1">
      <t>キュウ</t>
    </rPh>
    <rPh sb="1" eb="4">
      <t>クマモトシ</t>
    </rPh>
    <phoneticPr fontId="2"/>
  </si>
  <si>
    <t>富合町</t>
    <rPh sb="0" eb="3">
      <t>トミアイマチ</t>
    </rPh>
    <phoneticPr fontId="2"/>
  </si>
  <si>
    <t>城南町</t>
    <rPh sb="0" eb="3">
      <t>ジョウナンマチ</t>
    </rPh>
    <phoneticPr fontId="2"/>
  </si>
  <si>
    <t>植木町</t>
    <rPh sb="0" eb="3">
      <t>ウエキマチ</t>
    </rPh>
    <phoneticPr fontId="2"/>
  </si>
  <si>
    <t>市道合計</t>
    <rPh sb="0" eb="2">
      <t>シドウ</t>
    </rPh>
    <rPh sb="2" eb="4">
      <t>ゴウケイ</t>
    </rPh>
    <phoneticPr fontId="2"/>
  </si>
  <si>
    <t>総合計</t>
    <rPh sb="0" eb="1">
      <t>ソウ</t>
    </rPh>
    <rPh sb="1" eb="3">
      <t>ゴウケイ</t>
    </rPh>
    <phoneticPr fontId="2"/>
  </si>
  <si>
    <t>平成29年度</t>
    <rPh sb="0" eb="2">
      <t>ヘイセイ</t>
    </rPh>
    <phoneticPr fontId="2"/>
  </si>
  <si>
    <t>資料　市土木総務課</t>
    <rPh sb="3" eb="4">
      <t>シ</t>
    </rPh>
    <rPh sb="4" eb="6">
      <t>ドボク</t>
    </rPh>
    <rPh sb="6" eb="8">
      <t>ソウム</t>
    </rPh>
    <phoneticPr fontId="1"/>
  </si>
  <si>
    <t>２年度</t>
    <rPh sb="1" eb="2">
      <t>ネン</t>
    </rPh>
    <rPh sb="2" eb="3">
      <t>ド</t>
    </rPh>
    <phoneticPr fontId="2"/>
  </si>
  <si>
    <t>３年度</t>
    <rPh sb="1" eb="2">
      <t>ネン</t>
    </rPh>
    <rPh sb="2" eb="3">
      <t>ド</t>
    </rPh>
    <phoneticPr fontId="2"/>
  </si>
  <si>
    <t>第１４章　　建　設</t>
    <rPh sb="0" eb="1">
      <t>ダイ</t>
    </rPh>
    <rPh sb="3" eb="4">
      <t>ショウ</t>
    </rPh>
    <rPh sb="6" eb="7">
      <t>タツル</t>
    </rPh>
    <rPh sb="8" eb="9">
      <t>セツ</t>
    </rPh>
    <phoneticPr fontId="2"/>
  </si>
  <si>
    <t>１４－１　道路状況</t>
    <rPh sb="5" eb="9">
      <t>ドウロジョウキョウ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</si>
</sst>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_ "/>
    <numFmt numFmtId="178" formatCode="#,##0.0;[Red]\-#,##0.0"/>
    <numFmt numFmtId="179" formatCode="#\ ###\ ##0;&quot;△&quot;* #\ ###\ ##0"/>
  </numFmts>
  <fonts count="39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19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" fillId="3" borderId="20" applyNumberFormat="0" applyFon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31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22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3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5" fillId="0" borderId="0"/>
    <xf numFmtId="0" fontId="29" fillId="32" borderId="0" applyNumberFormat="0" applyBorder="0" applyAlignment="0" applyProtection="0">
      <alignment vertical="center"/>
    </xf>
  </cellStyleXfs>
  <cellXfs count="64">
    <xf numFmtId="0" fontId="0" fillId="0" borderId="0" xfId="0" applyAlignment="1"/>
    <xf numFmtId="0" fontId="0" fillId="0" borderId="0" xfId="0" applyFill="1" applyAlignment="1"/>
    <xf numFmtId="0" fontId="0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178" fontId="8" fillId="0" borderId="8" xfId="33" applyNumberFormat="1" applyFont="1" applyFill="1" applyBorder="1" applyAlignment="1">
      <alignment horizontal="center" vertical="center"/>
    </xf>
    <xf numFmtId="178" fontId="8" fillId="0" borderId="0" xfId="33" applyNumberFormat="1" applyFont="1" applyAlignment="1"/>
    <xf numFmtId="178" fontId="8" fillId="0" borderId="12" xfId="33" applyNumberFormat="1" applyFont="1" applyBorder="1" applyAlignment="1">
      <alignment horizontal="center"/>
    </xf>
    <xf numFmtId="178" fontId="8" fillId="33" borderId="8" xfId="33" applyNumberFormat="1" applyFont="1" applyFill="1" applyBorder="1" applyAlignment="1"/>
    <xf numFmtId="178" fontId="8" fillId="33" borderId="8" xfId="33" applyNumberFormat="1" applyFont="1" applyFill="1" applyBorder="1" applyAlignment="1">
      <alignment horizontal="right" vertical="center"/>
    </xf>
    <xf numFmtId="178" fontId="8" fillId="0" borderId="8" xfId="33" applyNumberFormat="1" applyFont="1" applyBorder="1" applyAlignment="1"/>
    <xf numFmtId="178" fontId="8" fillId="0" borderId="8" xfId="33" applyNumberFormat="1" applyFont="1" applyBorder="1" applyAlignment="1">
      <alignment horizontal="right" vertical="center"/>
    </xf>
    <xf numFmtId="178" fontId="8" fillId="0" borderId="18" xfId="33" applyNumberFormat="1" applyFont="1" applyBorder="1" applyAlignment="1"/>
    <xf numFmtId="178" fontId="8" fillId="0" borderId="18" xfId="33" applyNumberFormat="1" applyFont="1" applyBorder="1" applyAlignment="1">
      <alignment horizontal="right" vertical="center"/>
    </xf>
    <xf numFmtId="178" fontId="8" fillId="0" borderId="0" xfId="33" applyNumberFormat="1" applyFont="1" applyBorder="1" applyAlignment="1"/>
    <xf numFmtId="178" fontId="8" fillId="0" borderId="0" xfId="33" applyNumberFormat="1" applyFont="1" applyBorder="1" applyAlignment="1">
      <alignment horizontal="right" vertical="center"/>
    </xf>
    <xf numFmtId="178" fontId="8" fillId="0" borderId="0" xfId="33" applyNumberFormat="1" applyFont="1" applyFill="1" applyBorder="1" applyAlignment="1"/>
    <xf numFmtId="178" fontId="8" fillId="0" borderId="0" xfId="33" applyNumberFormat="1" applyFont="1" applyFill="1" applyAlignment="1"/>
    <xf numFmtId="0" fontId="8" fillId="34" borderId="1" xfId="0" applyFont="1" applyFill="1" applyBorder="1" applyAlignment="1"/>
    <xf numFmtId="0" fontId="8" fillId="34" borderId="0" xfId="0" applyFont="1" applyFill="1" applyAlignment="1"/>
    <xf numFmtId="0" fontId="8" fillId="34" borderId="0" xfId="0" applyFont="1" applyFill="1" applyAlignment="1">
      <alignment horizontal="right"/>
    </xf>
    <xf numFmtId="0" fontId="8" fillId="34" borderId="2" xfId="0" applyFont="1" applyFill="1" applyBorder="1" applyAlignment="1">
      <alignment horizontal="center" vertical="center"/>
    </xf>
    <xf numFmtId="0" fontId="8" fillId="34" borderId="3" xfId="0" applyFont="1" applyFill="1" applyBorder="1" applyAlignment="1">
      <alignment horizontal="center" vertical="center"/>
    </xf>
    <xf numFmtId="0" fontId="9" fillId="34" borderId="7" xfId="0" applyFont="1" applyFill="1" applyBorder="1" applyAlignment="1">
      <alignment horizontal="center"/>
    </xf>
    <xf numFmtId="0" fontId="3" fillId="34" borderId="0" xfId="0" applyFont="1" applyFill="1" applyBorder="1" applyAlignment="1">
      <alignment horizontal="center"/>
    </xf>
    <xf numFmtId="176" fontId="8" fillId="34" borderId="4" xfId="0" applyNumberFormat="1" applyFont="1" applyFill="1" applyBorder="1" applyAlignment="1">
      <alignment horizontal="right"/>
    </xf>
    <xf numFmtId="179" fontId="1" fillId="34" borderId="0" xfId="50" applyNumberFormat="1" applyFont="1" applyFill="1" applyBorder="1" applyAlignment="1" applyProtection="1">
      <alignment horizontal="right"/>
      <protection locked="0"/>
    </xf>
    <xf numFmtId="177" fontId="1" fillId="34" borderId="0" xfId="50" applyNumberFormat="1" applyFont="1" applyFill="1" applyBorder="1" applyAlignment="1" applyProtection="1">
      <alignment horizontal="right"/>
      <protection locked="0"/>
    </xf>
    <xf numFmtId="176" fontId="10" fillId="34" borderId="4" xfId="0" applyNumberFormat="1" applyFont="1" applyFill="1" applyBorder="1" applyAlignment="1">
      <alignment horizontal="right"/>
    </xf>
    <xf numFmtId="0" fontId="8" fillId="34" borderId="4" xfId="0" applyFont="1" applyFill="1" applyBorder="1" applyAlignment="1">
      <alignment horizontal="distributed"/>
    </xf>
    <xf numFmtId="179" fontId="31" fillId="34" borderId="0" xfId="50" applyNumberFormat="1" applyFont="1" applyFill="1" applyBorder="1" applyAlignment="1" applyProtection="1">
      <alignment horizontal="right"/>
      <protection locked="0"/>
    </xf>
    <xf numFmtId="177" fontId="31" fillId="34" borderId="0" xfId="50" applyNumberFormat="1" applyFont="1" applyFill="1" applyBorder="1" applyAlignment="1" applyProtection="1">
      <alignment horizontal="right"/>
      <protection locked="0"/>
    </xf>
    <xf numFmtId="0" fontId="8" fillId="34" borderId="5" xfId="0" applyFont="1" applyFill="1" applyBorder="1" applyAlignment="1"/>
    <xf numFmtId="179" fontId="3" fillId="34" borderId="6" xfId="0" applyNumberFormat="1" applyFont="1" applyFill="1" applyBorder="1" applyAlignment="1"/>
    <xf numFmtId="177" fontId="3" fillId="34" borderId="6" xfId="0" applyNumberFormat="1" applyFont="1" applyFill="1" applyBorder="1" applyAlignment="1"/>
    <xf numFmtId="0" fontId="8" fillId="34" borderId="0" xfId="0" applyFont="1" applyFill="1" applyBorder="1" applyAlignment="1"/>
    <xf numFmtId="0" fontId="3" fillId="34" borderId="0" xfId="0" applyFont="1" applyFill="1" applyBorder="1" applyAlignment="1"/>
    <xf numFmtId="0" fontId="3" fillId="34" borderId="0" xfId="0" applyFont="1" applyFill="1" applyAlignment="1"/>
    <xf numFmtId="0" fontId="32" fillId="34" borderId="0" xfId="0" applyFont="1" applyFill="1" applyAlignment="1"/>
    <xf numFmtId="179" fontId="11" fillId="34" borderId="0" xfId="50" applyNumberFormat="1" applyFont="1" applyFill="1" applyBorder="1" applyAlignment="1" applyProtection="1">
      <alignment horizontal="right"/>
      <protection locked="0"/>
    </xf>
    <xf numFmtId="179" fontId="30" fillId="34" borderId="0" xfId="50" applyNumberFormat="1" applyFont="1" applyFill="1" applyBorder="1" applyAlignment="1" applyProtection="1">
      <alignment horizontal="right"/>
      <protection locked="0"/>
    </xf>
    <xf numFmtId="177" fontId="30" fillId="34" borderId="0" xfId="50" applyNumberFormat="1" applyFont="1" applyFill="1" applyBorder="1" applyAlignment="1" applyProtection="1">
      <alignment horizontal="right"/>
      <protection locked="0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8" fillId="34" borderId="13" xfId="0" applyFont="1" applyFill="1" applyBorder="1" applyAlignment="1">
      <alignment horizontal="center" vertical="center"/>
    </xf>
    <xf numFmtId="0" fontId="8" fillId="34" borderId="14" xfId="0" applyFont="1" applyFill="1" applyBorder="1" applyAlignment="1">
      <alignment horizontal="center" vertical="center"/>
    </xf>
    <xf numFmtId="0" fontId="8" fillId="34" borderId="2" xfId="0" applyFont="1" applyFill="1" applyBorder="1" applyAlignment="1">
      <alignment horizontal="center" vertical="center"/>
    </xf>
    <xf numFmtId="0" fontId="8" fillId="34" borderId="15" xfId="0" applyFont="1" applyFill="1" applyBorder="1" applyAlignment="1">
      <alignment horizontal="center" vertical="center"/>
    </xf>
    <xf numFmtId="0" fontId="8" fillId="34" borderId="16" xfId="0" applyFont="1" applyFill="1" applyBorder="1" applyAlignment="1">
      <alignment horizontal="center" vertical="center"/>
    </xf>
    <xf numFmtId="0" fontId="8" fillId="34" borderId="4" xfId="0" applyFont="1" applyFill="1" applyBorder="1" applyAlignment="1">
      <alignment horizontal="center" vertical="center"/>
    </xf>
    <xf numFmtId="0" fontId="8" fillId="34" borderId="5" xfId="0" applyFont="1" applyFill="1" applyBorder="1" applyAlignment="1">
      <alignment horizontal="center" vertical="center"/>
    </xf>
    <xf numFmtId="178" fontId="8" fillId="0" borderId="11" xfId="33" applyNumberFormat="1" applyFont="1" applyBorder="1" applyAlignment="1">
      <alignment horizontal="center"/>
    </xf>
    <xf numFmtId="178" fontId="8" fillId="0" borderId="12" xfId="33" applyNumberFormat="1" applyFont="1" applyBorder="1" applyAlignment="1">
      <alignment horizontal="center"/>
    </xf>
    <xf numFmtId="178" fontId="8" fillId="0" borderId="8" xfId="33" applyNumberFormat="1" applyFont="1" applyFill="1" applyBorder="1" applyAlignment="1">
      <alignment horizontal="center" vertical="center"/>
    </xf>
    <xf numFmtId="178" fontId="8" fillId="0" borderId="9" xfId="33" applyNumberFormat="1" applyFont="1" applyFill="1" applyBorder="1" applyAlignment="1">
      <alignment horizontal="center" vertical="center"/>
    </xf>
    <xf numFmtId="178" fontId="8" fillId="0" borderId="10" xfId="33" applyNumberFormat="1" applyFont="1" applyFill="1" applyBorder="1" applyAlignment="1">
      <alignment horizontal="center" vertical="center"/>
    </xf>
    <xf numFmtId="178" fontId="8" fillId="0" borderId="17" xfId="33" applyNumberFormat="1" applyFont="1" applyFill="1" applyBorder="1" applyAlignment="1">
      <alignment horizontal="center" vertical="center"/>
    </xf>
    <xf numFmtId="178" fontId="8" fillId="0" borderId="11" xfId="33" applyNumberFormat="1" applyFont="1" applyFill="1" applyBorder="1" applyAlignment="1">
      <alignment horizontal="center" vertical="center"/>
    </xf>
    <xf numFmtId="178" fontId="8" fillId="0" borderId="12" xfId="33" applyNumberFormat="1" applyFont="1" applyFill="1" applyBorder="1" applyAlignment="1">
      <alignment horizontal="center" vertical="center"/>
    </xf>
    <xf numFmtId="0" fontId="5" fillId="0" borderId="0" xfId="0" applyFont="1"/>
    <xf numFmtId="0" fontId="37" fillId="0" borderId="0" xfId="0" applyFont="1"/>
    <xf numFmtId="0" fontId="38" fillId="0" borderId="0" xfId="0" applyFont="1"/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5" xr:uid="{00000000-0005-0000-0000-00002D000000}"/>
    <cellStyle name="標準 6" xfId="46" xr:uid="{00000000-0005-0000-0000-00002E000000}"/>
    <cellStyle name="標準 7" xfId="47" xr:uid="{00000000-0005-0000-0000-00002F000000}"/>
    <cellStyle name="標準 8" xfId="48" xr:uid="{00000000-0005-0000-0000-000030000000}"/>
    <cellStyle name="標準 9" xfId="49" xr:uid="{00000000-0005-0000-0000-000031000000}"/>
    <cellStyle name="標準_民生(139表)" xfId="50" xr:uid="{00000000-0005-0000-0000-000032000000}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Normal="100" zoomScaleSheetLayoutView="100" workbookViewId="0">
      <selection activeCell="J9" sqref="J9"/>
    </sheetView>
  </sheetViews>
  <sheetFormatPr defaultColWidth="9" defaultRowHeight="13" x14ac:dyDescent="0.2"/>
  <cols>
    <col min="1" max="1" width="10" style="4" customWidth="1"/>
    <col min="2" max="7" width="12.6328125" style="1" customWidth="1"/>
    <col min="8" max="16384" width="9" style="1"/>
  </cols>
  <sheetData>
    <row r="1" spans="1:10" s="45" customFormat="1" ht="30" customHeight="1" x14ac:dyDescent="0.35">
      <c r="A1" s="43" t="s">
        <v>37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45" customFormat="1" ht="16" customHeight="1" x14ac:dyDescent="0.35">
      <c r="A2" s="43"/>
      <c r="B2" s="44"/>
      <c r="C2" s="44"/>
      <c r="D2" s="44"/>
      <c r="E2" s="44"/>
      <c r="F2" s="44"/>
      <c r="G2" s="44"/>
      <c r="H2" s="44"/>
      <c r="I2" s="44"/>
      <c r="J2" s="44"/>
    </row>
    <row r="3" spans="1:10" s="63" customFormat="1" ht="24.75" customHeight="1" x14ac:dyDescent="0.25">
      <c r="A3" s="61" t="s">
        <v>38</v>
      </c>
      <c r="B3" s="62"/>
      <c r="C3" s="62"/>
      <c r="D3" s="62"/>
      <c r="E3" s="62"/>
    </row>
    <row r="4" spans="1:10" s="63" customFormat="1" ht="16" customHeight="1" x14ac:dyDescent="0.25">
      <c r="A4" s="61"/>
      <c r="B4" s="62"/>
      <c r="C4" s="62"/>
      <c r="D4" s="62"/>
      <c r="E4" s="62"/>
    </row>
    <row r="5" spans="1:10" s="5" customFormat="1" ht="15" customHeight="1" x14ac:dyDescent="0.2">
      <c r="A5" s="19" t="s">
        <v>0</v>
      </c>
      <c r="B5" s="20"/>
      <c r="C5" s="20"/>
      <c r="D5" s="20"/>
      <c r="E5" s="20"/>
      <c r="F5" s="20"/>
      <c r="G5" s="21" t="s">
        <v>1</v>
      </c>
    </row>
    <row r="6" spans="1:10" s="5" customFormat="1" ht="15" customHeight="1" x14ac:dyDescent="0.2">
      <c r="A6" s="51"/>
      <c r="B6" s="46" t="s">
        <v>2</v>
      </c>
      <c r="C6" s="48" t="s">
        <v>3</v>
      </c>
      <c r="D6" s="48"/>
      <c r="E6" s="22" t="s">
        <v>4</v>
      </c>
      <c r="F6" s="22" t="s">
        <v>5</v>
      </c>
      <c r="G6" s="49" t="s">
        <v>6</v>
      </c>
    </row>
    <row r="7" spans="1:10" s="5" customFormat="1" ht="15" customHeight="1" x14ac:dyDescent="0.2">
      <c r="A7" s="52"/>
      <c r="B7" s="47"/>
      <c r="C7" s="23" t="s">
        <v>7</v>
      </c>
      <c r="D7" s="23" t="s">
        <v>8</v>
      </c>
      <c r="E7" s="23" t="s">
        <v>7</v>
      </c>
      <c r="F7" s="23" t="s">
        <v>7</v>
      </c>
      <c r="G7" s="50"/>
    </row>
    <row r="8" spans="1:10" ht="9" customHeight="1" x14ac:dyDescent="0.2">
      <c r="A8" s="24"/>
      <c r="B8" s="25"/>
      <c r="C8" s="25"/>
      <c r="D8" s="25"/>
      <c r="E8" s="25"/>
      <c r="F8" s="25"/>
      <c r="G8" s="25"/>
    </row>
    <row r="9" spans="1:10" s="2" customFormat="1" ht="15" customHeight="1" x14ac:dyDescent="0.2">
      <c r="A9" s="26" t="s">
        <v>33</v>
      </c>
      <c r="B9" s="27">
        <v>12442</v>
      </c>
      <c r="C9" s="27">
        <v>3839947.1000000639</v>
      </c>
      <c r="D9" s="27">
        <v>27632087.519999988</v>
      </c>
      <c r="E9" s="27">
        <v>3602715.2000000332</v>
      </c>
      <c r="F9" s="27">
        <v>237231.90000000002</v>
      </c>
      <c r="G9" s="28">
        <v>93.8</v>
      </c>
    </row>
    <row r="10" spans="1:10" s="2" customFormat="1" ht="15" customHeight="1" x14ac:dyDescent="0.2">
      <c r="A10" s="26" t="s">
        <v>13</v>
      </c>
      <c r="B10" s="27">
        <v>12512</v>
      </c>
      <c r="C10" s="27">
        <v>3846441.5000000843</v>
      </c>
      <c r="D10" s="27">
        <v>27587671.719999969</v>
      </c>
      <c r="E10" s="27">
        <v>3612414.6000000527</v>
      </c>
      <c r="F10" s="27">
        <v>234026.90000000002</v>
      </c>
      <c r="G10" s="28">
        <v>93.9</v>
      </c>
    </row>
    <row r="11" spans="1:10" s="2" customFormat="1" ht="15" customHeight="1" x14ac:dyDescent="0.2">
      <c r="A11" s="26" t="s">
        <v>14</v>
      </c>
      <c r="B11" s="27">
        <v>12591</v>
      </c>
      <c r="C11" s="27">
        <v>3857026.9000000944</v>
      </c>
      <c r="D11" s="27">
        <v>27653338.019999977</v>
      </c>
      <c r="E11" s="27">
        <v>3626591.700000064</v>
      </c>
      <c r="F11" s="27">
        <v>230435.20000000001</v>
      </c>
      <c r="G11" s="28">
        <v>94</v>
      </c>
    </row>
    <row r="12" spans="1:10" s="2" customFormat="1" ht="15" customHeight="1" x14ac:dyDescent="0.2">
      <c r="A12" s="26" t="s">
        <v>35</v>
      </c>
      <c r="B12" s="27">
        <v>12700</v>
      </c>
      <c r="C12" s="27">
        <v>3867060.3000001051</v>
      </c>
      <c r="D12" s="27">
        <v>27758423.419999979</v>
      </c>
      <c r="E12" s="27">
        <v>3640173.1000000839</v>
      </c>
      <c r="F12" s="27">
        <v>226887.2</v>
      </c>
      <c r="G12" s="28">
        <v>94.1</v>
      </c>
    </row>
    <row r="13" spans="1:10" s="3" customFormat="1" ht="15" customHeight="1" x14ac:dyDescent="0.2">
      <c r="A13" s="29" t="s">
        <v>36</v>
      </c>
      <c r="B13" s="40">
        <v>12786</v>
      </c>
      <c r="C13" s="41">
        <v>3874193.0000001108</v>
      </c>
      <c r="D13" s="41">
        <v>27773957.719999999</v>
      </c>
      <c r="E13" s="41">
        <v>3651702.4000000511</v>
      </c>
      <c r="F13" s="41">
        <v>222490.6</v>
      </c>
      <c r="G13" s="42">
        <v>94.3</v>
      </c>
    </row>
    <row r="14" spans="1:10" ht="10.5" customHeight="1" x14ac:dyDescent="0.2">
      <c r="A14" s="30"/>
      <c r="B14" s="27"/>
      <c r="C14" s="31"/>
      <c r="D14" s="31"/>
      <c r="E14" s="31"/>
      <c r="F14" s="31"/>
      <c r="G14" s="32"/>
    </row>
    <row r="15" spans="1:10" ht="15" customHeight="1" x14ac:dyDescent="0.2">
      <c r="A15" s="30" t="s">
        <v>9</v>
      </c>
      <c r="B15" s="27">
        <v>7</v>
      </c>
      <c r="C15" s="31">
        <v>103812.7</v>
      </c>
      <c r="D15" s="31">
        <v>2475361.5</v>
      </c>
      <c r="E15" s="31">
        <v>103812.7</v>
      </c>
      <c r="F15" s="31">
        <v>0</v>
      </c>
      <c r="G15" s="31">
        <v>100</v>
      </c>
    </row>
    <row r="16" spans="1:10" ht="15" customHeight="1" x14ac:dyDescent="0.2">
      <c r="A16" s="30" t="s">
        <v>10</v>
      </c>
      <c r="B16" s="27">
        <v>50</v>
      </c>
      <c r="C16" s="31">
        <v>347873.30000000005</v>
      </c>
      <c r="D16" s="31">
        <v>5268021</v>
      </c>
      <c r="E16" s="31">
        <v>347469.30000000005</v>
      </c>
      <c r="F16" s="31">
        <v>404</v>
      </c>
      <c r="G16" s="32">
        <v>99.9</v>
      </c>
    </row>
    <row r="17" spans="1:7" ht="15" customHeight="1" x14ac:dyDescent="0.2">
      <c r="A17" s="30" t="s">
        <v>11</v>
      </c>
      <c r="B17" s="27">
        <v>12729</v>
      </c>
      <c r="C17" s="27">
        <v>3422507.0000001108</v>
      </c>
      <c r="D17" s="27">
        <v>20030575.219999999</v>
      </c>
      <c r="E17" s="27">
        <v>3200420.4000000511</v>
      </c>
      <c r="F17" s="27">
        <v>222086.6</v>
      </c>
      <c r="G17" s="28">
        <v>93.5</v>
      </c>
    </row>
    <row r="18" spans="1:7" ht="9.75" customHeight="1" x14ac:dyDescent="0.2">
      <c r="A18" s="33"/>
      <c r="B18" s="34"/>
      <c r="C18" s="34"/>
      <c r="D18" s="34"/>
      <c r="E18" s="34"/>
      <c r="F18" s="34"/>
      <c r="G18" s="35"/>
    </row>
    <row r="19" spans="1:7" s="2" customFormat="1" ht="15.75" customHeight="1" x14ac:dyDescent="0.2">
      <c r="A19" s="36" t="s">
        <v>12</v>
      </c>
      <c r="B19" s="37"/>
      <c r="C19" s="37"/>
      <c r="D19" s="37"/>
      <c r="E19" s="37"/>
      <c r="F19" s="37"/>
      <c r="G19" s="37"/>
    </row>
    <row r="20" spans="1:7" s="2" customFormat="1" ht="15" customHeight="1" x14ac:dyDescent="0.2">
      <c r="A20" s="20" t="s">
        <v>15</v>
      </c>
      <c r="B20" s="38"/>
      <c r="C20" s="38"/>
      <c r="D20" s="38"/>
      <c r="E20" s="38"/>
      <c r="F20" s="38"/>
      <c r="G20" s="38"/>
    </row>
    <row r="21" spans="1:7" s="2" customFormat="1" ht="15" customHeight="1" x14ac:dyDescent="0.2">
      <c r="A21" s="39" t="s">
        <v>34</v>
      </c>
      <c r="B21" s="38"/>
      <c r="C21" s="38"/>
      <c r="D21" s="38"/>
      <c r="E21" s="38"/>
      <c r="F21" s="38"/>
      <c r="G21" s="38"/>
    </row>
  </sheetData>
  <mergeCells count="4">
    <mergeCell ref="B6:B7"/>
    <mergeCell ref="C6:D6"/>
    <mergeCell ref="G6:G7"/>
    <mergeCell ref="A6:A7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view="pageBreakPreview" zoomScale="60" zoomScaleNormal="100" workbookViewId="0">
      <selection activeCell="J11" sqref="J11"/>
    </sheetView>
  </sheetViews>
  <sheetFormatPr defaultColWidth="9" defaultRowHeight="16.5" customHeight="1" x14ac:dyDescent="0.2"/>
  <cols>
    <col min="1" max="1" width="17" style="7" customWidth="1"/>
    <col min="2" max="2" width="8.1796875" style="7" bestFit="1" customWidth="1"/>
    <col min="3" max="4" width="10.6328125" style="7" bestFit="1" customWidth="1"/>
    <col min="5" max="5" width="11.453125" style="7" bestFit="1" customWidth="1"/>
    <col min="6" max="6" width="6.1796875" style="7" bestFit="1" customWidth="1"/>
    <col min="7" max="7" width="14.26953125" style="7" bestFit="1" customWidth="1"/>
    <col min="8" max="8" width="10.6328125" style="7" bestFit="1" customWidth="1"/>
    <col min="9" max="9" width="11.453125" style="7" customWidth="1"/>
    <col min="10" max="10" width="15.6328125" style="7" customWidth="1"/>
    <col min="11" max="16384" width="9" style="7"/>
  </cols>
  <sheetData>
    <row r="1" spans="1:10" ht="16.5" customHeight="1" x14ac:dyDescent="0.2">
      <c r="A1" s="53"/>
      <c r="B1" s="55" t="s">
        <v>2</v>
      </c>
      <c r="C1" s="55" t="s">
        <v>3</v>
      </c>
      <c r="D1" s="55"/>
      <c r="E1" s="55"/>
      <c r="F1" s="55"/>
      <c r="G1" s="55"/>
      <c r="H1" s="6" t="s">
        <v>4</v>
      </c>
      <c r="I1" s="6" t="s">
        <v>5</v>
      </c>
      <c r="J1" s="55" t="s">
        <v>6</v>
      </c>
    </row>
    <row r="2" spans="1:10" ht="16.5" customHeight="1" x14ac:dyDescent="0.2">
      <c r="A2" s="54"/>
      <c r="B2" s="55"/>
      <c r="C2" s="6" t="s">
        <v>7</v>
      </c>
      <c r="D2" s="56" t="s">
        <v>16</v>
      </c>
      <c r="E2" s="57"/>
      <c r="F2" s="58"/>
      <c r="G2" s="59" t="s">
        <v>17</v>
      </c>
      <c r="H2" s="6" t="s">
        <v>7</v>
      </c>
      <c r="I2" s="6" t="s">
        <v>7</v>
      </c>
      <c r="J2" s="55"/>
    </row>
    <row r="3" spans="1:10" ht="16.5" customHeight="1" x14ac:dyDescent="0.2">
      <c r="A3" s="8"/>
      <c r="B3" s="6"/>
      <c r="C3" s="6"/>
      <c r="D3" s="6" t="s">
        <v>18</v>
      </c>
      <c r="E3" s="6" t="s">
        <v>19</v>
      </c>
      <c r="F3" s="6" t="s">
        <v>20</v>
      </c>
      <c r="G3" s="60"/>
      <c r="H3" s="6"/>
      <c r="I3" s="6"/>
      <c r="J3" s="6"/>
    </row>
    <row r="4" spans="1:10" ht="16.5" customHeight="1" x14ac:dyDescent="0.2">
      <c r="A4" s="9" t="s">
        <v>21</v>
      </c>
      <c r="B4" s="10">
        <v>3</v>
      </c>
      <c r="C4" s="10">
        <v>66924</v>
      </c>
      <c r="D4" s="10">
        <v>1806675</v>
      </c>
      <c r="E4" s="10">
        <v>0</v>
      </c>
      <c r="F4" s="10">
        <v>0</v>
      </c>
      <c r="G4" s="10">
        <f>SUM(D4:F4)</f>
        <v>1806675</v>
      </c>
      <c r="H4" s="10">
        <v>66924</v>
      </c>
      <c r="I4" s="10">
        <v>0</v>
      </c>
      <c r="J4" s="10">
        <f>ROUND(H4/C4*100,1)</f>
        <v>100</v>
      </c>
    </row>
    <row r="5" spans="1:10" ht="16.5" customHeight="1" x14ac:dyDescent="0.2">
      <c r="A5" s="9" t="s">
        <v>22</v>
      </c>
      <c r="B5" s="10">
        <v>4</v>
      </c>
      <c r="C5" s="10">
        <v>36888.699999999997</v>
      </c>
      <c r="D5" s="10">
        <v>0</v>
      </c>
      <c r="E5" s="10">
        <v>668686.5</v>
      </c>
      <c r="F5" s="10">
        <v>0</v>
      </c>
      <c r="G5" s="10">
        <f>SUM(D5:F5)</f>
        <v>668686.5</v>
      </c>
      <c r="H5" s="10">
        <v>36888.699999999997</v>
      </c>
      <c r="I5" s="10">
        <v>0</v>
      </c>
      <c r="J5" s="10">
        <f t="shared" ref="J5:J15" si="0">ROUND(H5/C5*100,1)</f>
        <v>100</v>
      </c>
    </row>
    <row r="6" spans="1:10" ht="16.5" customHeight="1" x14ac:dyDescent="0.2">
      <c r="A6" s="11" t="s">
        <v>23</v>
      </c>
      <c r="B6" s="12">
        <f>SUM(B4:B5)</f>
        <v>7</v>
      </c>
      <c r="C6" s="12">
        <f t="shared" ref="C6:I6" si="1">SUM(C4:C5)</f>
        <v>103812.7</v>
      </c>
      <c r="D6" s="12">
        <f t="shared" si="1"/>
        <v>1806675</v>
      </c>
      <c r="E6" s="12">
        <f>SUM(E4:E5)</f>
        <v>668686.5</v>
      </c>
      <c r="F6" s="12">
        <f>SUM(F4:F5)</f>
        <v>0</v>
      </c>
      <c r="G6" s="12">
        <f t="shared" si="1"/>
        <v>2475361.5</v>
      </c>
      <c r="H6" s="12">
        <f t="shared" si="1"/>
        <v>103812.7</v>
      </c>
      <c r="I6" s="12">
        <f t="shared" si="1"/>
        <v>0</v>
      </c>
      <c r="J6" s="12">
        <f t="shared" si="0"/>
        <v>100</v>
      </c>
    </row>
    <row r="7" spans="1:10" ht="16.5" customHeight="1" x14ac:dyDescent="0.2">
      <c r="A7" s="9" t="s">
        <v>24</v>
      </c>
      <c r="B7" s="10">
        <v>15</v>
      </c>
      <c r="C7" s="10">
        <v>108618.1</v>
      </c>
      <c r="D7" s="10">
        <v>0</v>
      </c>
      <c r="E7" s="10">
        <v>2091444.8</v>
      </c>
      <c r="F7" s="10">
        <v>0</v>
      </c>
      <c r="G7" s="10">
        <f>SUM(D7:F7)</f>
        <v>2091444.8</v>
      </c>
      <c r="H7" s="10">
        <v>108618.1</v>
      </c>
      <c r="I7" s="10">
        <v>0</v>
      </c>
      <c r="J7" s="10">
        <f t="shared" si="0"/>
        <v>100</v>
      </c>
    </row>
    <row r="8" spans="1:10" ht="16.5" customHeight="1" x14ac:dyDescent="0.2">
      <c r="A8" s="9" t="s">
        <v>25</v>
      </c>
      <c r="B8" s="10">
        <v>35</v>
      </c>
      <c r="C8" s="10">
        <v>239255.2</v>
      </c>
      <c r="D8" s="10">
        <v>0</v>
      </c>
      <c r="E8" s="10">
        <v>3176576.2</v>
      </c>
      <c r="F8" s="10">
        <v>0</v>
      </c>
      <c r="G8" s="10">
        <f>SUM(D8:F8)</f>
        <v>3176576.2</v>
      </c>
      <c r="H8" s="10">
        <v>238851.20000000001</v>
      </c>
      <c r="I8" s="10">
        <v>404</v>
      </c>
      <c r="J8" s="10">
        <f t="shared" si="0"/>
        <v>99.8</v>
      </c>
    </row>
    <row r="9" spans="1:10" ht="16.5" customHeight="1" x14ac:dyDescent="0.2">
      <c r="A9" s="11" t="s">
        <v>26</v>
      </c>
      <c r="B9" s="12">
        <f>SUM(B7:B8)</f>
        <v>50</v>
      </c>
      <c r="C9" s="12">
        <f t="shared" ref="C9:I9" si="2">SUM(C7:C8)</f>
        <v>347873.30000000005</v>
      </c>
      <c r="D9" s="12">
        <f t="shared" si="2"/>
        <v>0</v>
      </c>
      <c r="E9" s="12">
        <f>SUM(E7:E8)</f>
        <v>5268021</v>
      </c>
      <c r="F9" s="12">
        <f>SUM(F7:F8)</f>
        <v>0</v>
      </c>
      <c r="G9" s="12">
        <f t="shared" si="2"/>
        <v>5268021</v>
      </c>
      <c r="H9" s="12">
        <f t="shared" si="2"/>
        <v>347469.30000000005</v>
      </c>
      <c r="I9" s="12">
        <f t="shared" si="2"/>
        <v>404</v>
      </c>
      <c r="J9" s="12">
        <f t="shared" si="0"/>
        <v>99.9</v>
      </c>
    </row>
    <row r="10" spans="1:10" ht="16.5" customHeight="1" x14ac:dyDescent="0.2">
      <c r="A10" s="9" t="s">
        <v>27</v>
      </c>
      <c r="B10" s="10">
        <f>11143-188</f>
        <v>10955</v>
      </c>
      <c r="C10" s="10">
        <v>2565817.3000001102</v>
      </c>
      <c r="D10" s="10">
        <v>0</v>
      </c>
      <c r="E10" s="10">
        <v>14832979</v>
      </c>
      <c r="F10" s="10">
        <v>1</v>
      </c>
      <c r="G10" s="10">
        <f>SUM(D10:F10)</f>
        <v>14832980</v>
      </c>
      <c r="H10" s="10">
        <v>2376769.3000000501</v>
      </c>
      <c r="I10" s="10">
        <v>189048</v>
      </c>
      <c r="J10" s="10">
        <f t="shared" si="0"/>
        <v>92.6</v>
      </c>
    </row>
    <row r="11" spans="1:10" ht="16.5" customHeight="1" x14ac:dyDescent="0.2">
      <c r="A11" s="9" t="s">
        <v>28</v>
      </c>
      <c r="B11" s="10">
        <f>363-1</f>
        <v>362</v>
      </c>
      <c r="C11" s="10">
        <v>152077.40000000101</v>
      </c>
      <c r="D11" s="10">
        <v>0</v>
      </c>
      <c r="E11" s="10">
        <v>937846.320000001</v>
      </c>
      <c r="F11" s="10">
        <v>0</v>
      </c>
      <c r="G11" s="10">
        <f>SUM(D11:F11)</f>
        <v>937846.320000001</v>
      </c>
      <c r="H11" s="10">
        <v>146331.90000000101</v>
      </c>
      <c r="I11" s="10">
        <v>5745.5</v>
      </c>
      <c r="J11" s="10">
        <f t="shared" si="0"/>
        <v>96.2</v>
      </c>
    </row>
    <row r="12" spans="1:10" ht="16.5" customHeight="1" x14ac:dyDescent="0.2">
      <c r="A12" s="9" t="s">
        <v>29</v>
      </c>
      <c r="B12" s="10">
        <f>597-1</f>
        <v>596</v>
      </c>
      <c r="C12" s="10">
        <v>294809.5</v>
      </c>
      <c r="D12" s="10">
        <v>0</v>
      </c>
      <c r="E12" s="10">
        <v>1806973</v>
      </c>
      <c r="F12" s="10">
        <v>0</v>
      </c>
      <c r="G12" s="10">
        <f>SUM(D12:F12)</f>
        <v>1806973</v>
      </c>
      <c r="H12" s="10">
        <v>289469.59999999998</v>
      </c>
      <c r="I12" s="10">
        <v>5339.9</v>
      </c>
      <c r="J12" s="10">
        <f t="shared" si="0"/>
        <v>98.2</v>
      </c>
    </row>
    <row r="13" spans="1:10" ht="16.5" customHeight="1" x14ac:dyDescent="0.2">
      <c r="A13" s="9" t="s">
        <v>30</v>
      </c>
      <c r="B13" s="10">
        <f>823-7</f>
        <v>816</v>
      </c>
      <c r="C13" s="10">
        <v>409802.8</v>
      </c>
      <c r="D13" s="10">
        <v>0</v>
      </c>
      <c r="E13" s="10">
        <v>2452775.9</v>
      </c>
      <c r="F13" s="10">
        <v>0</v>
      </c>
      <c r="G13" s="10">
        <f>SUM(D13:F13)</f>
        <v>2452775.9</v>
      </c>
      <c r="H13" s="10">
        <v>387849.6</v>
      </c>
      <c r="I13" s="10">
        <v>21953.200000000001</v>
      </c>
      <c r="J13" s="10">
        <f t="shared" si="0"/>
        <v>94.6</v>
      </c>
    </row>
    <row r="14" spans="1:10" ht="16.5" customHeight="1" thickBot="1" x14ac:dyDescent="0.25">
      <c r="A14" s="13" t="s">
        <v>31</v>
      </c>
      <c r="B14" s="14">
        <f>SUM(B10:B13)</f>
        <v>12729</v>
      </c>
      <c r="C14" s="14">
        <f t="shared" ref="C14:I14" si="3">SUM(C10:C13)</f>
        <v>3422507.0000001108</v>
      </c>
      <c r="D14" s="14">
        <f>SUM(D10:D13)</f>
        <v>0</v>
      </c>
      <c r="E14" s="14">
        <f>SUM(E10:E13)</f>
        <v>20030574.219999999</v>
      </c>
      <c r="F14" s="14">
        <f>SUM(F10:F13)</f>
        <v>1</v>
      </c>
      <c r="G14" s="14">
        <f t="shared" si="3"/>
        <v>20030575.219999999</v>
      </c>
      <c r="H14" s="14">
        <f t="shared" si="3"/>
        <v>3200420.4000000511</v>
      </c>
      <c r="I14" s="14">
        <f t="shared" si="3"/>
        <v>222086.6</v>
      </c>
      <c r="J14" s="14">
        <f t="shared" si="0"/>
        <v>93.5</v>
      </c>
    </row>
    <row r="15" spans="1:10" ht="16.5" customHeight="1" thickTop="1" x14ac:dyDescent="0.2">
      <c r="A15" s="15" t="s">
        <v>32</v>
      </c>
      <c r="B15" s="16">
        <f t="shared" ref="B15:I15" si="4">SUM(B6,B9,B14)</f>
        <v>12786</v>
      </c>
      <c r="C15" s="16">
        <f t="shared" si="4"/>
        <v>3874193.0000001108</v>
      </c>
      <c r="D15" s="16">
        <f t="shared" si="4"/>
        <v>1806675</v>
      </c>
      <c r="E15" s="16">
        <f t="shared" si="4"/>
        <v>25967281.719999999</v>
      </c>
      <c r="F15" s="16">
        <f t="shared" si="4"/>
        <v>1</v>
      </c>
      <c r="G15" s="16">
        <f t="shared" si="4"/>
        <v>27773957.719999999</v>
      </c>
      <c r="H15" s="16">
        <f t="shared" si="4"/>
        <v>3651702.4000000511</v>
      </c>
      <c r="I15" s="16">
        <f t="shared" si="4"/>
        <v>222490.6</v>
      </c>
      <c r="J15" s="16">
        <f t="shared" si="0"/>
        <v>94.3</v>
      </c>
    </row>
    <row r="17" spans="1:1" ht="16.5" customHeight="1" x14ac:dyDescent="0.2">
      <c r="A17" s="17" t="s">
        <v>12</v>
      </c>
    </row>
    <row r="18" spans="1:1" ht="16.5" customHeight="1" x14ac:dyDescent="0.2">
      <c r="A18" s="18" t="s">
        <v>15</v>
      </c>
    </row>
  </sheetData>
  <mergeCells count="6">
    <mergeCell ref="A1:A2"/>
    <mergeCell ref="B1:B2"/>
    <mergeCell ref="C1:G1"/>
    <mergeCell ref="J1:J2"/>
    <mergeCell ref="D2:F2"/>
    <mergeCell ref="G2:G3"/>
  </mergeCells>
  <phoneticPr fontId="2"/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TaxCatchAll xmlns="b1759036-c6d1-4f23-8159-9e5ddc0da7b4"/>
    <_x5099__x8003_ xmlns="31AAD03C-A983-4B16-863F-54F1EAB739D9" xsi:nil="true"/>
    <lcf76f155ced4ddcb4097134ff3c332f xmlns="31aad03c-a983-4b16-863f-54f1eab739d9">
      <Terms xmlns="http://schemas.microsoft.com/office/infopath/2007/PartnerControls"/>
    </lcf76f155ced4ddcb4097134ff3c332f>
    <_x8aac__x660e_ xmlns="31AAD03C-A983-4B16-863F-54F1EAB739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1991ba5adbf194451038ddd2f7bb6f7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xmlns:ns5="b1759036-c6d1-4f23-8159-9e5ddc0da7b4" targetNamespace="http://schemas.microsoft.com/office/2006/metadata/properties" ma:root="true" ma:fieldsID="035c151c185c8275a73f353596f1a86a" ns2:_="" ns3:_="" ns4:_="" ns5:_="">
    <xsd:import namespace="31AAD03C-A983-4B16-863F-54F1EAB739D9"/>
    <xsd:import namespace="77e41a71-2e1a-40e6-b4fe-2cfc7a738e36"/>
    <xsd:import namespace="31aad03c-a983-4b16-863f-54f1eab739d9"/>
    <xsd:import namespace="b1759036-c6d1-4f23-8159-9e5ddc0da7b4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59036-c6d1-4f23-8159-9e5ddc0da7b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CD269B8-B77D-4425-831A-EDAD207DDB63}" ma:internalName="TaxCatchAll" ma:showField="CatchAllData" ma:web="{77e41a71-2e1a-40e6-b4fe-2cfc7a738e3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E49A5B-D00B-46E4-AE14-1E569CD0F8F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31AAD03C-A983-4B16-863F-54F1EAB739D9"/>
    <ds:schemaRef ds:uri="31aad03c-a983-4b16-863f-54f1eab739d9"/>
    <ds:schemaRef ds:uri="http://schemas.microsoft.com/office/2006/metadata/properties"/>
    <ds:schemaRef ds:uri="http://purl.org/dc/elements/1.1/"/>
    <ds:schemaRef ds:uri="b1759036-c6d1-4f23-8159-9e5ddc0da7b4"/>
    <ds:schemaRef ds:uri="77e41a71-2e1a-40e6-b4fe-2cfc7a738e3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27D8A4-A78C-4B78-B914-A1333405FE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09F784-E617-4B10-8445-9DB7CF3282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b1759036-c6d1-4f23-8159-9e5ddc0da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1401</vt:lpstr>
      <vt:lpstr>内訳</vt:lpstr>
      <vt:lpstr>'1401'!Print_Area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中山　莉子</dc:creator>
  <cp:keywords/>
  <dc:description/>
  <cp:lastModifiedBy>橋村　咲乃</cp:lastModifiedBy>
  <cp:revision>0</cp:revision>
  <cp:lastPrinted>2023-09-22T23:52:22Z</cp:lastPrinted>
  <dcterms:created xsi:type="dcterms:W3CDTF">1601-01-01T00:00:00Z</dcterms:created>
  <dcterms:modified xsi:type="dcterms:W3CDTF">2023-09-22T23:52:32Z</dcterms:modified>
  <cp:category/>
</cp:coreProperties>
</file>