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■介護事業指導室\□□処遇改善加算、特定処遇改善加算□□\R06処遇改善加算\"/>
    </mc:Choice>
  </mc:AlternateContent>
  <xr:revisionPtr revIDLastSave="0" documentId="13_ncr:1_{E6F9CCB4-9391-4EDC-B21B-84117C8287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<sst xmlns="http://schemas.openxmlformats.org/spreadsheetml/2006/main" count="557" uniqueCount="189">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</sst>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/>
      <c r="C7" s="233"/>
      <c r="D7" s="233"/>
      <c r="E7" s="233"/>
      <c r="F7" s="233"/>
      <c r="G7" s="233"/>
      <c r="H7" s="233"/>
      <c r="I7" s="233"/>
      <c r="J7" s="234"/>
      <c r="K7" s="161"/>
      <c r="L7" s="161"/>
      <c r="M7" s="161"/>
      <c r="N7" s="161"/>
      <c r="O7" s="162"/>
      <c r="P7" s="165"/>
      <c r="Q7" s="166"/>
      <c r="R7" s="166"/>
      <c r="S7" s="166"/>
      <c r="T7" s="167"/>
      <c r="U7" s="171"/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 t="str">
        <f>IFERROR(VLOOKUP(B7,【参考】数式用!$A$5:$J$27,MATCH(K7,【参考】数式用!$B$4:$J$4,0)+1,0),"")</f>
        <v/>
      </c>
      <c r="L9" s="220"/>
      <c r="M9" s="220"/>
      <c r="N9" s="220"/>
      <c r="O9" s="221"/>
      <c r="P9" s="219" t="str">
        <f>IFERROR(VLOOKUP(B7,【参考】数式用!$A$5:$J$27,MATCH(P7,【参考】数式用!$B$4:$J$4,0)+1,0),"")</f>
        <v/>
      </c>
      <c r="Q9" s="220"/>
      <c r="R9" s="220"/>
      <c r="S9" s="220"/>
      <c r="T9" s="221"/>
      <c r="U9" s="222" t="str">
        <f>IFERROR(VLOOKUP(B7,【参考】数式用!$A$5:$J$27,MATCH(U7,【参考】数式用!$B$4:$J$4,0)+1,0),"")</f>
        <v/>
      </c>
      <c r="V9" s="220"/>
      <c r="W9" s="220"/>
      <c r="X9" s="220"/>
      <c r="Y9" s="221"/>
      <c r="Z9" s="212">
        <f>SUM(K9,P9,U9)</f>
        <v>0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/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/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/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9" t="str">
        <f>IF(OR(B13="新加算Ⅰ",B13="新加算Ⅱ",B13="新加算Ⅲ",B13="新加算Ⅴ(１)",B13="新加算Ⅴ(３)",B13="新加算Ⅴ(８)"),"○","")</f>
        <v/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 t="str">
        <f>IFERROR(VLOOKUP(B7,【参考】数式用!$A$5:$AB$27,MATCH(B13,【参考】数式用!$B$4:$AB$4,0)+1,FALSE),"")</f>
        <v/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/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/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9" t="str">
        <f>IF(OR(B18="新加算Ⅰ",B18="新加算Ⅱ",B18="新加算Ⅲ",B18="新加算Ⅴ(１)",B18="新加算Ⅴ(３)",B18="新加算Ⅴ(８)"),"○","")</f>
        <v/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 t="str">
        <f>IFERROR(VLOOKUP(B7,【参考】数式用!$A$5:$AB$27,MATCH(B18,【参考】数式用!$B$4:$AB$4,0)+1,FALSE),"")</f>
        <v/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/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/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/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 t="str">
        <f>IFERROR(VLOOKUP(B7,【参考】数式用!$A$5:$AB$27,MATCH(B23,【参考】数式用!$B$4:$AB$4,0)+1,FALSE),"")</f>
        <v/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/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 t="s">
        <v>16</v>
      </c>
      <c r="C7" s="233"/>
      <c r="D7" s="233"/>
      <c r="E7" s="233"/>
      <c r="F7" s="233"/>
      <c r="G7" s="233"/>
      <c r="H7" s="233"/>
      <c r="I7" s="233"/>
      <c r="J7" s="234"/>
      <c r="K7" s="161" t="s">
        <v>21</v>
      </c>
      <c r="L7" s="161"/>
      <c r="M7" s="161"/>
      <c r="N7" s="161"/>
      <c r="O7" s="162"/>
      <c r="P7" s="165" t="s">
        <v>2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>
        <f>IFERROR(VLOOKUP(B7,【参考】数式用!$A$5:$J$27,MATCH(K7,【参考】数式用!$B$4:$J$4,0)+1,0),"")</f>
        <v>0.1</v>
      </c>
      <c r="L9" s="220"/>
      <c r="M9" s="220"/>
      <c r="N9" s="220"/>
      <c r="O9" s="221"/>
      <c r="P9" s="219">
        <f>IFERROR(VLOOKUP(B7,【参考】数式用!$A$5:$J$27,MATCH(P7,【参考】数式用!$B$4:$J$4,0)+1,0),"")</f>
        <v>4.2000000000000003E-2</v>
      </c>
      <c r="Q9" s="220"/>
      <c r="R9" s="220"/>
      <c r="S9" s="220"/>
      <c r="T9" s="221"/>
      <c r="U9" s="222">
        <f>IFERROR(VLOOKUP(B7,【参考】数式用!$A$5:$J$27,MATCH(U7,【参考】数式用!$B$4:$J$4,0)+1,0),"")</f>
        <v>0</v>
      </c>
      <c r="V9" s="220"/>
      <c r="W9" s="220"/>
      <c r="X9" s="220"/>
      <c r="Y9" s="221"/>
      <c r="Z9" s="212">
        <f>SUM(K9,P9,U9)</f>
        <v>0.14200000000000002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>
        <f>IFERROR(VLOOKUP(B7,【参考】数式用!$A$5:$AB$27,MATCH(B13,【参考】数式用!$B$4:$AB$4,0)+1,FALSE),"")</f>
        <v>0.224</v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新加算Ⅴ(３)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>
        <f>IFERROR(VLOOKUP(B7,【参考】数式用!$A$5:$AB$27,MATCH(B18,【参考】数式用!$B$4:$AB$4,0)+1,FALSE),"")</f>
        <v>0.2</v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>　特定事業所加算ⅠまたはⅡを算定する。</v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新加算Ⅴ(６)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>
        <f>IFERROR(VLOOKUP(B7,【参考】数式用!$A$5:$AB$27,MATCH(B23,【参考】数式用!$B$4:$AB$4,0)+1,FALSE),"")</f>
        <v>0.16300000000000001</v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処遇加算Ⅱ特定加算Ⅱベア加算なし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54" t="s">
        <v>9</v>
      </c>
      <c r="B2" s="257" t="s">
        <v>10</v>
      </c>
      <c r="C2" s="258"/>
      <c r="D2" s="258"/>
      <c r="E2" s="259"/>
      <c r="F2" s="260" t="s">
        <v>11</v>
      </c>
      <c r="G2" s="261"/>
      <c r="H2" s="262"/>
      <c r="I2" s="254" t="s">
        <v>12</v>
      </c>
      <c r="J2" s="263"/>
      <c r="K2" s="265" t="s">
        <v>13</v>
      </c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292" t="s">
        <v>14</v>
      </c>
      <c r="AD2" s="12"/>
      <c r="AF2" s="286" t="s">
        <v>51</v>
      </c>
      <c r="AG2" s="289" t="s">
        <v>15</v>
      </c>
      <c r="AJ2" s="274" t="s">
        <v>185</v>
      </c>
      <c r="AK2" s="277" t="s">
        <v>186</v>
      </c>
      <c r="AL2" s="278"/>
      <c r="AM2" s="279"/>
    </row>
    <row r="3" spans="1:39" ht="26.25" customHeight="1" thickBot="1">
      <c r="A3" s="255"/>
      <c r="B3" s="268" t="s">
        <v>18</v>
      </c>
      <c r="C3" s="269"/>
      <c r="D3" s="269"/>
      <c r="E3" s="270"/>
      <c r="F3" s="268" t="s">
        <v>19</v>
      </c>
      <c r="G3" s="269"/>
      <c r="H3" s="270"/>
      <c r="I3" s="256"/>
      <c r="J3" s="264"/>
      <c r="K3" s="271" t="s">
        <v>20</v>
      </c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293"/>
      <c r="AD3" s="12"/>
      <c r="AF3" s="287"/>
      <c r="AG3" s="290"/>
      <c r="AJ3" s="275"/>
      <c r="AK3" s="280"/>
      <c r="AL3" s="281"/>
      <c r="AM3" s="282"/>
    </row>
    <row r="4" spans="1:39" ht="19.5" customHeight="1" thickBot="1">
      <c r="A4" s="256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94"/>
      <c r="AD4" s="12"/>
      <c r="AF4" s="288"/>
      <c r="AG4" s="291"/>
      <c r="AJ4" s="276"/>
      <c r="AK4" s="283"/>
      <c r="AL4" s="284"/>
      <c r="AM4" s="28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93" customWidth="1"/>
    <col min="5" max="5" width="30.625" style="93" customWidth="1"/>
    <col min="6" max="6" width="14" style="93" customWidth="1"/>
    <col min="7" max="7" width="12.5" style="93" customWidth="1"/>
    <col min="8" max="8" width="35.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1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7" t="s">
        <v>10</v>
      </c>
      <c r="C3" s="296" t="s">
        <v>11</v>
      </c>
      <c r="D3" s="296" t="s">
        <v>12</v>
      </c>
      <c r="E3" s="296" t="s">
        <v>17</v>
      </c>
      <c r="F3" s="298" t="s">
        <v>91</v>
      </c>
      <c r="G3" s="296" t="s">
        <v>97</v>
      </c>
      <c r="H3" s="296"/>
      <c r="I3" s="296" t="s">
        <v>98</v>
      </c>
      <c r="J3" s="296"/>
      <c r="K3" s="296" t="s">
        <v>99</v>
      </c>
      <c r="L3" s="296"/>
      <c r="M3" s="295" t="s">
        <v>75</v>
      </c>
      <c r="N3" s="295" t="s">
        <v>76</v>
      </c>
      <c r="O3" s="295" t="s">
        <v>77</v>
      </c>
      <c r="P3" s="295" t="s">
        <v>78</v>
      </c>
      <c r="Q3" s="295" t="s">
        <v>79</v>
      </c>
      <c r="R3" s="295" t="s">
        <v>80</v>
      </c>
      <c r="S3" s="295" t="s">
        <v>81</v>
      </c>
    </row>
    <row r="4" spans="2:19">
      <c r="B4" s="297"/>
      <c r="C4" s="296"/>
      <c r="D4" s="296"/>
      <c r="E4" s="296"/>
      <c r="F4" s="299"/>
      <c r="G4" s="296"/>
      <c r="H4" s="296"/>
      <c r="I4" s="296"/>
      <c r="J4" s="296"/>
      <c r="K4" s="296"/>
      <c r="L4" s="296"/>
      <c r="M4" s="295"/>
      <c r="N4" s="295"/>
      <c r="O4" s="295"/>
      <c r="P4" s="295"/>
      <c r="Q4" s="295"/>
      <c r="R4" s="295"/>
      <c r="S4" s="295"/>
    </row>
    <row r="5" spans="2:19">
      <c r="B5" s="297"/>
      <c r="C5" s="296"/>
      <c r="D5" s="296"/>
      <c r="E5" s="296"/>
      <c r="F5" s="300"/>
      <c r="G5" s="296"/>
      <c r="H5" s="296"/>
      <c r="I5" s="296"/>
      <c r="J5" s="296"/>
      <c r="K5" s="296"/>
      <c r="L5" s="296"/>
      <c r="M5" s="295"/>
      <c r="N5" s="295"/>
      <c r="O5" s="295"/>
      <c r="P5" s="295"/>
      <c r="Q5" s="295"/>
      <c r="R5" s="295"/>
      <c r="S5" s="295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4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 xr:uid="{CF814478-8D5C-4908-A1C7-699C612E294F}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平野　聖也</cp:lastModifiedBy>
  <cp:lastPrinted>2024-03-11T13:42:51Z</cp:lastPrinted>
  <dcterms:created xsi:type="dcterms:W3CDTF">2015-06-05T18:19:34Z</dcterms:created>
  <dcterms:modified xsi:type="dcterms:W3CDTF">2024-03-21T00:47:23Z</dcterms:modified>
</cp:coreProperties>
</file>