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2EE925B7-5D33-4E2D-B73F-C9D4D6461D21}" xr6:coauthVersionLast="47" xr6:coauthVersionMax="47" xr10:uidLastSave="{00000000-0000-0000-0000-000000000000}"/>
  <workbookProtection workbookAlgorithmName="SHA-512" workbookHashValue="zl3S7Xsjev1OeuidfbFExXps5rdWglc+io6z8Gt7nxQb7aIMPiU/TfQDqie6Fe0QszEcjQLrHkXtRA5L7P/MGw==" workbookSaltValue="Bgimr1WFNnTWI8EC09GEhQ==" workbookSpinCount="100000" lockStructure="1"/>
  <bookViews>
    <workbookView xWindow="-108" yWindow="-108" windowWidth="23256" windowHeight="12456" xr2:uid="{D10537B7-9713-4B9B-83E5-DBFAED4C5DD1}"/>
  </bookViews>
  <sheets>
    <sheet name="様式第1号" sheetId="1" r:id="rId1"/>
    <sheet name="別紙" sheetId="2" r:id="rId2"/>
    <sheet name="記入上の注意" sheetId="4" r:id="rId3"/>
    <sheet name="申請者情報" sheetId="5" state="hidden" r:id="rId4"/>
  </sheets>
  <definedNames>
    <definedName name="「縦」「横」「面数」">様式第1号!$D$14:$F$23</definedName>
    <definedName name="_xlnm.Print_Area" localSheetId="1">別紙!$A$1:$N$44</definedName>
    <definedName name="_xlnm.Print_Area" localSheetId="0">様式第1号!$A$1:$N$50</definedName>
    <definedName name="ガイドライン">様式第1号!$P$3</definedName>
    <definedName name="ガイドライン注記">記入上の注意!$A$1:$A$3</definedName>
    <definedName name="チェックリスト">様式第1号!$A$43</definedName>
    <definedName name="チェックリスト注記">記入上の注意!$A$129:$A$139</definedName>
    <definedName name="安全点検・画像">様式第1号!$A$42</definedName>
    <definedName name="安全点検・画像注記">記入上の注意!$A$111:$A$127</definedName>
    <definedName name="規制地域区分">様式第1号!$D$12</definedName>
    <definedName name="規制地域区分注記">記入上の注意!$A$31:$A$35</definedName>
    <definedName name="許可書受領">様式第1号!$D$31,様式第1号!$H$31:$M$31</definedName>
    <definedName name="許可書受領方法注記">記入上の注意!$A$101:$A$106</definedName>
    <definedName name="個数">様式第1号!$J$14:$J$23</definedName>
    <definedName name="個数注記">記入上の注意!$A$75:$A$83</definedName>
    <definedName name="個別の表示内容">様式第1号!$K$14:$L$23</definedName>
    <definedName name="個別の表示内容注記">記入上の注意!$A$85:$A$89</definedName>
    <definedName name="広告物の種別">様式第1号!$H$12</definedName>
    <definedName name="広告物の種別注記">記入上の注意!$A$37:$A$43</definedName>
    <definedName name="広告物の種類">様式第1号!$B$14:$C$23</definedName>
    <definedName name="広告物の種類注記">記入上の注意!$A$47:$A$51</definedName>
    <definedName name="合算">様式第1号!$G$14:$G$23</definedName>
    <definedName name="合算注記">記入上の注意!$A$64:$A$73</definedName>
    <definedName name="施工者情報">様式第1号!$E$25:$F$25,様式第1号!$H$25:$M$25,様式第1号!$E$26:$M$26,様式第1号!$E$27:$J$27,様式第1号!$L$27:$M$27,様式第1号!$E$28:$G$28,様式第1号!$D$30:$G$30,様式第1号!$I$30:$J$30</definedName>
    <definedName name="施工者注記">記入上の注意!$A$91:$A$99</definedName>
    <definedName name="縦横面数注記">記入上の注意!$A$53:$A$62</definedName>
    <definedName name="申請者情報">様式第1号!$F$5:$H$5,様式第1号!$F$6:$M$6,様式第1号!$F$7:$M$7,様式第1号!$F$8:$J$8,様式第1号!$L$8:$M$8,様式第1号!$F$9:$H$9</definedName>
    <definedName name="申請者情報注記">記入上の注意!$A$10:$A$17</definedName>
    <definedName name="申請年月日">様式第1号!$L$3</definedName>
    <definedName name="申請年月日注記">記入上の注意!$A$5:$A$8</definedName>
    <definedName name="添付書類">様式第1号!$A$33:$A$34,様式第1号!$A$36:$A$40,様式第1号!$A$43</definedName>
    <definedName name="添付書類注記">記入上の注意!$A$108:$A$109</definedName>
    <definedName name="表示場所">様式第1号!$E$11</definedName>
    <definedName name="表示場所注記">記入上の注意!$A$19:$A$23</definedName>
    <definedName name="表示内容">様式第1号!$L$11</definedName>
    <definedName name="表示内容注記">記入上の注意!$A$25:$A$29</definedName>
    <definedName name="別紙・「個数」">別紙!$J$12:$J$41</definedName>
    <definedName name="別紙・「個別の表示内容」">別紙!$K$12:$L$41</definedName>
    <definedName name="別紙・「合算」">別紙!$G$12:$G$41</definedName>
    <definedName name="別紙・「縦」「横」「面数」">別紙!$D$12:$F$41</definedName>
    <definedName name="別紙・広告物の種類">別紙!$B$12:$C$41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A3" i="5"/>
  <c r="F3" i="5"/>
  <c r="G3" i="5"/>
  <c r="H3" i="5"/>
  <c r="I3" i="5"/>
  <c r="J3" i="5"/>
  <c r="K3" i="5"/>
  <c r="L3" i="5"/>
  <c r="M3" i="5"/>
  <c r="N41" i="2" l="1"/>
  <c r="N40" i="2"/>
  <c r="N39" i="2"/>
  <c r="N38" i="2"/>
  <c r="N37" i="2"/>
  <c r="N36" i="2"/>
  <c r="N35" i="2"/>
  <c r="N34" i="2"/>
  <c r="N33" i="2"/>
  <c r="N32" i="2"/>
  <c r="N31" i="2"/>
  <c r="N30" i="2"/>
  <c r="N29" i="2"/>
  <c r="N28" i="2"/>
  <c r="N27" i="2"/>
  <c r="N26" i="2"/>
  <c r="N25" i="2"/>
  <c r="N24" i="2"/>
  <c r="N23" i="2"/>
  <c r="N22" i="2"/>
  <c r="N21" i="2"/>
  <c r="N20" i="2"/>
  <c r="N19" i="2"/>
  <c r="N18" i="2"/>
  <c r="N17" i="2"/>
  <c r="N16" i="2"/>
  <c r="H39" i="2"/>
  <c r="M39" i="2" s="1"/>
  <c r="AD39" i="2" l="1"/>
  <c r="AE39" i="2" s="1"/>
  <c r="L44" i="2" l="1"/>
  <c r="M44" i="2"/>
  <c r="G44" i="2" l="1"/>
  <c r="D44" i="2"/>
  <c r="D43" i="2"/>
  <c r="Y41" i="2" l="1"/>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H23" i="1" l="1"/>
  <c r="H21" i="1"/>
  <c r="H20" i="1"/>
  <c r="H19" i="1"/>
  <c r="H18" i="1"/>
  <c r="H17" i="1"/>
  <c r="H16" i="1"/>
  <c r="H41" i="2" l="1"/>
  <c r="AD41" i="2" s="1"/>
  <c r="AE41" i="2" s="1"/>
  <c r="H40" i="2"/>
  <c r="AD40" i="2" s="1"/>
  <c r="AE40" i="2" s="1"/>
  <c r="H38" i="2"/>
  <c r="AD38" i="2" s="1"/>
  <c r="AE38" i="2" s="1"/>
  <c r="H37" i="2"/>
  <c r="AD37" i="2" s="1"/>
  <c r="AE37" i="2" s="1"/>
  <c r="H36" i="2"/>
  <c r="AD36" i="2" s="1"/>
  <c r="AE36" i="2" s="1"/>
  <c r="H35" i="2"/>
  <c r="AD35" i="2" s="1"/>
  <c r="AE35" i="2" s="1"/>
  <c r="H34" i="2"/>
  <c r="AD34" i="2" s="1"/>
  <c r="AE34" i="2" s="1"/>
  <c r="H33" i="2"/>
  <c r="AD33" i="2" s="1"/>
  <c r="AE33" i="2" s="1"/>
  <c r="H32" i="2"/>
  <c r="AD32" i="2" s="1"/>
  <c r="AE32" i="2" s="1"/>
  <c r="H31" i="2"/>
  <c r="AD31" i="2" s="1"/>
  <c r="AE31" i="2" s="1"/>
  <c r="H30" i="2"/>
  <c r="AD30" i="2" s="1"/>
  <c r="AE30" i="2" s="1"/>
  <c r="H29" i="2"/>
  <c r="AD29" i="2" s="1"/>
  <c r="AE29" i="2" s="1"/>
  <c r="H28" i="2"/>
  <c r="AD28" i="2" s="1"/>
  <c r="AE28" i="2" s="1"/>
  <c r="H27" i="2"/>
  <c r="AD27" i="2" s="1"/>
  <c r="AE27" i="2" s="1"/>
  <c r="H26" i="2"/>
  <c r="AD26" i="2" s="1"/>
  <c r="AE26" i="2" s="1"/>
  <c r="H25" i="2"/>
  <c r="AD25" i="2" s="1"/>
  <c r="AE25" i="2" s="1"/>
  <c r="H24" i="2"/>
  <c r="AD24" i="2" s="1"/>
  <c r="AE24" i="2" s="1"/>
  <c r="H23" i="2"/>
  <c r="AD23" i="2" s="1"/>
  <c r="AE23" i="2" s="1"/>
  <c r="H22" i="2"/>
  <c r="AD22" i="2" s="1"/>
  <c r="AE22" i="2" s="1"/>
  <c r="H21" i="2"/>
  <c r="AD21" i="2" s="1"/>
  <c r="AE21" i="2" s="1"/>
  <c r="H20" i="2"/>
  <c r="AD20" i="2" s="1"/>
  <c r="AE20" i="2" s="1"/>
  <c r="H19" i="2"/>
  <c r="AD19" i="2" s="1"/>
  <c r="AE19" i="2" s="1"/>
  <c r="H18" i="2"/>
  <c r="AD18" i="2" s="1"/>
  <c r="AE18" i="2" s="1"/>
  <c r="H17" i="2"/>
  <c r="AD17" i="2" s="1"/>
  <c r="AE17" i="2" s="1"/>
  <c r="H16" i="2"/>
  <c r="AD16" i="2" s="1"/>
  <c r="AE16" i="2" s="1"/>
  <c r="H15" i="2"/>
  <c r="AD15" i="2" s="1"/>
  <c r="AE15" i="2" s="1"/>
  <c r="H14" i="2"/>
  <c r="AD14" i="2" s="1"/>
  <c r="AE14" i="2" s="1"/>
  <c r="N15" i="2"/>
  <c r="N14" i="2"/>
  <c r="N13" i="2"/>
  <c r="AB44" i="2"/>
  <c r="Y12" i="2"/>
  <c r="N23" i="1"/>
  <c r="N22" i="1"/>
  <c r="N20" i="1"/>
  <c r="N19" i="1"/>
  <c r="N17" i="1"/>
  <c r="N16" i="1"/>
  <c r="AA41" i="2"/>
  <c r="AB41" i="2" s="1"/>
  <c r="AC41" i="2" s="1"/>
  <c r="AA40" i="2"/>
  <c r="AA39" i="2"/>
  <c r="AB39" i="2" s="1"/>
  <c r="AA38" i="2"/>
  <c r="AA37" i="2"/>
  <c r="AB37" i="2" s="1"/>
  <c r="AC37" i="2" s="1"/>
  <c r="AA36" i="2"/>
  <c r="AB36" i="2" s="1"/>
  <c r="AC36" i="2" s="1"/>
  <c r="AA35" i="2"/>
  <c r="AB35" i="2" s="1"/>
  <c r="AC35" i="2" s="1"/>
  <c r="AA34" i="2"/>
  <c r="AB34" i="2" s="1"/>
  <c r="AC34" i="2" s="1"/>
  <c r="AA33" i="2"/>
  <c r="AB33" i="2" s="1"/>
  <c r="AC33" i="2" s="1"/>
  <c r="AA32" i="2"/>
  <c r="AB32" i="2" s="1"/>
  <c r="AC32" i="2" s="1"/>
  <c r="AA31" i="2"/>
  <c r="AB31" i="2" s="1"/>
  <c r="AC31" i="2" s="1"/>
  <c r="AA30" i="2"/>
  <c r="AB30" i="2" s="1"/>
  <c r="AC30" i="2" s="1"/>
  <c r="AA29" i="2"/>
  <c r="AB29" i="2" s="1"/>
  <c r="AC29" i="2" s="1"/>
  <c r="AA28" i="2"/>
  <c r="AB28" i="2" s="1"/>
  <c r="AC28" i="2" s="1"/>
  <c r="AA27" i="2"/>
  <c r="AB27" i="2" s="1"/>
  <c r="AC27" i="2" s="1"/>
  <c r="AA26" i="2"/>
  <c r="AB26" i="2" s="1"/>
  <c r="AC26" i="2" s="1"/>
  <c r="AA25" i="2"/>
  <c r="AB25" i="2" s="1"/>
  <c r="AC25" i="2" s="1"/>
  <c r="AA24" i="2"/>
  <c r="AB24" i="2" s="1"/>
  <c r="AC24" i="2" s="1"/>
  <c r="AA23" i="2"/>
  <c r="AB23" i="2" s="1"/>
  <c r="AC23" i="2" s="1"/>
  <c r="AA22" i="2"/>
  <c r="AB22" i="2" s="1"/>
  <c r="AC22" i="2" s="1"/>
  <c r="AA21" i="2"/>
  <c r="AB21" i="2" s="1"/>
  <c r="AC21" i="2" s="1"/>
  <c r="AA20" i="2"/>
  <c r="AB20" i="2" s="1"/>
  <c r="AC20" i="2" s="1"/>
  <c r="AA19" i="2"/>
  <c r="AB19" i="2" s="1"/>
  <c r="AC19" i="2" s="1"/>
  <c r="AA18" i="2"/>
  <c r="AB18" i="2" s="1"/>
  <c r="AC18" i="2" s="1"/>
  <c r="R19" i="2"/>
  <c r="AA17" i="2"/>
  <c r="AB17" i="2" s="1"/>
  <c r="AC17" i="2" s="1"/>
  <c r="R18" i="2"/>
  <c r="AA16" i="2"/>
  <c r="AB16" i="2" s="1"/>
  <c r="AC16" i="2" s="1"/>
  <c r="R17" i="2"/>
  <c r="AA15" i="2"/>
  <c r="AB15" i="2" s="1"/>
  <c r="AC15" i="2" s="1"/>
  <c r="R16" i="2"/>
  <c r="AA14" i="2"/>
  <c r="AB14" i="2" s="1"/>
  <c r="AC14" i="2" s="1"/>
  <c r="R15" i="2"/>
  <c r="AA13" i="2"/>
  <c r="R14" i="2"/>
  <c r="AA12" i="2"/>
  <c r="Y3" i="2"/>
  <c r="R13" i="2"/>
  <c r="AA23" i="1"/>
  <c r="Y23" i="1"/>
  <c r="AA22" i="1"/>
  <c r="Y22" i="1"/>
  <c r="AA21" i="1"/>
  <c r="AB21" i="1" s="1"/>
  <c r="AC21" i="1" s="1"/>
  <c r="Y21" i="1"/>
  <c r="AA20" i="1"/>
  <c r="AB20" i="1" s="1"/>
  <c r="AC20" i="1" s="1"/>
  <c r="Y20" i="1"/>
  <c r="R21" i="1"/>
  <c r="AA19" i="1"/>
  <c r="AB19" i="1" s="1"/>
  <c r="Y19" i="1"/>
  <c r="R20" i="1"/>
  <c r="AA18" i="1"/>
  <c r="Y18" i="1"/>
  <c r="R19" i="1"/>
  <c r="AA17" i="1"/>
  <c r="Y17" i="1"/>
  <c r="R18" i="1"/>
  <c r="AA16" i="1"/>
  <c r="Y16" i="1"/>
  <c r="R17" i="1"/>
  <c r="AA15" i="1"/>
  <c r="Y15" i="1"/>
  <c r="R16" i="1"/>
  <c r="AA14" i="1"/>
  <c r="Y14" i="1"/>
  <c r="Z14" i="1" s="1"/>
  <c r="W15" i="1" s="1"/>
  <c r="R15" i="1"/>
  <c r="AB38" i="2" l="1"/>
  <c r="AC38" i="2" s="1"/>
  <c r="AB40" i="2"/>
  <c r="AC40" i="2" s="1"/>
  <c r="AC39" i="2"/>
  <c r="M15" i="2"/>
  <c r="M26" i="2"/>
  <c r="M27" i="2"/>
  <c r="M34" i="2"/>
  <c r="M35" i="2"/>
  <c r="M24" i="2"/>
  <c r="M36" i="2"/>
  <c r="M25" i="2"/>
  <c r="M37" i="2"/>
  <c r="M38" i="2"/>
  <c r="M22" i="2"/>
  <c r="M23" i="2"/>
  <c r="AB18" i="1"/>
  <c r="AB17" i="1" s="1"/>
  <c r="AC17" i="1" s="1"/>
  <c r="M16" i="2"/>
  <c r="M28" i="2"/>
  <c r="M17" i="2"/>
  <c r="M29" i="2"/>
  <c r="M18" i="2"/>
  <c r="M30" i="2"/>
  <c r="M19" i="2"/>
  <c r="M31" i="2"/>
  <c r="M40" i="2"/>
  <c r="M20" i="2"/>
  <c r="M32" i="2"/>
  <c r="M41" i="2"/>
  <c r="M21" i="2"/>
  <c r="M33" i="2"/>
  <c r="M14" i="2"/>
  <c r="Z15" i="1"/>
  <c r="W16" i="1" s="1"/>
  <c r="AB13" i="2"/>
  <c r="AB12" i="2" s="1"/>
  <c r="AC12" i="2" s="1"/>
  <c r="AC19" i="1"/>
  <c r="AD19" i="1" s="1"/>
  <c r="AE19" i="1" s="1"/>
  <c r="AD21" i="1"/>
  <c r="AE21" i="1" s="1"/>
  <c r="X15" i="1"/>
  <c r="A15" i="1" s="1"/>
  <c r="AB16" i="1" l="1"/>
  <c r="AC16" i="1" s="1"/>
  <c r="AC18" i="1"/>
  <c r="AD18" i="1" s="1"/>
  <c r="AE18" i="1" s="1"/>
  <c r="N18" i="1" s="1"/>
  <c r="AC13" i="2"/>
  <c r="H13" i="2" s="1"/>
  <c r="N21" i="1"/>
  <c r="M21" i="1"/>
  <c r="AD17" i="1"/>
  <c r="AE17" i="1" s="1"/>
  <c r="M19" i="1"/>
  <c r="Z16" i="1"/>
  <c r="W17" i="1" s="1"/>
  <c r="AB23" i="1"/>
  <c r="X16" i="1"/>
  <c r="A16" i="1" s="1"/>
  <c r="AB15" i="1" l="1"/>
  <c r="AB14" i="1" s="1"/>
  <c r="AC14" i="1" s="1"/>
  <c r="H14" i="1" s="1"/>
  <c r="AD14" i="1" s="1"/>
  <c r="AE14" i="1" s="1"/>
  <c r="AC23" i="1"/>
  <c r="AD23" i="1" s="1"/>
  <c r="AE23" i="1" s="1"/>
  <c r="M23" i="1" s="1"/>
  <c r="AB22" i="1"/>
  <c r="AC22" i="1" s="1"/>
  <c r="AD13" i="2"/>
  <c r="AE13" i="2" s="1"/>
  <c r="M13" i="2"/>
  <c r="AD20" i="1"/>
  <c r="AE20" i="1" s="1"/>
  <c r="M20" i="1" s="1"/>
  <c r="M22" i="1"/>
  <c r="AD16" i="1"/>
  <c r="AE16" i="1" s="1"/>
  <c r="M18" i="1"/>
  <c r="Z17" i="1"/>
  <c r="W18" i="1" s="1"/>
  <c r="X17" i="1"/>
  <c r="A17" i="1" s="1"/>
  <c r="AC15" i="1" l="1"/>
  <c r="H15" i="1" s="1"/>
  <c r="M17" i="1" s="1"/>
  <c r="M16" i="1"/>
  <c r="H22" i="1"/>
  <c r="AD22" i="1" s="1"/>
  <c r="AE22" i="1" s="1"/>
  <c r="M14" i="1"/>
  <c r="N14" i="1"/>
  <c r="Z18" i="1"/>
  <c r="W19" i="1" s="1"/>
  <c r="X18" i="1"/>
  <c r="A18" i="1" s="1"/>
  <c r="AD15" i="1" l="1"/>
  <c r="AE15" i="1" s="1"/>
  <c r="M15" i="1"/>
  <c r="N15" i="1"/>
  <c r="Z19" i="1"/>
  <c r="W20" i="1" s="1"/>
  <c r="X19" i="1"/>
  <c r="A19" i="1" s="1"/>
  <c r="Z20" i="1" l="1"/>
  <c r="W21" i="1" s="1"/>
  <c r="X20" i="1"/>
  <c r="A20" i="1" s="1"/>
  <c r="Z21" i="1" l="1"/>
  <c r="W22" i="1" s="1"/>
  <c r="X21" i="1"/>
  <c r="A21" i="1" s="1"/>
  <c r="Z22" i="1" l="1"/>
  <c r="W23" i="1" s="1"/>
  <c r="X22" i="1"/>
  <c r="A22" i="1" s="1"/>
  <c r="W12" i="2" l="1"/>
  <c r="X12" i="2" s="1"/>
  <c r="A12" i="2" s="1"/>
  <c r="Z23" i="1"/>
  <c r="Z12" i="2" s="1"/>
  <c r="X23" i="1"/>
  <c r="A23" i="1" l="1"/>
  <c r="H12" i="2"/>
  <c r="AD12" i="2" s="1"/>
  <c r="AE12" i="2" s="1"/>
  <c r="N12" i="2" s="1"/>
  <c r="W13" i="2"/>
  <c r="X13" i="2" s="1"/>
  <c r="A13" i="2" s="1"/>
  <c r="Z13" i="2"/>
  <c r="H42" i="2" l="1"/>
  <c r="M12" i="2"/>
  <c r="M42" i="2" s="1"/>
  <c r="M24" i="1" s="1"/>
  <c r="W14" i="2"/>
  <c r="X14" i="2" s="1"/>
  <c r="A14" i="2" s="1"/>
  <c r="Z14" i="2"/>
  <c r="B24" i="1" l="1"/>
  <c r="J24" i="1"/>
  <c r="H24" i="1"/>
  <c r="W15" i="2"/>
  <c r="X15" i="2" s="1"/>
  <c r="A15" i="2" s="1"/>
  <c r="Z15" i="2"/>
  <c r="W16" i="2" l="1"/>
  <c r="X16" i="2" s="1"/>
  <c r="A16" i="2" s="1"/>
  <c r="Z16" i="2"/>
  <c r="W17" i="2" l="1"/>
  <c r="X17" i="2" s="1"/>
  <c r="A17" i="2" s="1"/>
  <c r="Z17" i="2"/>
  <c r="W18" i="2" l="1"/>
  <c r="X18" i="2" s="1"/>
  <c r="A18" i="2" s="1"/>
  <c r="Z18" i="2"/>
  <c r="W19" i="2" l="1"/>
  <c r="X19" i="2" s="1"/>
  <c r="A19" i="2" s="1"/>
  <c r="Z19" i="2"/>
  <c r="W20" i="2" l="1"/>
  <c r="X20" i="2" s="1"/>
  <c r="A20" i="2" s="1"/>
  <c r="Z20" i="2"/>
  <c r="W21" i="2" l="1"/>
  <c r="X21" i="2" s="1"/>
  <c r="A21" i="2" s="1"/>
  <c r="Z21" i="2"/>
  <c r="W22" i="2" l="1"/>
  <c r="X22" i="2" s="1"/>
  <c r="A22" i="2" s="1"/>
  <c r="Z22" i="2"/>
  <c r="W23" i="2" l="1"/>
  <c r="X23" i="2" s="1"/>
  <c r="A23" i="2" s="1"/>
  <c r="Z23" i="2"/>
  <c r="W24" i="2" l="1"/>
  <c r="X24" i="2" s="1"/>
  <c r="A24" i="2" s="1"/>
  <c r="Z24" i="2"/>
  <c r="W25" i="2" l="1"/>
  <c r="X25" i="2" s="1"/>
  <c r="A25" i="2" s="1"/>
  <c r="Z25" i="2"/>
  <c r="W26" i="2" l="1"/>
  <c r="X26" i="2" s="1"/>
  <c r="A26" i="2" s="1"/>
  <c r="Z26" i="2"/>
  <c r="W27" i="2" l="1"/>
  <c r="X27" i="2" s="1"/>
  <c r="A27" i="2" s="1"/>
  <c r="Z27" i="2"/>
  <c r="W28" i="2" l="1"/>
  <c r="X28" i="2" s="1"/>
  <c r="A28" i="2" s="1"/>
  <c r="Z28" i="2"/>
  <c r="W29" i="2" l="1"/>
  <c r="X29" i="2" s="1"/>
  <c r="A29" i="2" s="1"/>
  <c r="Z29" i="2"/>
  <c r="W30" i="2" l="1"/>
  <c r="X30" i="2" s="1"/>
  <c r="A30" i="2" s="1"/>
  <c r="Z30" i="2"/>
  <c r="W31" i="2" l="1"/>
  <c r="X31" i="2" s="1"/>
  <c r="A31" i="2" s="1"/>
  <c r="Z31" i="2"/>
  <c r="W32" i="2" l="1"/>
  <c r="X32" i="2" s="1"/>
  <c r="A32" i="2" s="1"/>
  <c r="Z32" i="2"/>
  <c r="W33" i="2" l="1"/>
  <c r="X33" i="2" s="1"/>
  <c r="A33" i="2" s="1"/>
  <c r="Z33" i="2"/>
  <c r="W34" i="2" l="1"/>
  <c r="X34" i="2" s="1"/>
  <c r="A34" i="2" s="1"/>
  <c r="Z34" i="2"/>
  <c r="W35" i="2" l="1"/>
  <c r="X35" i="2" s="1"/>
  <c r="A35" i="2" s="1"/>
  <c r="Z35" i="2"/>
  <c r="W36" i="2" l="1"/>
  <c r="X36" i="2" s="1"/>
  <c r="A36" i="2" s="1"/>
  <c r="Z36" i="2"/>
  <c r="W37" i="2" l="1"/>
  <c r="X37" i="2" s="1"/>
  <c r="A37" i="2" s="1"/>
  <c r="Z37" i="2"/>
  <c r="W38" i="2" l="1"/>
  <c r="X38" i="2" s="1"/>
  <c r="A38" i="2" s="1"/>
  <c r="Z38" i="2"/>
  <c r="Z39" i="2" l="1"/>
  <c r="W40" i="2" s="1"/>
  <c r="W39" i="2"/>
  <c r="X39" i="2" s="1"/>
  <c r="A39" i="2" s="1"/>
  <c r="X40" i="2" l="1"/>
  <c r="A40" i="2" s="1"/>
  <c r="Z40" i="2"/>
  <c r="W41" i="2" s="1"/>
  <c r="X41" i="2" l="1"/>
  <c r="A41" i="2" s="1"/>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A13" authorId="0" shapeId="0" xr:uid="{361B1177-7B6E-43A4-BF5E-AD26842099F7}">
      <text>
        <r>
          <rPr>
            <sz val="9"/>
            <color indexed="81"/>
            <rFont val="MS P ゴシック"/>
            <family val="3"/>
            <charset val="128"/>
          </rPr>
          <t>欄が足りない時は
「別紙」シートに
入力してください。</t>
        </r>
      </text>
    </comment>
    <comment ref="D13" authorId="0" shapeId="0" xr:uid="{58B9FF66-8F36-4B12-BC9E-847C39D42765}">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高さ
</t>
        </r>
        <r>
          <rPr>
            <b/>
            <sz val="9"/>
            <color indexed="81"/>
            <rFont val="MS P ゴシック"/>
            <family val="3"/>
            <charset val="128"/>
          </rPr>
          <t>台形　　</t>
        </r>
        <r>
          <rPr>
            <sz val="9"/>
            <color indexed="81"/>
            <rFont val="MS P ゴシック"/>
            <family val="3"/>
            <charset val="128"/>
          </rPr>
          <t xml:space="preserve">高さ
</t>
        </r>
        <r>
          <rPr>
            <b/>
            <sz val="9"/>
            <color indexed="81"/>
            <rFont val="MS P ゴシック"/>
            <family val="3"/>
            <charset val="128"/>
          </rPr>
          <t>楕円　　</t>
        </r>
        <r>
          <rPr>
            <sz val="9"/>
            <color indexed="81"/>
            <rFont val="MS P ゴシック"/>
            <family val="3"/>
            <charset val="128"/>
          </rPr>
          <t xml:space="preserve">短径
</t>
        </r>
        <r>
          <rPr>
            <sz val="8"/>
            <color indexed="81"/>
            <rFont val="MS P ゴシック"/>
            <family val="3"/>
            <charset val="128"/>
          </rPr>
          <t>詳細は「記入上の注意」タブの記載を参照。</t>
        </r>
      </text>
    </comment>
    <comment ref="E13" authorId="0" shapeId="0" xr:uid="{5A06E05A-6A80-4B35-9879-ECC8C0E80C7F}">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底辺
</t>
        </r>
        <r>
          <rPr>
            <b/>
            <sz val="9"/>
            <color indexed="81"/>
            <rFont val="MS P ゴシック"/>
            <family val="3"/>
            <charset val="128"/>
          </rPr>
          <t>台形　　</t>
        </r>
        <r>
          <rPr>
            <sz val="9"/>
            <color indexed="81"/>
            <rFont val="MS P ゴシック"/>
            <family val="3"/>
            <charset val="128"/>
          </rPr>
          <t xml:space="preserve">上底＋下底
</t>
        </r>
        <r>
          <rPr>
            <b/>
            <sz val="9"/>
            <color indexed="81"/>
            <rFont val="MS P ゴシック"/>
            <family val="3"/>
            <charset val="128"/>
          </rPr>
          <t>楕円　　</t>
        </r>
        <r>
          <rPr>
            <sz val="9"/>
            <color indexed="81"/>
            <rFont val="MS P ゴシック"/>
            <family val="3"/>
            <charset val="128"/>
          </rPr>
          <t xml:space="preserve">長径
</t>
        </r>
        <r>
          <rPr>
            <sz val="8"/>
            <color indexed="81"/>
            <rFont val="MS P ゴシック"/>
            <family val="3"/>
            <charset val="128"/>
          </rPr>
          <t>詳細は「記入上の注意」タブの記載を参照。</t>
        </r>
      </text>
    </comment>
    <comment ref="F13" authorId="0" shapeId="0" xr:uid="{2E3A5E76-6D00-4655-B632-4698316F4864}">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3.14×面数
</t>
        </r>
        <r>
          <rPr>
            <b/>
            <sz val="9"/>
            <color indexed="81"/>
            <rFont val="MS P ゴシック"/>
            <family val="3"/>
            <charset val="128"/>
          </rPr>
          <t>三角形　</t>
        </r>
        <r>
          <rPr>
            <sz val="9"/>
            <color indexed="81"/>
            <rFont val="MS P ゴシック"/>
            <family val="3"/>
            <charset val="128"/>
          </rPr>
          <t xml:space="preserve">0.5×面数
</t>
        </r>
        <r>
          <rPr>
            <b/>
            <sz val="9"/>
            <color indexed="81"/>
            <rFont val="MS P ゴシック"/>
            <family val="3"/>
            <charset val="128"/>
          </rPr>
          <t>台形　　</t>
        </r>
        <r>
          <rPr>
            <sz val="9"/>
            <color indexed="81"/>
            <rFont val="MS P ゴシック"/>
            <family val="3"/>
            <charset val="128"/>
          </rPr>
          <t xml:space="preserve">0.5×面数
</t>
        </r>
        <r>
          <rPr>
            <b/>
            <sz val="9"/>
            <color indexed="81"/>
            <rFont val="MS P ゴシック"/>
            <family val="3"/>
            <charset val="128"/>
          </rPr>
          <t>楕円　　</t>
        </r>
        <r>
          <rPr>
            <sz val="9"/>
            <color indexed="81"/>
            <rFont val="MS P ゴシック"/>
            <family val="3"/>
            <charset val="128"/>
          </rPr>
          <t xml:space="preserve">3.14×面数
</t>
        </r>
        <r>
          <rPr>
            <sz val="8"/>
            <color indexed="81"/>
            <rFont val="MS P ゴシック"/>
            <family val="3"/>
            <charset val="128"/>
          </rPr>
          <t xml:space="preserve">詳細は「記入上の注意」タブの記載参照。
</t>
        </r>
      </text>
    </comment>
    <comment ref="G13" authorId="0" shapeId="0" xr:uid="{35EF4016-20AA-4EB7-9066-C0A922D1C77A}">
      <text>
        <r>
          <rPr>
            <sz val="9"/>
            <color indexed="81"/>
            <rFont val="MS P ゴシック"/>
            <family val="3"/>
            <charset val="128"/>
          </rPr>
          <t>一行下の異なる
サイズの面を
合算する時は
セル右端▼で
この欄に'+'を
入力します。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F11" authorId="0" shapeId="0" xr:uid="{D11BD06F-CB68-471E-8C54-B8ECFCAF1E5A}">
      <text>
        <r>
          <rPr>
            <b/>
            <sz val="9"/>
            <color indexed="81"/>
            <rFont val="MS P ゴシック"/>
            <family val="3"/>
            <charset val="128"/>
          </rPr>
          <t xml:space="preserve">円の面積
</t>
        </r>
        <r>
          <rPr>
            <sz val="9"/>
            <color indexed="81"/>
            <rFont val="MS P ゴシック"/>
            <family val="3"/>
            <charset val="128"/>
          </rPr>
          <t xml:space="preserve">半径→縦、半径→横
3.14×面数→面数欄
</t>
        </r>
        <r>
          <rPr>
            <b/>
            <sz val="9"/>
            <color indexed="81"/>
            <rFont val="MS P ゴシック"/>
            <family val="3"/>
            <charset val="128"/>
          </rPr>
          <t>三角形の面積</t>
        </r>
        <r>
          <rPr>
            <sz val="9"/>
            <color indexed="81"/>
            <rFont val="MS P ゴシック"/>
            <family val="3"/>
            <charset val="128"/>
          </rPr>
          <t xml:space="preserve">
高さ→縦、底辺→横
0.5×面数→面数欄
</t>
        </r>
        <r>
          <rPr>
            <b/>
            <sz val="9"/>
            <color indexed="81"/>
            <rFont val="MS P ゴシック"/>
            <family val="3"/>
            <charset val="128"/>
          </rPr>
          <t xml:space="preserve">台形の面積
</t>
        </r>
        <r>
          <rPr>
            <sz val="9"/>
            <color indexed="81"/>
            <rFont val="MS P ゴシック"/>
            <family val="3"/>
            <charset val="128"/>
          </rPr>
          <t xml:space="preserve">高さ→縦、
上底＋下底→横
0.5×面数→面数欄
</t>
        </r>
        <r>
          <rPr>
            <b/>
            <sz val="9"/>
            <color indexed="81"/>
            <rFont val="MS P ゴシック"/>
            <family val="3"/>
            <charset val="128"/>
          </rPr>
          <t xml:space="preserve">楕円の面積
</t>
        </r>
        <r>
          <rPr>
            <sz val="9"/>
            <color indexed="81"/>
            <rFont val="MS P ゴシック"/>
            <family val="3"/>
            <charset val="128"/>
          </rPr>
          <t>短径→縦、長径→横
3.14×面数→面数欄
で入力してください。</t>
        </r>
      </text>
    </comment>
    <comment ref="G11" authorId="0" shapeId="0" xr:uid="{0F667C73-E08F-4DB5-9E9F-8D651731196D}">
      <text>
        <r>
          <rPr>
            <sz val="9"/>
            <color indexed="81"/>
            <rFont val="MS P ゴシック"/>
            <family val="3"/>
            <charset val="128"/>
          </rPr>
          <t>一行下の異なる
サイズの面を
合算する時は
🔽でこの欄に
'+'を入力します。</t>
        </r>
      </text>
    </comment>
  </commentList>
</comments>
</file>

<file path=xl/sharedStrings.xml><?xml version="1.0" encoding="utf-8"?>
<sst xmlns="http://schemas.openxmlformats.org/spreadsheetml/2006/main" count="410" uniqueCount="259">
  <si>
    <t>熊本市長</t>
  </si>
  <si>
    <t>申請者</t>
    <phoneticPr fontId="4"/>
  </si>
  <si>
    <t>郵便番号</t>
    <phoneticPr fontId="4"/>
  </si>
  <si>
    <t>住所</t>
    <phoneticPr fontId="4"/>
  </si>
  <si>
    <t>氏名</t>
    <rPh sb="0" eb="2">
      <t>フリガナ</t>
    </rPh>
    <phoneticPr fontId="4"/>
  </si>
  <si>
    <t>電話番号</t>
    <phoneticPr fontId="4"/>
  </si>
  <si>
    <t>表示（設置）場所</t>
    <phoneticPr fontId="4"/>
  </si>
  <si>
    <t>熊本市</t>
    <rPh sb="0" eb="3">
      <t>クマモトシ</t>
    </rPh>
    <phoneticPr fontId="4"/>
  </si>
  <si>
    <t>規制地域区分</t>
    <phoneticPr fontId="4"/>
  </si>
  <si>
    <t>面積階級</t>
    <rPh sb="0" eb="2">
      <t>メンセキ</t>
    </rPh>
    <rPh sb="2" eb="4">
      <t>カイキュウ</t>
    </rPh>
    <phoneticPr fontId="16"/>
  </si>
  <si>
    <t>手数料</t>
    <rPh sb="0" eb="3">
      <t>テスウリョウ</t>
    </rPh>
    <phoneticPr fontId="16"/>
  </si>
  <si>
    <t>個別面積</t>
    <rPh sb="0" eb="2">
      <t>コベツ</t>
    </rPh>
    <rPh sb="2" eb="4">
      <t>メンセキ</t>
    </rPh>
    <phoneticPr fontId="16"/>
  </si>
  <si>
    <t>計算面積</t>
    <rPh sb="0" eb="2">
      <t>ケイサン</t>
    </rPh>
    <rPh sb="2" eb="4">
      <t>メンセキ</t>
    </rPh>
    <phoneticPr fontId="16"/>
  </si>
  <si>
    <t>縦（m）</t>
  </si>
  <si>
    <t>横（m）</t>
  </si>
  <si>
    <t>面数</t>
  </si>
  <si>
    <t>合算</t>
    <rPh sb="0" eb="2">
      <t>ガッサン</t>
    </rPh>
    <phoneticPr fontId="4"/>
  </si>
  <si>
    <t>面積（㎡）</t>
  </si>
  <si>
    <t>照明</t>
  </si>
  <si>
    <t>個数</t>
  </si>
  <si>
    <t>手数料（円）</t>
  </si>
  <si>
    <t>照明無単価</t>
    <rPh sb="0" eb="2">
      <t>ショウメイ</t>
    </rPh>
    <rPh sb="2" eb="3">
      <t>ム</t>
    </rPh>
    <rPh sb="3" eb="5">
      <t>タンカ</t>
    </rPh>
    <phoneticPr fontId="16"/>
  </si>
  <si>
    <t>①</t>
    <phoneticPr fontId="16"/>
  </si>
  <si>
    <t>未満</t>
    <rPh sb="0" eb="2">
      <t>ミマン</t>
    </rPh>
    <phoneticPr fontId="16"/>
  </si>
  <si>
    <t>②</t>
    <phoneticPr fontId="16"/>
  </si>
  <si>
    <t>③</t>
    <phoneticPr fontId="16"/>
  </si>
  <si>
    <t>④</t>
    <phoneticPr fontId="16"/>
  </si>
  <si>
    <t>⑤</t>
    <phoneticPr fontId="16"/>
  </si>
  <si>
    <t>⑥</t>
    <phoneticPr fontId="16"/>
  </si>
  <si>
    <t>以下</t>
    <rPh sb="0" eb="2">
      <t>イカ</t>
    </rPh>
    <phoneticPr fontId="16"/>
  </si>
  <si>
    <t>⑦</t>
    <phoneticPr fontId="16"/>
  </si>
  <si>
    <r>
      <rPr>
        <sz val="11"/>
        <color theme="1"/>
        <rFont val="BIZ UDPゴシック"/>
        <family val="3"/>
        <charset val="128"/>
      </rPr>
      <t>超</t>
    </r>
    <rPh sb="0" eb="1">
      <t>チョウ</t>
    </rPh>
    <phoneticPr fontId="16"/>
  </si>
  <si>
    <t>+ @</t>
    <phoneticPr fontId="16"/>
  </si>
  <si>
    <t>⑧</t>
    <phoneticPr fontId="16"/>
  </si>
  <si>
    <t>⑨</t>
    <phoneticPr fontId="16"/>
  </si>
  <si>
    <t>⑩</t>
    <phoneticPr fontId="16"/>
  </si>
  <si>
    <t>面積合計</t>
  </si>
  <si>
    <t>手数料合計</t>
  </si>
  <si>
    <t>・</t>
    <phoneticPr fontId="4"/>
  </si>
  <si>
    <t>受　　付　　印</t>
    <rPh sb="0" eb="1">
      <t>ウケ</t>
    </rPh>
    <rPh sb="3" eb="4">
      <t>ツキ</t>
    </rPh>
    <rPh sb="6" eb="7">
      <t>イン</t>
    </rPh>
    <phoneticPr fontId="4"/>
  </si>
  <si>
    <t>許可年月日</t>
    <rPh sb="0" eb="2">
      <t>キョカ</t>
    </rPh>
    <rPh sb="2" eb="5">
      <t>ネンガッピ</t>
    </rPh>
    <phoneticPr fontId="4"/>
  </si>
  <si>
    <t>許可期間</t>
    <rPh sb="0" eb="2">
      <t>キョカ</t>
    </rPh>
    <rPh sb="2" eb="4">
      <t>キカン</t>
    </rPh>
    <phoneticPr fontId="4"/>
  </si>
  <si>
    <t>から</t>
    <phoneticPr fontId="4"/>
  </si>
  <si>
    <t>(別紙分)</t>
    <rPh sb="1" eb="3">
      <t>ベッシ</t>
    </rPh>
    <rPh sb="3" eb="4">
      <t>ブン</t>
    </rPh>
    <phoneticPr fontId="4"/>
  </si>
  <si>
    <t>法人にあっては、事務所の所在地、
商号又は名称及び代表者の氏名</t>
    <phoneticPr fontId="4"/>
  </si>
  <si>
    <t>申請する屋外広告物の表示面の形に応じて、以下のとおり入力してください。</t>
  </si>
  <si>
    <t>名称</t>
    <rPh sb="0" eb="2">
      <t>メイショウ</t>
    </rPh>
    <phoneticPr fontId="4"/>
  </si>
  <si>
    <t>広告物の種類</t>
    <phoneticPr fontId="4"/>
  </si>
  <si>
    <t>表示内容</t>
    <phoneticPr fontId="4"/>
  </si>
  <si>
    <t>広告物の
種別</t>
    <rPh sb="0" eb="2">
      <t>コウコク</t>
    </rPh>
    <rPh sb="2" eb="3">
      <t>ブツ</t>
    </rPh>
    <phoneticPr fontId="4"/>
  </si>
  <si>
    <t>・広告物等と敷地との関係を示した図面</t>
    <phoneticPr fontId="4"/>
  </si>
  <si>
    <t>添付書類</t>
    <phoneticPr fontId="4"/>
  </si>
  <si>
    <t>縦（m）</t>
    <phoneticPr fontId="4"/>
  </si>
  <si>
    <r>
      <rPr>
        <b/>
        <sz val="10"/>
        <color rgb="FF24292E"/>
        <rFont val="BIZ UDPゴシック"/>
        <family val="3"/>
        <charset val="128"/>
      </rPr>
      <t>縦・横などの寸法は丸めず、</t>
    </r>
    <r>
      <rPr>
        <sz val="10"/>
        <color rgb="FF24292E"/>
        <rFont val="BIZ UDPゴシック"/>
        <family val="3"/>
        <charset val="128"/>
      </rPr>
      <t>メートル単位で実測値や図面の記載値をそのまま入力してください。</t>
    </r>
    <rPh sb="20" eb="23">
      <t>ジッソクチ</t>
    </rPh>
    <rPh sb="24" eb="26">
      <t>ズメン</t>
    </rPh>
    <rPh sb="27" eb="29">
      <t>キサイ</t>
    </rPh>
    <rPh sb="29" eb="30">
      <t>アタイ</t>
    </rPh>
    <rPh sb="35" eb="37">
      <t>ニュウリョク</t>
    </rPh>
    <phoneticPr fontId="4"/>
  </si>
  <si>
    <t>屋外広告物を掲出しようとする事業者または個人の情報を入力してください。</t>
    <rPh sb="0" eb="2">
      <t>オクガイ</t>
    </rPh>
    <rPh sb="2" eb="4">
      <t>コウコク</t>
    </rPh>
    <rPh sb="4" eb="5">
      <t>ブツ</t>
    </rPh>
    <rPh sb="6" eb="8">
      <t>ケイシュツ</t>
    </rPh>
    <rPh sb="14" eb="17">
      <t>ジギョウシャ</t>
    </rPh>
    <rPh sb="20" eb="22">
      <t>コジン</t>
    </rPh>
    <rPh sb="23" eb="25">
      <t>ジョウホウ</t>
    </rPh>
    <rPh sb="26" eb="28">
      <t>ニュウリョク</t>
    </rPh>
    <phoneticPr fontId="4"/>
  </si>
  <si>
    <t>郵便番号はハイフンなしで入力してください。表示はハイフンつきになります。</t>
    <rPh sb="0" eb="4">
      <t>ユウビンバンゴウ</t>
    </rPh>
    <rPh sb="12" eb="14">
      <t>ニュウリョク</t>
    </rPh>
    <rPh sb="21" eb="23">
      <t>ヒョウジ</t>
    </rPh>
    <phoneticPr fontId="4"/>
  </si>
  <si>
    <t>例</t>
    <rPh sb="0" eb="1">
      <t>レイ</t>
    </rPh>
    <phoneticPr fontId="4"/>
  </si>
  <si>
    <t>8600001と入力　→　860-0001 と表示されます。</t>
    <rPh sb="8" eb="10">
      <t>ニュウリョク</t>
    </rPh>
    <rPh sb="23" eb="25">
      <t>ヒョウジ</t>
    </rPh>
    <phoneticPr fontId="4"/>
  </si>
  <si>
    <t>電話番号は通常のハイフン入りで入力してください。</t>
    <rPh sb="0" eb="2">
      <t>デンワ</t>
    </rPh>
    <rPh sb="2" eb="4">
      <t>バンゴウ</t>
    </rPh>
    <rPh sb="5" eb="7">
      <t>ツウジョウ</t>
    </rPh>
    <rPh sb="12" eb="13">
      <t>イ</t>
    </rPh>
    <rPh sb="15" eb="17">
      <t>ニュウリョク</t>
    </rPh>
    <phoneticPr fontId="4"/>
  </si>
  <si>
    <t>0963282508 ではなく、096-328-2508 と入力してください。</t>
    <rPh sb="30" eb="32">
      <t>ニュウリョク</t>
    </rPh>
    <phoneticPr fontId="4"/>
  </si>
  <si>
    <t>注</t>
    <phoneticPr fontId="4"/>
  </si>
  <si>
    <t>自家用広告物</t>
    <phoneticPr fontId="4"/>
  </si>
  <si>
    <r>
      <rPr>
        <b/>
        <sz val="10"/>
        <color rgb="FFFF0000"/>
        <rFont val="BIZ UDPゴシック"/>
        <family val="3"/>
        <charset val="128"/>
      </rPr>
      <t>事業所や店舗の所在地に</t>
    </r>
    <r>
      <rPr>
        <sz val="10"/>
        <color theme="1"/>
        <rFont val="BIZ UDPゴシック"/>
        <family val="2"/>
        <charset val="128"/>
      </rPr>
      <t>、自己の氏名、名称、店名、商標または自己の事業、営業の内容を表示するため 、自己の住所または事業所、営業所、作業所に表示するもの。</t>
    </r>
    <phoneticPr fontId="4"/>
  </si>
  <si>
    <t>道標</t>
    <phoneticPr fontId="4"/>
  </si>
  <si>
    <r>
      <t>自己の住所または事業所 、 営業所、作業所、自己の管理する土地または物件</t>
    </r>
    <r>
      <rPr>
        <b/>
        <sz val="10"/>
        <color rgb="FFFF0000"/>
        <rFont val="BIZ UDPゴシック"/>
        <family val="3"/>
        <charset val="128"/>
      </rPr>
      <t>以外の、許可地域内にある場所</t>
    </r>
    <r>
      <rPr>
        <sz val="10"/>
        <color theme="1"/>
        <rFont val="BIZ UDPゴシック"/>
        <family val="2"/>
        <charset val="128"/>
      </rPr>
      <t>に表示するもの。</t>
    </r>
    <phoneticPr fontId="4"/>
  </si>
  <si>
    <r>
      <t>一般広告物</t>
    </r>
    <r>
      <rPr>
        <sz val="10"/>
        <color rgb="FF24292E"/>
        <rFont val="BIZ UDPゴシック"/>
        <family val="3"/>
        <charset val="128"/>
      </rPr>
      <t/>
    </r>
    <phoneticPr fontId="4"/>
  </si>
  <si>
    <t>その他</t>
    <phoneticPr fontId="4"/>
  </si>
  <si>
    <r>
      <t>事業所・店舗、その付帯施設（駐車場など）の所在地以外の場所に、</t>
    </r>
    <r>
      <rPr>
        <b/>
        <sz val="10"/>
        <color rgb="FFFF0000"/>
        <rFont val="BIZ UDPゴシック"/>
        <family val="3"/>
        <charset val="128"/>
      </rPr>
      <t>名称・矢印</t>
    </r>
    <r>
      <rPr>
        <b/>
        <sz val="10"/>
        <rFont val="BIZ UDPゴシック"/>
        <family val="3"/>
        <charset val="128"/>
      </rPr>
      <t>(進行方向表示を含む)・</t>
    </r>
    <r>
      <rPr>
        <b/>
        <sz val="10"/>
        <color rgb="FFFF0000"/>
        <rFont val="BIZ UDPゴシック"/>
        <family val="3"/>
        <charset val="128"/>
      </rPr>
      <t>距離　のみ</t>
    </r>
    <r>
      <rPr>
        <sz val="10"/>
        <color theme="1"/>
        <rFont val="BIZ UDPゴシック"/>
        <family val="2"/>
        <charset val="128"/>
      </rPr>
      <t>を表示して誘導を図るもの。</t>
    </r>
    <rPh sb="37" eb="39">
      <t>シンコウ</t>
    </rPh>
    <rPh sb="39" eb="41">
      <t>ホウコウ</t>
    </rPh>
    <rPh sb="41" eb="43">
      <t>ヒョウジ</t>
    </rPh>
    <rPh sb="44" eb="45">
      <t>フク</t>
    </rPh>
    <phoneticPr fontId="4"/>
  </si>
  <si>
    <t>上記以外のもの</t>
    <rPh sb="0" eb="2">
      <t>ジョウキ</t>
    </rPh>
    <rPh sb="2" eb="4">
      <t>イガイ</t>
    </rPh>
    <phoneticPr fontId="4"/>
  </si>
  <si>
    <t>縦と横とも半径、1面の場合は面数に3.14を、2面の場合は6.28を入力してください。</t>
    <rPh sb="9" eb="10">
      <t>メン</t>
    </rPh>
    <rPh sb="11" eb="13">
      <t>バアイ</t>
    </rPh>
    <rPh sb="14" eb="15">
      <t>メン</t>
    </rPh>
    <rPh sb="15" eb="16">
      <t>スウ</t>
    </rPh>
    <rPh sb="24" eb="25">
      <t>メン</t>
    </rPh>
    <rPh sb="26" eb="28">
      <t>バアイ</t>
    </rPh>
    <phoneticPr fontId="4"/>
  </si>
  <si>
    <t>縦に長径、横に短径、1面の場合は面数に3.14を、2面の場合は6.28を入力してください。</t>
  </si>
  <si>
    <t>縦に高さ、横に底辺、1面の場合は面数に0.5を、2面の場合は1を入力してください。</t>
    <phoneticPr fontId="4"/>
  </si>
  <si>
    <t>縦と横とも半径、面数に3.14×中心角/360度の値(1面の場合)、2面の場合は6.28×中心角/360度の値を入力してください。</t>
    <rPh sb="2" eb="3">
      <t>ヨコ</t>
    </rPh>
    <rPh sb="5" eb="7">
      <t>ハンケイ</t>
    </rPh>
    <rPh sb="8" eb="9">
      <t>メン</t>
    </rPh>
    <rPh sb="9" eb="10">
      <t>スウ</t>
    </rPh>
    <rPh sb="23" eb="24">
      <t>ド</t>
    </rPh>
    <rPh sb="25" eb="26">
      <t>アタイ</t>
    </rPh>
    <rPh sb="54" eb="55">
      <t>アタイ</t>
    </rPh>
    <phoneticPr fontId="4"/>
  </si>
  <si>
    <t>四角形</t>
    <phoneticPr fontId="4"/>
  </si>
  <si>
    <t>円</t>
    <phoneticPr fontId="4"/>
  </si>
  <si>
    <t>楕円</t>
    <phoneticPr fontId="4"/>
  </si>
  <si>
    <t>三角形</t>
    <phoneticPr fontId="4"/>
  </si>
  <si>
    <t>扇形</t>
    <phoneticPr fontId="4"/>
  </si>
  <si>
    <t>複雑な形</t>
    <phoneticPr fontId="4"/>
  </si>
  <si>
    <t>例</t>
    <phoneticPr fontId="4"/>
  </si>
  <si>
    <t>　縦0.315m×横4.850mの面、縦0.155m×横3.030mの面、半径0.400mの円形の面、計3面を合算する場合</t>
    <rPh sb="19" eb="20">
      <t>タテ</t>
    </rPh>
    <rPh sb="27" eb="28">
      <t>ヨコ</t>
    </rPh>
    <rPh sb="35" eb="36">
      <t>メン</t>
    </rPh>
    <rPh sb="51" eb="52">
      <t>ケイ</t>
    </rPh>
    <rPh sb="53" eb="54">
      <t>メン</t>
    </rPh>
    <phoneticPr fontId="4"/>
  </si>
  <si>
    <t>申請する広告物情報の入力について</t>
    <rPh sb="0" eb="2">
      <t>シンセイ</t>
    </rPh>
    <rPh sb="4" eb="6">
      <t>コウコク</t>
    </rPh>
    <rPh sb="6" eb="7">
      <t>ブツ</t>
    </rPh>
    <rPh sb="7" eb="9">
      <t>ジョウホウ</t>
    </rPh>
    <rPh sb="10" eb="12">
      <t>ニュウリョク</t>
    </rPh>
    <phoneticPr fontId="4"/>
  </si>
  <si>
    <t>▶</t>
    <phoneticPr fontId="4"/>
  </si>
  <si>
    <r>
      <t>　縦1.055m　横3.348mの場合 　1.06×3.35=3.55 ではなく、</t>
    </r>
    <r>
      <rPr>
        <sz val="11"/>
        <color rgb="FFC00000"/>
        <rFont val="BIZ UDPゴシック"/>
        <family val="3"/>
        <charset val="128"/>
      </rPr>
      <t>1.055×3.348=3.53214 → 3.53㎡　として計算・表示されます。</t>
    </r>
    <phoneticPr fontId="4"/>
  </si>
  <si>
    <t>同一または類似の意匠で、同じ種類・縦横とも同サイズ、照明有無も同じ広告物が、異なる設置場所に複数ある場合は、個数として計上してください。</t>
    <rPh sb="0" eb="1">
      <t>ドウ</t>
    </rPh>
    <rPh sb="1" eb="2">
      <t>イチ</t>
    </rPh>
    <rPh sb="5" eb="7">
      <t>ルイジ</t>
    </rPh>
    <rPh sb="8" eb="10">
      <t>イショウ</t>
    </rPh>
    <rPh sb="12" eb="13">
      <t>オナ</t>
    </rPh>
    <rPh sb="14" eb="16">
      <t>シュルイ</t>
    </rPh>
    <rPh sb="17" eb="19">
      <t>タテヨコ</t>
    </rPh>
    <rPh sb="21" eb="22">
      <t>ドウ</t>
    </rPh>
    <rPh sb="26" eb="28">
      <t>ショウメイ</t>
    </rPh>
    <rPh sb="28" eb="30">
      <t>ウム</t>
    </rPh>
    <rPh sb="31" eb="32">
      <t>ドウ</t>
    </rPh>
    <rPh sb="33" eb="35">
      <t>コウコク</t>
    </rPh>
    <rPh sb="35" eb="36">
      <t>ブツ</t>
    </rPh>
    <rPh sb="38" eb="39">
      <t>コト</t>
    </rPh>
    <rPh sb="41" eb="43">
      <t>セッチ</t>
    </rPh>
    <rPh sb="43" eb="45">
      <t>バショ</t>
    </rPh>
    <rPh sb="46" eb="48">
      <t>フクスウ</t>
    </rPh>
    <rPh sb="50" eb="52">
      <t>バアイ</t>
    </rPh>
    <rPh sb="54" eb="56">
      <t>コスウ</t>
    </rPh>
    <rPh sb="59" eb="61">
      <t>ケイジョウ</t>
    </rPh>
    <phoneticPr fontId="4"/>
  </si>
  <si>
    <r>
      <rPr>
        <sz val="10"/>
        <color rgb="FFC00000"/>
        <rFont val="BIZ UDPゴシック"/>
        <family val="3"/>
        <charset val="128"/>
      </rPr>
      <t>塀・垣広告　1物件で、個数欄を4</t>
    </r>
    <r>
      <rPr>
        <sz val="10"/>
        <color theme="1"/>
        <rFont val="BIZ UDPゴシック"/>
        <family val="2"/>
        <charset val="128"/>
      </rPr>
      <t>としてください。</t>
    </r>
    <rPh sb="0" eb="1">
      <t>ヘイ</t>
    </rPh>
    <rPh sb="2" eb="3">
      <t>カキ</t>
    </rPh>
    <rPh sb="3" eb="5">
      <t>コウコク</t>
    </rPh>
    <rPh sb="7" eb="9">
      <t>ブッケン</t>
    </rPh>
    <phoneticPr fontId="4"/>
  </si>
  <si>
    <t>個別の広告物に表記される文字のうち、代表的な部分または全部を入力してください。</t>
    <rPh sb="0" eb="2">
      <t>コベツ</t>
    </rPh>
    <rPh sb="3" eb="5">
      <t>コウコク</t>
    </rPh>
    <rPh sb="5" eb="6">
      <t>ブツ</t>
    </rPh>
    <rPh sb="7" eb="9">
      <t>ヒョウキ</t>
    </rPh>
    <rPh sb="12" eb="14">
      <t>モジ</t>
    </rPh>
    <rPh sb="18" eb="20">
      <t>ダイヒョウ</t>
    </rPh>
    <rPh sb="20" eb="21">
      <t>テキ</t>
    </rPh>
    <rPh sb="22" eb="24">
      <t>ブブン</t>
    </rPh>
    <rPh sb="27" eb="29">
      <t>ゼンブ</t>
    </rPh>
    <rPh sb="30" eb="32">
      <t>ニュウリョク</t>
    </rPh>
    <phoneticPr fontId="4"/>
  </si>
  <si>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</si>
  <si>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</si>
  <si>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</si>
  <si>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</si>
  <si>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</si>
  <si>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</si>
  <si>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</si>
  <si>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</si>
  <si>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</si>
  <si>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</si>
  <si>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</si>
  <si>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</si>
  <si>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</si>
  <si>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</si>
  <si>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</si>
  <si>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</si>
  <si>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</si>
  <si>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</si>
  <si>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</si>
  <si>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</si>
  <si>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</si>
  <si>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</si>
  <si>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</si>
  <si>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</si>
  <si>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</si>
  <si>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</si>
  <si>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</si>
  <si>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EXCEL の日付形式で入力してください。</t>
    <rPh sb="7" eb="9">
      <t>ヒヅケ</t>
    </rPh>
    <rPh sb="9" eb="11">
      <t>ケイシキ</t>
    </rPh>
    <rPh sb="12" eb="14">
      <t>ニュウリョク</t>
    </rPh>
    <phoneticPr fontId="4"/>
  </si>
  <si>
    <r>
      <t>広告物の種類のうち「</t>
    </r>
    <r>
      <rPr>
        <b/>
        <sz val="10"/>
        <color rgb="FFC00000"/>
        <rFont val="BIZ UDPゴシック"/>
        <family val="3"/>
        <charset val="128"/>
      </rPr>
      <t>上記に付属</t>
    </r>
    <r>
      <rPr>
        <sz val="10"/>
        <color rgb="FF24292E"/>
        <rFont val="BIZ UDPゴシック"/>
        <family val="3"/>
        <charset val="128"/>
      </rPr>
      <t>」は、同一広告物で照明がある部分とない部分を別の物件として区分するためのものです。</t>
    </r>
    <rPh sb="0" eb="2">
      <t>コウコク</t>
    </rPh>
    <rPh sb="2" eb="3">
      <t>ブツ</t>
    </rPh>
    <rPh sb="4" eb="6">
      <t>シュルイ</t>
    </rPh>
    <rPh sb="10" eb="12">
      <t>ジョウキ</t>
    </rPh>
    <rPh sb="13" eb="15">
      <t>フゾク</t>
    </rPh>
    <rPh sb="18" eb="20">
      <t>ドウイツ</t>
    </rPh>
    <rPh sb="20" eb="22">
      <t>コウコク</t>
    </rPh>
    <rPh sb="22" eb="23">
      <t>ブツ</t>
    </rPh>
    <rPh sb="24" eb="26">
      <t>ショウメイ</t>
    </rPh>
    <rPh sb="29" eb="31">
      <t>ブブン</t>
    </rPh>
    <rPh sb="34" eb="36">
      <t>ブブン</t>
    </rPh>
    <rPh sb="37" eb="38">
      <t>ベツ</t>
    </rPh>
    <rPh sb="39" eb="41">
      <t>ブッケン</t>
    </rPh>
    <rPh sb="44" eb="46">
      <t>クブン</t>
    </rPh>
    <phoneticPr fontId="4"/>
  </si>
  <si>
    <r>
      <t>表示面が2面ある建植広告で</t>
    </r>
    <r>
      <rPr>
        <b/>
        <sz val="10"/>
        <color theme="1"/>
        <rFont val="BIZ UDPゴシック"/>
        <family val="3"/>
        <charset val="128"/>
      </rPr>
      <t>片面が照明有、片面が照明無</t>
    </r>
    <r>
      <rPr>
        <sz val="10"/>
        <color theme="1"/>
        <rFont val="BIZ UDPゴシック"/>
        <family val="2"/>
        <charset val="128"/>
      </rPr>
      <t>の場合は、「建植広告」 1面 照明有　と、　「上記に付属」 1面 照明無　で、</t>
    </r>
    <r>
      <rPr>
        <b/>
        <sz val="10"/>
        <color rgb="FFFF0000"/>
        <rFont val="BIZ UDPゴシック"/>
        <family val="3"/>
        <charset val="128"/>
      </rPr>
      <t>2物件として扱います。</t>
    </r>
    <rPh sb="0" eb="2">
      <t>ヒョウジ</t>
    </rPh>
    <rPh sb="2" eb="3">
      <t>メン</t>
    </rPh>
    <rPh sb="5" eb="6">
      <t>メン</t>
    </rPh>
    <rPh sb="8" eb="10">
      <t>ケンショク</t>
    </rPh>
    <rPh sb="10" eb="12">
      <t>コウコク</t>
    </rPh>
    <rPh sb="13" eb="15">
      <t>カタメン</t>
    </rPh>
    <rPh sb="16" eb="18">
      <t>ショウメイ</t>
    </rPh>
    <rPh sb="18" eb="19">
      <t>アリ</t>
    </rPh>
    <rPh sb="20" eb="22">
      <t>カタメン</t>
    </rPh>
    <rPh sb="23" eb="25">
      <t>ショウメイ</t>
    </rPh>
    <rPh sb="25" eb="26">
      <t>ム</t>
    </rPh>
    <rPh sb="27" eb="29">
      <t>バアイ</t>
    </rPh>
    <rPh sb="32" eb="34">
      <t>ケンショク</t>
    </rPh>
    <rPh sb="34" eb="36">
      <t>コウコク</t>
    </rPh>
    <rPh sb="39" eb="40">
      <t>メン</t>
    </rPh>
    <rPh sb="41" eb="43">
      <t>ショウメイ</t>
    </rPh>
    <rPh sb="43" eb="44">
      <t>アリ</t>
    </rPh>
    <rPh sb="49" eb="51">
      <t>ジョウキ</t>
    </rPh>
    <rPh sb="52" eb="54">
      <t>フゾク</t>
    </rPh>
    <rPh sb="57" eb="58">
      <t>メン</t>
    </rPh>
    <rPh sb="59" eb="61">
      <t>ショウメイ</t>
    </rPh>
    <rPh sb="61" eb="62">
      <t>ム</t>
    </rPh>
    <rPh sb="66" eb="68">
      <t>ブッケン</t>
    </rPh>
    <rPh sb="71" eb="72">
      <t>アツカ</t>
    </rPh>
    <phoneticPr fontId="4"/>
  </si>
  <si>
    <t>年　　月　　日</t>
    <rPh sb="0" eb="1">
      <t>ネン</t>
    </rPh>
    <rPh sb="3" eb="4">
      <t>ツキ</t>
    </rPh>
    <rPh sb="6" eb="7">
      <t>ヒ</t>
    </rPh>
    <phoneticPr fontId="4"/>
  </si>
  <si>
    <t>許可番号</t>
    <phoneticPr fontId="4"/>
  </si>
  <si>
    <t>まで</t>
  </si>
  <si>
    <t>(記号)</t>
    <rPh sb="1" eb="3">
      <t>キゴウ</t>
    </rPh>
    <phoneticPr fontId="4"/>
  </si>
  <si>
    <t>(番号)</t>
    <rPh sb="1" eb="3">
      <t>バンゴウ</t>
    </rPh>
    <phoneticPr fontId="4"/>
  </si>
  <si>
    <r>
      <t>広告物に表示される文字のうち、</t>
    </r>
    <r>
      <rPr>
        <b/>
        <sz val="10"/>
        <color rgb="FFFF0000"/>
        <rFont val="BIZ UDPゴシック"/>
        <family val="3"/>
        <charset val="128"/>
      </rPr>
      <t>代表的な部分</t>
    </r>
    <r>
      <rPr>
        <sz val="10"/>
        <color theme="1"/>
        <rFont val="BIZ UDPゴシック"/>
        <family val="3"/>
        <charset val="128"/>
      </rPr>
      <t>を入力してください。</t>
    </r>
    <rPh sb="0" eb="2">
      <t>コウコク</t>
    </rPh>
    <rPh sb="2" eb="3">
      <t>ブツ</t>
    </rPh>
    <rPh sb="4" eb="6">
      <t>ヒョウジ</t>
    </rPh>
    <rPh sb="9" eb="11">
      <t>モジ</t>
    </rPh>
    <rPh sb="15" eb="17">
      <t>ダイヒョウ</t>
    </rPh>
    <rPh sb="17" eb="18">
      <t>テキ</t>
    </rPh>
    <rPh sb="19" eb="21">
      <t>ブブン</t>
    </rPh>
    <rPh sb="22" eb="24">
      <t>ニュウリョク</t>
    </rPh>
    <phoneticPr fontId="4"/>
  </si>
  <si>
    <t>個別の表示内容</t>
    <rPh sb="0" eb="2">
      <t>コベツ</t>
    </rPh>
    <phoneticPr fontId="4"/>
  </si>
  <si>
    <t>入力欄に戻る→</t>
    <rPh sb="0" eb="2">
      <t>ニュウリョク</t>
    </rPh>
    <rPh sb="2" eb="3">
      <t>ラン</t>
    </rPh>
    <rPh sb="4" eb="5">
      <t>モド</t>
    </rPh>
    <phoneticPr fontId="4"/>
  </si>
  <si>
    <t>「別紙」入力欄に戻る→</t>
    <rPh sb="1" eb="3">
      <t>ベッシ</t>
    </rPh>
    <rPh sb="4" eb="6">
      <t>ニュウリョク</t>
    </rPh>
    <rPh sb="6" eb="7">
      <t>ラン</t>
    </rPh>
    <rPh sb="8" eb="9">
      <t>モド</t>
    </rPh>
    <phoneticPr fontId="4"/>
  </si>
  <si>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4"/>
  </si>
  <si>
    <t>↓クリックすると該当する
注記に移動します。</t>
    <rPh sb="8" eb="10">
      <t>ガイトウ</t>
    </rPh>
    <rPh sb="13" eb="15">
      <t>チュウキ</t>
    </rPh>
    <rPh sb="16" eb="18">
      <t>イドウ</t>
    </rPh>
    <phoneticPr fontId="4"/>
  </si>
  <si>
    <t>申請者情報</t>
    <rPh sb="0" eb="2">
      <t>シンセイ</t>
    </rPh>
    <rPh sb="2" eb="3">
      <t>シャ</t>
    </rPh>
    <rPh sb="3" eb="5">
      <t>ジョウホウ</t>
    </rPh>
    <phoneticPr fontId="4"/>
  </si>
  <si>
    <t>表示(設置）場所</t>
    <phoneticPr fontId="4"/>
  </si>
  <si>
    <t>表示内容</t>
    <rPh sb="2" eb="4">
      <t>ナイヨウ</t>
    </rPh>
    <phoneticPr fontId="4"/>
  </si>
  <si>
    <t>広告物の種別</t>
    <phoneticPr fontId="4"/>
  </si>
  <si>
    <t>広告物の種類</t>
    <rPh sb="4" eb="6">
      <t>シュルイ</t>
    </rPh>
    <phoneticPr fontId="4"/>
  </si>
  <si>
    <t>添付書類</t>
    <rPh sb="0" eb="2">
      <t>テンプ</t>
    </rPh>
    <rPh sb="2" eb="4">
      <t>ショルイ</t>
    </rPh>
    <phoneticPr fontId="4"/>
  </si>
  <si>
    <t>適合確認書の添付</t>
    <rPh sb="0" eb="2">
      <t>テキゴウ</t>
    </rPh>
    <rPh sb="2" eb="5">
      <t>カクニンショ</t>
    </rPh>
    <rPh sb="6" eb="8">
      <t>テンプ</t>
    </rPh>
    <phoneticPr fontId="4"/>
  </si>
  <si>
    <t>〃</t>
    <phoneticPr fontId="4"/>
  </si>
  <si>
    <t>カタカナは全角で入力し、アルファベット・数字の全角・半角表記は申請者の判断で選択してください。</t>
    <rPh sb="5" eb="7">
      <t>ゼンカク</t>
    </rPh>
    <rPh sb="8" eb="10">
      <t>ニュウリョク</t>
    </rPh>
    <rPh sb="20" eb="22">
      <t>スウジ</t>
    </rPh>
    <rPh sb="31" eb="33">
      <t>シンセイ</t>
    </rPh>
    <rPh sb="33" eb="34">
      <t>シャ</t>
    </rPh>
    <rPh sb="35" eb="37">
      <t>ハンダン</t>
    </rPh>
    <rPh sb="38" eb="40">
      <t>センタク</t>
    </rPh>
    <phoneticPr fontId="4"/>
  </si>
  <si>
    <r>
      <rPr>
        <b/>
        <sz val="10"/>
        <color rgb="FFFF0000"/>
        <rFont val="BIZ UDPゴシック"/>
        <family val="3"/>
        <charset val="128"/>
      </rPr>
      <t>「郵送」</t>
    </r>
    <r>
      <rPr>
        <sz val="10"/>
        <color rgb="FF24292E"/>
        <rFont val="BIZ UDPゴシック"/>
        <family val="3"/>
        <charset val="128"/>
      </rPr>
      <t>を選択すると、送付先の入力欄が表示されます。</t>
    </r>
    <r>
      <rPr>
        <b/>
        <sz val="10"/>
        <color rgb="FFFF0000"/>
        <rFont val="BIZ UDPゴシック"/>
        <family val="3"/>
        <charset val="128"/>
      </rPr>
      <t>H列 29行に入力</t>
    </r>
    <r>
      <rPr>
        <b/>
        <sz val="10"/>
        <color rgb="FF24292E"/>
        <rFont val="BIZ UDPゴシック"/>
        <family val="3"/>
        <charset val="128"/>
      </rPr>
      <t>してください。</t>
    </r>
    <rPh sb="1" eb="3">
      <t>ユウソウ</t>
    </rPh>
    <rPh sb="11" eb="14">
      <t>ソウフサキ</t>
    </rPh>
    <rPh sb="15" eb="17">
      <t>ニュウリョク</t>
    </rPh>
    <rPh sb="17" eb="18">
      <t>ラン</t>
    </rPh>
    <rPh sb="19" eb="21">
      <t>ヒョウジ</t>
    </rPh>
    <rPh sb="27" eb="28">
      <t>レツ</t>
    </rPh>
    <rPh sb="31" eb="32">
      <t>ギョウ</t>
    </rPh>
    <rPh sb="33" eb="35">
      <t>ニュウリョク</t>
    </rPh>
    <phoneticPr fontId="4"/>
  </si>
  <si>
    <r>
      <rPr>
        <b/>
        <sz val="10"/>
        <color rgb="FFFF0000"/>
        <rFont val="BIZ UDPゴシック"/>
        <family val="3"/>
        <charset val="128"/>
      </rPr>
      <t>「受取」</t>
    </r>
    <r>
      <rPr>
        <sz val="10"/>
        <color rgb="FF24292E"/>
        <rFont val="BIZ UDPゴシック"/>
        <family val="3"/>
        <charset val="128"/>
      </rPr>
      <t>を選択すると、連絡先電話番号の入力欄が表示されます。</t>
    </r>
    <r>
      <rPr>
        <b/>
        <sz val="10"/>
        <color rgb="FFFF0000"/>
        <rFont val="BIZ UDPゴシック"/>
        <family val="3"/>
        <charset val="128"/>
      </rPr>
      <t>H列 29行に入力</t>
    </r>
    <r>
      <rPr>
        <b/>
        <sz val="10"/>
        <color rgb="FF24292E"/>
        <rFont val="BIZ UDPゴシック"/>
        <family val="3"/>
        <charset val="128"/>
      </rPr>
      <t>してください。</t>
    </r>
    <rPh sb="1" eb="3">
      <t>ウケトリ</t>
    </rPh>
    <rPh sb="11" eb="13">
      <t>レンラク</t>
    </rPh>
    <rPh sb="14" eb="16">
      <t>デンワ</t>
    </rPh>
    <rPh sb="16" eb="18">
      <t>バンゴウ</t>
    </rPh>
    <rPh sb="19" eb="21">
      <t>ニュウリョク</t>
    </rPh>
    <rPh sb="21" eb="22">
      <t>ラン</t>
    </rPh>
    <rPh sb="23" eb="25">
      <t>ヒョウジ</t>
    </rPh>
    <rPh sb="31" eb="32">
      <t>レツ</t>
    </rPh>
    <rPh sb="35" eb="36">
      <t>ギョウ</t>
    </rPh>
    <rPh sb="37" eb="39">
      <t>ニュウリョク</t>
    </rPh>
    <phoneticPr fontId="4"/>
  </si>
  <si>
    <t>許可書受領方法</t>
    <rPh sb="0" eb="3">
      <t>キョカショ</t>
    </rPh>
    <rPh sb="3" eb="5">
      <t>ジュリョウ</t>
    </rPh>
    <rPh sb="5" eb="7">
      <t>ホウホウ</t>
    </rPh>
    <phoneticPr fontId="4"/>
  </si>
  <si>
    <r>
      <t xml:space="preserve">「表示(設置）場所」の入力について </t>
    </r>
    <r>
      <rPr>
        <b/>
        <sz val="11"/>
        <color rgb="FFC00000"/>
        <rFont val="BIZ UDPゴシック"/>
        <family val="3"/>
        <charset val="128"/>
      </rPr>
      <t>(E列 11行)</t>
    </r>
    <rPh sb="1" eb="3">
      <t>ヒョウジ</t>
    </rPh>
    <rPh sb="4" eb="6">
      <t>セッチ</t>
    </rPh>
    <rPh sb="7" eb="9">
      <t>バショ</t>
    </rPh>
    <rPh sb="11" eb="13">
      <t>ニュウリョク</t>
    </rPh>
    <phoneticPr fontId="4"/>
  </si>
  <si>
    <r>
      <t xml:space="preserve">「表示内容」の入力について </t>
    </r>
    <r>
      <rPr>
        <b/>
        <sz val="11"/>
        <color rgb="FFC00000"/>
        <rFont val="BIZ UDPゴシック"/>
        <family val="3"/>
        <charset val="128"/>
      </rPr>
      <t>(L列 11～12行)</t>
    </r>
    <rPh sb="1" eb="3">
      <t>ヒョウジ</t>
    </rPh>
    <rPh sb="3" eb="5">
      <t>ナイヨウ</t>
    </rPh>
    <rPh sb="7" eb="9">
      <t>ニュウリョク</t>
    </rPh>
    <phoneticPr fontId="4"/>
  </si>
  <si>
    <r>
      <t>「規制地域区分」の入力について</t>
    </r>
    <r>
      <rPr>
        <b/>
        <sz val="11"/>
        <color rgb="FFC00000"/>
        <rFont val="BIZ UDPゴシック"/>
        <family val="3"/>
        <charset val="128"/>
      </rPr>
      <t xml:space="preserve"> (D列 12行)</t>
    </r>
    <rPh sb="1" eb="3">
      <t>キセイ</t>
    </rPh>
    <rPh sb="3" eb="5">
      <t>チイキ</t>
    </rPh>
    <rPh sb="5" eb="7">
      <t>クブン</t>
    </rPh>
    <rPh sb="9" eb="11">
      <t>ニュウリョク</t>
    </rPh>
    <phoneticPr fontId="4"/>
  </si>
  <si>
    <r>
      <t>「広告物の種別」の入力について</t>
    </r>
    <r>
      <rPr>
        <b/>
        <sz val="11"/>
        <color rgb="FFC00000"/>
        <rFont val="BIZ UDPゴシック"/>
        <family val="3"/>
        <charset val="128"/>
      </rPr>
      <t xml:space="preserve"> (H列 12行)</t>
    </r>
    <rPh sb="9" eb="11">
      <t>ニュウリョク</t>
    </rPh>
    <phoneticPr fontId="4"/>
  </si>
  <si>
    <t>縦・横・面数</t>
    <rPh sb="0" eb="1">
      <t>タテ</t>
    </rPh>
    <rPh sb="2" eb="3">
      <t>ヨコ</t>
    </rPh>
    <rPh sb="4" eb="5">
      <t>メン</t>
    </rPh>
    <rPh sb="5" eb="6">
      <t>スウ</t>
    </rPh>
    <phoneticPr fontId="4"/>
  </si>
  <si>
    <t>個数</t>
    <rPh sb="0" eb="2">
      <t>コスウ</t>
    </rPh>
    <phoneticPr fontId="4"/>
  </si>
  <si>
    <t>個別の表示内容</t>
    <rPh sb="0" eb="2">
      <t>コベツ</t>
    </rPh>
    <rPh sb="3" eb="5">
      <t>ヒョウジ</t>
    </rPh>
    <rPh sb="5" eb="7">
      <t>ナイヨウ</t>
    </rPh>
    <phoneticPr fontId="4"/>
  </si>
  <si>
    <t>申請年月日(L列3行)</t>
    <rPh sb="0" eb="2">
      <t>シンセイ</t>
    </rPh>
    <rPh sb="2" eb="5">
      <t>ネンガッピ</t>
    </rPh>
    <phoneticPr fontId="4"/>
  </si>
  <si>
    <t>下図の例のように、連続する行の合算も可能です。</t>
    <rPh sb="0" eb="2">
      <t>カズ</t>
    </rPh>
    <rPh sb="3" eb="4">
      <t>レイ</t>
    </rPh>
    <rPh sb="9" eb="11">
      <t>レンゾク</t>
    </rPh>
    <rPh sb="13" eb="14">
      <t>ギョウ</t>
    </rPh>
    <rPh sb="15" eb="17">
      <t>ガッサン</t>
    </rPh>
    <rPh sb="18" eb="20">
      <t>カノウ</t>
    </rPh>
    <phoneticPr fontId="4"/>
  </si>
  <si>
    <t>安全点検結果報告書の添付</t>
    <rPh sb="0" eb="2">
      <t>アンゼン</t>
    </rPh>
    <rPh sb="2" eb="4">
      <t>テンケン</t>
    </rPh>
    <rPh sb="4" eb="6">
      <t>ケッカ</t>
    </rPh>
    <rPh sb="6" eb="9">
      <t>ホウコクショ</t>
    </rPh>
    <rPh sb="10" eb="12">
      <t>テンプ</t>
    </rPh>
    <phoneticPr fontId="4"/>
  </si>
  <si>
    <t>重要</t>
    <rPh sb="0" eb="2">
      <t>ジュウヨウ</t>
    </rPh>
    <phoneticPr fontId="4"/>
  </si>
  <si>
    <t>・付近の見取図または写真（全景・近景）</t>
    <phoneticPr fontId="4"/>
  </si>
  <si>
    <t>㊳</t>
    <phoneticPr fontId="4"/>
  </si>
  <si>
    <t>㊴</t>
    <phoneticPr fontId="4"/>
  </si>
  <si>
    <t>㊵</t>
    <phoneticPr fontId="4"/>
  </si>
  <si>
    <t>施工者</t>
    <rPh sb="0" eb="3">
      <t>セコウシャ</t>
    </rPh>
    <phoneticPr fontId="4"/>
  </si>
  <si>
    <t>住所</t>
    <rPh sb="0" eb="2">
      <t>ジュウショ</t>
    </rPh>
    <phoneticPr fontId="4"/>
  </si>
  <si>
    <t>施工者情報</t>
    <rPh sb="0" eb="3">
      <t>セコウシャ</t>
    </rPh>
    <rPh sb="3" eb="5">
      <t>ジョウホウ</t>
    </rPh>
    <phoneticPr fontId="4"/>
  </si>
  <si>
    <t>氏名</t>
    <rPh sb="0" eb="2">
      <t>シメイ</t>
    </rPh>
    <phoneticPr fontId="4"/>
  </si>
  <si>
    <t>電話番号</t>
  </si>
  <si>
    <t>第</t>
    <rPh sb="0" eb="1">
      <t>ダイ</t>
    </rPh>
    <phoneticPr fontId="4"/>
  </si>
  <si>
    <t>号</t>
    <rPh sb="0" eb="1">
      <t>ゴウ</t>
    </rPh>
    <phoneticPr fontId="4"/>
  </si>
  <si>
    <t>■　新規　■</t>
    <rPh sb="2" eb="4">
      <t>シンキ</t>
    </rPh>
    <phoneticPr fontId="4"/>
  </si>
  <si>
    <t>・道路または鉄道から展望することを目的として設置する広告物等は、その位置から道路
 または鉄道までの距離を示したもの</t>
    <phoneticPr fontId="4"/>
  </si>
  <si>
    <r>
      <t>建築物に付随せず独立した広告物を単独で申請する場合、更地に建設予定の建築物に付随する場合は、地番で入力してください。</t>
    </r>
    <r>
      <rPr>
        <b/>
        <sz val="10"/>
        <color rgb="FFFF0000"/>
        <rFont val="BIZ UDPゴシック"/>
        <family val="3"/>
        <charset val="128"/>
      </rPr>
      <t>地番の場合は、地籍図などで十分に確認をしてください。</t>
    </r>
    <rPh sb="0" eb="3">
      <t>ケンチクブツ</t>
    </rPh>
    <rPh sb="4" eb="6">
      <t>フズイ</t>
    </rPh>
    <rPh sb="8" eb="10">
      <t>ドクリツ</t>
    </rPh>
    <rPh sb="12" eb="14">
      <t>コウコク</t>
    </rPh>
    <rPh sb="14" eb="15">
      <t>ブツ</t>
    </rPh>
    <rPh sb="16" eb="18">
      <t>タンドク</t>
    </rPh>
    <rPh sb="19" eb="21">
      <t>シンセイ</t>
    </rPh>
    <rPh sb="23" eb="25">
      <t>バアイ</t>
    </rPh>
    <rPh sb="26" eb="28">
      <t>サラチ</t>
    </rPh>
    <rPh sb="31" eb="33">
      <t>ヨテイ</t>
    </rPh>
    <rPh sb="46" eb="48">
      <t>チバン</t>
    </rPh>
    <rPh sb="49" eb="51">
      <t>ニュウリョク</t>
    </rPh>
    <rPh sb="71" eb="73">
      <t>ジュウブン</t>
    </rPh>
    <phoneticPr fontId="4"/>
  </si>
  <si>
    <t>建築物に付随する広告物がある場合は、住所または住居表示の表記で入力してください。</t>
    <rPh sb="0" eb="3">
      <t>ケンチクブツ</t>
    </rPh>
    <rPh sb="4" eb="6">
      <t>フズイ</t>
    </rPh>
    <rPh sb="8" eb="10">
      <t>コウコク</t>
    </rPh>
    <rPh sb="10" eb="11">
      <t>ブツ</t>
    </rPh>
    <rPh sb="14" eb="16">
      <t>バアイ</t>
    </rPh>
    <rPh sb="18" eb="20">
      <t>ジュウショ</t>
    </rPh>
    <rPh sb="23" eb="25">
      <t>ジュウキョ</t>
    </rPh>
    <rPh sb="25" eb="27">
      <t>ヒョウジ</t>
    </rPh>
    <rPh sb="28" eb="30">
      <t>ヒョウキ</t>
    </rPh>
    <rPh sb="31" eb="33">
      <t>ニュウリョク</t>
    </rPh>
    <phoneticPr fontId="4"/>
  </si>
  <si>
    <t>縦に計算した面積の値、横と面数には1.0を入力し、「表示内容」欄には計算式を入力してください。</t>
    <rPh sb="2" eb="4">
      <t>ケイサン</t>
    </rPh>
    <rPh sb="6" eb="8">
      <t>メンセキ</t>
    </rPh>
    <rPh sb="9" eb="10">
      <t>アタイ</t>
    </rPh>
    <rPh sb="13" eb="14">
      <t>メン</t>
    </rPh>
    <rPh sb="14" eb="15">
      <t>スウ</t>
    </rPh>
    <rPh sb="21" eb="23">
      <t>ニュウリョク</t>
    </rPh>
    <rPh sb="26" eb="28">
      <t>ヒョウジ</t>
    </rPh>
    <rPh sb="28" eb="30">
      <t>ナイヨウ</t>
    </rPh>
    <phoneticPr fontId="4"/>
  </si>
  <si>
    <t>「個別の表示内容」のうち、広告物全体を代表するものが、許可時の「表示内容」として許可書に記載されます。</t>
    <rPh sb="1" eb="3">
      <t>コベツ</t>
    </rPh>
    <rPh sb="4" eb="6">
      <t>ヒョウジ</t>
    </rPh>
    <rPh sb="6" eb="8">
      <t>ナイヨウ</t>
    </rPh>
    <rPh sb="13" eb="15">
      <t>コウコク</t>
    </rPh>
    <rPh sb="15" eb="16">
      <t>ブツ</t>
    </rPh>
    <rPh sb="16" eb="18">
      <t>ゼンタイ</t>
    </rPh>
    <rPh sb="19" eb="21">
      <t>ダイヒョウ</t>
    </rPh>
    <rPh sb="27" eb="29">
      <t>キョカ</t>
    </rPh>
    <rPh sb="29" eb="30">
      <t>ジ</t>
    </rPh>
    <rPh sb="32" eb="34">
      <t>ヒョウジ</t>
    </rPh>
    <rPh sb="34" eb="36">
      <t>ナイヨウ</t>
    </rPh>
    <rPh sb="40" eb="43">
      <t>キョカショ</t>
    </rPh>
    <rPh sb="44" eb="46">
      <t>キサイ</t>
    </rPh>
    <phoneticPr fontId="4"/>
  </si>
  <si>
    <t>屋外広告物の設置工事を行う事業者または個人の情報を入力してください。</t>
    <rPh sb="0" eb="2">
      <t>オクガイ</t>
    </rPh>
    <rPh sb="2" eb="4">
      <t>コウコク</t>
    </rPh>
    <rPh sb="4" eb="5">
      <t>ブツ</t>
    </rPh>
    <rPh sb="6" eb="8">
      <t>セッチ</t>
    </rPh>
    <rPh sb="8" eb="10">
      <t>コウジ</t>
    </rPh>
    <rPh sb="11" eb="12">
      <t>オコナ</t>
    </rPh>
    <rPh sb="13" eb="16">
      <t>ジギョウシャ</t>
    </rPh>
    <rPh sb="19" eb="21">
      <t>コジン</t>
    </rPh>
    <rPh sb="22" eb="24">
      <t>ジョウホウ</t>
    </rPh>
    <rPh sb="25" eb="27">
      <t>ニュウリョク</t>
    </rPh>
    <phoneticPr fontId="4"/>
  </si>
  <si>
    <t>・屋外広告物等管理者設置届</t>
    <rPh sb="1" eb="3">
      <t>オクガイ</t>
    </rPh>
    <rPh sb="3" eb="5">
      <t>コウコク</t>
    </rPh>
    <rPh sb="5" eb="6">
      <t>ブツ</t>
    </rPh>
    <rPh sb="6" eb="7">
      <t>トウ</t>
    </rPh>
    <rPh sb="7" eb="10">
      <t>カンリシャ</t>
    </rPh>
    <rPh sb="10" eb="12">
      <t>セッチ</t>
    </rPh>
    <rPh sb="12" eb="13">
      <t>トド</t>
    </rPh>
    <phoneticPr fontId="4"/>
  </si>
  <si>
    <r>
      <t xml:space="preserve">「施工者」情報の入力について </t>
    </r>
    <r>
      <rPr>
        <b/>
        <sz val="11"/>
        <color rgb="FFC00000"/>
        <rFont val="BIZ UDPゴシック"/>
        <family val="3"/>
        <charset val="128"/>
      </rPr>
      <t>(25～30行)</t>
    </r>
    <rPh sb="1" eb="4">
      <t>セコウシャ</t>
    </rPh>
    <phoneticPr fontId="4"/>
  </si>
  <si>
    <r>
      <t>「許可書受領方法」の入力について</t>
    </r>
    <r>
      <rPr>
        <b/>
        <sz val="11"/>
        <color rgb="FFC00000"/>
        <rFont val="BIZ UDPゴシック"/>
        <family val="3"/>
        <charset val="128"/>
      </rPr>
      <t>(D列 31行)</t>
    </r>
    <rPh sb="1" eb="4">
      <t>キョカショ</t>
    </rPh>
    <rPh sb="4" eb="6">
      <t>ジュリョウ</t>
    </rPh>
    <rPh sb="6" eb="8">
      <t>ホウホウ</t>
    </rPh>
    <rPh sb="10" eb="12">
      <t>ニュウリョク</t>
    </rPh>
    <phoneticPr fontId="4"/>
  </si>
  <si>
    <r>
      <t>「添付書類」の確認入力について</t>
    </r>
    <r>
      <rPr>
        <b/>
        <sz val="11"/>
        <color rgb="FFC00000"/>
        <rFont val="BIZ UDPゴシック"/>
        <family val="3"/>
        <charset val="128"/>
      </rPr>
      <t>(A列 33～43行)</t>
    </r>
    <rPh sb="1" eb="3">
      <t>テンプ</t>
    </rPh>
    <rPh sb="3" eb="5">
      <t>ショルイ</t>
    </rPh>
    <rPh sb="7" eb="9">
      <t>カクニン</t>
    </rPh>
    <rPh sb="9" eb="11">
      <t>ニュウリョク</t>
    </rPh>
    <phoneticPr fontId="4"/>
  </si>
  <si>
    <r>
      <t>「</t>
    </r>
    <r>
      <rPr>
        <b/>
        <sz val="11"/>
        <rFont val="BIZ UDPゴシック"/>
        <family val="3"/>
        <charset val="128"/>
      </rPr>
      <t>景観計画区域内における「屋外広告物の表示及び屋外広告物を掲出する物件の設置に関する行為の制限」への適合確認書（チェックリスト）」の添付が必要な場合について</t>
    </r>
    <r>
      <rPr>
        <b/>
        <sz val="11"/>
        <color rgb="FFC00000"/>
        <rFont val="BIZ UDPゴシック"/>
        <family val="3"/>
        <charset val="128"/>
      </rPr>
      <t>(A列 43行)</t>
    </r>
    <rPh sb="66" eb="68">
      <t>テンプ</t>
    </rPh>
    <rPh sb="69" eb="71">
      <t>ヒツヨウ</t>
    </rPh>
    <rPh sb="72" eb="74">
      <t>バアイ</t>
    </rPh>
    <phoneticPr fontId="4"/>
  </si>
  <si>
    <r>
      <rPr>
        <b/>
        <sz val="10"/>
        <color rgb="FF000080"/>
        <rFont val="BIZ UDPゴシック"/>
        <family val="3"/>
        <charset val="128"/>
      </rPr>
      <t>「郵送」を選択した場合は、</t>
    </r>
    <r>
      <rPr>
        <b/>
        <sz val="10"/>
        <color rgb="FFFF0000"/>
        <rFont val="BIZ UDPゴシック"/>
        <family val="3"/>
        <charset val="128"/>
      </rPr>
      <t>必要料金の切手を貼り、送り先を明記した返信用封筒</t>
    </r>
    <r>
      <rPr>
        <b/>
        <sz val="10"/>
        <color rgb="FF000080"/>
        <rFont val="BIZ UDPゴシック"/>
        <family val="3"/>
        <charset val="128"/>
      </rPr>
      <t>を、熊本市都市デザイン課宛に送っていただく必要があります。</t>
    </r>
    <phoneticPr fontId="4"/>
  </si>
  <si>
    <r>
      <rPr>
        <sz val="10"/>
        <color rgb="FF000080"/>
        <rFont val="BIZ UDPゴシック"/>
        <family val="3"/>
        <charset val="128"/>
      </rPr>
      <t>返信用封筒を都市デザイン課宛に郵送する場合、設置(表示)場所を明記して、</t>
    </r>
    <r>
      <rPr>
        <sz val="10"/>
        <color rgb="FFFF0000"/>
        <rFont val="BIZ UDPゴシック"/>
        <family val="3"/>
        <charset val="128"/>
      </rPr>
      <t>どの許可書用の封筒か確認できるように</t>
    </r>
    <r>
      <rPr>
        <sz val="10"/>
        <color rgb="FF000080"/>
        <rFont val="BIZ UDPゴシック"/>
        <family val="3"/>
        <charset val="128"/>
      </rPr>
      <t>してください。</t>
    </r>
    <rPh sb="0" eb="3">
      <t>ヘンシンヨウ</t>
    </rPh>
    <rPh sb="3" eb="5">
      <t>フウトウ</t>
    </rPh>
    <rPh sb="6" eb="8">
      <t>トシ</t>
    </rPh>
    <rPh sb="12" eb="13">
      <t>カ</t>
    </rPh>
    <rPh sb="13" eb="14">
      <t>アテ</t>
    </rPh>
    <rPh sb="15" eb="17">
      <t>ユウソウ</t>
    </rPh>
    <rPh sb="19" eb="21">
      <t>バアイ</t>
    </rPh>
    <rPh sb="22" eb="24">
      <t>セッチ</t>
    </rPh>
    <rPh sb="25" eb="27">
      <t>ヒョウジ</t>
    </rPh>
    <rPh sb="28" eb="30">
      <t>バショ</t>
    </rPh>
    <rPh sb="31" eb="33">
      <t>メイキ</t>
    </rPh>
    <rPh sb="38" eb="41">
      <t>キョカショ</t>
    </rPh>
    <rPh sb="41" eb="42">
      <t>ヨウ</t>
    </rPh>
    <rPh sb="43" eb="45">
      <t>フウトウ</t>
    </rPh>
    <rPh sb="46" eb="48">
      <t>カクニン</t>
    </rPh>
    <phoneticPr fontId="4"/>
  </si>
  <si>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4"/>
  </si>
  <si>
    <r>
      <t>「広告物の種類」欄</t>
    </r>
    <r>
      <rPr>
        <b/>
        <sz val="11"/>
        <color rgb="FFC00000"/>
        <rFont val="BIZ UDPゴシック"/>
        <family val="3"/>
        <charset val="128"/>
      </rPr>
      <t>(B列 14～23行、「別紙」タブのシート B列 12～41行)</t>
    </r>
    <rPh sb="1" eb="3">
      <t>コウコク</t>
    </rPh>
    <rPh sb="3" eb="4">
      <t>ブツ</t>
    </rPh>
    <rPh sb="5" eb="7">
      <t>シュルイ</t>
    </rPh>
    <rPh sb="8" eb="9">
      <t>ラン</t>
    </rPh>
    <rPh sb="18" eb="19">
      <t>ギョウ</t>
    </rPh>
    <rPh sb="21" eb="23">
      <t>ベッシ</t>
    </rPh>
    <rPh sb="39" eb="40">
      <t>ギョウ</t>
    </rPh>
    <phoneticPr fontId="4"/>
  </si>
  <si>
    <r>
      <t>表示面の形と、「縦」「横」「面数」欄</t>
    </r>
    <r>
      <rPr>
        <b/>
        <sz val="11"/>
        <color rgb="FFC00000"/>
        <rFont val="BIZ UDPゴシック"/>
        <family val="3"/>
        <charset val="128"/>
      </rPr>
      <t>(D～F列 14～23行、「別紙」タブのシート D～F列 12～41行)</t>
    </r>
    <rPh sb="8" eb="9">
      <t>タテ</t>
    </rPh>
    <rPh sb="11" eb="12">
      <t>ヨコ</t>
    </rPh>
    <rPh sb="14" eb="15">
      <t>メン</t>
    </rPh>
    <rPh sb="15" eb="16">
      <t>スウ</t>
    </rPh>
    <rPh sb="17" eb="18">
      <t>ラン</t>
    </rPh>
    <phoneticPr fontId="4"/>
  </si>
  <si>
    <r>
      <t>複数面の面積を合計する場合の「合算」欄</t>
    </r>
    <r>
      <rPr>
        <b/>
        <sz val="11"/>
        <color rgb="FFC00000"/>
        <rFont val="BIZ UDPゴシック"/>
        <family val="3"/>
        <charset val="128"/>
      </rPr>
      <t>(G列 14～23行、「別紙」タブのシート G列 12～41行)</t>
    </r>
    <rPh sb="15" eb="17">
      <t>ガッサン</t>
    </rPh>
    <rPh sb="18" eb="19">
      <t>ラン</t>
    </rPh>
    <phoneticPr fontId="4"/>
  </si>
  <si>
    <r>
      <t>「個数」欄</t>
    </r>
    <r>
      <rPr>
        <b/>
        <sz val="11"/>
        <color rgb="FFC00000"/>
        <rFont val="BIZ UDPゴシック"/>
        <family val="3"/>
        <charset val="128"/>
      </rPr>
      <t>(J列 14～23行、「別紙」タブのシート J列 12～41行)</t>
    </r>
    <rPh sb="1" eb="3">
      <t>コスウ</t>
    </rPh>
    <rPh sb="4" eb="5">
      <t>ラン</t>
    </rPh>
    <phoneticPr fontId="4"/>
  </si>
  <si>
    <r>
      <t>「個別の表示内容」欄</t>
    </r>
    <r>
      <rPr>
        <b/>
        <sz val="11"/>
        <color rgb="FFC00000"/>
        <rFont val="BIZ UDPゴシック"/>
        <family val="3"/>
        <charset val="128"/>
      </rPr>
      <t>(K列 14～23行、「別紙」タブのシート K列 12～41行)</t>
    </r>
    <rPh sb="1" eb="3">
      <t>コベツ</t>
    </rPh>
    <rPh sb="4" eb="6">
      <t>ヒョウジ</t>
    </rPh>
    <rPh sb="6" eb="8">
      <t>ナイヨウ</t>
    </rPh>
    <rPh sb="9" eb="10">
      <t>ラン</t>
    </rPh>
    <phoneticPr fontId="4"/>
  </si>
  <si>
    <r>
      <t>安全点検の実施日は、屋外広告物の</t>
    </r>
    <r>
      <rPr>
        <b/>
        <sz val="12"/>
        <color rgb="FFFF0000"/>
        <rFont val="BIZ UDPゴシック"/>
        <family val="3"/>
        <charset val="128"/>
      </rPr>
      <t>許可申請を行う日から遡って、三か月以内</t>
    </r>
    <r>
      <rPr>
        <b/>
        <sz val="12"/>
        <color rgb="FF000080"/>
        <rFont val="BIZ UDPゴシック"/>
        <family val="3"/>
        <charset val="128"/>
      </rPr>
      <t>でなければなりません。</t>
    </r>
    <rPh sb="0" eb="2">
      <t>アンゼン</t>
    </rPh>
    <rPh sb="2" eb="4">
      <t>テンケン</t>
    </rPh>
    <rPh sb="5" eb="7">
      <t>ジッシ</t>
    </rPh>
    <rPh sb="7" eb="8">
      <t>ヒ</t>
    </rPh>
    <rPh sb="10" eb="12">
      <t>オクガイ</t>
    </rPh>
    <rPh sb="12" eb="14">
      <t>コウコク</t>
    </rPh>
    <rPh sb="14" eb="15">
      <t>ブツ</t>
    </rPh>
    <rPh sb="16" eb="18">
      <t>キョカ</t>
    </rPh>
    <rPh sb="18" eb="20">
      <t>シンセイ</t>
    </rPh>
    <rPh sb="21" eb="22">
      <t>オコナ</t>
    </rPh>
    <rPh sb="23" eb="24">
      <t>ヒ</t>
    </rPh>
    <rPh sb="26" eb="27">
      <t>サカノボ</t>
    </rPh>
    <rPh sb="30" eb="31">
      <t>サン</t>
    </rPh>
    <rPh sb="32" eb="33">
      <t>ゲツ</t>
    </rPh>
    <rPh sb="33" eb="35">
      <t>イナイ</t>
    </rPh>
    <phoneticPr fontId="4"/>
  </si>
  <si>
    <t>広告物の種類</t>
    <phoneticPr fontId="4"/>
  </si>
  <si>
    <t>屋外広告物等許可申請書</t>
    <phoneticPr fontId="4"/>
  </si>
  <si>
    <t>役職名</t>
    <rPh sb="0" eb="2">
      <t>ヤクショク</t>
    </rPh>
    <rPh sb="2" eb="3">
      <t>メイ</t>
    </rPh>
    <phoneticPr fontId="4"/>
  </si>
  <si>
    <t>役職名</t>
    <rPh sb="0" eb="3">
      <t>ヤクショクメイ</t>
    </rPh>
    <phoneticPr fontId="4"/>
  </si>
  <si>
    <t>次のとおり屋外広告物を表示（屋外広告物を掲出する物件を設置）したいので、
他法令遵守のもと関係資料を添えて申請します。</t>
    <phoneticPr fontId="4"/>
  </si>
  <si>
    <r>
      <t>※　</t>
    </r>
    <r>
      <rPr>
        <sz val="9"/>
        <color theme="7" tint="0.79998168889431442"/>
        <rFont val="BIZ UDPゴシック"/>
        <family val="3"/>
        <charset val="128"/>
      </rPr>
      <t>■</t>
    </r>
    <r>
      <rPr>
        <sz val="9"/>
        <color theme="1"/>
        <rFont val="BIZ UDPゴシック"/>
        <family val="3"/>
        <charset val="128"/>
      </rPr>
      <t>欄は必須、</t>
    </r>
    <r>
      <rPr>
        <sz val="9"/>
        <color theme="8" tint="0.79998168889431442"/>
        <rFont val="BIZ UDPゴシック"/>
        <family val="3"/>
        <charset val="128"/>
      </rPr>
      <t>■</t>
    </r>
    <r>
      <rPr>
        <sz val="9"/>
        <color theme="1"/>
        <rFont val="BIZ UDPゴシック"/>
        <family val="3"/>
        <charset val="128"/>
      </rPr>
      <t>欄は必要があれば入力。</t>
    </r>
    <rPh sb="3" eb="4">
      <t>ラン</t>
    </rPh>
    <rPh sb="5" eb="7">
      <t>ヒッス</t>
    </rPh>
    <rPh sb="9" eb="10">
      <t>ラン</t>
    </rPh>
    <rPh sb="11" eb="13">
      <t>ヒツヨウ</t>
    </rPh>
    <rPh sb="17" eb="19">
      <t>ニュウリョク</t>
    </rPh>
    <phoneticPr fontId="4"/>
  </si>
  <si>
    <r>
      <t>点検者資格は、</t>
    </r>
    <r>
      <rPr>
        <b/>
        <sz val="9.5"/>
        <color rgb="FF000080"/>
        <rFont val="BIZ UDPゴシック"/>
        <family val="3"/>
        <charset val="128"/>
      </rPr>
      <t>屋外広告士、一級・二級建築士、屋外広告物</t>
    </r>
    <r>
      <rPr>
        <b/>
        <sz val="10"/>
        <color rgb="FFFF0000"/>
        <rFont val="BIZ UDPゴシック"/>
        <family val="3"/>
        <charset val="128"/>
      </rPr>
      <t>点検技能講習</t>
    </r>
    <r>
      <rPr>
        <b/>
        <sz val="9.5"/>
        <color rgb="FF000080"/>
        <rFont val="BIZ UDPゴシック"/>
        <family val="3"/>
        <charset val="128"/>
      </rPr>
      <t>修了者、点検技能技士だけ</t>
    </r>
    <r>
      <rPr>
        <sz val="9.5"/>
        <color rgb="FF000080"/>
        <rFont val="BIZ UDPゴシック"/>
        <family val="3"/>
        <charset val="128"/>
      </rPr>
      <t>が有効です。屋外広告物講習会修了者・屋外広告業登録者・特例屋外広告業届出者は対象外です。</t>
    </r>
    <rPh sb="0" eb="2">
      <t>テンケン</t>
    </rPh>
    <rPh sb="2" eb="3">
      <t>シャ</t>
    </rPh>
    <rPh sb="3" eb="5">
      <t>シカク</t>
    </rPh>
    <rPh sb="7" eb="9">
      <t>オクガイ</t>
    </rPh>
    <rPh sb="9" eb="11">
      <t>コウコク</t>
    </rPh>
    <rPh sb="11" eb="12">
      <t>シ</t>
    </rPh>
    <rPh sb="13" eb="15">
      <t>イッキュウ</t>
    </rPh>
    <rPh sb="16" eb="18">
      <t>ニキュウ</t>
    </rPh>
    <rPh sb="18" eb="21">
      <t>ケンチクシ</t>
    </rPh>
    <rPh sb="22" eb="24">
      <t>オクガイ</t>
    </rPh>
    <rPh sb="24" eb="26">
      <t>コウコク</t>
    </rPh>
    <rPh sb="26" eb="27">
      <t>ブツ</t>
    </rPh>
    <rPh sb="27" eb="29">
      <t>テンケン</t>
    </rPh>
    <rPh sb="29" eb="31">
      <t>ギノウ</t>
    </rPh>
    <rPh sb="31" eb="33">
      <t>コウシュウ</t>
    </rPh>
    <rPh sb="33" eb="35">
      <t>シュウリョウ</t>
    </rPh>
    <rPh sb="35" eb="36">
      <t>シャ</t>
    </rPh>
    <rPh sb="37" eb="39">
      <t>テンケン</t>
    </rPh>
    <rPh sb="39" eb="41">
      <t>ギノウ</t>
    </rPh>
    <rPh sb="41" eb="43">
      <t>ギシ</t>
    </rPh>
    <rPh sb="46" eb="48">
      <t>ユウコウ</t>
    </rPh>
    <rPh sb="51" eb="53">
      <t>オクガイ</t>
    </rPh>
    <rPh sb="53" eb="55">
      <t>コウコク</t>
    </rPh>
    <rPh sb="55" eb="56">
      <t>ブツ</t>
    </rPh>
    <rPh sb="56" eb="59">
      <t>コウシュウカイ</t>
    </rPh>
    <rPh sb="59" eb="61">
      <t>シュウリョウ</t>
    </rPh>
    <rPh sb="61" eb="62">
      <t>シャ</t>
    </rPh>
    <rPh sb="63" eb="65">
      <t>オクガイ</t>
    </rPh>
    <rPh sb="65" eb="67">
      <t>コウコク</t>
    </rPh>
    <rPh sb="67" eb="68">
      <t>ギョウ</t>
    </rPh>
    <rPh sb="68" eb="70">
      <t>トウロク</t>
    </rPh>
    <rPh sb="70" eb="71">
      <t>シャ</t>
    </rPh>
    <rPh sb="72" eb="74">
      <t>トクレイ</t>
    </rPh>
    <rPh sb="74" eb="76">
      <t>オクガイ</t>
    </rPh>
    <rPh sb="76" eb="78">
      <t>コウコク</t>
    </rPh>
    <rPh sb="78" eb="79">
      <t>ギョウ</t>
    </rPh>
    <rPh sb="79" eb="80">
      <t>トド</t>
    </rPh>
    <rPh sb="80" eb="81">
      <t>デ</t>
    </rPh>
    <rPh sb="81" eb="82">
      <t>シャ</t>
    </rPh>
    <rPh sb="83" eb="86">
      <t>タイショウガイ</t>
    </rPh>
    <phoneticPr fontId="4"/>
  </si>
  <si>
    <t>点検者資格証について</t>
    <rPh sb="0" eb="2">
      <t>テンケン</t>
    </rPh>
    <rPh sb="2" eb="3">
      <t>シャ</t>
    </rPh>
    <rPh sb="3" eb="5">
      <t>シカク</t>
    </rPh>
    <rPh sb="5" eb="6">
      <t>ショウ</t>
    </rPh>
    <phoneticPr fontId="4"/>
  </si>
  <si>
    <t>添付写真について</t>
    <rPh sb="0" eb="2">
      <t>テンプ</t>
    </rPh>
    <rPh sb="2" eb="4">
      <t>シャシン</t>
    </rPh>
    <phoneticPr fontId="4"/>
  </si>
  <si>
    <t>電子申請日</t>
    <rPh sb="0" eb="2">
      <t>デンシ</t>
    </rPh>
    <rPh sb="2" eb="5">
      <t>シンセイビ</t>
    </rPh>
    <phoneticPr fontId="70"/>
  </si>
  <si>
    <t>申請種類</t>
    <rPh sb="0" eb="2">
      <t>シンセイ</t>
    </rPh>
    <rPh sb="2" eb="4">
      <t>シュルイ</t>
    </rPh>
    <phoneticPr fontId="70"/>
  </si>
  <si>
    <t>設置場所</t>
    <rPh sb="0" eb="2">
      <t>セッチ</t>
    </rPh>
    <rPh sb="2" eb="4">
      <t>バショ</t>
    </rPh>
    <phoneticPr fontId="70"/>
  </si>
  <si>
    <t>表示内容</t>
    <rPh sb="0" eb="2">
      <t>ヒョウジ</t>
    </rPh>
    <rPh sb="2" eb="4">
      <t>ナイヨウ</t>
    </rPh>
    <phoneticPr fontId="70"/>
  </si>
  <si>
    <t>住所</t>
    <rPh sb="0" eb="2">
      <t>ジュウショ</t>
    </rPh>
    <phoneticPr fontId="70"/>
  </si>
  <si>
    <t>名称</t>
    <rPh sb="0" eb="2">
      <t>メイショウ</t>
    </rPh>
    <phoneticPr fontId="70"/>
  </si>
  <si>
    <t>氏名</t>
    <rPh sb="0" eb="2">
      <t>シメイ</t>
    </rPh>
    <phoneticPr fontId="70"/>
  </si>
  <si>
    <t>役職</t>
    <rPh sb="0" eb="2">
      <t>ヤクショク</t>
    </rPh>
    <phoneticPr fontId="70"/>
  </si>
  <si>
    <t>新規</t>
    <rPh sb="0" eb="2">
      <t>シンキ</t>
    </rPh>
    <phoneticPr fontId="4"/>
  </si>
  <si>
    <t>郵便番号</t>
    <rPh sb="0" eb="4">
      <t>ユウビンバンゴウ</t>
    </rPh>
    <phoneticPr fontId="70"/>
  </si>
  <si>
    <t>電話番号</t>
    <rPh sb="0" eb="2">
      <t>デンワ</t>
    </rPh>
    <rPh sb="2" eb="4">
      <t>バンゴウ</t>
    </rPh>
    <phoneticPr fontId="4"/>
  </si>
  <si>
    <t>年　　月　　日</t>
    <rPh sb="0" eb="1">
      <t>ネン</t>
    </rPh>
    <rPh sb="3" eb="4">
      <t>ツキ</t>
    </rPh>
    <rPh sb="6" eb="7">
      <t>ヒ</t>
    </rPh>
    <phoneticPr fontId="4"/>
  </si>
  <si>
    <r>
      <rPr>
        <b/>
        <sz val="14"/>
        <color theme="1"/>
        <rFont val="BIZ UDPゴシック"/>
        <family val="3"/>
        <charset val="128"/>
      </rPr>
      <t>申請者情報</t>
    </r>
    <r>
      <rPr>
        <b/>
        <sz val="12"/>
        <color theme="1"/>
        <rFont val="BIZ UDPゴシック"/>
        <family val="3"/>
        <charset val="128"/>
      </rPr>
      <t xml:space="preserve">              </t>
    </r>
    <r>
      <rPr>
        <sz val="10"/>
        <rFont val="BIZ UDPゴシック"/>
        <family val="3"/>
        <charset val="128"/>
      </rPr>
      <t xml:space="preserve">(A3～M3 範囲選択 →コピー → </t>
    </r>
    <r>
      <rPr>
        <sz val="10"/>
        <color rgb="FF0070C0"/>
        <rFont val="BIZ UDPゴシック"/>
        <family val="3"/>
        <charset val="128"/>
      </rPr>
      <t>LoGo新規申請一覧表・</t>
    </r>
    <r>
      <rPr>
        <sz val="10"/>
        <rFont val="BIZ UDPゴシック"/>
        <family val="3"/>
        <charset val="128"/>
      </rPr>
      <t>「申請者情報 貼付表」シートに</t>
    </r>
    <r>
      <rPr>
        <b/>
        <sz val="12"/>
        <color rgb="FFC00000"/>
        <rFont val="BIZ UDPゴシック"/>
        <family val="3"/>
        <charset val="128"/>
      </rPr>
      <t>「値の貼付け」</t>
    </r>
    <r>
      <rPr>
        <b/>
        <sz val="12"/>
        <color theme="1"/>
        <rFont val="BIZ UDPゴシック"/>
        <family val="3"/>
        <charset val="128"/>
      </rPr>
      <t>)</t>
    </r>
    <rPh sb="0" eb="2">
      <t>シンセイ</t>
    </rPh>
    <rPh sb="2" eb="3">
      <t>シャ</t>
    </rPh>
    <rPh sb="3" eb="5">
      <t>ジョウホウ</t>
    </rPh>
    <rPh sb="26" eb="28">
      <t>ハンイ</t>
    </rPh>
    <rPh sb="28" eb="30">
      <t>センタク</t>
    </rPh>
    <rPh sb="42" eb="44">
      <t>シンキ</t>
    </rPh>
    <rPh sb="44" eb="46">
      <t>シンセイ</t>
    </rPh>
    <rPh sb="46" eb="48">
      <t>イチラン</t>
    </rPh>
    <rPh sb="48" eb="49">
      <t>ヒョウ</t>
    </rPh>
    <rPh sb="53" eb="54">
      <t>シャ</t>
    </rPh>
    <rPh sb="54" eb="56">
      <t>ジョウホウ</t>
    </rPh>
    <rPh sb="57" eb="58">
      <t>ハ</t>
    </rPh>
    <rPh sb="58" eb="59">
      <t>ツ</t>
    </rPh>
    <rPh sb="59" eb="60">
      <t>ヒョウ</t>
    </rPh>
    <phoneticPr fontId="70"/>
  </si>
  <si>
    <r>
      <t xml:space="preserve">申請年月日の入力について </t>
    </r>
    <r>
      <rPr>
        <b/>
        <sz val="11"/>
        <color rgb="FFC00000"/>
        <rFont val="BIZ UDPゴシック"/>
        <family val="3"/>
        <charset val="128"/>
      </rPr>
      <t>(L列 3行)　　</t>
    </r>
    <r>
      <rPr>
        <b/>
        <sz val="9"/>
        <rFont val="BIZ UDPゴシック"/>
        <family val="3"/>
        <charset val="128"/>
      </rPr>
      <t>別紙シートには、「様式第1号」シートの入力内容が反映されます。</t>
    </r>
  </si>
  <si>
    <r>
      <t>許可申請の手続きを代行する事業者や担当者情報を、</t>
    </r>
    <r>
      <rPr>
        <sz val="10"/>
        <color rgb="FFFF0000"/>
        <rFont val="BIZ UDPゴシック"/>
        <family val="3"/>
        <charset val="128"/>
      </rPr>
      <t>申請者情報として入力しないよう</t>
    </r>
    <r>
      <rPr>
        <sz val="10"/>
        <color rgb="FF000080"/>
        <rFont val="BIZ UDPゴシック"/>
        <family val="3"/>
        <charset val="128"/>
      </rPr>
      <t>ご注意ください。</t>
    </r>
    <rPh sb="0" eb="2">
      <t>キョカ</t>
    </rPh>
    <rPh sb="2" eb="4">
      <t>シンセイ</t>
    </rPh>
    <rPh sb="20" eb="22">
      <t>ジョウホウ</t>
    </rPh>
    <rPh sb="24" eb="26">
      <t>シンセイ</t>
    </rPh>
    <rPh sb="26" eb="27">
      <t>シャ</t>
    </rPh>
    <rPh sb="27" eb="29">
      <t>ジョウホウ</t>
    </rPh>
    <rPh sb="32" eb="34">
      <t>ニュウリョク</t>
    </rPh>
    <phoneticPr fontId="4"/>
  </si>
  <si>
    <t>内訳</t>
    <rPh sb="0" eb="2">
      <t>ウチワケ</t>
    </rPh>
    <phoneticPr fontId="4"/>
  </si>
  <si>
    <t>添付した資料は、A列セル右端の▼で「✔」を選択してください。</t>
    <rPh sb="4" eb="6">
      <t>シリョウ</t>
    </rPh>
    <phoneticPr fontId="4"/>
  </si>
  <si>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4"/>
  </si>
  <si>
    <t>確認した規制地域区分を、セル右端▼をクリックして選択してください。</t>
    <rPh sb="0" eb="2">
      <t>カクニン</t>
    </rPh>
    <rPh sb="4" eb="6">
      <t>キセイ</t>
    </rPh>
    <rPh sb="6" eb="8">
      <t>チイキ</t>
    </rPh>
    <rPh sb="8" eb="10">
      <t>クブン</t>
    </rPh>
    <rPh sb="24" eb="26">
      <t>センタク</t>
    </rPh>
    <phoneticPr fontId="4"/>
  </si>
  <si>
    <t>広告物の種別は以下のとおりです。セル右端▼をクリックして選択してください。</t>
  </si>
  <si>
    <t>広告物の種類は、セル右端▼をクリックして選択してください。</t>
    <rPh sb="4" eb="6">
      <t>シュルイ</t>
    </rPh>
    <phoneticPr fontId="4"/>
  </si>
  <si>
    <r>
      <rPr>
        <b/>
        <sz val="10"/>
        <color rgb="FF24292E"/>
        <rFont val="BIZ UDPゴシック"/>
        <family val="3"/>
        <charset val="128"/>
      </rPr>
      <t>「郵送」か「受取」か</t>
    </r>
    <r>
      <rPr>
        <sz val="10"/>
        <color rgb="FF24292E"/>
        <rFont val="BIZ UDPゴシック"/>
        <family val="3"/>
        <charset val="128"/>
      </rPr>
      <t>、セル右端▼をクリックして表示されるリストで選択してください。</t>
    </r>
    <rPh sb="1" eb="3">
      <t>ユウソウ</t>
    </rPh>
    <rPh sb="6" eb="8">
      <t>ウケトリ</t>
    </rPh>
    <phoneticPr fontId="4"/>
  </si>
  <si>
    <t>資料を添付したものは、セル右端▼をクリックして「✔」を選択してください。</t>
    <rPh sb="0" eb="2">
      <t>シリョウ</t>
    </rPh>
    <rPh sb="3" eb="5">
      <t>テンプ</t>
    </rPh>
    <rPh sb="27" eb="29">
      <t>センタク</t>
    </rPh>
    <phoneticPr fontId="4"/>
  </si>
  <si>
    <t>必読　屋外広告物ガイドライン</t>
    <rPh sb="0" eb="2">
      <t>ヒツドク</t>
    </rPh>
    <rPh sb="3" eb="5">
      <t>オクガイ</t>
    </rPh>
    <rPh sb="5" eb="7">
      <t>コウコク</t>
    </rPh>
    <rPh sb="7" eb="8">
      <t>ブツ</t>
    </rPh>
    <phoneticPr fontId="4"/>
  </si>
  <si>
    <t>新たに屋外広告物を申請する前に・・・「屋外広告物ガイドライン」について</t>
    <rPh sb="0" eb="1">
      <t>アラ</t>
    </rPh>
    <rPh sb="3" eb="5">
      <t>オクガイ</t>
    </rPh>
    <rPh sb="5" eb="7">
      <t>コウコク</t>
    </rPh>
    <rPh sb="7" eb="8">
      <t>ブツ</t>
    </rPh>
    <rPh sb="9" eb="11">
      <t>シンセイ</t>
    </rPh>
    <rPh sb="13" eb="14">
      <t>マエ</t>
    </rPh>
    <rPh sb="19" eb="21">
      <t>オクガイ</t>
    </rPh>
    <rPh sb="21" eb="23">
      <t>コウコク</t>
    </rPh>
    <rPh sb="23" eb="24">
      <t>ブツ</t>
    </rPh>
    <phoneticPr fontId="4"/>
  </si>
  <si>
    <t>様式第１号(表面）</t>
    <rPh sb="6" eb="8">
      <t>オモテメン</t>
    </rPh>
    <phoneticPr fontId="4"/>
  </si>
  <si>
    <r>
      <rPr>
        <sz val="8"/>
        <color theme="1"/>
        <rFont val="BIZ UDPゴシック"/>
        <family val="3"/>
        <charset val="128"/>
      </rPr>
      <t>許可書受領</t>
    </r>
    <r>
      <rPr>
        <sz val="6"/>
        <color theme="1"/>
        <rFont val="BIZ UDPゴシック"/>
        <family val="3"/>
        <charset val="128"/>
      </rPr>
      <t xml:space="preserve"> (受領方法を選択</t>
    </r>
    <r>
      <rPr>
        <sz val="6"/>
        <color theme="1"/>
        <rFont val="Segoe UI Symbol"/>
        <family val="3"/>
      </rPr>
      <t>➝</t>
    </r>
    <r>
      <rPr>
        <sz val="6"/>
        <color theme="1"/>
        <rFont val="BIZ UDPゴシック"/>
        <family val="3"/>
        <charset val="128"/>
      </rPr>
      <t>)</t>
    </r>
    <rPh sb="7" eb="9">
      <t>ジュリョウ</t>
    </rPh>
    <rPh sb="9" eb="11">
      <t>ホウホウ</t>
    </rPh>
    <phoneticPr fontId="4"/>
  </si>
  <si>
    <t>・設置場所が他人の所有または管理に属するものは、その承認を証する書類の写し
 (一般広告物または道標の場合)</t>
    <rPh sb="35" eb="36">
      <t>ウツ</t>
    </rPh>
    <rPh sb="40" eb="42">
      <t>イッパン</t>
    </rPh>
    <rPh sb="42" eb="44">
      <t>コウコク</t>
    </rPh>
    <rPh sb="44" eb="45">
      <t>ブツ</t>
    </rPh>
    <rPh sb="48" eb="50">
      <t>ドウヒョウ</t>
    </rPh>
    <rPh sb="51" eb="53">
      <t>バアイ</t>
    </rPh>
    <phoneticPr fontId="4"/>
  </si>
  <si>
    <t>・意匠・色彩・形状・寸法・材料及び構造に関する仕様書及び図面</t>
    <rPh sb="1" eb="3">
      <t>イショウ</t>
    </rPh>
    <rPh sb="4" eb="6">
      <t>シキサイ</t>
    </rPh>
    <rPh sb="7" eb="9">
      <t>ケイジョウ</t>
    </rPh>
    <rPh sb="10" eb="12">
      <t>スンポウ</t>
    </rPh>
    <rPh sb="13" eb="15">
      <t>ザイリョウ</t>
    </rPh>
    <rPh sb="15" eb="16">
      <t>オヨ</t>
    </rPh>
    <rPh sb="17" eb="19">
      <t>コウゾウ</t>
    </rPh>
    <rPh sb="20" eb="21">
      <t>カン</t>
    </rPh>
    <rPh sb="23" eb="26">
      <t>シヨウショ</t>
    </rPh>
    <rPh sb="26" eb="27">
      <t>オヨ</t>
    </rPh>
    <rPh sb="28" eb="30">
      <t>ズメン</t>
    </rPh>
    <phoneticPr fontId="4"/>
  </si>
  <si>
    <t>・建築物を利用するものは、当該建築物との関係を示した図面（立面図等）</t>
    <rPh sb="1" eb="4">
      <t>ケンチクブツ</t>
    </rPh>
    <rPh sb="5" eb="7">
      <t>リヨウ</t>
    </rPh>
    <rPh sb="13" eb="15">
      <t>トウガイ</t>
    </rPh>
    <rPh sb="15" eb="18">
      <t>ケンチクブツ</t>
    </rPh>
    <rPh sb="20" eb="22">
      <t>カンケイ</t>
    </rPh>
    <rPh sb="23" eb="24">
      <t>シメ</t>
    </rPh>
    <rPh sb="26" eb="28">
      <t>ズメン</t>
    </rPh>
    <rPh sb="29" eb="32">
      <t>リツメンズ</t>
    </rPh>
    <rPh sb="32" eb="33">
      <t>トウ</t>
    </rPh>
    <phoneticPr fontId="4"/>
  </si>
  <si>
    <t>・屋外広告物等安全点検結果報告書と点検者の資格証の写し （添付が必要な申請の場合）</t>
    <rPh sb="17" eb="19">
      <t>テンケン</t>
    </rPh>
    <rPh sb="19" eb="20">
      <t>シャ</t>
    </rPh>
    <rPh sb="21" eb="23">
      <t>シカク</t>
    </rPh>
    <rPh sb="23" eb="24">
      <t>ショウ</t>
    </rPh>
    <rPh sb="25" eb="26">
      <t>ウツ</t>
    </rPh>
    <rPh sb="29" eb="31">
      <t>テンプ</t>
    </rPh>
    <rPh sb="35" eb="37">
      <t>シンセイ</t>
    </rPh>
    <phoneticPr fontId="4"/>
  </si>
  <si>
    <t>・景観計画区域内における「屋外広告物の表示及び屋外広告物を掲出する物件の設置に
 関する行為の制限」への適合確認書　（添付が必要な条件または地区に該当する場合）</t>
    <rPh sb="59" eb="61">
      <t>テンプ</t>
    </rPh>
    <rPh sb="70" eb="72">
      <t>チク</t>
    </rPh>
    <rPh sb="77" eb="79">
      <t>バアイ</t>
    </rPh>
    <phoneticPr fontId="4"/>
  </si>
  <si>
    <t>熊本市屋外広告業の登録 または 熊本市特例屋外広告業届出の年月日・番号</t>
    <rPh sb="26" eb="27">
      <t>トド</t>
    </rPh>
    <rPh sb="27" eb="28">
      <t>デ</t>
    </rPh>
    <phoneticPr fontId="4"/>
  </si>
  <si>
    <t>様式第１号（裏面別紙）</t>
    <rPh sb="6" eb="8">
      <t>ウラメン</t>
    </rPh>
    <rPh sb="8" eb="10">
      <t>ベッシ</t>
    </rPh>
    <phoneticPr fontId="4"/>
  </si>
  <si>
    <t>申請年月日は書類を提出する日となります。</t>
    <rPh sb="0" eb="2">
      <t>シンセイ</t>
    </rPh>
    <rPh sb="2" eb="5">
      <t>ネンガッピ</t>
    </rPh>
    <rPh sb="6" eb="8">
      <t>ショルイ</t>
    </rPh>
    <rPh sb="9" eb="11">
      <t>テイシュツ</t>
    </rPh>
    <rPh sb="13" eb="14">
      <t>ヒ</t>
    </rPh>
    <phoneticPr fontId="4"/>
  </si>
  <si>
    <t>電話番号はハイフン入りで入力してください。</t>
    <rPh sb="0" eb="2">
      <t>デンワ</t>
    </rPh>
    <rPh sb="2" eb="4">
      <t>バンゴウ</t>
    </rPh>
    <rPh sb="9" eb="10">
      <t>イ</t>
    </rPh>
    <rPh sb="12" eb="14">
      <t>ニュウリョク</t>
    </rPh>
    <phoneticPr fontId="4"/>
  </si>
  <si>
    <t>「熊本市」は固定表示されていますので、区名以下を入力してください。</t>
    <rPh sb="1" eb="4">
      <t>クマモトシ</t>
    </rPh>
    <rPh sb="6" eb="8">
      <t>コテイ</t>
    </rPh>
    <rPh sb="8" eb="10">
      <t>ヒョウジ</t>
    </rPh>
    <rPh sb="19" eb="20">
      <t>ク</t>
    </rPh>
    <rPh sb="20" eb="21">
      <t>メイ</t>
    </rPh>
    <rPh sb="21" eb="23">
      <t>イカ</t>
    </rPh>
    <rPh sb="24" eb="26">
      <t>ニュウリョク</t>
    </rPh>
    <phoneticPr fontId="4"/>
  </si>
  <si>
    <t>LED表示装置で周期的に表示内容が変化する場合は、表示内容を「デジタルサイネージ」と記載してください。</t>
    <rPh sb="3" eb="5">
      <t>ヒョウジ</t>
    </rPh>
    <rPh sb="5" eb="7">
      <t>ソウチ</t>
    </rPh>
    <rPh sb="8" eb="11">
      <t>シュウキテキ</t>
    </rPh>
    <rPh sb="12" eb="14">
      <t>ヒョウジ</t>
    </rPh>
    <rPh sb="14" eb="16">
      <t>ナイヨウ</t>
    </rPh>
    <rPh sb="17" eb="19">
      <t>ヘンカ</t>
    </rPh>
    <rPh sb="21" eb="23">
      <t>バアイ</t>
    </rPh>
    <rPh sb="25" eb="27">
      <t>ヒョウジ</t>
    </rPh>
    <rPh sb="27" eb="29">
      <t>ナイヨウ</t>
    </rPh>
    <rPh sb="42" eb="44">
      <t>キサイ</t>
    </rPh>
    <phoneticPr fontId="4"/>
  </si>
  <si>
    <r>
      <rPr>
        <sz val="10"/>
        <color rgb="FF000080"/>
        <rFont val="BIZ UDPゴシック"/>
        <family val="3"/>
        <charset val="128"/>
      </rPr>
      <t>広告物の種類のうち、許可期間が30日以内となっている</t>
    </r>
    <r>
      <rPr>
        <b/>
        <sz val="10"/>
        <color rgb="FFFF0000"/>
        <rFont val="BIZ UDPゴシック"/>
        <family val="3"/>
        <charset val="128"/>
      </rPr>
      <t>貼り札等・立看板等・広告幕・広告旗・アドバルーンは、許可期間3年以内の広告物と混在して申請できません</t>
    </r>
    <r>
      <rPr>
        <sz val="10"/>
        <color rgb="FF000080"/>
        <rFont val="BIZ UDPゴシック"/>
        <family val="3"/>
        <charset val="128"/>
      </rPr>
      <t>ので、別に申請が必要です。</t>
    </r>
    <rPh sb="0" eb="2">
      <t>コウコク</t>
    </rPh>
    <rPh sb="2" eb="3">
      <t>ブツ</t>
    </rPh>
    <rPh sb="4" eb="6">
      <t>シュルイ</t>
    </rPh>
    <rPh sb="36" eb="38">
      <t>コウコク</t>
    </rPh>
    <rPh sb="38" eb="39">
      <t>マク</t>
    </rPh>
    <rPh sb="40" eb="42">
      <t>コウコク</t>
    </rPh>
    <rPh sb="42" eb="43">
      <t>ハタ</t>
    </rPh>
    <rPh sb="52" eb="54">
      <t>キョカ</t>
    </rPh>
    <rPh sb="54" eb="56">
      <t>キカン</t>
    </rPh>
    <rPh sb="57" eb="58">
      <t>ネン</t>
    </rPh>
    <rPh sb="58" eb="60">
      <t>イナイ</t>
    </rPh>
    <rPh sb="61" eb="63">
      <t>コウコク</t>
    </rPh>
    <rPh sb="63" eb="64">
      <t>ブツ</t>
    </rPh>
    <rPh sb="65" eb="67">
      <t>コンザイ</t>
    </rPh>
    <rPh sb="69" eb="71">
      <t>シンセイ</t>
    </rPh>
    <rPh sb="79" eb="80">
      <t>ベツ</t>
    </rPh>
    <rPh sb="81" eb="83">
      <t>シンセイ</t>
    </rPh>
    <rPh sb="84" eb="86">
      <t>ヒツヨウ</t>
    </rPh>
    <phoneticPr fontId="4"/>
  </si>
  <si>
    <r>
      <t xml:space="preserve">「申請者」情報の入力について </t>
    </r>
    <r>
      <rPr>
        <b/>
        <sz val="11"/>
        <color rgb="FFC00000"/>
        <rFont val="BIZ UDPゴシック"/>
        <family val="3"/>
        <charset val="128"/>
      </rPr>
      <t>(F列　5～9行, L列 8行)　　</t>
    </r>
    <rPh sb="1" eb="3">
      <t>シンセイ</t>
    </rPh>
    <rPh sb="3" eb="4">
      <t>シャ</t>
    </rPh>
    <rPh sb="17" eb="18">
      <t>レツ</t>
    </rPh>
    <rPh sb="26" eb="27">
      <t>レツ</t>
    </rPh>
    <rPh sb="29" eb="30">
      <t>ギョウ</t>
    </rPh>
    <phoneticPr fontId="4"/>
  </si>
  <si>
    <t>広告物のいずれにも表示されていない内容は、入力しないでください。</t>
    <rPh sb="0" eb="2">
      <t>コウコク</t>
    </rPh>
    <rPh sb="2" eb="3">
      <t>ブツ</t>
    </rPh>
    <rPh sb="9" eb="11">
      <t>ヒョウジ</t>
    </rPh>
    <rPh sb="17" eb="19">
      <t>ナイヨウ</t>
    </rPh>
    <rPh sb="21" eb="23">
      <t>ニュウリョク</t>
    </rPh>
    <phoneticPr fontId="4"/>
  </si>
  <si>
    <t>屋外広告物を掲出する際は、熊本市屋外広告物条例・施行規則に定められている、許可基準に適合しなければなりません。</t>
    <rPh sb="37" eb="39">
      <t>キョカ</t>
    </rPh>
    <phoneticPr fontId="4"/>
  </si>
  <si>
    <r>
      <rPr>
        <sz val="10"/>
        <color rgb="FF000080"/>
        <rFont val="BIZ UDPゴシック"/>
        <family val="3"/>
        <charset val="128"/>
      </rPr>
      <t>「個数」と「面数」は異なります。一つの広告物に</t>
    </r>
    <r>
      <rPr>
        <b/>
        <sz val="10"/>
        <color rgb="FFFF0000"/>
        <rFont val="BIZ UDPゴシック"/>
        <family val="3"/>
        <charset val="128"/>
      </rPr>
      <t>複数の表示面がある場合が「面数」</t>
    </r>
    <r>
      <rPr>
        <sz val="10"/>
        <color rgb="FF000080"/>
        <rFont val="BIZ UDPゴシック"/>
        <family val="3"/>
        <charset val="128"/>
      </rPr>
      <t>で、</t>
    </r>
    <r>
      <rPr>
        <b/>
        <sz val="10"/>
        <color rgb="FFFF0000"/>
        <rFont val="BIZ UDPゴシック"/>
        <family val="3"/>
        <charset val="128"/>
      </rPr>
      <t>複数の場所に表示される場合が「個数」</t>
    </r>
    <r>
      <rPr>
        <sz val="10"/>
        <color rgb="FF000080"/>
        <rFont val="BIZ UDPゴシック"/>
        <family val="3"/>
        <charset val="128"/>
      </rPr>
      <t>です。</t>
    </r>
    <rPh sb="1" eb="3">
      <t>コスウ</t>
    </rPh>
    <rPh sb="6" eb="7">
      <t>メン</t>
    </rPh>
    <rPh sb="7" eb="8">
      <t>スウ</t>
    </rPh>
    <rPh sb="10" eb="11">
      <t>コト</t>
    </rPh>
    <rPh sb="16" eb="17">
      <t>ヒト</t>
    </rPh>
    <rPh sb="19" eb="21">
      <t>コウコク</t>
    </rPh>
    <rPh sb="21" eb="22">
      <t>ブツ</t>
    </rPh>
    <rPh sb="23" eb="25">
      <t>フクスウ</t>
    </rPh>
    <rPh sb="26" eb="28">
      <t>ヒョウジ</t>
    </rPh>
    <rPh sb="28" eb="29">
      <t>メン</t>
    </rPh>
    <rPh sb="32" eb="34">
      <t>バアイ</t>
    </rPh>
    <rPh sb="36" eb="37">
      <t>メン</t>
    </rPh>
    <rPh sb="37" eb="38">
      <t>スウ</t>
    </rPh>
    <rPh sb="41" eb="43">
      <t>フクスウ</t>
    </rPh>
    <rPh sb="44" eb="46">
      <t>バショ</t>
    </rPh>
    <rPh sb="47" eb="49">
      <t>ヒョウジ</t>
    </rPh>
    <rPh sb="52" eb="54">
      <t>バアイ</t>
    </rPh>
    <rPh sb="56" eb="58">
      <t>コスウ</t>
    </rPh>
    <phoneticPr fontId="4"/>
  </si>
  <si>
    <t>屋外広告物の設置工事を行えるのは、熊本市に屋外広告業の登録か特例屋外広告業の届出をした者に限ります。</t>
    <rPh sb="6" eb="8">
      <t>セッチ</t>
    </rPh>
    <rPh sb="8" eb="10">
      <t>コウジ</t>
    </rPh>
    <rPh sb="11" eb="12">
      <t>オコナ</t>
    </rPh>
    <rPh sb="30" eb="32">
      <t>トクレイ</t>
    </rPh>
    <rPh sb="36" eb="37">
      <t>ギョウ</t>
    </rPh>
    <rPh sb="38" eb="39">
      <t>トド</t>
    </rPh>
    <rPh sb="39" eb="40">
      <t>デ</t>
    </rPh>
    <rPh sb="43" eb="44">
      <t>モノ</t>
    </rPh>
    <rPh sb="45" eb="46">
      <t>カギ</t>
    </rPh>
    <phoneticPr fontId="4"/>
  </si>
  <si>
    <t>駐車場の東西のフェンスに、駐車場利用案内が2か所、免責表示が2か所の計４か所に縦0.600m×横0.900mで表示されている場合</t>
    <rPh sb="0" eb="3">
      <t>チュウシャジョウ</t>
    </rPh>
    <rPh sb="4" eb="6">
      <t>トウザイ</t>
    </rPh>
    <rPh sb="13" eb="16">
      <t>チュウシャジョウ</t>
    </rPh>
    <rPh sb="16" eb="18">
      <t>リヨウ</t>
    </rPh>
    <rPh sb="18" eb="20">
      <t>アンナイ</t>
    </rPh>
    <rPh sb="23" eb="24">
      <t>ショ</t>
    </rPh>
    <rPh sb="25" eb="27">
      <t>メンセキ</t>
    </rPh>
    <rPh sb="27" eb="29">
      <t>ヒョウジ</t>
    </rPh>
    <rPh sb="32" eb="33">
      <t>ショ</t>
    </rPh>
    <rPh sb="34" eb="35">
      <t>ケイ</t>
    </rPh>
    <rPh sb="37" eb="38">
      <t>ショ</t>
    </rPh>
    <rPh sb="39" eb="40">
      <t>タテ</t>
    </rPh>
    <rPh sb="47" eb="48">
      <t>ヨコ</t>
    </rPh>
    <rPh sb="55" eb="57">
      <t>ヒョウジ</t>
    </rPh>
    <rPh sb="62" eb="64">
      <t>バアイ</t>
    </rPh>
    <phoneticPr fontId="4"/>
  </si>
  <si>
    <t>熊本市屋外広告業の登録 または 熊本市特例屋外広告業届出の年月日・番号欄は、最新の届出済証または登録証に記載のとおり入力してください。</t>
    <rPh sb="27" eb="28">
      <t>デ</t>
    </rPh>
    <rPh sb="35" eb="36">
      <t>ラン</t>
    </rPh>
    <rPh sb="38" eb="40">
      <t>サイシン</t>
    </rPh>
    <rPh sb="52" eb="54">
      <t>キサイ</t>
    </rPh>
    <rPh sb="58" eb="60">
      <t>ニュウリョク</t>
    </rPh>
    <phoneticPr fontId="4"/>
  </si>
  <si>
    <r>
      <t>「安全点検結果報告書」「点検者資格証」の添付が必要な場合について</t>
    </r>
    <r>
      <rPr>
        <b/>
        <sz val="11"/>
        <color rgb="FFC00000"/>
        <rFont val="BIZ UDPゴシック"/>
        <family val="3"/>
        <charset val="128"/>
      </rPr>
      <t>(A列 42行)</t>
    </r>
    <rPh sb="1" eb="3">
      <t>アンゼン</t>
    </rPh>
    <rPh sb="3" eb="5">
      <t>テンケン</t>
    </rPh>
    <rPh sb="5" eb="7">
      <t>ケッカ</t>
    </rPh>
    <rPh sb="7" eb="10">
      <t>ホウコクショ</t>
    </rPh>
    <rPh sb="12" eb="14">
      <t>テンケン</t>
    </rPh>
    <rPh sb="14" eb="15">
      <t>シャ</t>
    </rPh>
    <rPh sb="15" eb="17">
      <t>シカク</t>
    </rPh>
    <rPh sb="17" eb="18">
      <t>ショウ</t>
    </rPh>
    <rPh sb="20" eb="22">
      <t>テンプ</t>
    </rPh>
    <rPh sb="23" eb="25">
      <t>ヒツヨウ</t>
    </rPh>
    <rPh sb="26" eb="28">
      <t>バアイ</t>
    </rPh>
    <phoneticPr fontId="4"/>
  </si>
  <si>
    <t>資格証の写しは、記載されている氏名と、有効期限があるものはその確認ができるものを添付してください。</t>
    <rPh sb="0" eb="2">
      <t>シカク</t>
    </rPh>
    <rPh sb="2" eb="3">
      <t>ショウ</t>
    </rPh>
    <rPh sb="4" eb="5">
      <t>ウツ</t>
    </rPh>
    <rPh sb="8" eb="10">
      <t>キサイ</t>
    </rPh>
    <rPh sb="15" eb="17">
      <t>シメイ</t>
    </rPh>
    <rPh sb="40" eb="42">
      <t>テンプ</t>
    </rPh>
    <phoneticPr fontId="4"/>
  </si>
  <si>
    <t>点検の結果異常があった場合は、異常があった個所の補修前と補修後を比較できる写真を添付してください。</t>
    <rPh sb="28" eb="30">
      <t>ホシュウ</t>
    </rPh>
    <rPh sb="32" eb="34">
      <t>ヒカク</t>
    </rPh>
    <rPh sb="37" eb="39">
      <t>シャシン</t>
    </rPh>
    <rPh sb="40" eb="42">
      <t>テンプ</t>
    </rPh>
    <phoneticPr fontId="4"/>
  </si>
  <si>
    <r>
      <t>広告物の</t>
    </r>
    <r>
      <rPr>
        <b/>
        <sz val="10"/>
        <color rgb="FFFF0000"/>
        <rFont val="BIZ UDPゴシック"/>
        <family val="3"/>
        <charset val="128"/>
      </rPr>
      <t>表示内容が確認・判読できる距離から</t>
    </r>
    <r>
      <rPr>
        <sz val="10"/>
        <color theme="1"/>
        <rFont val="BIZ UDPゴシック"/>
        <family val="3"/>
        <charset val="128"/>
      </rPr>
      <t>、できる限り全体が大きく画角に収まるように撮影した写真を添付してください。</t>
    </r>
    <rPh sb="4" eb="6">
      <t>ヒョウジ</t>
    </rPh>
    <rPh sb="6" eb="8">
      <t>ナイヨウ</t>
    </rPh>
    <rPh sb="9" eb="11">
      <t>カクニン</t>
    </rPh>
    <rPh sb="12" eb="14">
      <t>ハンドク</t>
    </rPh>
    <rPh sb="17" eb="19">
      <t>キョリ</t>
    </rPh>
    <rPh sb="25" eb="26">
      <t>カギ</t>
    </rPh>
    <rPh sb="27" eb="29">
      <t>ゼンタイ</t>
    </rPh>
    <rPh sb="30" eb="31">
      <t>オオ</t>
    </rPh>
    <rPh sb="33" eb="34">
      <t>ガ</t>
    </rPh>
    <rPh sb="34" eb="35">
      <t>カク</t>
    </rPh>
    <rPh sb="36" eb="37">
      <t>オサ</t>
    </rPh>
    <rPh sb="42" eb="44">
      <t>サツエイ</t>
    </rPh>
    <rPh sb="46" eb="48">
      <t>シャシン</t>
    </rPh>
    <rPh sb="49" eb="51">
      <t>テンプ</t>
    </rPh>
    <phoneticPr fontId="4"/>
  </si>
  <si>
    <t>個数が複数ある広告物は、表示されている個数分すべてを撮影し、写真を添付してください。</t>
    <rPh sb="0" eb="2">
      <t>コスウ</t>
    </rPh>
    <rPh sb="3" eb="5">
      <t>フクスウ</t>
    </rPh>
    <rPh sb="7" eb="9">
      <t>コウコク</t>
    </rPh>
    <rPh sb="9" eb="10">
      <t>ブツ</t>
    </rPh>
    <rPh sb="12" eb="14">
      <t>ヒョウジ</t>
    </rPh>
    <rPh sb="19" eb="21">
      <t>コスウ</t>
    </rPh>
    <rPh sb="21" eb="22">
      <t>ブン</t>
    </rPh>
    <rPh sb="26" eb="28">
      <t>サツエイ</t>
    </rPh>
    <rPh sb="30" eb="32">
      <t>シャシン</t>
    </rPh>
    <rPh sb="33" eb="35">
      <t>テンプ</t>
    </rPh>
    <phoneticPr fontId="4"/>
  </si>
  <si>
    <t>表示面が複数ある広告物は、すべての表示面がわかる写真を添付してください。</t>
    <rPh sb="0" eb="2">
      <t>ヒョウジ</t>
    </rPh>
    <rPh sb="2" eb="3">
      <t>メン</t>
    </rPh>
    <rPh sb="4" eb="6">
      <t>フクスウ</t>
    </rPh>
    <rPh sb="8" eb="10">
      <t>コウコク</t>
    </rPh>
    <rPh sb="10" eb="11">
      <t>ブツ</t>
    </rPh>
    <rPh sb="17" eb="19">
      <t>ヒョウジ</t>
    </rPh>
    <rPh sb="19" eb="20">
      <t>メン</t>
    </rPh>
    <rPh sb="24" eb="26">
      <t>シャシン</t>
    </rPh>
    <rPh sb="27" eb="29">
      <t>テンプ</t>
    </rPh>
    <phoneticPr fontId="4"/>
  </si>
  <si>
    <r>
      <t>特定施設届出地区・熊本空港周辺景観形成地区</t>
    </r>
    <r>
      <rPr>
        <b/>
        <sz val="11"/>
        <color rgb="FFFF0000"/>
        <rFont val="BIZ UDPゴシック"/>
        <family val="3"/>
        <charset val="128"/>
      </rPr>
      <t>ではない</t>
    </r>
    <r>
      <rPr>
        <b/>
        <sz val="11"/>
        <rFont val="BIZ UDPゴシック"/>
        <family val="3"/>
        <charset val="128"/>
      </rPr>
      <t>場所の広告物の場合</t>
    </r>
    <rPh sb="0" eb="2">
      <t>トクテイ</t>
    </rPh>
    <rPh sb="2" eb="4">
      <t>シセツ</t>
    </rPh>
    <rPh sb="4" eb="6">
      <t>トドケデ</t>
    </rPh>
    <rPh sb="6" eb="8">
      <t>チク</t>
    </rPh>
    <rPh sb="9" eb="11">
      <t>クマモト</t>
    </rPh>
    <rPh sb="11" eb="13">
      <t>クウコウ</t>
    </rPh>
    <rPh sb="13" eb="15">
      <t>シュウヘン</t>
    </rPh>
    <rPh sb="15" eb="17">
      <t>ケイカン</t>
    </rPh>
    <rPh sb="17" eb="19">
      <t>ケイセイ</t>
    </rPh>
    <rPh sb="19" eb="21">
      <t>チク</t>
    </rPh>
    <rPh sb="25" eb="27">
      <t>バショ</t>
    </rPh>
    <rPh sb="28" eb="31">
      <t>コウコクブツ</t>
    </rPh>
    <rPh sb="32" eb="34">
      <t>バアイ</t>
    </rPh>
    <phoneticPr fontId="4"/>
  </si>
  <si>
    <t>高さ12mを超えるか、1面15㎡を超える建植広告</t>
    <rPh sb="12" eb="13">
      <t>メン</t>
    </rPh>
    <rPh sb="17" eb="18">
      <t>コ</t>
    </rPh>
    <phoneticPr fontId="4"/>
  </si>
  <si>
    <t>建築物に付随する広告物で建築物の軒の高さから5ｍを超える、又は1面の表示面積が15㎡を超えるもの</t>
    <rPh sb="0" eb="3">
      <t>ケンチクブツ</t>
    </rPh>
    <rPh sb="4" eb="6">
      <t>フズイ</t>
    </rPh>
    <rPh sb="8" eb="11">
      <t>コウコクブツ</t>
    </rPh>
    <rPh sb="12" eb="15">
      <t>ケンチクブツ</t>
    </rPh>
    <rPh sb="16" eb="17">
      <t>ノキ</t>
    </rPh>
    <rPh sb="18" eb="19">
      <t>タカ</t>
    </rPh>
    <rPh sb="25" eb="26">
      <t>コ</t>
    </rPh>
    <rPh sb="29" eb="30">
      <t>マタ</t>
    </rPh>
    <rPh sb="34" eb="36">
      <t>ヒョウジ</t>
    </rPh>
    <rPh sb="36" eb="38">
      <t>メンセキ</t>
    </rPh>
    <phoneticPr fontId="4"/>
  </si>
  <si>
    <t>高さ12mを超える建築物に付随するもの</t>
    <phoneticPr fontId="4"/>
  </si>
  <si>
    <t>特定施設届出地区内、熊本空港周辺景観形成地区に該当する場所の広告物の場合</t>
    <rPh sb="0" eb="2">
      <t>トクテイ</t>
    </rPh>
    <rPh sb="2" eb="4">
      <t>シセツ</t>
    </rPh>
    <rPh sb="4" eb="6">
      <t>トドケデ</t>
    </rPh>
    <rPh sb="6" eb="8">
      <t>チク</t>
    </rPh>
    <rPh sb="8" eb="9">
      <t>ナイ</t>
    </rPh>
    <rPh sb="10" eb="12">
      <t>クマモト</t>
    </rPh>
    <rPh sb="12" eb="14">
      <t>クウコウ</t>
    </rPh>
    <rPh sb="14" eb="16">
      <t>シュウヘン</t>
    </rPh>
    <rPh sb="16" eb="18">
      <t>ケイカン</t>
    </rPh>
    <rPh sb="18" eb="20">
      <t>ケイセイ</t>
    </rPh>
    <rPh sb="20" eb="22">
      <t>チク</t>
    </rPh>
    <rPh sb="23" eb="25">
      <t>ガイトウ</t>
    </rPh>
    <rPh sb="27" eb="29">
      <t>バショ</t>
    </rPh>
    <rPh sb="30" eb="33">
      <t>コウコクブツ</t>
    </rPh>
    <rPh sb="34" eb="36">
      <t>バアイ</t>
    </rPh>
    <phoneticPr fontId="4"/>
  </si>
  <si>
    <t>自己の管理する土地または物件に、管理上必要な表示（表示例：管理地○○会社／○○会社所有地／立入禁止）をするもの。</t>
    <phoneticPr fontId="4"/>
  </si>
  <si>
    <r>
      <t>セル右端▼をクリックして</t>
    </r>
    <r>
      <rPr>
        <b/>
        <sz val="10"/>
        <color rgb="FFFF0000"/>
        <rFont val="BIZ UDPゴシック"/>
        <family val="3"/>
        <charset val="128"/>
      </rPr>
      <t>「+」</t>
    </r>
    <r>
      <rPr>
        <sz val="10"/>
        <rFont val="BIZ UDPゴシック"/>
        <family val="3"/>
        <charset val="128"/>
      </rPr>
      <t>を入力すると、次の行に入力する表示面の面積が合算されます。</t>
    </r>
    <rPh sb="2" eb="4">
      <t>ウタン</t>
    </rPh>
    <rPh sb="16" eb="18">
      <t>ニュウリョク</t>
    </rPh>
    <rPh sb="37" eb="39">
      <t>ガッサン</t>
    </rPh>
    <phoneticPr fontId="4"/>
  </si>
  <si>
    <t>縦と横に寸法をそのまま入力し、面数には面の数を入力してください。</t>
    <rPh sb="15" eb="17">
      <t>メンスウ</t>
    </rPh>
    <rPh sb="19" eb="20">
      <t>メン</t>
    </rPh>
    <rPh sb="21" eb="22">
      <t>スウ</t>
    </rPh>
    <rPh sb="23" eb="25">
      <t>ニュウリョク</t>
    </rPh>
    <phoneticPr fontId="4"/>
  </si>
  <si>
    <t>新規申請においても安全点検結果報告書の添付が必要な場合があります。</t>
    <rPh sb="0" eb="2">
      <t>シンキ</t>
    </rPh>
    <rPh sb="2" eb="4">
      <t>シンセイ</t>
    </rPh>
    <rPh sb="9" eb="11">
      <t>アンゼン</t>
    </rPh>
    <rPh sb="11" eb="13">
      <t>テンケン</t>
    </rPh>
    <rPh sb="13" eb="18">
      <t>ケッカホウコクショ</t>
    </rPh>
    <rPh sb="19" eb="21">
      <t>テンプ</t>
    </rPh>
    <rPh sb="22" eb="24">
      <t>ヒツヨウ</t>
    </rPh>
    <rPh sb="25" eb="27">
      <t>バアイ</t>
    </rPh>
    <phoneticPr fontId="4"/>
  </si>
  <si>
    <t>・</t>
    <phoneticPr fontId="4"/>
  </si>
  <si>
    <t>屋外広告物等安全点検結果報告書は、熊本市公式サイトの「屋外広告物様式集」からダウンロードしてください。</t>
    <rPh sb="0" eb="2">
      <t>オクガイ</t>
    </rPh>
    <rPh sb="2" eb="4">
      <t>コウコク</t>
    </rPh>
    <rPh sb="4" eb="5">
      <t>ブツ</t>
    </rPh>
    <rPh sb="5" eb="6">
      <t>トウ</t>
    </rPh>
    <rPh sb="6" eb="8">
      <t>アンゼン</t>
    </rPh>
    <rPh sb="8" eb="10">
      <t>テンケン</t>
    </rPh>
    <rPh sb="10" eb="12">
      <t>ケッカ</t>
    </rPh>
    <rPh sb="12" eb="15">
      <t>ホウコクショ</t>
    </rPh>
    <rPh sb="17" eb="20">
      <t>クマモトシ</t>
    </rPh>
    <rPh sb="20" eb="22">
      <t>コウシキ</t>
    </rPh>
    <rPh sb="27" eb="29">
      <t>オクガイ</t>
    </rPh>
    <rPh sb="29" eb="31">
      <t>コウコク</t>
    </rPh>
    <rPh sb="31" eb="32">
      <t>ブツ</t>
    </rPh>
    <rPh sb="32" eb="34">
      <t>ヨウシキ</t>
    </rPh>
    <rPh sb="34" eb="35">
      <t>シュウ</t>
    </rPh>
    <phoneticPr fontId="4"/>
  </si>
  <si>
    <r>
      <t>新たな屋外広告物を追加・申請する前に、</t>
    </r>
    <r>
      <rPr>
        <sz val="11"/>
        <color rgb="FFFF0000"/>
        <rFont val="BIZ UDPゴシック"/>
        <family val="3"/>
        <charset val="128"/>
      </rPr>
      <t>「熊本市屋外広告物ガイドライン」</t>
    </r>
    <r>
      <rPr>
        <sz val="11"/>
        <color theme="1"/>
        <rFont val="BIZ UDPゴシック"/>
        <family val="3"/>
        <charset val="128"/>
      </rPr>
      <t>をご確認ください。</t>
    </r>
    <rPh sb="0" eb="1">
      <t>アラ</t>
    </rPh>
    <rPh sb="3" eb="5">
      <t>オクガイ</t>
    </rPh>
    <rPh sb="5" eb="7">
      <t>コウコク</t>
    </rPh>
    <rPh sb="7" eb="8">
      <t>ブツ</t>
    </rPh>
    <rPh sb="9" eb="11">
      <t>ツイカ</t>
    </rPh>
    <rPh sb="12" eb="14">
      <t>シンセイ</t>
    </rPh>
    <rPh sb="16" eb="17">
      <t>マエ</t>
    </rPh>
    <rPh sb="20" eb="23">
      <t>クマモトシ</t>
    </rPh>
    <rPh sb="37" eb="39">
      <t>カクニン</t>
    </rPh>
    <phoneticPr fontId="4"/>
  </si>
  <si>
    <t>熊本市地図情報サービスの「屋外広告物規制」で、「住所・地番」から規制地域区分を調べることができます。</t>
    <rPh sb="24" eb="26">
      <t>ジュウショ</t>
    </rPh>
    <rPh sb="27" eb="29">
      <t>チバン</t>
    </rPh>
    <rPh sb="32" eb="34">
      <t>キセイ</t>
    </rPh>
    <rPh sb="34" eb="36">
      <t>チイキ</t>
    </rPh>
    <rPh sb="36" eb="38">
      <t>クブン</t>
    </rPh>
    <phoneticPr fontId="4"/>
  </si>
  <si>
    <t>添付が必要か否かはこちらをご確認ください。</t>
    <rPh sb="0" eb="2">
      <t>テンプ</t>
    </rPh>
    <rPh sb="3" eb="5">
      <t>ヒツヨウ</t>
    </rPh>
    <rPh sb="6" eb="7">
      <t>イナ</t>
    </rPh>
    <rPh sb="14" eb="16">
      <t>カクニン</t>
    </rPh>
    <phoneticPr fontId="4"/>
  </si>
  <si>
    <r>
      <rPr>
        <sz val="10"/>
        <color rgb="FF000080"/>
        <rFont val="BIZ UDPゴシック"/>
        <family val="3"/>
        <charset val="128"/>
      </rPr>
      <t>熊本市地図情報サービス「屋外広告物規制地域区分」では、6つの地域が色分け表示されますが、</t>
    </r>
    <r>
      <rPr>
        <sz val="10"/>
        <color rgb="FFFF0000"/>
        <rFont val="BIZ UDPゴシック"/>
        <family val="3"/>
        <charset val="128"/>
      </rPr>
      <t>無色の部分は第二種許可地域です。規制のない地域ではありません</t>
    </r>
    <r>
      <rPr>
        <sz val="10"/>
        <color rgb="FF000080"/>
        <rFont val="BIZ UDPゴシック"/>
        <family val="3"/>
        <charset val="128"/>
      </rPr>
      <t>のでご注意ください。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</si>
</sst>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000_);[Red]\(0.0000\)"/>
    <numFmt numFmtId="178" formatCode="[$]ggg\ e\ &quot;年&quot;\ m\ &quot;月&quot;\ d\ &quot;日&quot;;@" x16r2:formatCode16="[$-ja-JP-x-gannen]ggg\ e\ &quot;年&quot;\ m\ &quot;月&quot;\ d\ &quot;日&quot;;@"/>
    <numFmt numFmtId="179" formatCode="[&lt;=999]000;[&lt;=9999]000\-00;000\-0000"/>
    <numFmt numFmtId="180" formatCode="0.00_);[Red]\(0.00\)"/>
    <numFmt numFmtId="181" formatCode="0.00000_);[Red]\(0.00000\)"/>
    <numFmt numFmtId="182" formatCode="&quot;～&quot;\ 0.0_);[Red]\(0.0\)"/>
    <numFmt numFmtId="183" formatCode="&quot;～&quot;\ 0_);[Red]\(0.0\)"/>
    <numFmt numFmtId="184" formatCode="0.00\ &quot;㎡&quot;"/>
    <numFmt numFmtId="185" formatCode="&quot;¥&quot;\ #,##0_);[Red]\(&quot;¥&quot;#,##0\)"/>
  </numFmts>
  <fonts count="78">
    <font>
      <sz val="11"/>
      <color theme="1"/>
      <name val="BIZ UDPゴシック"/>
      <family val="2"/>
      <charset val="128"/>
    </font>
    <font>
      <sz val="11"/>
      <color theme="1"/>
      <name val="BIZ UDPゴシック"/>
      <family val="2"/>
      <charset val="128"/>
    </font>
    <font>
      <sz val="11"/>
      <color rgb="FFFF0000"/>
      <name val="BIZ UDPゴシック"/>
      <family val="2"/>
      <charset val="128"/>
    </font>
    <font>
      <sz val="9"/>
      <color rgb="FF000000"/>
      <name val="Meiryo UI"/>
      <family val="3"/>
      <charset val="128"/>
    </font>
    <font>
      <sz val="6"/>
      <name val="BIZ UDPゴシック"/>
      <family val="2"/>
      <charset val="128"/>
    </font>
    <font>
      <sz val="11"/>
      <color theme="1"/>
      <name val="BIZ UDPゴシック"/>
      <family val="3"/>
      <charset val="128"/>
    </font>
    <font>
      <b/>
      <sz val="14"/>
      <color theme="1"/>
      <name val="HG丸ｺﾞｼｯｸB"/>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6"/>
      <name val="游ゴシック"/>
      <family val="2"/>
      <charset val="128"/>
      <scheme val="minor"/>
    </font>
    <font>
      <sz val="11"/>
      <color theme="1"/>
      <name val="Times New Roman"/>
      <family val="1"/>
    </font>
    <font>
      <sz val="12"/>
      <color theme="1"/>
      <name val="Times New Roman"/>
      <family val="1"/>
    </font>
    <font>
      <sz val="8"/>
      <color theme="1"/>
      <name val="BIZ UDPゴシック"/>
      <family val="3"/>
      <charset val="128"/>
    </font>
    <font>
      <b/>
      <sz val="9"/>
      <color indexed="81"/>
      <name val="MS P ゴシック"/>
      <family val="3"/>
      <charset val="128"/>
    </font>
    <font>
      <sz val="9"/>
      <color indexed="81"/>
      <name val="MS P ゴシック"/>
      <family val="3"/>
      <charset val="128"/>
    </font>
    <font>
      <sz val="11"/>
      <color theme="0"/>
      <name val="Times New Roman"/>
      <family val="1"/>
    </font>
    <font>
      <sz val="9"/>
      <color theme="0"/>
      <name val="BIZ UDP明朝 Medium"/>
      <family val="1"/>
      <charset val="128"/>
    </font>
    <font>
      <sz val="11"/>
      <color theme="0"/>
      <name val="BIZ UDPゴシック"/>
      <family val="3"/>
      <charset val="128"/>
    </font>
    <font>
      <sz val="6"/>
      <color theme="1"/>
      <name val="BIZ UDPゴシック"/>
      <family val="3"/>
      <charset val="128"/>
    </font>
    <font>
      <b/>
      <sz val="10"/>
      <color theme="1"/>
      <name val="BIZ UDPゴシック"/>
      <family val="3"/>
      <charset val="128"/>
    </font>
    <font>
      <b/>
      <sz val="9"/>
      <color theme="1"/>
      <name val="BIZ UDPゴシック"/>
      <family val="3"/>
      <charset val="128"/>
    </font>
    <font>
      <sz val="8"/>
      <color indexed="81"/>
      <name val="MS P ゴシック"/>
      <family val="3"/>
      <charset val="128"/>
    </font>
    <font>
      <b/>
      <sz val="11"/>
      <name val="BIZ UDPゴシック"/>
      <family val="3"/>
      <charset val="128"/>
    </font>
    <font>
      <b/>
      <sz val="7"/>
      <color rgb="FF000000"/>
      <name val="BIZ UDPゴシック"/>
      <family val="3"/>
      <charset val="128"/>
    </font>
    <font>
      <sz val="10"/>
      <color rgb="FFD00000"/>
      <name val="BIZ UDPゴシック"/>
      <family val="3"/>
      <charset val="128"/>
    </font>
    <font>
      <b/>
      <sz val="11"/>
      <color theme="1"/>
      <name val="BIZ UDPゴシック"/>
      <family val="3"/>
      <charset val="128"/>
    </font>
    <font>
      <b/>
      <sz val="9"/>
      <color rgb="FF24292E"/>
      <name val="BIZ UDPゴシック"/>
      <family val="3"/>
      <charset val="128"/>
    </font>
    <font>
      <b/>
      <sz val="11"/>
      <color rgb="FF24292E"/>
      <name val="BIZ UDPゴシック"/>
      <family val="3"/>
      <charset val="128"/>
    </font>
    <font>
      <sz val="9"/>
      <color rgb="FF24292E"/>
      <name val="BIZ UDPゴシック"/>
      <family val="3"/>
      <charset val="128"/>
    </font>
    <font>
      <b/>
      <sz val="9"/>
      <color rgb="FF000000"/>
      <name val="BIZ UDPゴシック"/>
      <family val="3"/>
      <charset val="128"/>
    </font>
    <font>
      <sz val="9"/>
      <name val="BIZ UDPゴシック"/>
      <family val="3"/>
      <charset val="128"/>
    </font>
    <font>
      <b/>
      <sz val="10"/>
      <color rgb="FF24292E"/>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1"/>
      <color rgb="FFD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10"/>
      <color rgb="FFC00000"/>
      <name val="BIZ UDPゴシック"/>
      <family val="3"/>
      <charset val="128"/>
    </font>
    <font>
      <sz val="11"/>
      <color rgb="FFC00000"/>
      <name val="BIZ UDPゴシック"/>
      <family val="3"/>
      <charset val="128"/>
    </font>
    <font>
      <b/>
      <sz val="10"/>
      <color rgb="FFC00000"/>
      <name val="BIZ UDPゴシック"/>
      <family val="3"/>
      <charset val="128"/>
    </font>
    <font>
      <b/>
      <sz val="11"/>
      <color rgb="FFFF0000"/>
      <name val="BIZ UDPゴシック"/>
      <family val="3"/>
      <charset val="128"/>
    </font>
    <font>
      <sz val="8"/>
      <color theme="9" tint="-0.499984740745262"/>
      <name val="BIZ UDPゴシック"/>
      <family val="3"/>
      <charset val="128"/>
    </font>
    <font>
      <b/>
      <u/>
      <sz val="9"/>
      <color rgb="FF002060"/>
      <name val="BIZ UDPゴシック"/>
      <family val="2"/>
      <charset val="128"/>
    </font>
    <font>
      <b/>
      <sz val="12"/>
      <color rgb="FF000080"/>
      <name val="BIZ UDPゴシック"/>
      <family val="3"/>
      <charset val="128"/>
    </font>
    <font>
      <sz val="10"/>
      <color rgb="FF000080"/>
      <name val="BIZ UDPゴシック"/>
      <family val="2"/>
      <charset val="128"/>
    </font>
    <font>
      <b/>
      <sz val="10"/>
      <color rgb="FF000080"/>
      <name val="BIZ UDPゴシック"/>
      <family val="3"/>
      <charset val="128"/>
    </font>
    <font>
      <sz val="11"/>
      <name val="Times New Roman"/>
      <family val="1"/>
    </font>
    <font>
      <sz val="9"/>
      <name val="BIZ UDP明朝 Medium"/>
      <family val="1"/>
      <charset val="128"/>
    </font>
    <font>
      <sz val="8"/>
      <color theme="1"/>
      <name val="BIZ UDPゴシック"/>
      <family val="2"/>
      <charset val="128"/>
    </font>
    <font>
      <b/>
      <sz val="12"/>
      <color rgb="FFFF0000"/>
      <name val="BIZ UDPゴシック"/>
      <family val="3"/>
      <charset val="128"/>
    </font>
    <font>
      <b/>
      <sz val="12"/>
      <color theme="1"/>
      <name val="BIZ UDPゴシック"/>
      <family val="3"/>
      <charset val="128"/>
    </font>
    <font>
      <sz val="1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sz val="9.5"/>
      <color rgb="FF000080"/>
      <name val="BIZ UDPゴシック"/>
      <family val="3"/>
      <charset val="128"/>
    </font>
    <font>
      <b/>
      <sz val="9.5"/>
      <color rgb="FF000080"/>
      <name val="BIZ UDPゴシック"/>
      <family val="3"/>
      <charset val="128"/>
    </font>
    <font>
      <b/>
      <sz val="9"/>
      <name val="BIZ UDPゴシック"/>
      <family val="3"/>
      <charset val="128"/>
    </font>
    <font>
      <sz val="6"/>
      <name val="游ゴシック"/>
      <family val="3"/>
      <charset val="128"/>
      <scheme val="minor"/>
    </font>
    <font>
      <b/>
      <sz val="12"/>
      <color rgb="FFC00000"/>
      <name val="BIZ UDPゴシック"/>
      <family val="3"/>
      <charset val="128"/>
    </font>
    <font>
      <sz val="10"/>
      <color rgb="FF0070C0"/>
      <name val="BIZ UDPゴシック"/>
      <family val="3"/>
      <charset val="128"/>
    </font>
    <font>
      <sz val="9"/>
      <color theme="0"/>
      <name val="Times New Roman"/>
      <family val="1"/>
    </font>
    <font>
      <b/>
      <u/>
      <sz val="9"/>
      <color rgb="FFC00000"/>
      <name val="BIZ UDPゴシック"/>
      <family val="2"/>
      <charset val="128"/>
    </font>
    <font>
      <b/>
      <u/>
      <sz val="10"/>
      <color rgb="FF002060"/>
      <name val="BIZ UDPゴシック"/>
      <family val="3"/>
      <charset val="128"/>
    </font>
    <font>
      <sz val="6"/>
      <color theme="1"/>
      <name val="Segoe UI Symbol"/>
      <family val="3"/>
    </font>
    <font>
      <sz val="11"/>
      <color rgb="FFFF0000"/>
      <name val="BIZ UDP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C000"/>
        <bgColor indexed="64"/>
      </patternFill>
    </fill>
  </fills>
  <borders count="37">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style="thin">
        <color auto="1"/>
      </left>
      <right/>
      <top/>
      <bottom/>
      <diagonal/>
    </border>
    <border>
      <left style="medium">
        <color rgb="FFDFE2E5"/>
      </left>
      <right style="medium">
        <color rgb="FFDFE2E5"/>
      </right>
      <top style="medium">
        <color rgb="FFDFE2E5"/>
      </top>
      <bottom style="medium">
        <color rgb="FFDFE2E5"/>
      </bottom>
      <diagonal/>
    </border>
    <border>
      <left style="medium">
        <color rgb="FFDFE2E5"/>
      </left>
      <right style="medium">
        <color rgb="FFDFE2E5"/>
      </right>
      <top style="medium">
        <color rgb="FFDFE2E5"/>
      </top>
      <bottom/>
      <diagonal/>
    </border>
    <border>
      <left style="medium">
        <color rgb="FFDFE2E5"/>
      </left>
      <right style="medium">
        <color rgb="FFDFE2E5"/>
      </right>
      <top/>
      <bottom/>
      <diagonal/>
    </border>
    <border>
      <left style="medium">
        <color rgb="FFDFE2E5"/>
      </left>
      <right style="medium">
        <color rgb="FFDFE2E5"/>
      </right>
      <top/>
      <bottom style="medium">
        <color rgb="FFDFE2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style="thick">
        <color auto="1"/>
      </top>
      <bottom style="thin">
        <color auto="1"/>
      </bottom>
      <diagonal/>
    </border>
    <border>
      <left style="thin">
        <color indexed="64"/>
      </left>
      <right style="thin">
        <color indexed="64"/>
      </right>
      <top/>
      <bottom/>
      <diagonal/>
    </border>
    <border>
      <left/>
      <right style="thick">
        <color auto="1"/>
      </right>
      <top/>
      <bottom style="thin">
        <color auto="1"/>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medium">
        <color auto="1"/>
      </top>
      <bottom/>
      <diagonal/>
    </border>
    <border>
      <left style="hair">
        <color auto="1"/>
      </left>
      <right/>
      <top/>
      <bottom style="medium">
        <color auto="1"/>
      </bottom>
      <diagonal/>
    </border>
    <border>
      <left/>
      <right/>
      <top/>
      <bottom style="medium">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cellStyleXfs>
  <cellXfs count="295">
    <xf numFmtId="0" fontId="0" fillId="0" borderId="0" xfId="0">
      <alignment vertical="center"/>
    </xf>
    <xf numFmtId="0" fontId="5" fillId="0" borderId="0" xfId="0" applyFont="1" applyAlignment="1">
      <alignment horizontal="center" vertical="center" shrinkToFit="1"/>
    </xf>
    <xf numFmtId="0" fontId="6" fillId="0" borderId="0" xfId="0" applyFont="1">
      <alignment vertical="center"/>
    </xf>
    <xf numFmtId="0" fontId="8" fillId="0" borderId="0" xfId="0" applyFont="1" applyAlignment="1">
      <alignment vertical="center" shrinkToFit="1"/>
    </xf>
    <xf numFmtId="0" fontId="8" fillId="0" borderId="0" xfId="0" applyFont="1">
      <alignment vertical="center"/>
    </xf>
    <xf numFmtId="176" fontId="8" fillId="0" borderId="0" xfId="0" applyNumberFormat="1" applyFont="1">
      <alignment vertical="center"/>
    </xf>
    <xf numFmtId="177" fontId="8" fillId="0" borderId="0" xfId="0" applyNumberFormat="1" applyFont="1">
      <alignment vertical="center"/>
    </xf>
    <xf numFmtId="0" fontId="5" fillId="0" borderId="0" xfId="0" applyFont="1" applyAlignment="1">
      <alignment vertical="center" shrinkToFit="1"/>
    </xf>
    <xf numFmtId="0" fontId="5" fillId="0" borderId="0" xfId="0" applyFont="1">
      <alignment vertical="center"/>
    </xf>
    <xf numFmtId="176" fontId="0" fillId="0" borderId="0" xfId="0" applyNumberFormat="1">
      <alignment vertical="center"/>
    </xf>
    <xf numFmtId="177" fontId="0" fillId="0" borderId="0" xfId="0" applyNumberFormat="1">
      <alignment vertical="center"/>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176" fontId="13"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180" fontId="5" fillId="0" borderId="0" xfId="0" applyNumberFormat="1" applyFont="1">
      <alignment vertical="center"/>
    </xf>
    <xf numFmtId="181" fontId="5" fillId="0" borderId="0" xfId="0" applyNumberFormat="1" applyFont="1">
      <alignment vertical="center"/>
    </xf>
    <xf numFmtId="0" fontId="17" fillId="2" borderId="0" xfId="0" applyFont="1" applyFill="1">
      <alignment vertical="center"/>
    </xf>
    <xf numFmtId="182" fontId="17" fillId="2" borderId="0" xfId="0" applyNumberFormat="1" applyFont="1" applyFill="1">
      <alignment vertical="center"/>
    </xf>
    <xf numFmtId="182" fontId="5" fillId="2" borderId="0" xfId="0" applyNumberFormat="1" applyFont="1" applyFill="1">
      <alignment vertical="center"/>
    </xf>
    <xf numFmtId="38" fontId="18" fillId="2" borderId="0" xfId="1" applyFont="1" applyFill="1">
      <alignment vertical="center"/>
    </xf>
    <xf numFmtId="49" fontId="10" fillId="3" borderId="0" xfId="0" applyNumberFormat="1" applyFont="1" applyFill="1" applyAlignment="1">
      <alignment horizontal="right" vertical="center"/>
    </xf>
    <xf numFmtId="181" fontId="0" fillId="3" borderId="0" xfId="0" applyNumberFormat="1" applyFill="1">
      <alignment vertical="center"/>
    </xf>
    <xf numFmtId="181" fontId="13" fillId="3" borderId="0" xfId="0" applyNumberFormat="1" applyFont="1" applyFill="1">
      <alignment vertical="center"/>
    </xf>
    <xf numFmtId="0" fontId="0" fillId="2" borderId="0" xfId="0" applyFill="1">
      <alignment vertical="center"/>
    </xf>
    <xf numFmtId="183" fontId="17" fillId="2" borderId="0" xfId="0" applyNumberFormat="1" applyFont="1" applyFill="1">
      <alignment vertical="center"/>
    </xf>
    <xf numFmtId="181" fontId="0" fillId="0" borderId="0" xfId="0" applyNumberFormat="1">
      <alignment vertical="center"/>
    </xf>
    <xf numFmtId="183" fontId="5" fillId="2" borderId="0" xfId="0" applyNumberFormat="1" applyFont="1" applyFill="1">
      <alignment vertical="center"/>
    </xf>
    <xf numFmtId="0" fontId="5" fillId="2" borderId="0" xfId="0" quotePrefix="1" applyFont="1" applyFill="1" applyAlignment="1">
      <alignment horizontal="right" vertical="center"/>
    </xf>
    <xf numFmtId="0" fontId="18" fillId="0" borderId="0" xfId="0" quotePrefix="1" applyFont="1" applyAlignment="1">
      <alignment horizontal="right" vertical="center"/>
    </xf>
    <xf numFmtId="180" fontId="10" fillId="3" borderId="0" xfId="0" applyNumberFormat="1" applyFont="1" applyFill="1">
      <alignment vertical="center"/>
    </xf>
    <xf numFmtId="0" fontId="0" fillId="0" borderId="0" xfId="0" applyAlignment="1">
      <alignment vertical="center" shrinkToFit="1"/>
    </xf>
    <xf numFmtId="0" fontId="14" fillId="0" borderId="4" xfId="0" applyFont="1" applyBorder="1" applyAlignment="1">
      <alignment vertical="center" shrinkToFit="1"/>
    </xf>
    <xf numFmtId="0" fontId="0" fillId="0" borderId="15" xfId="0" applyBorder="1">
      <alignment vertical="center"/>
    </xf>
    <xf numFmtId="0" fontId="0" fillId="3" borderId="0" xfId="0" applyFill="1">
      <alignment vertical="center"/>
    </xf>
    <xf numFmtId="176" fontId="0" fillId="3" borderId="0" xfId="0" applyNumberFormat="1" applyFill="1">
      <alignment vertical="center"/>
    </xf>
    <xf numFmtId="177" fontId="0" fillId="3" borderId="0" xfId="0" applyNumberFormat="1" applyFill="1">
      <alignment vertical="center"/>
    </xf>
    <xf numFmtId="0" fontId="2" fillId="0" borderId="0" xfId="0" applyFont="1">
      <alignment vertical="center"/>
    </xf>
    <xf numFmtId="0" fontId="23" fillId="0" borderId="0" xfId="0" applyFont="1" applyAlignment="1">
      <alignment vertical="center" shrinkToFit="1"/>
    </xf>
    <xf numFmtId="0" fontId="24" fillId="0" borderId="0" xfId="0" applyFont="1" applyAlignment="1">
      <alignment vertical="center" shrinkToFit="1"/>
    </xf>
    <xf numFmtId="0" fontId="0" fillId="0" borderId="0" xfId="0" applyAlignment="1">
      <alignment horizontal="center" vertical="center" shrinkToFit="1"/>
    </xf>
    <xf numFmtId="2" fontId="17" fillId="0" borderId="11" xfId="0" applyNumberFormat="1" applyFont="1" applyBorder="1" applyAlignment="1">
      <alignment horizontal="center" vertical="center" shrinkToFit="1"/>
    </xf>
    <xf numFmtId="0" fontId="0" fillId="0" borderId="15" xfId="0" applyBorder="1" applyAlignment="1">
      <alignment horizontal="center" vertical="center"/>
    </xf>
    <xf numFmtId="0" fontId="10" fillId="0" borderId="0" xfId="0" applyFont="1" applyAlignment="1">
      <alignment horizontal="distributed" vertical="center" shrinkToFit="1"/>
    </xf>
    <xf numFmtId="0" fontId="10" fillId="0" borderId="0" xfId="0" applyFont="1" applyAlignment="1">
      <alignment horizontal="distributed" vertical="center" wrapText="1" shrinkToFit="1"/>
    </xf>
    <xf numFmtId="0" fontId="10" fillId="0" borderId="0" xfId="0" applyFont="1" applyAlignment="1">
      <alignment horizontal="distributed" vertical="center" indent="1" shrinkToFit="1"/>
    </xf>
    <xf numFmtId="0" fontId="10" fillId="0" borderId="1" xfId="0" applyFont="1" applyBorder="1">
      <alignment vertical="center"/>
    </xf>
    <xf numFmtId="0" fontId="10" fillId="0" borderId="2" xfId="0" applyFont="1" applyBorder="1">
      <alignment vertical="center"/>
    </xf>
    <xf numFmtId="0" fontId="10" fillId="0" borderId="25" xfId="0" applyFont="1" applyBorder="1">
      <alignment vertical="center"/>
    </xf>
    <xf numFmtId="0" fontId="10" fillId="0" borderId="26" xfId="0" applyFont="1" applyBorder="1">
      <alignment vertical="center"/>
    </xf>
    <xf numFmtId="0" fontId="0" fillId="0" borderId="11" xfId="0" applyBorder="1" applyAlignment="1">
      <alignment horizontal="center" vertical="center" shrinkToFit="1"/>
    </xf>
    <xf numFmtId="0" fontId="0" fillId="0" borderId="11" xfId="0" applyBorder="1" applyAlignment="1">
      <alignment horizontal="center" vertical="center"/>
    </xf>
    <xf numFmtId="0" fontId="10" fillId="0" borderId="11" xfId="0" applyFont="1" applyBorder="1" applyAlignment="1">
      <alignment horizontal="center" vertical="center"/>
    </xf>
    <xf numFmtId="38" fontId="22" fillId="0" borderId="11" xfId="1" applyFont="1" applyFill="1" applyBorder="1" applyAlignment="1" applyProtection="1">
      <alignment horizontal="right" vertical="center" indent="1"/>
    </xf>
    <xf numFmtId="38" fontId="22" fillId="0" borderId="11" xfId="1" applyFont="1" applyBorder="1" applyAlignment="1" applyProtection="1">
      <alignment horizontal="right" vertical="center" indent="1"/>
    </xf>
    <xf numFmtId="185" fontId="22" fillId="0" borderId="11" xfId="1" applyNumberFormat="1" applyFont="1" applyBorder="1" applyAlignment="1">
      <alignment horizontal="right" vertical="center" indent="1" shrinkToFit="1"/>
    </xf>
    <xf numFmtId="0" fontId="9" fillId="0" borderId="6" xfId="0" applyFont="1" applyBorder="1" applyAlignment="1">
      <alignment horizontal="right" vertical="center" shrinkToFit="1"/>
    </xf>
    <xf numFmtId="38" fontId="22" fillId="0" borderId="11" xfId="1" applyFont="1" applyFill="1" applyBorder="1" applyAlignment="1">
      <alignment horizontal="right" vertical="center" indent="1"/>
    </xf>
    <xf numFmtId="0" fontId="13" fillId="0" borderId="11"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49" fontId="11" fillId="0" borderId="11" xfId="0" applyNumberFormat="1" applyFont="1" applyBorder="1" applyAlignment="1" applyProtection="1">
      <alignment horizontal="right" vertical="center" shrinkToFit="1"/>
      <protection locked="0"/>
    </xf>
    <xf numFmtId="0" fontId="11" fillId="0" borderId="11"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2" xfId="0" applyFont="1" applyBorder="1" applyAlignment="1">
      <alignment horizontal="center" vertical="center"/>
    </xf>
    <xf numFmtId="0" fontId="0" fillId="0" borderId="12" xfId="0" applyBorder="1">
      <alignment vertical="center"/>
    </xf>
    <xf numFmtId="0" fontId="9" fillId="0" borderId="4" xfId="0" applyFont="1" applyBorder="1" applyAlignment="1">
      <alignment horizontal="right" vertical="center" shrinkToFit="1"/>
    </xf>
    <xf numFmtId="185" fontId="22" fillId="0" borderId="11" xfId="1" applyNumberFormat="1" applyFont="1" applyBorder="1" applyAlignment="1" applyProtection="1">
      <alignment horizontal="right" vertical="center" indent="1" shrinkToFit="1"/>
    </xf>
    <xf numFmtId="0" fontId="9" fillId="0" borderId="11" xfId="0" applyFont="1" applyBorder="1" applyAlignment="1" applyProtection="1">
      <alignment horizontal="center" vertical="center" shrinkToFit="1"/>
      <protection locked="0"/>
    </xf>
    <xf numFmtId="0" fontId="13" fillId="0" borderId="4" xfId="0" applyFont="1" applyBorder="1" applyAlignment="1">
      <alignment vertical="center" shrinkToFi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55" fillId="5" borderId="30" xfId="2" applyFill="1" applyBorder="1" applyAlignment="1" applyProtection="1">
      <alignment vertical="center" shrinkToFit="1"/>
    </xf>
    <xf numFmtId="0" fontId="9" fillId="0" borderId="0" xfId="0" applyFont="1">
      <alignment vertical="center"/>
    </xf>
    <xf numFmtId="0" fontId="0" fillId="0" borderId="0" xfId="0" applyAlignment="1">
      <alignment horizontal="center" vertical="center"/>
    </xf>
    <xf numFmtId="0" fontId="26" fillId="0" borderId="0" xfId="0" applyFont="1">
      <alignment vertical="center"/>
    </xf>
    <xf numFmtId="0" fontId="54" fillId="0" borderId="0" xfId="0" applyFont="1" applyAlignment="1">
      <alignment horizontal="center" vertical="center" wrapText="1" shrinkToFit="1"/>
    </xf>
    <xf numFmtId="0" fontId="55" fillId="0" borderId="0" xfId="2" applyAlignment="1">
      <alignment vertical="center" shrinkToFit="1"/>
    </xf>
    <xf numFmtId="0" fontId="37" fillId="0" borderId="0" xfId="0" applyFont="1" applyAlignment="1">
      <alignment vertical="center" shrinkToFit="1"/>
    </xf>
    <xf numFmtId="0" fontId="55" fillId="0" borderId="0" xfId="2" applyAlignment="1">
      <alignment horizontal="left" vertical="center" shrinkToFit="1"/>
    </xf>
    <xf numFmtId="0" fontId="29" fillId="5" borderId="0" xfId="0" applyFont="1" applyFill="1">
      <alignment vertical="center"/>
    </xf>
    <xf numFmtId="0" fontId="0" fillId="5" borderId="0" xfId="0" applyFill="1">
      <alignment vertical="center"/>
    </xf>
    <xf numFmtId="0" fontId="29" fillId="0" borderId="0" xfId="0" applyFont="1">
      <alignment vertical="center"/>
    </xf>
    <xf numFmtId="0" fontId="40" fillId="0" borderId="0" xfId="0" applyFont="1" applyAlignment="1">
      <alignment horizontal="center" vertical="center"/>
    </xf>
    <xf numFmtId="0" fontId="44" fillId="0" borderId="0" xfId="0" applyFont="1">
      <alignment vertical="center"/>
    </xf>
    <xf numFmtId="0" fontId="13" fillId="0" borderId="0" xfId="0" applyFont="1">
      <alignment vertical="center"/>
    </xf>
    <xf numFmtId="0" fontId="42" fillId="0" borderId="0" xfId="0" applyFont="1" applyAlignment="1">
      <alignment horizontal="center" vertical="center"/>
    </xf>
    <xf numFmtId="0" fontId="47" fillId="0" borderId="0" xfId="0" applyFont="1">
      <alignment vertical="center"/>
    </xf>
    <xf numFmtId="0" fontId="9" fillId="5" borderId="0" xfId="0" applyFont="1" applyFill="1">
      <alignment vertical="center"/>
    </xf>
    <xf numFmtId="0" fontId="32" fillId="5" borderId="0" xfId="0" applyFont="1" applyFill="1">
      <alignment vertical="center"/>
    </xf>
    <xf numFmtId="0" fontId="13" fillId="5" borderId="0" xfId="0" applyFont="1" applyFill="1">
      <alignment vertical="center"/>
    </xf>
    <xf numFmtId="0" fontId="47" fillId="5" borderId="0" xfId="0" applyFont="1" applyFill="1">
      <alignment vertical="center"/>
    </xf>
    <xf numFmtId="0" fontId="41" fillId="0" borderId="0" xfId="0" applyFont="1">
      <alignment vertical="center"/>
    </xf>
    <xf numFmtId="0" fontId="39" fillId="0" borderId="0" xfId="0" applyFont="1">
      <alignment vertical="center"/>
    </xf>
    <xf numFmtId="0" fontId="30" fillId="0" borderId="0" xfId="0" applyFont="1">
      <alignment vertical="center"/>
    </xf>
    <xf numFmtId="0" fontId="43" fillId="0" borderId="0" xfId="0" applyFont="1">
      <alignment vertical="center"/>
    </xf>
    <xf numFmtId="0" fontId="38" fillId="0" borderId="16" xfId="0" applyFont="1" applyBorder="1" applyAlignment="1">
      <alignment horizontal="center" vertical="center"/>
    </xf>
    <xf numFmtId="0" fontId="33" fillId="0" borderId="0" xfId="0" applyFont="1">
      <alignment vertical="center"/>
    </xf>
    <xf numFmtId="0" fontId="38" fillId="0" borderId="0" xfId="0" applyFont="1">
      <alignment vertical="center"/>
    </xf>
    <xf numFmtId="0" fontId="36" fillId="0" borderId="0" xfId="0" applyFont="1">
      <alignment vertical="center"/>
    </xf>
    <xf numFmtId="0" fontId="45" fillId="0" borderId="0" xfId="0" applyFont="1">
      <alignment vertical="center"/>
    </xf>
    <xf numFmtId="0" fontId="35" fillId="4" borderId="16" xfId="0" applyFont="1" applyFill="1" applyBorder="1">
      <alignment vertical="center"/>
    </xf>
    <xf numFmtId="0" fontId="38" fillId="4" borderId="16" xfId="0" applyFont="1" applyFill="1" applyBorder="1" applyAlignment="1">
      <alignment horizontal="center" vertical="center"/>
    </xf>
    <xf numFmtId="0" fontId="35" fillId="0" borderId="17" xfId="0" applyFont="1" applyBorder="1">
      <alignment vertical="center"/>
    </xf>
    <xf numFmtId="0" fontId="39" fillId="0" borderId="17" xfId="0" applyFont="1" applyBorder="1">
      <alignment vertical="center"/>
    </xf>
    <xf numFmtId="0" fontId="39" fillId="0" borderId="18" xfId="0" applyFont="1" applyBorder="1">
      <alignment vertical="center"/>
    </xf>
    <xf numFmtId="0" fontId="34" fillId="0" borderId="0" xfId="0" applyFont="1">
      <alignment vertical="center"/>
    </xf>
    <xf numFmtId="0" fontId="31" fillId="0" borderId="19" xfId="0" applyFont="1" applyBorder="1">
      <alignment vertical="center"/>
    </xf>
    <xf numFmtId="0" fontId="37" fillId="0" borderId="0" xfId="0" applyFont="1">
      <alignment vertical="center"/>
    </xf>
    <xf numFmtId="0" fontId="46" fillId="0" borderId="19" xfId="0" applyFont="1" applyBorder="1">
      <alignment vertical="center"/>
    </xf>
    <xf numFmtId="0" fontId="31" fillId="0" borderId="0" xfId="0" applyFont="1">
      <alignment vertical="center"/>
    </xf>
    <xf numFmtId="0" fontId="38" fillId="0" borderId="0" xfId="0" applyFont="1" applyAlignment="1">
      <alignment horizontal="center" vertical="center"/>
    </xf>
    <xf numFmtId="0" fontId="48" fillId="0" borderId="0" xfId="0" applyFont="1">
      <alignment vertical="center"/>
    </xf>
    <xf numFmtId="0" fontId="32" fillId="0" borderId="0" xfId="0" applyFont="1">
      <alignment vertical="center"/>
    </xf>
    <xf numFmtId="0" fontId="32" fillId="5" borderId="0" xfId="0" applyFont="1" applyFill="1" applyAlignment="1">
      <alignment horizontal="center" vertical="center"/>
    </xf>
    <xf numFmtId="0" fontId="10" fillId="0" borderId="11" xfId="0" applyFont="1" applyBorder="1" applyAlignment="1">
      <alignment horizontal="center" vertical="center" shrinkToFit="1"/>
    </xf>
    <xf numFmtId="0" fontId="53" fillId="0" borderId="0" xfId="0" applyFont="1">
      <alignment vertical="center"/>
    </xf>
    <xf numFmtId="0" fontId="56" fillId="0" borderId="0" xfId="0" applyFont="1">
      <alignment vertical="center"/>
    </xf>
    <xf numFmtId="0" fontId="57" fillId="0" borderId="0" xfId="0" applyFont="1">
      <alignment vertical="center"/>
    </xf>
    <xf numFmtId="0" fontId="60" fillId="0" borderId="0" xfId="0" applyFont="1" applyAlignment="1">
      <alignment vertical="center" shrinkToFit="1"/>
    </xf>
    <xf numFmtId="0" fontId="55" fillId="0" borderId="0" xfId="2">
      <alignment vertical="center"/>
    </xf>
    <xf numFmtId="0" fontId="19" fillId="0" borderId="0" xfId="0" applyFont="1" applyAlignment="1">
      <alignment horizontal="distributed" vertical="center"/>
    </xf>
    <xf numFmtId="0" fontId="19" fillId="0" borderId="0" xfId="0" applyFont="1" applyAlignment="1">
      <alignment horizontal="distributed" vertical="center" indent="1"/>
    </xf>
    <xf numFmtId="0" fontId="19" fillId="0" borderId="15" xfId="0" applyFont="1" applyBorder="1" applyAlignment="1">
      <alignment horizontal="distributed" vertical="center"/>
    </xf>
    <xf numFmtId="0" fontId="61" fillId="0" borderId="0" xfId="0" applyFont="1" applyAlignment="1">
      <alignment horizontal="right" vertical="center"/>
    </xf>
    <xf numFmtId="176" fontId="14" fillId="0" borderId="0" xfId="0" applyNumberFormat="1" applyFont="1">
      <alignment vertical="center"/>
    </xf>
    <xf numFmtId="0" fontId="10" fillId="0" borderId="15" xfId="0" applyFont="1" applyBorder="1" applyAlignment="1">
      <alignment horizontal="center" vertical="center"/>
    </xf>
    <xf numFmtId="0" fontId="13" fillId="0" borderId="0" xfId="0" applyFont="1" applyAlignment="1">
      <alignment vertical="center" wrapText="1"/>
    </xf>
    <xf numFmtId="0" fontId="35" fillId="0" borderId="0" xfId="0" applyFont="1">
      <alignment vertical="center"/>
    </xf>
    <xf numFmtId="0" fontId="15" fillId="0" borderId="10" xfId="0" applyFont="1" applyBorder="1" applyAlignment="1">
      <alignment horizontal="center" vertical="center"/>
    </xf>
    <xf numFmtId="2" fontId="59" fillId="0" borderId="11" xfId="0" applyNumberFormat="1" applyFont="1" applyBorder="1" applyAlignment="1">
      <alignment horizontal="center" vertical="center" shrinkToFit="1"/>
    </xf>
    <xf numFmtId="0" fontId="10" fillId="0" borderId="10" xfId="0" applyFont="1" applyBorder="1" applyAlignment="1" applyProtection="1">
      <alignment horizontal="center" vertical="center"/>
      <protection locked="0"/>
    </xf>
    <xf numFmtId="0" fontId="40" fillId="0" borderId="0" xfId="0" applyFont="1">
      <alignment vertical="center"/>
    </xf>
    <xf numFmtId="0" fontId="64" fillId="0" borderId="0" xfId="0" applyFont="1" applyAlignment="1" applyProtection="1">
      <alignment horizontal="center" vertical="center" shrinkToFit="1"/>
      <protection locked="0"/>
    </xf>
    <xf numFmtId="0" fontId="19" fillId="0" borderId="15" xfId="0" applyFont="1" applyBorder="1" applyAlignment="1">
      <alignment horizontal="distributed" vertical="center" shrinkToFit="1"/>
    </xf>
    <xf numFmtId="0" fontId="55" fillId="0" borderId="0" xfId="2" applyFill="1" applyBorder="1" applyAlignment="1" applyProtection="1">
      <alignment vertical="center" shrinkToFit="1"/>
    </xf>
    <xf numFmtId="0" fontId="67" fillId="0" borderId="0" xfId="0" applyFont="1">
      <alignment vertical="center"/>
    </xf>
    <xf numFmtId="0" fontId="29" fillId="5" borderId="0" xfId="0" applyFont="1" applyFill="1" applyAlignment="1">
      <alignment horizontal="center" vertical="center"/>
    </xf>
    <xf numFmtId="56" fontId="5" fillId="6" borderId="34" xfId="0" applyNumberFormat="1" applyFont="1" applyFill="1" applyBorder="1" applyAlignment="1">
      <alignment horizontal="center" vertical="center" shrinkToFit="1"/>
    </xf>
    <xf numFmtId="56" fontId="64" fillId="0" borderId="34" xfId="0" applyNumberFormat="1" applyFont="1" applyBorder="1" applyAlignment="1">
      <alignment horizontal="center" vertical="center" shrinkToFit="1"/>
    </xf>
    <xf numFmtId="56" fontId="5" fillId="6" borderId="34" xfId="0" applyNumberFormat="1" applyFont="1" applyFill="1" applyBorder="1" applyAlignment="1">
      <alignment horizontal="center" vertical="center" wrapText="1" shrinkToFit="1"/>
    </xf>
    <xf numFmtId="56" fontId="41" fillId="0" borderId="34" xfId="0" applyNumberFormat="1" applyFont="1" applyBorder="1" applyAlignment="1">
      <alignment horizontal="center" vertical="center" wrapText="1" shrinkToFit="1"/>
    </xf>
    <xf numFmtId="0" fontId="5" fillId="2" borderId="34"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5" fillId="0" borderId="0" xfId="0" applyFont="1" applyAlignment="1">
      <alignment horizontal="center" vertical="center"/>
    </xf>
    <xf numFmtId="56" fontId="5" fillId="0" borderId="0" xfId="0" applyNumberFormat="1" applyFont="1" applyAlignment="1">
      <alignment horizontal="center" vertical="center"/>
    </xf>
    <xf numFmtId="56" fontId="5" fillId="0" borderId="34" xfId="0" applyNumberFormat="1" applyFont="1" applyBorder="1" applyAlignment="1">
      <alignment horizontal="center" vertical="center" wrapText="1" shrinkToFit="1"/>
    </xf>
    <xf numFmtId="0" fontId="73" fillId="0" borderId="0" xfId="0" applyFont="1" applyAlignment="1">
      <alignment vertical="center" shrinkToFit="1"/>
    </xf>
    <xf numFmtId="0" fontId="63" fillId="7" borderId="0" xfId="0" applyFont="1" applyFill="1">
      <alignment vertical="center"/>
    </xf>
    <xf numFmtId="0" fontId="0" fillId="7" borderId="0" xfId="0" applyFill="1">
      <alignment vertical="center"/>
    </xf>
    <xf numFmtId="0" fontId="74" fillId="0" borderId="0" xfId="2" applyFont="1" applyAlignment="1">
      <alignment vertical="center" shrinkToFit="1"/>
    </xf>
    <xf numFmtId="0" fontId="0" fillId="0" borderId="15" xfId="0" applyBorder="1" applyProtection="1">
      <alignment vertical="center"/>
      <protection locked="0"/>
    </xf>
    <xf numFmtId="0" fontId="0" fillId="0" borderId="0" xfId="0">
      <alignment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10" fillId="0" borderId="3" xfId="0" applyFont="1" applyBorder="1" applyAlignment="1">
      <alignment horizontal="right" vertical="center" shrinkToFit="1"/>
    </xf>
    <xf numFmtId="0" fontId="10" fillId="0" borderId="31" xfId="0" applyFont="1" applyBorder="1" applyAlignment="1">
      <alignment horizontal="right" vertical="center" shrinkToFit="1"/>
    </xf>
    <xf numFmtId="0" fontId="63" fillId="0" borderId="32" xfId="0" applyFont="1" applyBorder="1" applyAlignment="1">
      <alignment horizontal="center" vertical="center"/>
    </xf>
    <xf numFmtId="0" fontId="63" fillId="0" borderId="33"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78" fontId="13" fillId="0" borderId="12" xfId="0" applyNumberFormat="1" applyFont="1" applyBorder="1" applyAlignment="1">
      <alignment horizontal="center" vertical="center" shrinkToFit="1"/>
    </xf>
    <xf numFmtId="178" fontId="13" fillId="0" borderId="4" xfId="0" applyNumberFormat="1" applyFont="1" applyBorder="1" applyAlignment="1">
      <alignment horizontal="center" vertical="center" shrinkToFit="1"/>
    </xf>
    <xf numFmtId="0" fontId="26" fillId="0" borderId="0" xfId="0" applyFont="1" applyAlignment="1">
      <alignment horizontal="left" vertical="center"/>
    </xf>
    <xf numFmtId="0" fontId="26" fillId="0" borderId="13" xfId="0" applyFont="1" applyBorder="1" applyAlignment="1">
      <alignment horizontal="left"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78" fontId="13" fillId="0" borderId="5" xfId="0" applyNumberFormat="1" applyFont="1" applyBorder="1" applyAlignment="1">
      <alignment horizontal="center" vertical="center" shrinkToFit="1"/>
    </xf>
    <xf numFmtId="0" fontId="14" fillId="0" borderId="20" xfId="0" applyFont="1" applyBorder="1" applyAlignment="1">
      <alignment horizontal="center" vertical="center"/>
    </xf>
    <xf numFmtId="0" fontId="10" fillId="0" borderId="21" xfId="0" applyFont="1" applyBorder="1" applyAlignment="1">
      <alignment horizontal="center" vertical="center"/>
    </xf>
    <xf numFmtId="0" fontId="13" fillId="0" borderId="13"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shrinkToFit="1"/>
      <protection locked="0"/>
    </xf>
    <xf numFmtId="0" fontId="41" fillId="0" borderId="12" xfId="0" applyFont="1" applyBorder="1" applyAlignment="1" applyProtection="1">
      <alignment horizontal="center" vertical="center" shrinkToFit="1"/>
      <protection locked="0"/>
    </xf>
    <xf numFmtId="0" fontId="41" fillId="0" borderId="5" xfId="0" applyFont="1" applyBorder="1" applyAlignment="1" applyProtection="1">
      <alignment horizontal="center" vertical="center" shrinkToFit="1"/>
      <protection locked="0"/>
    </xf>
    <xf numFmtId="0" fontId="41" fillId="0" borderId="4" xfId="0" applyFont="1" applyBorder="1" applyAlignment="1" applyProtection="1">
      <alignment horizontal="center" vertical="center" shrinkToFit="1"/>
      <protection locked="0"/>
    </xf>
    <xf numFmtId="0" fontId="26" fillId="0" borderId="10" xfId="0" applyFont="1" applyBorder="1" applyAlignment="1">
      <alignment horizontal="center" vertical="center" wrapText="1" shrinkToFit="1"/>
    </xf>
    <xf numFmtId="0" fontId="26" fillId="0" borderId="3" xfId="0" applyFont="1" applyBorder="1" applyAlignment="1">
      <alignment horizontal="center" vertical="center" shrinkToFit="1"/>
    </xf>
    <xf numFmtId="0" fontId="26" fillId="0" borderId="9" xfId="0" applyFont="1" applyBorder="1" applyAlignment="1">
      <alignment horizontal="center" vertical="center" shrinkToFit="1"/>
    </xf>
    <xf numFmtId="0" fontId="13" fillId="0" borderId="0" xfId="0" applyFont="1" applyAlignment="1" applyProtection="1">
      <alignment horizontal="left" vertical="center" shrinkToFit="1"/>
      <protection locked="0"/>
    </xf>
    <xf numFmtId="0" fontId="13" fillId="0" borderId="0" xfId="0" applyFont="1" applyAlignment="1" applyProtection="1">
      <alignment horizontal="left" vertical="center" wrapText="1"/>
      <protection locked="0"/>
    </xf>
    <xf numFmtId="0" fontId="10" fillId="0" borderId="20" xfId="0" applyFont="1" applyBorder="1" applyAlignment="1">
      <alignment horizontal="center" vertical="distributed" shrinkToFit="1"/>
    </xf>
    <xf numFmtId="0" fontId="10" fillId="0" borderId="21" xfId="0" applyFont="1" applyBorder="1" applyAlignment="1">
      <alignment horizontal="center" vertical="distributed" shrinkToFit="1"/>
    </xf>
    <xf numFmtId="0" fontId="5" fillId="0" borderId="12"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49" fontId="13" fillId="0" borderId="12" xfId="0" applyNumberFormat="1" applyFont="1" applyBorder="1" applyAlignment="1" applyProtection="1">
      <alignment horizontal="left" vertical="center" shrinkToFit="1"/>
      <protection locked="0"/>
    </xf>
    <xf numFmtId="49" fontId="13" fillId="0" borderId="4" xfId="0" applyNumberFormat="1" applyFont="1" applyBorder="1" applyAlignment="1" applyProtection="1">
      <alignment horizontal="left" vertical="center" shrinkToFit="1"/>
      <protection locked="0"/>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9" fillId="0" borderId="0" xfId="0" applyFont="1" applyAlignment="1">
      <alignment horizontal="center" vertical="center"/>
    </xf>
    <xf numFmtId="0" fontId="19" fillId="0" borderId="13" xfId="0" applyFont="1" applyBorder="1" applyAlignment="1">
      <alignment horizontal="center" vertical="center"/>
    </xf>
    <xf numFmtId="0" fontId="10" fillId="0" borderId="3" xfId="0" applyFont="1" applyBorder="1" applyAlignment="1">
      <alignment horizontal="left" vertical="center" shrinkToFit="1"/>
    </xf>
    <xf numFmtId="0" fontId="0" fillId="0" borderId="15" xfId="0" applyBorder="1" applyAlignment="1">
      <alignment horizontal="center" vertical="center"/>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13" xfId="0" applyFont="1" applyBorder="1" applyAlignment="1">
      <alignment horizontal="left" vertical="center"/>
    </xf>
    <xf numFmtId="0" fontId="12" fillId="0" borderId="0" xfId="0" applyFont="1" applyAlignment="1">
      <alignment horizontal="center" vertical="center" wrapText="1"/>
    </xf>
    <xf numFmtId="0" fontId="10" fillId="0" borderId="0" xfId="0" applyFont="1" applyAlignment="1">
      <alignment horizontal="center" vertical="center"/>
    </xf>
    <xf numFmtId="179" fontId="11" fillId="0" borderId="0" xfId="0" applyNumberFormat="1" applyFont="1" applyAlignment="1" applyProtection="1">
      <alignment horizontal="center" vertical="center"/>
      <protection locked="0"/>
    </xf>
    <xf numFmtId="0" fontId="9" fillId="0" borderId="0" xfId="0" applyFont="1">
      <alignment vertical="center"/>
    </xf>
    <xf numFmtId="0" fontId="9" fillId="0" borderId="13" xfId="0" applyFont="1" applyBorder="1">
      <alignment vertical="center"/>
    </xf>
    <xf numFmtId="0" fontId="0" fillId="0" borderId="15" xfId="0" applyBorder="1">
      <alignment vertical="center"/>
    </xf>
    <xf numFmtId="0" fontId="0" fillId="0" borderId="0" xfId="0">
      <alignment vertical="center"/>
    </xf>
    <xf numFmtId="178" fontId="9" fillId="0" borderId="0" xfId="0" applyNumberFormat="1" applyFont="1" applyAlignment="1" applyProtection="1">
      <alignment horizontal="center" vertical="center" shrinkToFit="1"/>
      <protection locked="0"/>
    </xf>
    <xf numFmtId="178" fontId="9" fillId="0" borderId="13" xfId="0" applyNumberFormat="1" applyFont="1" applyBorder="1" applyAlignment="1" applyProtection="1">
      <alignment horizontal="center" vertical="center" shrinkToFit="1"/>
      <protection locked="0"/>
    </xf>
    <xf numFmtId="0" fontId="5" fillId="0" borderId="8"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9" fillId="0" borderId="1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0" fillId="0" borderId="13" xfId="0" applyBorder="1">
      <alignment vertical="center"/>
    </xf>
    <xf numFmtId="0" fontId="10" fillId="0" borderId="0" xfId="0" applyFont="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49" fontId="11" fillId="0" borderId="0" xfId="0" applyNumberFormat="1" applyFont="1" applyAlignment="1" applyProtection="1">
      <alignment horizontal="center" vertical="center"/>
      <protection locked="0"/>
    </xf>
    <xf numFmtId="0" fontId="10" fillId="0" borderId="12" xfId="0" applyFont="1" applyBorder="1" applyAlignment="1">
      <alignment horizontal="left" vertical="center" indent="1"/>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176" fontId="14" fillId="0" borderId="0" xfId="0" applyNumberFormat="1" applyFont="1">
      <alignment vertical="center"/>
    </xf>
    <xf numFmtId="176" fontId="14" fillId="0" borderId="13" xfId="0" applyNumberFormat="1" applyFont="1" applyBorder="1">
      <alignment vertical="center"/>
    </xf>
    <xf numFmtId="49" fontId="10" fillId="0" borderId="0" xfId="0" applyNumberFormat="1" applyFont="1" applyAlignment="1" applyProtection="1">
      <alignment horizontal="center" vertical="center"/>
      <protection locked="0"/>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lignment vertical="center"/>
    </xf>
    <xf numFmtId="0" fontId="10" fillId="0" borderId="2" xfId="0" applyFont="1" applyBorder="1">
      <alignment vertical="center"/>
    </xf>
    <xf numFmtId="179" fontId="10" fillId="0" borderId="6" xfId="0" applyNumberFormat="1" applyFont="1" applyBorder="1" applyAlignment="1" applyProtection="1">
      <alignment horizontal="center" vertical="center"/>
      <protection locked="0"/>
    </xf>
    <xf numFmtId="184" fontId="18" fillId="0" borderId="12" xfId="0" applyNumberFormat="1" applyFont="1" applyBorder="1" applyAlignment="1">
      <alignment horizontal="center" vertical="center" shrinkToFit="1"/>
    </xf>
    <xf numFmtId="184" fontId="18" fillId="0" borderId="5" xfId="0" applyNumberFormat="1" applyFont="1" applyBorder="1" applyAlignment="1">
      <alignment horizontal="center" vertical="center" shrinkToFit="1"/>
    </xf>
    <xf numFmtId="0" fontId="14" fillId="0" borderId="12" xfId="0" applyFont="1" applyBorder="1" applyAlignment="1">
      <alignment horizontal="right" vertical="center" shrinkToFit="1"/>
    </xf>
    <xf numFmtId="0" fontId="14" fillId="0" borderId="4" xfId="0" applyFont="1" applyBorder="1" applyAlignment="1">
      <alignment horizontal="right" vertical="center" shrinkToFit="1"/>
    </xf>
    <xf numFmtId="0" fontId="10" fillId="0" borderId="8"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27" fillId="0" borderId="6" xfId="0" applyFont="1" applyBorder="1" applyAlignment="1">
      <alignment horizontal="left" vertical="center" shrinkToFit="1"/>
    </xf>
    <xf numFmtId="0" fontId="27" fillId="0" borderId="27" xfId="0" applyFont="1" applyBorder="1" applyAlignment="1">
      <alignment horizontal="left" vertical="center" shrinkToFit="1"/>
    </xf>
    <xf numFmtId="49" fontId="13" fillId="0" borderId="6" xfId="0" applyNumberFormat="1" applyFont="1" applyBorder="1" applyAlignment="1" applyProtection="1">
      <alignment horizontal="left" vertical="center" shrinkToFit="1"/>
      <protection locked="0"/>
    </xf>
    <xf numFmtId="0" fontId="14" fillId="0" borderId="4" xfId="0" applyFont="1" applyBorder="1" applyAlignment="1">
      <alignment horizontal="right" vertical="center"/>
    </xf>
    <xf numFmtId="0" fontId="13" fillId="0" borderId="5" xfId="0" applyFont="1" applyBorder="1" applyAlignment="1">
      <alignment horizontal="right" vertical="center" shrinkToFit="1"/>
    </xf>
    <xf numFmtId="0" fontId="13" fillId="0" borderId="11" xfId="0" applyFont="1" applyBorder="1" applyAlignment="1">
      <alignment horizontal="right" vertical="center" shrinkToFit="1"/>
    </xf>
    <xf numFmtId="0" fontId="14" fillId="0" borderId="0" xfId="0" applyFont="1">
      <alignment vertical="center"/>
    </xf>
    <xf numFmtId="0" fontId="14" fillId="0" borderId="2" xfId="0" applyFont="1" applyBorder="1">
      <alignment vertical="center"/>
    </xf>
    <xf numFmtId="0" fontId="19" fillId="0" borderId="15" xfId="0" applyFont="1" applyBorder="1" applyAlignment="1">
      <alignment horizontal="left" vertical="center" indent="1"/>
    </xf>
    <xf numFmtId="0" fontId="19" fillId="0" borderId="0" xfId="0" applyFont="1" applyAlignment="1">
      <alignment horizontal="left" vertical="center" indent="1"/>
    </xf>
    <xf numFmtId="0" fontId="19" fillId="0" borderId="0" xfId="0" applyFont="1">
      <alignment vertical="center"/>
    </xf>
    <xf numFmtId="0" fontId="19" fillId="0" borderId="13" xfId="0" applyFont="1" applyBorder="1">
      <alignment vertical="center"/>
    </xf>
    <xf numFmtId="178" fontId="10" fillId="0" borderId="15" xfId="0" applyNumberFormat="1" applyFont="1" applyBorder="1" applyAlignment="1" applyProtection="1">
      <alignment horizontal="center" vertical="center"/>
      <protection locked="0"/>
    </xf>
    <xf numFmtId="178" fontId="10"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9" fillId="0" borderId="6" xfId="0" applyFont="1" applyBorder="1" applyAlignment="1">
      <alignment horizontal="right" vertical="center"/>
    </xf>
    <xf numFmtId="0" fontId="13" fillId="0" borderId="6" xfId="0" applyFont="1" applyBorder="1" applyAlignment="1">
      <alignment horizontal="right" vertical="center"/>
    </xf>
    <xf numFmtId="0" fontId="9" fillId="0" borderId="7" xfId="0" applyFont="1" applyBorder="1" applyAlignment="1">
      <alignment horizontal="right" vertical="center" shrinkToFit="1"/>
    </xf>
    <xf numFmtId="0" fontId="13" fillId="0" borderId="20" xfId="0" applyFont="1" applyBorder="1" applyAlignment="1">
      <alignment horizontal="right" vertical="center" shrinkToFit="1"/>
    </xf>
    <xf numFmtId="184" fontId="18" fillId="0" borderId="8" xfId="0" applyNumberFormat="1" applyFont="1" applyBorder="1" applyAlignment="1">
      <alignment horizontal="center" vertical="center" shrinkToFit="1"/>
    </xf>
    <xf numFmtId="184" fontId="18" fillId="0" borderId="7" xfId="0" applyNumberFormat="1" applyFont="1" applyBorder="1" applyAlignment="1">
      <alignment horizontal="center" vertical="center" shrinkToFit="1"/>
    </xf>
    <xf numFmtId="0" fontId="9" fillId="0" borderId="8" xfId="0" applyFont="1" applyBorder="1" applyAlignment="1">
      <alignment horizontal="right" vertical="center"/>
    </xf>
    <xf numFmtId="0" fontId="13" fillId="0" borderId="1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179" fontId="11" fillId="0" borderId="0" xfId="0" applyNumberFormat="1"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13" xfId="0" applyFont="1" applyBorder="1" applyAlignment="1">
      <alignment horizontal="left" vertical="center" shrinkToFit="1"/>
    </xf>
    <xf numFmtId="178" fontId="9" fillId="0" borderId="0" xfId="0" applyNumberFormat="1" applyFont="1" applyAlignment="1">
      <alignment horizontal="center" vertical="center" shrinkToFit="1"/>
    </xf>
    <xf numFmtId="178" fontId="9" fillId="0" borderId="13" xfId="0" applyNumberFormat="1"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1" xfId="0" applyFont="1" applyBorder="1" applyAlignment="1">
      <alignment horizontal="center" vertical="center"/>
    </xf>
    <xf numFmtId="0" fontId="13" fillId="0" borderId="13" xfId="0" applyFont="1" applyBorder="1" applyAlignment="1">
      <alignment horizontal="left" vertical="center"/>
    </xf>
    <xf numFmtId="0" fontId="75" fillId="0" borderId="0" xfId="2" applyFont="1">
      <alignment vertical="center"/>
    </xf>
    <xf numFmtId="0" fontId="0" fillId="0" borderId="0" xfId="0" applyFill="1">
      <alignment vertical="center"/>
    </xf>
    <xf numFmtId="0" fontId="63" fillId="2" borderId="35" xfId="0" applyFont="1" applyFill="1" applyBorder="1" applyAlignment="1">
      <alignment horizontal="center" vertical="center" wrapText="1"/>
    </xf>
    <xf numFmtId="0" fontId="63" fillId="2" borderId="36" xfId="0" applyFont="1" applyFill="1" applyBorder="1" applyAlignment="1">
      <alignment horizontal="center" vertical="center" wrapText="1"/>
    </xf>
  </cellXfs>
  <cellStyles count="4">
    <cellStyle name="ハイパーリンク" xfId="2" builtinId="8" customBuiltin="1"/>
    <cellStyle name="桁区切り" xfId="1" builtinId="6"/>
    <cellStyle name="標準" xfId="0" builtinId="0"/>
    <cellStyle name="表示済みのハイパーリンク" xfId="3" builtinId="9" customBuiltin="1"/>
  </cellStyles>
  <dxfs count="48">
    <dxf>
      <border>
        <bottom/>
        <vertical/>
        <horizontal/>
      </border>
    </dxf>
    <dxf>
      <fill>
        <patternFill>
          <bgColor theme="7" tint="0.79998168889431442"/>
        </patternFill>
      </fill>
    </dxf>
    <dxf>
      <font>
        <color theme="0"/>
      </font>
      <fill>
        <patternFill patternType="none">
          <bgColor auto="1"/>
        </patternFill>
      </fill>
    </dxf>
    <dxf>
      <fill>
        <patternFill>
          <bgColor theme="7" tint="0.79998168889431442"/>
        </patternFill>
      </fill>
    </dxf>
    <dxf>
      <fill>
        <patternFill>
          <bgColor theme="7" tint="0.79998168889431442"/>
        </patternFill>
      </fill>
    </dxf>
    <dxf>
      <border>
        <bottom style="dotted">
          <color auto="1"/>
        </bottom>
        <vertical/>
        <horizontal/>
      </border>
    </dxf>
    <dxf>
      <fill>
        <patternFill>
          <bgColor theme="7" tint="0.79998168889431442"/>
        </patternFill>
      </fill>
    </dxf>
    <dxf>
      <fill>
        <patternFill>
          <bgColor theme="8" tint="0.79998168889431442"/>
        </patternFill>
      </fill>
    </dxf>
    <dxf>
      <font>
        <color theme="0"/>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patternType="none">
          <bgColor auto="1"/>
        </patternFill>
      </fill>
      <border>
        <bottom/>
        <vertical/>
        <horizontal/>
      </border>
    </dxf>
    <dxf>
      <font>
        <color theme="0"/>
      </font>
    </dxf>
    <dxf>
      <border>
        <bottom/>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dxf>
    <dxf>
      <fill>
        <patternFill>
          <bgColor theme="7" tint="0.79998168889431442"/>
        </patternFill>
      </fill>
      <border>
        <left style="hair">
          <color auto="1"/>
        </left>
        <right style="hair">
          <color auto="1"/>
        </right>
        <top style="hair">
          <color auto="1"/>
        </top>
        <vertical/>
        <horizontal/>
      </border>
    </dxf>
    <dxf>
      <font>
        <color theme="0"/>
      </font>
      <fill>
        <patternFill patternType="none">
          <bgColor auto="1"/>
        </patternFill>
      </fill>
    </dxf>
    <dxf>
      <fill>
        <patternFill>
          <bgColor theme="7" tint="0.79998168889431442"/>
        </patternFill>
      </fill>
    </dxf>
    <dxf>
      <fill>
        <patternFill>
          <bgColor theme="7" tint="0.79998168889431442"/>
        </patternFill>
      </fill>
      <border>
        <left style="hair">
          <color auto="1"/>
        </left>
        <bottom style="hair">
          <color auto="1"/>
        </bottom>
      </border>
    </dxf>
    <dxf>
      <fill>
        <patternFill>
          <bgColor theme="7" tint="0.79998168889431442"/>
        </patternFill>
      </fill>
    </dxf>
    <dxf>
      <fill>
        <patternFill>
          <bgColor theme="8"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thin">
          <color auto="1"/>
        </right>
        <top style="thin">
          <color auto="1"/>
        </top>
        <bottom style="thin">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bottom style="hair">
          <color auto="1"/>
        </bottom>
      </border>
    </dxf>
    <dxf>
      <font>
        <color theme="0"/>
      </font>
    </dxf>
    <dxf>
      <fill>
        <patternFill>
          <bgColor theme="7" tint="0.79998168889431442"/>
        </patternFill>
      </fill>
      <border>
        <right style="hair">
          <color auto="1"/>
        </right>
        <top style="hair">
          <color auto="1"/>
        </top>
        <vertical/>
        <horizontal/>
      </border>
    </dxf>
    <dxf>
      <border>
        <bottom style="dotted">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ont>
        <color auto="1"/>
      </font>
      <fill>
        <patternFill patternType="none">
          <bgColor auto="1"/>
        </patternFill>
      </fill>
    </dxf>
    <dxf>
      <border>
        <bottom/>
      </border>
    </dxf>
    <dxf>
      <fill>
        <patternFill>
          <bgColor theme="8" tint="0.79998168889431442"/>
        </patternFill>
      </fill>
      <border>
        <left style="thin">
          <color auto="1"/>
        </left>
        <right style="hair">
          <color auto="1"/>
        </right>
        <top style="hair">
          <color auto="1"/>
        </top>
        <bottom style="hair">
          <color auto="1"/>
        </bottom>
        <vertical/>
        <horizontal/>
      </border>
    </dxf>
    <dxf>
      <fill>
        <patternFill>
          <bgColor theme="7" tint="0.79998168889431442"/>
        </patternFill>
      </fill>
      <border>
        <right style="hair">
          <color auto="1"/>
        </right>
        <top style="hair">
          <color auto="1"/>
        </top>
        <bottom style="hair">
          <color auto="1"/>
        </bottom>
        <vertical/>
        <horizontal/>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1036320</xdr:colOff>
          <xdr:row>13</xdr:row>
          <xdr:rowOff>0</xdr:rowOff>
        </xdr:from>
        <xdr:to>
          <xdr:col>7</xdr:col>
          <xdr:colOff>457200</xdr:colOff>
          <xdr:row>15</xdr:row>
          <xdr:rowOff>22860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1036320</xdr:colOff>
          <xdr:row>9</xdr:row>
          <xdr:rowOff>0</xdr:rowOff>
        </xdr:from>
        <xdr:to>
          <xdr:col>7</xdr:col>
          <xdr:colOff>457200</xdr:colOff>
          <xdr:row>10</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12700</xdr:colOff>
      <xdr:row>79</xdr:row>
      <xdr:rowOff>6350</xdr:rowOff>
    </xdr:from>
    <xdr:to>
      <xdr:col>8</xdr:col>
      <xdr:colOff>196850</xdr:colOff>
      <xdr:row>81</xdr:row>
      <xdr:rowOff>38100</xdr:rowOff>
    </xdr:to>
    <xdr:grpSp>
      <xdr:nvGrpSpPr>
        <xdr:cNvPr id="2" name="グループ化 1">
          <a:extLst>
            <a:ext uri="{FF2B5EF4-FFF2-40B4-BE49-F238E27FC236}">
              <a16:creationId xmlns:a16="http://schemas.microsoft.com/office/drawing/2014/main" id="{3D292E47-8503-4928-BB21-64CCB1F52409}"/>
            </a:ext>
          </a:extLst>
        </xdr:cNvPr>
        <xdr:cNvGrpSpPr>
          <a:grpSpLocks noChangeAspect="1"/>
        </xdr:cNvGrpSpPr>
      </xdr:nvGrpSpPr>
      <xdr:grpSpPr>
        <a:xfrm>
          <a:off x="614680" y="19871690"/>
          <a:ext cx="5533390" cy="534670"/>
          <a:chOff x="622300" y="10972800"/>
          <a:chExt cx="5600700" cy="539750"/>
        </a:xfrm>
      </xdr:grpSpPr>
      <xdr:pic>
        <xdr:nvPicPr>
          <xdr:cNvPr id="3" name="図 2">
            <a:extLst>
              <a:ext uri="{FF2B5EF4-FFF2-40B4-BE49-F238E27FC236}">
                <a16:creationId xmlns:a16="http://schemas.microsoft.com/office/drawing/2014/main" id="{5AA06D45-D114-0DBE-F0D1-31AD05DAF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10998200"/>
            <a:ext cx="5600700" cy="4762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四角形: 角を丸くする 3">
            <a:extLst>
              <a:ext uri="{FF2B5EF4-FFF2-40B4-BE49-F238E27FC236}">
                <a16:creationId xmlns:a16="http://schemas.microsoft.com/office/drawing/2014/main" id="{4F927864-F526-B31E-9471-9188708C141C}"/>
              </a:ext>
            </a:extLst>
          </xdr:cNvPr>
          <xdr:cNvSpPr/>
        </xdr:nvSpPr>
        <xdr:spPr>
          <a:xfrm>
            <a:off x="4425950" y="10972800"/>
            <a:ext cx="368300" cy="5397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31750</xdr:colOff>
      <xdr:row>67</xdr:row>
      <xdr:rowOff>31750</xdr:rowOff>
    </xdr:from>
    <xdr:to>
      <xdr:col>6</xdr:col>
      <xdr:colOff>711200</xdr:colOff>
      <xdr:row>70</xdr:row>
      <xdr:rowOff>190500</xdr:rowOff>
    </xdr:to>
    <xdr:grpSp>
      <xdr:nvGrpSpPr>
        <xdr:cNvPr id="5" name="グループ化 4">
          <a:extLst>
            <a:ext uri="{FF2B5EF4-FFF2-40B4-BE49-F238E27FC236}">
              <a16:creationId xmlns:a16="http://schemas.microsoft.com/office/drawing/2014/main" id="{139951C0-AC8C-4EA4-807A-C6A5FFE797BA}"/>
            </a:ext>
          </a:extLst>
        </xdr:cNvPr>
        <xdr:cNvGrpSpPr>
          <a:grpSpLocks noChangeAspect="1"/>
        </xdr:cNvGrpSpPr>
      </xdr:nvGrpSpPr>
      <xdr:grpSpPr>
        <a:xfrm>
          <a:off x="633730" y="16879570"/>
          <a:ext cx="4123690" cy="913130"/>
          <a:chOff x="641350" y="8648700"/>
          <a:chExt cx="4165600" cy="920750"/>
        </a:xfrm>
      </xdr:grpSpPr>
      <xdr:pic>
        <xdr:nvPicPr>
          <xdr:cNvPr id="6" name="図 5">
            <a:extLst>
              <a:ext uri="{FF2B5EF4-FFF2-40B4-BE49-F238E27FC236}">
                <a16:creationId xmlns:a16="http://schemas.microsoft.com/office/drawing/2014/main" id="{BD1ED30A-996E-1709-B9D1-FD9C1B6E3A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8661400"/>
            <a:ext cx="4165600" cy="908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四角形: 角を丸くする 6">
            <a:extLst>
              <a:ext uri="{FF2B5EF4-FFF2-40B4-BE49-F238E27FC236}">
                <a16:creationId xmlns:a16="http://schemas.microsoft.com/office/drawing/2014/main" id="{2AA1B027-5EFC-AB82-0815-897C409E70D8}"/>
              </a:ext>
            </a:extLst>
          </xdr:cNvPr>
          <xdr:cNvSpPr/>
        </xdr:nvSpPr>
        <xdr:spPr>
          <a:xfrm>
            <a:off x="3244850" y="8648700"/>
            <a:ext cx="330200" cy="7366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dimension ref="A1:AG62"/>
  <sheetViews>
    <sheetView showZeros="0" tabSelected="1" view="pageBreakPreview" zoomScaleNormal="100" zoomScaleSheetLayoutView="100" workbookViewId="0">
      <selection activeCell="I5" sqref="I5:M5"/>
    </sheetView>
  </sheetViews>
  <sheetFormatPr defaultColWidth="0" defaultRowHeight="12.6" zeroHeight="1"/>
  <cols>
    <col min="1" max="1" width="2.140625" customWidth="1"/>
    <col min="2" max="3" width="4.640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33" customWidth="1"/>
    <col min="16" max="16" width="12.640625" style="33" customWidth="1"/>
    <col min="17" max="26" width="12.640625" hidden="1" customWidth="1"/>
    <col min="27" max="27" width="12.640625" style="9" hidden="1" customWidth="1"/>
    <col min="28" max="28" width="12.640625" hidden="1" customWidth="1"/>
    <col min="29" max="29" width="12.640625" style="10" hidden="1" customWidth="1"/>
    <col min="30" max="32" width="12.640625" hidden="1" customWidth="1"/>
    <col min="33" max="33" width="8.7109375" hidden="1" customWidth="1"/>
    <col min="34" max="16384" width="8.92578125" hidden="1"/>
  </cols>
  <sheetData>
    <row r="1" spans="1:31" ht="16.05" customHeight="1" thickBot="1">
      <c r="A1" s="206" t="s">
        <v>217</v>
      </c>
      <c r="B1" s="206"/>
      <c r="C1" s="206"/>
      <c r="D1" s="164" t="s">
        <v>188</v>
      </c>
      <c r="E1" s="164"/>
      <c r="F1" s="164"/>
      <c r="G1" s="164"/>
      <c r="H1" s="164"/>
      <c r="I1" s="164"/>
      <c r="J1" s="164"/>
      <c r="K1" s="165"/>
      <c r="L1" s="166" t="s">
        <v>162</v>
      </c>
      <c r="M1" s="167"/>
      <c r="N1" s="142"/>
      <c r="O1" s="1"/>
      <c r="P1" s="1" t="s">
        <v>126</v>
      </c>
      <c r="Q1" s="2"/>
      <c r="R1" s="2"/>
      <c r="S1" s="2"/>
      <c r="T1" s="2"/>
      <c r="U1" s="2"/>
      <c r="V1" s="2"/>
      <c r="W1" s="2"/>
      <c r="X1" s="2"/>
      <c r="Y1" s="2"/>
      <c r="Z1" s="2"/>
      <c r="AA1" s="2"/>
      <c r="AB1" s="2"/>
      <c r="AC1" s="2"/>
      <c r="AD1" s="2"/>
      <c r="AE1" s="2"/>
    </row>
    <row r="2" spans="1:31" s="4" customFormat="1" ht="22.05" customHeight="1">
      <c r="A2" s="168" t="s">
        <v>184</v>
      </c>
      <c r="B2" s="169"/>
      <c r="C2" s="169"/>
      <c r="D2" s="169"/>
      <c r="E2" s="169"/>
      <c r="F2" s="169"/>
      <c r="G2" s="169"/>
      <c r="H2" s="169"/>
      <c r="I2" s="169"/>
      <c r="J2" s="169"/>
      <c r="K2" s="169"/>
      <c r="L2" s="169"/>
      <c r="M2" s="170"/>
      <c r="N2" s="3"/>
      <c r="O2" s="3"/>
      <c r="P2" s="85" t="s">
        <v>127</v>
      </c>
      <c r="AA2" s="5"/>
      <c r="AC2" s="6"/>
    </row>
    <row r="3" spans="1:31" ht="16.05" customHeight="1">
      <c r="A3" s="217"/>
      <c r="B3" s="218"/>
      <c r="C3" s="218"/>
      <c r="D3" s="218"/>
      <c r="E3" s="218"/>
      <c r="F3" s="218"/>
      <c r="G3" s="218"/>
      <c r="H3" s="218"/>
      <c r="I3" s="218"/>
      <c r="J3" s="218"/>
      <c r="K3" s="218"/>
      <c r="L3" s="219" t="s">
        <v>203</v>
      </c>
      <c r="M3" s="220"/>
      <c r="N3" s="7"/>
      <c r="O3" s="7"/>
      <c r="P3" s="159" t="s">
        <v>215</v>
      </c>
      <c r="Q3" s="8"/>
      <c r="R3" s="8"/>
      <c r="S3" s="8"/>
      <c r="T3" s="8"/>
      <c r="U3" s="8"/>
      <c r="Y3" s="2"/>
      <c r="Z3" s="2"/>
      <c r="AA3" s="2"/>
      <c r="AB3" s="2"/>
      <c r="AC3" s="2"/>
      <c r="AD3" s="2"/>
      <c r="AE3" s="2"/>
    </row>
    <row r="4" spans="1:31" ht="16.05" customHeight="1">
      <c r="A4" s="207" t="s">
        <v>0</v>
      </c>
      <c r="B4" s="208"/>
      <c r="C4" s="209"/>
      <c r="D4" s="209"/>
      <c r="E4" s="209"/>
      <c r="F4" s="210"/>
      <c r="G4" s="210"/>
      <c r="H4" s="210"/>
      <c r="I4" s="210"/>
      <c r="J4" s="210"/>
      <c r="K4" s="210"/>
      <c r="L4" s="210"/>
      <c r="M4" s="211"/>
      <c r="N4" s="7"/>
      <c r="O4" s="7"/>
      <c r="P4" s="86" t="s">
        <v>147</v>
      </c>
      <c r="Q4" s="8"/>
      <c r="R4" s="8"/>
      <c r="S4" s="8"/>
      <c r="T4" s="8"/>
      <c r="U4" s="8"/>
    </row>
    <row r="5" spans="1:31" ht="16.05" customHeight="1">
      <c r="A5" s="35"/>
      <c r="B5" s="213" t="s">
        <v>1</v>
      </c>
      <c r="C5" s="213"/>
      <c r="D5" s="213"/>
      <c r="E5" s="45" t="s">
        <v>2</v>
      </c>
      <c r="F5" s="214"/>
      <c r="G5" s="214"/>
      <c r="H5" s="214"/>
      <c r="I5" s="215"/>
      <c r="J5" s="215"/>
      <c r="K5" s="215"/>
      <c r="L5" s="215"/>
      <c r="M5" s="216"/>
      <c r="N5" s="7"/>
      <c r="O5" s="7"/>
      <c r="P5" s="86" t="s">
        <v>128</v>
      </c>
      <c r="Q5" s="8"/>
      <c r="R5" s="8"/>
      <c r="S5" s="8"/>
      <c r="T5" s="8"/>
      <c r="U5" s="8"/>
      <c r="Y5" s="2"/>
      <c r="Z5" s="2"/>
      <c r="AA5" s="2"/>
      <c r="AB5" s="2"/>
      <c r="AC5" s="2"/>
      <c r="AD5" s="2"/>
      <c r="AE5" s="2"/>
    </row>
    <row r="6" spans="1:31" ht="16.05" customHeight="1">
      <c r="A6" s="35"/>
      <c r="B6" s="212" t="s">
        <v>44</v>
      </c>
      <c r="C6" s="212"/>
      <c r="D6" s="212"/>
      <c r="E6" s="45" t="s">
        <v>3</v>
      </c>
      <c r="F6" s="181"/>
      <c r="G6" s="182"/>
      <c r="H6" s="182"/>
      <c r="I6" s="182"/>
      <c r="J6" s="182"/>
      <c r="K6" s="182"/>
      <c r="L6" s="182"/>
      <c r="M6" s="182"/>
      <c r="N6" s="7"/>
      <c r="O6" s="7"/>
      <c r="P6" s="87"/>
      <c r="Q6" s="8"/>
      <c r="R6" s="8"/>
      <c r="S6" s="8"/>
      <c r="T6" s="8"/>
      <c r="U6" s="8"/>
    </row>
    <row r="7" spans="1:31" ht="16.05" customHeight="1">
      <c r="A7" s="35"/>
      <c r="B7" s="212"/>
      <c r="C7" s="212"/>
      <c r="D7" s="212"/>
      <c r="E7" s="45" t="s">
        <v>46</v>
      </c>
      <c r="F7" s="181"/>
      <c r="G7" s="182"/>
      <c r="H7" s="182"/>
      <c r="I7" s="182"/>
      <c r="J7" s="182"/>
      <c r="K7" s="182"/>
      <c r="L7" s="182"/>
      <c r="M7" s="182"/>
      <c r="N7" s="7"/>
      <c r="O7" s="7"/>
      <c r="P7" s="87"/>
      <c r="Q7" s="8"/>
      <c r="R7" s="8"/>
      <c r="S7" s="8"/>
      <c r="T7" s="8"/>
      <c r="U7" s="8"/>
    </row>
    <row r="8" spans="1:31" ht="22.95" customHeight="1">
      <c r="A8" s="217"/>
      <c r="B8" s="218"/>
      <c r="C8" s="218"/>
      <c r="D8" s="218"/>
      <c r="E8" s="46" t="s">
        <v>186</v>
      </c>
      <c r="F8" s="190"/>
      <c r="G8" s="190"/>
      <c r="H8" s="190"/>
      <c r="I8" s="190"/>
      <c r="J8" s="190"/>
      <c r="K8" s="47" t="s" ph="1">
        <v>4</v>
      </c>
      <c r="L8" s="189" ph="1"/>
      <c r="M8" s="181" ph="1"/>
      <c r="N8" s="7"/>
      <c r="O8" s="7"/>
      <c r="P8" s="87"/>
      <c r="Q8" s="8"/>
      <c r="R8" s="8"/>
      <c r="S8" s="8"/>
      <c r="T8" s="8"/>
      <c r="U8" s="8"/>
      <c r="Y8" s="2"/>
      <c r="Z8" s="2"/>
      <c r="AA8" s="2"/>
      <c r="AB8" s="2"/>
      <c r="AC8" s="2"/>
      <c r="AD8" s="2"/>
      <c r="AE8" s="2"/>
    </row>
    <row r="9" spans="1:31" ht="16.05" customHeight="1">
      <c r="A9" s="217"/>
      <c r="B9" s="218"/>
      <c r="C9" s="218"/>
      <c r="D9" s="218"/>
      <c r="E9" s="45" t="s">
        <v>5</v>
      </c>
      <c r="F9" s="234"/>
      <c r="G9" s="234"/>
      <c r="H9" s="234"/>
      <c r="I9" s="215"/>
      <c r="J9" s="215"/>
      <c r="K9" s="215"/>
      <c r="L9" s="215"/>
      <c r="M9" s="216"/>
      <c r="N9" s="7"/>
      <c r="O9" s="7"/>
      <c r="P9" s="86" t="s">
        <v>129</v>
      </c>
      <c r="Q9" s="8"/>
      <c r="R9" s="8"/>
      <c r="S9" s="8"/>
      <c r="T9" s="8"/>
      <c r="U9" s="8"/>
    </row>
    <row r="10" spans="1:31" ht="34.950000000000003" customHeight="1">
      <c r="A10" s="186" t="s">
        <v>187</v>
      </c>
      <c r="B10" s="187"/>
      <c r="C10" s="187"/>
      <c r="D10" s="187"/>
      <c r="E10" s="187"/>
      <c r="F10" s="187"/>
      <c r="G10" s="187"/>
      <c r="H10" s="187"/>
      <c r="I10" s="187"/>
      <c r="J10" s="187"/>
      <c r="K10" s="187"/>
      <c r="L10" s="187"/>
      <c r="M10" s="188"/>
      <c r="N10" s="7"/>
      <c r="O10" s="7"/>
      <c r="P10" s="86" t="s">
        <v>130</v>
      </c>
      <c r="Q10" s="8"/>
      <c r="R10" s="8"/>
      <c r="S10" s="8"/>
      <c r="T10" s="8"/>
      <c r="U10" s="8"/>
      <c r="Y10" s="2"/>
      <c r="Z10" s="2"/>
      <c r="AA10" s="2"/>
      <c r="AB10" s="2"/>
      <c r="AC10" s="2"/>
      <c r="AD10" s="2"/>
      <c r="AE10" s="2"/>
    </row>
    <row r="11" spans="1:31" ht="21" customHeight="1">
      <c r="A11" s="235" t="s">
        <v>6</v>
      </c>
      <c r="B11" s="236"/>
      <c r="C11" s="237"/>
      <c r="D11" s="71" t="s">
        <v>7</v>
      </c>
      <c r="E11" s="238"/>
      <c r="F11" s="238"/>
      <c r="G11" s="238"/>
      <c r="H11" s="238"/>
      <c r="I11" s="238"/>
      <c r="J11" s="239"/>
      <c r="K11" s="191" t="s">
        <v>48</v>
      </c>
      <c r="L11" s="221"/>
      <c r="M11" s="222"/>
      <c r="N11" s="7"/>
      <c r="O11" s="7"/>
      <c r="P11" s="86" t="s">
        <v>8</v>
      </c>
      <c r="Q11" s="8"/>
      <c r="R11" s="8"/>
      <c r="S11" s="8"/>
      <c r="T11" s="8"/>
      <c r="U11" s="8"/>
    </row>
    <row r="12" spans="1:31" ht="21" customHeight="1">
      <c r="A12" s="175" t="s">
        <v>8</v>
      </c>
      <c r="B12" s="176"/>
      <c r="C12" s="177"/>
      <c r="D12" s="183"/>
      <c r="E12" s="184"/>
      <c r="F12" s="225" t="s">
        <v>49</v>
      </c>
      <c r="G12" s="176"/>
      <c r="H12" s="183"/>
      <c r="I12" s="185"/>
      <c r="J12" s="184"/>
      <c r="K12" s="192"/>
      <c r="L12" s="223"/>
      <c r="M12" s="224"/>
      <c r="N12" s="7"/>
      <c r="O12" s="7"/>
      <c r="P12" s="86" t="s">
        <v>131</v>
      </c>
      <c r="Q12" s="8"/>
      <c r="R12" s="8"/>
      <c r="S12" s="8"/>
      <c r="T12" s="8"/>
      <c r="U12" s="8"/>
      <c r="Y12" s="2"/>
      <c r="Z12" s="2"/>
      <c r="AA12" s="2"/>
      <c r="AB12" s="2"/>
      <c r="AC12" s="2"/>
      <c r="AD12" s="2"/>
      <c r="AE12" s="2"/>
    </row>
    <row r="13" spans="1:31" ht="19.95" customHeight="1">
      <c r="A13" s="201" t="s">
        <v>47</v>
      </c>
      <c r="B13" s="202"/>
      <c r="C13" s="203"/>
      <c r="D13" s="124" t="s">
        <v>52</v>
      </c>
      <c r="E13" s="124" t="s">
        <v>14</v>
      </c>
      <c r="F13" s="124" t="s">
        <v>15</v>
      </c>
      <c r="G13" s="124" t="s">
        <v>16</v>
      </c>
      <c r="H13" s="124" t="s">
        <v>17</v>
      </c>
      <c r="I13" s="124" t="s">
        <v>18</v>
      </c>
      <c r="J13" s="124" t="s">
        <v>19</v>
      </c>
      <c r="K13" s="175" t="s">
        <v>123</v>
      </c>
      <c r="L13" s="176"/>
      <c r="M13" s="54" t="s">
        <v>20</v>
      </c>
      <c r="N13" s="41" t="s">
        <v>207</v>
      </c>
      <c r="O13" s="7"/>
      <c r="P13" s="129" t="s">
        <v>132</v>
      </c>
      <c r="Q13" s="11" t="s">
        <v>9</v>
      </c>
      <c r="R13" s="11"/>
      <c r="S13" s="11"/>
      <c r="T13" s="12" t="s">
        <v>10</v>
      </c>
      <c r="U13" s="13"/>
      <c r="Y13" s="14"/>
      <c r="Z13" s="14"/>
      <c r="AA13" s="15" t="s">
        <v>11</v>
      </c>
      <c r="AB13" s="13"/>
      <c r="AC13" s="16" t="s">
        <v>12</v>
      </c>
      <c r="AD13" s="14"/>
      <c r="AE13" s="14"/>
    </row>
    <row r="14" spans="1:31" ht="16.95" customHeight="1">
      <c r="A14" s="61" t="s">
        <v>22</v>
      </c>
      <c r="B14" s="193"/>
      <c r="C14" s="194"/>
      <c r="D14" s="63"/>
      <c r="E14" s="63"/>
      <c r="F14" s="64"/>
      <c r="G14" s="65"/>
      <c r="H14" s="43" t="str">
        <f>IF(D14="","",ROUND(AC14,2))</f>
        <v/>
      </c>
      <c r="I14" s="66"/>
      <c r="J14" s="67"/>
      <c r="K14" s="195"/>
      <c r="L14" s="196"/>
      <c r="M14" s="55" t="str">
        <f>IF(OR(D14="",H14=""),"",J14*AE14)</f>
        <v/>
      </c>
      <c r="N14" s="156" t="str">
        <f>IF(OR(J14=1,J14=""),"","@"&amp;TEXT(AE14,"#")&amp;"×"&amp;TEXT(J14,"#"))</f>
        <v/>
      </c>
      <c r="O14" s="1"/>
      <c r="P14" s="86" t="s">
        <v>144</v>
      </c>
      <c r="Q14" s="8"/>
      <c r="R14" s="8"/>
      <c r="S14" s="8"/>
      <c r="T14" s="8" t="s">
        <v>21</v>
      </c>
      <c r="U14" s="8"/>
      <c r="V14" t="s">
        <v>22</v>
      </c>
      <c r="Y14">
        <f t="shared" ref="Y14:Y23" si="0">(G14="+")*1</f>
        <v>0</v>
      </c>
      <c r="Z14">
        <f>Y14</f>
        <v>0</v>
      </c>
      <c r="AA14" s="23">
        <f t="shared" ref="AA14:AA23" si="1">$D14*$E14*$F14</f>
        <v>0</v>
      </c>
      <c r="AB14" s="24">
        <f t="shared" ref="AB14:AB22" si="2">IF(G14="+",AB15+AA14,AA14)</f>
        <v>0</v>
      </c>
      <c r="AC14" s="25">
        <f>AB14</f>
        <v>0</v>
      </c>
      <c r="AD14" s="26" t="e">
        <f>IF(H14&gt;$Q$22,$T$22*(ROUNDUP(H14-$Q$22,0))+$T$21,IF(H14&gt;=$Q$21,$T$21,IF(H14&gt;=$Q$20,$T$20,IF(H14&gt;=$Q$19,$T$19,IF(H14&gt;=$Q$18,$T$18,IF(H14&gt;=$Q$17,$T$17,IF(H14&gt;=$Q$16,$T$16,IF(H14&gt;$Q$15,$T$15,0))))))))</f>
        <v>#VALUE!</v>
      </c>
      <c r="AE14" s="26" t="e">
        <f>$AD14*((I14="有")+1)</f>
        <v>#VALUE!</v>
      </c>
    </row>
    <row r="15" spans="1:31" ht="16.95" customHeight="1">
      <c r="A15" s="60" t="str">
        <f t="shared" ref="A15:A23" si="3">IF(G14="+","",_xlfn.UNICHAR(X15))</f>
        <v>②</v>
      </c>
      <c r="B15" s="193"/>
      <c r="C15" s="194"/>
      <c r="D15" s="63"/>
      <c r="E15" s="63"/>
      <c r="F15" s="64"/>
      <c r="G15" s="65"/>
      <c r="H15" s="43" t="str">
        <f t="shared" ref="H15:H23" si="4">IF(OR(D15="",G14="+"),"",ROUND(AC15,2))</f>
        <v/>
      </c>
      <c r="I15" s="66"/>
      <c r="J15" s="67"/>
      <c r="K15" s="195"/>
      <c r="L15" s="196"/>
      <c r="M15" s="56" t="str">
        <f>IF(OR(D15="",G14="+"),"",J15*AE15)</f>
        <v/>
      </c>
      <c r="N15" s="156" t="str">
        <f t="shared" ref="N15:N23" si="5">IF(OR(G14="+",J15=1,J15=""),"","@"&amp;TEXT(AE15,"#")&amp;"×"&amp;TEXT(J15,"#"))</f>
        <v/>
      </c>
      <c r="O15" s="40"/>
      <c r="P15" s="86" t="s">
        <v>16</v>
      </c>
      <c r="Q15" s="19">
        <v>0</v>
      </c>
      <c r="R15" s="20">
        <f t="shared" ref="R15:R21" si="6">Q16</f>
        <v>0.5</v>
      </c>
      <c r="S15" s="21" t="s">
        <v>23</v>
      </c>
      <c r="T15" s="22">
        <v>150</v>
      </c>
      <c r="V15" t="s">
        <v>24</v>
      </c>
      <c r="W15">
        <f>_xlfn.UNICODE(V15)-Z14</f>
        <v>9313</v>
      </c>
      <c r="X15">
        <f>IF(W15&gt;=12977,W15,IF(AND(12977&gt;W15,W15&gt;12895),W15-81,IF(AND(12881&gt;W15,W15&gt;9331),W15-3549,W15)))</f>
        <v>9313</v>
      </c>
      <c r="Y15">
        <f t="shared" si="0"/>
        <v>0</v>
      </c>
      <c r="Z15">
        <f>Z14+Y15</f>
        <v>0</v>
      </c>
      <c r="AA15" s="23">
        <f t="shared" si="1"/>
        <v>0</v>
      </c>
      <c r="AB15" s="24">
        <f t="shared" si="2"/>
        <v>0</v>
      </c>
      <c r="AC15" s="25">
        <f t="shared" ref="AC15:AC23" si="7">IF(G14="+","",AB15)</f>
        <v>0</v>
      </c>
      <c r="AD15" s="26" t="e">
        <f t="shared" ref="AD15:AD23" si="8">IF(G14="+","",IF(H15&gt;$Q$22,$T$22*(ROUNDUP(H15-$Q$22,0))+$T$21,IF(H15&gt;=$Q$21,$T$21,IF(H15&gt;=$Q$20,$T$20,IF(H15&gt;=$Q$19,$T$19,IF(H15&gt;=$Q$18,$T$18,IF(H15&gt;=$Q$17,$T$17,IF(H15&gt;=$Q$16,$T$16,IF(H15&gt;$Q$15,$T$15,0)))))))))</f>
        <v>#VALUE!</v>
      </c>
      <c r="AE15" s="26" t="e">
        <f t="shared" ref="AE15:AE23" si="9">IF(G14="+","",$AD15*((I15="有")+1))</f>
        <v>#VALUE!</v>
      </c>
    </row>
    <row r="16" spans="1:31" ht="16.95" customHeight="1">
      <c r="A16" s="60" t="str">
        <f t="shared" si="3"/>
        <v>③</v>
      </c>
      <c r="B16" s="193"/>
      <c r="C16" s="194"/>
      <c r="D16" s="63"/>
      <c r="E16" s="63"/>
      <c r="F16" s="64"/>
      <c r="G16" s="65"/>
      <c r="H16" s="43" t="str">
        <f t="shared" si="4"/>
        <v/>
      </c>
      <c r="I16" s="66"/>
      <c r="J16" s="67"/>
      <c r="K16" s="195"/>
      <c r="L16" s="196"/>
      <c r="M16" s="56" t="str">
        <f t="shared" ref="M16:M23" si="10">IF(OR(D16="",G15="+",H14=""),"",J16*AE16)</f>
        <v/>
      </c>
      <c r="N16" s="156" t="str">
        <f t="shared" si="5"/>
        <v/>
      </c>
      <c r="O16" s="40"/>
      <c r="P16" s="86" t="s">
        <v>145</v>
      </c>
      <c r="Q16" s="19">
        <v>0.5</v>
      </c>
      <c r="R16" s="27">
        <f t="shared" si="6"/>
        <v>1</v>
      </c>
      <c r="S16" s="21" t="s">
        <v>23</v>
      </c>
      <c r="T16" s="22">
        <v>300</v>
      </c>
      <c r="V16" t="s">
        <v>25</v>
      </c>
      <c r="W16">
        <f t="shared" ref="W16:W23" si="11">_xlfn.UNICODE(V16)-Z15</f>
        <v>9314</v>
      </c>
      <c r="X16">
        <f t="shared" ref="X16:X23" si="12">IF(W16&gt;=12977,W16,IF(AND(12977&gt;W16,W16&gt;12895),W16-81,IF(AND(12881&gt;W16,W16&gt;9331),W16-3549,W16)))</f>
        <v>9314</v>
      </c>
      <c r="Y16">
        <f t="shared" si="0"/>
        <v>0</v>
      </c>
      <c r="Z16">
        <f>Z15+Y16</f>
        <v>0</v>
      </c>
      <c r="AA16" s="23">
        <f t="shared" si="1"/>
        <v>0</v>
      </c>
      <c r="AB16" s="24">
        <f t="shared" si="2"/>
        <v>0</v>
      </c>
      <c r="AC16" s="25">
        <f t="shared" si="7"/>
        <v>0</v>
      </c>
      <c r="AD16" s="26" t="e">
        <f t="shared" si="8"/>
        <v>#VALUE!</v>
      </c>
      <c r="AE16" s="26" t="e">
        <f t="shared" si="9"/>
        <v>#VALUE!</v>
      </c>
    </row>
    <row r="17" spans="1:31" ht="16.95" customHeight="1">
      <c r="A17" s="60" t="str">
        <f t="shared" si="3"/>
        <v>④</v>
      </c>
      <c r="B17" s="193"/>
      <c r="C17" s="194"/>
      <c r="D17" s="63"/>
      <c r="E17" s="63"/>
      <c r="F17" s="64"/>
      <c r="G17" s="65"/>
      <c r="H17" s="43" t="str">
        <f t="shared" si="4"/>
        <v/>
      </c>
      <c r="I17" s="66"/>
      <c r="J17" s="67"/>
      <c r="K17" s="195"/>
      <c r="L17" s="196"/>
      <c r="M17" s="56" t="str">
        <f t="shared" si="10"/>
        <v/>
      </c>
      <c r="N17" s="156" t="str">
        <f t="shared" si="5"/>
        <v/>
      </c>
      <c r="O17" s="40"/>
      <c r="P17" s="86" t="s">
        <v>146</v>
      </c>
      <c r="Q17" s="19">
        <v>1</v>
      </c>
      <c r="R17" s="27">
        <f t="shared" si="6"/>
        <v>2</v>
      </c>
      <c r="S17" s="21" t="s">
        <v>23</v>
      </c>
      <c r="T17" s="22">
        <v>600</v>
      </c>
      <c r="V17" t="s">
        <v>26</v>
      </c>
      <c r="W17">
        <f t="shared" si="11"/>
        <v>9315</v>
      </c>
      <c r="X17">
        <f t="shared" si="12"/>
        <v>9315</v>
      </c>
      <c r="Y17">
        <f t="shared" si="0"/>
        <v>0</v>
      </c>
      <c r="Z17">
        <f>Z16+Y17</f>
        <v>0</v>
      </c>
      <c r="AA17" s="23">
        <f t="shared" si="1"/>
        <v>0</v>
      </c>
      <c r="AB17" s="24">
        <f t="shared" si="2"/>
        <v>0</v>
      </c>
      <c r="AC17" s="25">
        <f t="shared" si="7"/>
        <v>0</v>
      </c>
      <c r="AD17" s="26" t="e">
        <f t="shared" si="8"/>
        <v>#VALUE!</v>
      </c>
      <c r="AE17" s="26" t="e">
        <f t="shared" si="9"/>
        <v>#VALUE!</v>
      </c>
    </row>
    <row r="18" spans="1:31" ht="16.95" customHeight="1">
      <c r="A18" s="60" t="str">
        <f t="shared" si="3"/>
        <v>⑤</v>
      </c>
      <c r="B18" s="193"/>
      <c r="C18" s="194"/>
      <c r="D18" s="63"/>
      <c r="E18" s="63"/>
      <c r="F18" s="64"/>
      <c r="G18" s="65"/>
      <c r="H18" s="43" t="str">
        <f t="shared" si="4"/>
        <v/>
      </c>
      <c r="I18" s="66"/>
      <c r="J18" s="67"/>
      <c r="K18" s="195"/>
      <c r="L18" s="196"/>
      <c r="M18" s="56" t="str">
        <f t="shared" si="10"/>
        <v/>
      </c>
      <c r="N18" s="156" t="str">
        <f t="shared" si="5"/>
        <v/>
      </c>
      <c r="O18" s="40"/>
      <c r="P18" s="40"/>
      <c r="Q18" s="19">
        <v>2</v>
      </c>
      <c r="R18" s="27">
        <f t="shared" si="6"/>
        <v>5</v>
      </c>
      <c r="S18" s="21" t="s">
        <v>23</v>
      </c>
      <c r="T18" s="22">
        <v>900</v>
      </c>
      <c r="V18" t="s">
        <v>27</v>
      </c>
      <c r="W18">
        <f t="shared" si="11"/>
        <v>9316</v>
      </c>
      <c r="X18">
        <f t="shared" si="12"/>
        <v>9316</v>
      </c>
      <c r="Y18">
        <f t="shared" si="0"/>
        <v>0</v>
      </c>
      <c r="Z18">
        <f>Z17+Y18</f>
        <v>0</v>
      </c>
      <c r="AA18" s="23">
        <f t="shared" si="1"/>
        <v>0</v>
      </c>
      <c r="AB18" s="24">
        <f t="shared" si="2"/>
        <v>0</v>
      </c>
      <c r="AC18" s="25">
        <f t="shared" si="7"/>
        <v>0</v>
      </c>
      <c r="AD18" s="26" t="e">
        <f t="shared" si="8"/>
        <v>#VALUE!</v>
      </c>
      <c r="AE18" s="26" t="e">
        <f t="shared" si="9"/>
        <v>#VALUE!</v>
      </c>
    </row>
    <row r="19" spans="1:31" ht="16.95" customHeight="1">
      <c r="A19" s="60" t="str">
        <f t="shared" si="3"/>
        <v>⑥</v>
      </c>
      <c r="B19" s="193"/>
      <c r="C19" s="194"/>
      <c r="D19" s="63"/>
      <c r="E19" s="63"/>
      <c r="F19" s="64"/>
      <c r="G19" s="65"/>
      <c r="H19" s="43" t="str">
        <f t="shared" si="4"/>
        <v/>
      </c>
      <c r="I19" s="66"/>
      <c r="J19" s="67"/>
      <c r="K19" s="195"/>
      <c r="L19" s="196"/>
      <c r="M19" s="56" t="str">
        <f t="shared" si="10"/>
        <v/>
      </c>
      <c r="N19" s="156" t="str">
        <f t="shared" si="5"/>
        <v/>
      </c>
      <c r="O19" s="40"/>
      <c r="P19" s="40"/>
      <c r="Q19" s="19">
        <v>5</v>
      </c>
      <c r="R19" s="27">
        <f t="shared" si="6"/>
        <v>10</v>
      </c>
      <c r="S19" s="21" t="s">
        <v>23</v>
      </c>
      <c r="T19" s="22">
        <v>1500</v>
      </c>
      <c r="V19" t="s">
        <v>28</v>
      </c>
      <c r="W19">
        <f t="shared" si="11"/>
        <v>9317</v>
      </c>
      <c r="X19">
        <f t="shared" si="12"/>
        <v>9317</v>
      </c>
      <c r="Y19">
        <f t="shared" si="0"/>
        <v>0</v>
      </c>
      <c r="Z19">
        <f t="shared" ref="Z19:Z23" si="13">Z18+Y19</f>
        <v>0</v>
      </c>
      <c r="AA19" s="23">
        <f t="shared" si="1"/>
        <v>0</v>
      </c>
      <c r="AB19" s="24">
        <f t="shared" si="2"/>
        <v>0</v>
      </c>
      <c r="AC19" s="25">
        <f t="shared" si="7"/>
        <v>0</v>
      </c>
      <c r="AD19" s="26" t="e">
        <f t="shared" si="8"/>
        <v>#VALUE!</v>
      </c>
      <c r="AE19" s="26" t="e">
        <f t="shared" si="9"/>
        <v>#VALUE!</v>
      </c>
    </row>
    <row r="20" spans="1:31" ht="16.95" customHeight="1">
      <c r="A20" s="60" t="str">
        <f t="shared" si="3"/>
        <v>⑦</v>
      </c>
      <c r="B20" s="193"/>
      <c r="C20" s="194"/>
      <c r="D20" s="63"/>
      <c r="E20" s="63"/>
      <c r="F20" s="64"/>
      <c r="G20" s="65"/>
      <c r="H20" s="43" t="str">
        <f t="shared" si="4"/>
        <v/>
      </c>
      <c r="I20" s="66"/>
      <c r="J20" s="67"/>
      <c r="K20" s="195"/>
      <c r="L20" s="196"/>
      <c r="M20" s="56" t="str">
        <f t="shared" si="10"/>
        <v/>
      </c>
      <c r="N20" s="156" t="str">
        <f t="shared" si="5"/>
        <v/>
      </c>
      <c r="O20" s="40"/>
      <c r="P20" s="40"/>
      <c r="Q20" s="19">
        <v>10</v>
      </c>
      <c r="R20" s="27">
        <f t="shared" si="6"/>
        <v>20</v>
      </c>
      <c r="S20" s="21" t="s">
        <v>23</v>
      </c>
      <c r="T20" s="22">
        <v>3000</v>
      </c>
      <c r="V20" t="s">
        <v>30</v>
      </c>
      <c r="W20">
        <f t="shared" si="11"/>
        <v>9318</v>
      </c>
      <c r="X20">
        <f t="shared" si="12"/>
        <v>9318</v>
      </c>
      <c r="Y20">
        <f t="shared" si="0"/>
        <v>0</v>
      </c>
      <c r="Z20">
        <f t="shared" si="13"/>
        <v>0</v>
      </c>
      <c r="AA20" s="23">
        <f t="shared" si="1"/>
        <v>0</v>
      </c>
      <c r="AB20" s="24">
        <f t="shared" si="2"/>
        <v>0</v>
      </c>
      <c r="AC20" s="25">
        <f t="shared" si="7"/>
        <v>0</v>
      </c>
      <c r="AD20" s="26" t="e">
        <f t="shared" si="8"/>
        <v>#VALUE!</v>
      </c>
      <c r="AE20" s="26" t="e">
        <f t="shared" si="9"/>
        <v>#VALUE!</v>
      </c>
    </row>
    <row r="21" spans="1:31" ht="16.95" customHeight="1">
      <c r="A21" s="60" t="str">
        <f t="shared" si="3"/>
        <v>⑧</v>
      </c>
      <c r="B21" s="193"/>
      <c r="C21" s="194"/>
      <c r="D21" s="63"/>
      <c r="E21" s="63"/>
      <c r="F21" s="64"/>
      <c r="G21" s="65"/>
      <c r="H21" s="43" t="str">
        <f t="shared" si="4"/>
        <v/>
      </c>
      <c r="I21" s="66"/>
      <c r="J21" s="67"/>
      <c r="K21" s="195"/>
      <c r="L21" s="196"/>
      <c r="M21" s="56" t="str">
        <f t="shared" si="10"/>
        <v/>
      </c>
      <c r="N21" s="156" t="str">
        <f t="shared" si="5"/>
        <v/>
      </c>
      <c r="O21" s="40"/>
      <c r="P21" s="40"/>
      <c r="Q21" s="19">
        <v>20</v>
      </c>
      <c r="R21" s="27">
        <f t="shared" si="6"/>
        <v>30</v>
      </c>
      <c r="S21" s="29" t="s">
        <v>29</v>
      </c>
      <c r="T21" s="22">
        <v>6000</v>
      </c>
      <c r="V21" t="s">
        <v>33</v>
      </c>
      <c r="W21">
        <f t="shared" si="11"/>
        <v>9319</v>
      </c>
      <c r="X21">
        <f t="shared" si="12"/>
        <v>9319</v>
      </c>
      <c r="Y21">
        <f t="shared" si="0"/>
        <v>0</v>
      </c>
      <c r="Z21">
        <f t="shared" si="13"/>
        <v>0</v>
      </c>
      <c r="AA21" s="23">
        <f t="shared" si="1"/>
        <v>0</v>
      </c>
      <c r="AB21" s="24">
        <f t="shared" si="2"/>
        <v>0</v>
      </c>
      <c r="AC21" s="25">
        <f t="shared" si="7"/>
        <v>0</v>
      </c>
      <c r="AD21" s="26" t="e">
        <f t="shared" si="8"/>
        <v>#VALUE!</v>
      </c>
      <c r="AE21" s="26" t="e">
        <f t="shared" si="9"/>
        <v>#VALUE!</v>
      </c>
    </row>
    <row r="22" spans="1:31" ht="16.95" customHeight="1">
      <c r="A22" s="60" t="str">
        <f t="shared" si="3"/>
        <v>⑨</v>
      </c>
      <c r="B22" s="193"/>
      <c r="C22" s="194"/>
      <c r="D22" s="63"/>
      <c r="E22" s="63"/>
      <c r="F22" s="64"/>
      <c r="G22" s="65"/>
      <c r="H22" s="43" t="str">
        <f t="shared" si="4"/>
        <v/>
      </c>
      <c r="I22" s="66"/>
      <c r="J22" s="67"/>
      <c r="K22" s="195"/>
      <c r="L22" s="196"/>
      <c r="M22" s="56" t="str">
        <f t="shared" si="10"/>
        <v/>
      </c>
      <c r="N22" s="156" t="str">
        <f t="shared" si="5"/>
        <v/>
      </c>
      <c r="O22" s="40"/>
      <c r="P22" s="40"/>
      <c r="Q22" s="19">
        <v>30</v>
      </c>
      <c r="R22" s="19" t="s">
        <v>31</v>
      </c>
      <c r="S22" s="30" t="s">
        <v>32</v>
      </c>
      <c r="T22" s="31">
        <v>300</v>
      </c>
      <c r="V22" t="s">
        <v>34</v>
      </c>
      <c r="W22">
        <f t="shared" si="11"/>
        <v>9320</v>
      </c>
      <c r="X22">
        <f t="shared" si="12"/>
        <v>9320</v>
      </c>
      <c r="Y22">
        <f t="shared" si="0"/>
        <v>0</v>
      </c>
      <c r="Z22">
        <f t="shared" si="13"/>
        <v>0</v>
      </c>
      <c r="AA22" s="23">
        <f t="shared" si="1"/>
        <v>0</v>
      </c>
      <c r="AB22" s="24">
        <f t="shared" si="2"/>
        <v>0</v>
      </c>
      <c r="AC22" s="25">
        <f t="shared" si="7"/>
        <v>0</v>
      </c>
      <c r="AD22" s="26" t="e">
        <f t="shared" si="8"/>
        <v>#VALUE!</v>
      </c>
      <c r="AE22" s="26" t="e">
        <f t="shared" si="9"/>
        <v>#VALUE!</v>
      </c>
    </row>
    <row r="23" spans="1:31" ht="16.95" customHeight="1">
      <c r="A23" s="60" t="str">
        <f t="shared" si="3"/>
        <v>⑩</v>
      </c>
      <c r="B23" s="193"/>
      <c r="C23" s="194"/>
      <c r="D23" s="63"/>
      <c r="E23" s="63"/>
      <c r="F23" s="64"/>
      <c r="G23" s="65"/>
      <c r="H23" s="43" t="str">
        <f t="shared" si="4"/>
        <v/>
      </c>
      <c r="I23" s="68"/>
      <c r="J23" s="69"/>
      <c r="K23" s="195"/>
      <c r="L23" s="257"/>
      <c r="M23" s="55" t="str">
        <f t="shared" si="10"/>
        <v/>
      </c>
      <c r="N23" s="156" t="str">
        <f t="shared" si="5"/>
        <v/>
      </c>
      <c r="O23" s="40"/>
      <c r="P23" s="40"/>
      <c r="V23" t="s">
        <v>35</v>
      </c>
      <c r="W23">
        <f t="shared" si="11"/>
        <v>9321</v>
      </c>
      <c r="X23">
        <f t="shared" si="12"/>
        <v>9321</v>
      </c>
      <c r="Y23">
        <f t="shared" si="0"/>
        <v>0</v>
      </c>
      <c r="Z23">
        <f t="shared" si="13"/>
        <v>0</v>
      </c>
      <c r="AA23" s="23">
        <f t="shared" si="1"/>
        <v>0</v>
      </c>
      <c r="AB23" s="24">
        <f>IF(G23="+",別紙!AB12+AA23,AA23)</f>
        <v>0</v>
      </c>
      <c r="AC23" s="25">
        <f t="shared" si="7"/>
        <v>0</v>
      </c>
      <c r="AD23" s="26" t="e">
        <f t="shared" si="8"/>
        <v>#VALUE!</v>
      </c>
      <c r="AE23" s="26" t="e">
        <f t="shared" si="9"/>
        <v>#VALUE!</v>
      </c>
    </row>
    <row r="24" spans="1:31" ht="18" customHeight="1">
      <c r="A24" s="72"/>
      <c r="B24" s="258" t="str">
        <f>IF(OR(別紙!H42&gt;0,G23="+"),"(別紙の物件も合計)","")</f>
        <v/>
      </c>
      <c r="C24" s="258"/>
      <c r="D24" s="258"/>
      <c r="E24" s="258"/>
      <c r="F24" s="259" t="s">
        <v>36</v>
      </c>
      <c r="G24" s="260"/>
      <c r="H24" s="248">
        <f>IF(SUMPRODUCT(H14:H23,J14:J23)=0,0,SUMPRODUCT(H14:H23,J14:J23)+別紙!H42)</f>
        <v>0</v>
      </c>
      <c r="I24" s="249"/>
      <c r="J24" s="250" t="str">
        <f>IF(OR(別紙!H42&gt;0,G23="+"),"(別紙の物件も合計)","")</f>
        <v/>
      </c>
      <c r="K24" s="251"/>
      <c r="L24" s="73" t="s">
        <v>37</v>
      </c>
      <c r="M24" s="74">
        <f>IF(SUM(M14:M23)=0,0,SUM(SUM(M14:M23)+別紙!M42))</f>
        <v>0</v>
      </c>
      <c r="O24" s="40"/>
      <c r="P24" s="40"/>
      <c r="AA24" s="32"/>
      <c r="AB24" s="28"/>
      <c r="AC24" s="25"/>
      <c r="AD24" s="26"/>
      <c r="AE24" s="26"/>
    </row>
    <row r="25" spans="1:31" ht="13.95" customHeight="1">
      <c r="A25" s="35"/>
      <c r="B25" s="204" t="s">
        <v>155</v>
      </c>
      <c r="C25" s="205"/>
      <c r="D25" s="132" t="s">
        <v>2</v>
      </c>
      <c r="E25" s="247"/>
      <c r="F25" s="247"/>
      <c r="G25" s="130" t="s">
        <v>156</v>
      </c>
      <c r="H25" s="253"/>
      <c r="I25" s="253"/>
      <c r="J25" s="253"/>
      <c r="K25" s="253"/>
      <c r="L25" s="232"/>
      <c r="M25" s="233"/>
      <c r="N25" s="40"/>
      <c r="O25" s="40"/>
      <c r="P25" s="86" t="s">
        <v>157</v>
      </c>
      <c r="AA25" s="32"/>
      <c r="AB25" s="28"/>
      <c r="AC25" s="25"/>
      <c r="AD25" s="26"/>
      <c r="AE25" s="26"/>
    </row>
    <row r="26" spans="1:31" ht="13.95" customHeight="1">
      <c r="A26" s="35"/>
      <c r="B26" s="218"/>
      <c r="C26" s="231"/>
      <c r="D26" s="132" t="s">
        <v>46</v>
      </c>
      <c r="E26" s="232"/>
      <c r="F26" s="232"/>
      <c r="G26" s="232"/>
      <c r="H26" s="232"/>
      <c r="I26" s="232"/>
      <c r="J26" s="232"/>
      <c r="K26" s="232"/>
      <c r="L26" s="232"/>
      <c r="M26" s="233"/>
      <c r="P26" s="87"/>
      <c r="AA26" s="32"/>
      <c r="AB26" s="28"/>
      <c r="AC26" s="25"/>
      <c r="AD26" s="26"/>
      <c r="AE26" s="26"/>
    </row>
    <row r="27" spans="1:31" ht="13.95" customHeight="1">
      <c r="A27" s="35"/>
      <c r="B27" s="218"/>
      <c r="C27" s="231"/>
      <c r="D27" s="143" t="s">
        <v>185</v>
      </c>
      <c r="E27" s="232"/>
      <c r="F27" s="232"/>
      <c r="G27" s="232"/>
      <c r="H27" s="232"/>
      <c r="I27" s="232"/>
      <c r="J27" s="232"/>
      <c r="K27" s="131" t="s">
        <v>158</v>
      </c>
      <c r="L27" s="232"/>
      <c r="M27" s="233"/>
      <c r="P27" s="87"/>
      <c r="AA27" s="32"/>
      <c r="AB27" s="28"/>
      <c r="AC27" s="25"/>
      <c r="AD27" s="26"/>
      <c r="AE27" s="26"/>
    </row>
    <row r="28" spans="1:31" ht="13.95" customHeight="1">
      <c r="A28" s="35"/>
      <c r="B28" s="218"/>
      <c r="C28" s="231"/>
      <c r="D28" s="132" t="s">
        <v>159</v>
      </c>
      <c r="E28" s="242"/>
      <c r="F28" s="242"/>
      <c r="G28" s="242"/>
      <c r="H28" s="204"/>
      <c r="I28" s="204"/>
      <c r="J28" s="204"/>
      <c r="K28" s="204"/>
      <c r="L28" s="204"/>
      <c r="M28" s="205"/>
      <c r="P28" s="87"/>
      <c r="AA28" s="32"/>
      <c r="AB28" s="28"/>
      <c r="AC28" s="25"/>
      <c r="AD28" s="26"/>
      <c r="AE28" s="26"/>
    </row>
    <row r="29" spans="1:31" ht="13.95" customHeight="1">
      <c r="A29" s="35"/>
      <c r="B29" s="218"/>
      <c r="C29" s="231"/>
      <c r="D29" s="263" t="s">
        <v>224</v>
      </c>
      <c r="E29" s="264"/>
      <c r="F29" s="264"/>
      <c r="G29" s="264"/>
      <c r="H29" s="264"/>
      <c r="I29" s="264"/>
      <c r="J29" s="264"/>
      <c r="K29" s="264"/>
      <c r="L29" s="265"/>
      <c r="M29" s="266"/>
      <c r="P29" s="87"/>
      <c r="AA29" s="32"/>
      <c r="AB29" s="28"/>
      <c r="AC29" s="25"/>
      <c r="AD29" s="26"/>
      <c r="AE29" s="26"/>
    </row>
    <row r="30" spans="1:31" ht="13.95" customHeight="1">
      <c r="A30" s="35"/>
      <c r="B30" s="218"/>
      <c r="C30" s="231"/>
      <c r="D30" s="267" t="s">
        <v>117</v>
      </c>
      <c r="E30" s="268"/>
      <c r="F30" s="268"/>
      <c r="G30" s="268"/>
      <c r="H30" s="133" t="s">
        <v>160</v>
      </c>
      <c r="I30" s="269"/>
      <c r="J30" s="269"/>
      <c r="K30" s="134" t="s">
        <v>161</v>
      </c>
      <c r="L30" s="240"/>
      <c r="M30" s="241"/>
      <c r="P30" s="40"/>
      <c r="AA30" s="32"/>
      <c r="AB30" s="28"/>
      <c r="AC30" s="25"/>
      <c r="AD30" s="26"/>
      <c r="AE30" s="26"/>
    </row>
    <row r="31" spans="1:31" ht="18" customHeight="1" thickBot="1">
      <c r="A31" s="201" t="s">
        <v>218</v>
      </c>
      <c r="B31" s="202"/>
      <c r="C31" s="203"/>
      <c r="D31" s="62"/>
      <c r="E31" s="228" t="str">
        <f>IF($D$31="郵送","(封筒が必要・郵送先を記入➝)",IF($D$31="受取","(連絡先電話番号を記入➝)",""))</f>
        <v/>
      </c>
      <c r="F31" s="229"/>
      <c r="G31" s="230"/>
      <c r="H31" s="252"/>
      <c r="I31" s="253"/>
      <c r="J31" s="253"/>
      <c r="K31" s="253"/>
      <c r="L31" s="253"/>
      <c r="M31" s="254"/>
      <c r="N31" s="42"/>
      <c r="P31" s="86" t="s">
        <v>139</v>
      </c>
      <c r="AA31" s="32"/>
      <c r="AB31" s="28"/>
      <c r="AC31" s="25"/>
      <c r="AD31" s="26"/>
      <c r="AE31" s="26"/>
    </row>
    <row r="32" spans="1:31" ht="16.05" customHeight="1" thickTop="1">
      <c r="A32" s="243" t="s">
        <v>51</v>
      </c>
      <c r="B32" s="244"/>
      <c r="C32" s="255" t="s">
        <v>208</v>
      </c>
      <c r="D32" s="255"/>
      <c r="E32" s="255"/>
      <c r="F32" s="255"/>
      <c r="G32" s="255"/>
      <c r="H32" s="255"/>
      <c r="I32" s="255"/>
      <c r="J32" s="255"/>
      <c r="K32" s="256"/>
      <c r="L32" s="226" t="s">
        <v>39</v>
      </c>
      <c r="M32" s="227"/>
      <c r="O32" s="42"/>
      <c r="P32" s="88" t="s">
        <v>133</v>
      </c>
      <c r="AA32" s="32"/>
      <c r="AB32" s="28"/>
      <c r="AC32" s="25"/>
      <c r="AD32" s="26"/>
      <c r="AE32" s="26"/>
    </row>
    <row r="33" spans="1:31" ht="13.95" customHeight="1">
      <c r="A33" s="160"/>
      <c r="B33" s="261" t="s">
        <v>169</v>
      </c>
      <c r="C33" s="261"/>
      <c r="D33" s="261"/>
      <c r="E33" s="261"/>
      <c r="F33" s="261"/>
      <c r="G33" s="261"/>
      <c r="H33" s="261"/>
      <c r="I33" s="261"/>
      <c r="J33" s="261"/>
      <c r="K33" s="262"/>
      <c r="L33" s="48"/>
      <c r="M33" s="49"/>
      <c r="AA33" s="32"/>
      <c r="AB33" s="28"/>
      <c r="AC33" s="25"/>
      <c r="AD33" s="26"/>
      <c r="AE33" s="26"/>
    </row>
    <row r="34" spans="1:31" ht="13.95" customHeight="1">
      <c r="A34" s="70"/>
      <c r="B34" s="197" t="s">
        <v>219</v>
      </c>
      <c r="C34" s="197"/>
      <c r="D34" s="197"/>
      <c r="E34" s="197"/>
      <c r="F34" s="197"/>
      <c r="G34" s="197"/>
      <c r="H34" s="197"/>
      <c r="I34" s="197"/>
      <c r="J34" s="197"/>
      <c r="K34" s="198"/>
      <c r="L34" s="48"/>
      <c r="M34" s="49"/>
      <c r="AA34" s="32"/>
      <c r="AB34" s="28"/>
      <c r="AC34" s="25"/>
      <c r="AD34" s="26"/>
      <c r="AE34" s="26"/>
    </row>
    <row r="35" spans="1:31" ht="13.95" customHeight="1">
      <c r="A35" s="44"/>
      <c r="B35" s="197"/>
      <c r="C35" s="197"/>
      <c r="D35" s="197"/>
      <c r="E35" s="197"/>
      <c r="F35" s="197"/>
      <c r="G35" s="197"/>
      <c r="H35" s="197"/>
      <c r="I35" s="197"/>
      <c r="J35" s="197"/>
      <c r="K35" s="198"/>
      <c r="L35" s="48"/>
      <c r="M35" s="49"/>
      <c r="AA35" s="32"/>
      <c r="AB35" s="28"/>
      <c r="AC35" s="25"/>
      <c r="AD35" s="26"/>
      <c r="AE35" s="26"/>
    </row>
    <row r="36" spans="1:31" ht="13.95" customHeight="1">
      <c r="A36" s="70"/>
      <c r="B36" s="197" t="s">
        <v>151</v>
      </c>
      <c r="C36" s="197"/>
      <c r="D36" s="197"/>
      <c r="E36" s="197"/>
      <c r="F36" s="197"/>
      <c r="G36" s="197"/>
      <c r="H36" s="197"/>
      <c r="I36" s="197"/>
      <c r="J36" s="197"/>
      <c r="K36" s="198"/>
      <c r="L36" s="48"/>
      <c r="M36" s="49"/>
      <c r="AA36" s="32"/>
      <c r="AB36" s="28"/>
      <c r="AC36" s="25"/>
      <c r="AD36" s="26"/>
      <c r="AE36" s="26"/>
    </row>
    <row r="37" spans="1:31" ht="13.95" customHeight="1">
      <c r="A37" s="70"/>
      <c r="B37" s="197" t="s">
        <v>50</v>
      </c>
      <c r="C37" s="197"/>
      <c r="D37" s="197"/>
      <c r="E37" s="197"/>
      <c r="F37" s="197"/>
      <c r="G37" s="197"/>
      <c r="H37" s="197"/>
      <c r="I37" s="197"/>
      <c r="J37" s="197"/>
      <c r="K37" s="198"/>
      <c r="L37" s="48"/>
      <c r="M37" s="49"/>
      <c r="AA37" s="32"/>
      <c r="AB37" s="28"/>
      <c r="AC37" s="25"/>
      <c r="AD37" s="26"/>
      <c r="AE37" s="26"/>
    </row>
    <row r="38" spans="1:31" ht="13.95" customHeight="1">
      <c r="A38" s="70"/>
      <c r="B38" s="245" t="s">
        <v>220</v>
      </c>
      <c r="C38" s="245"/>
      <c r="D38" s="245"/>
      <c r="E38" s="245"/>
      <c r="F38" s="245"/>
      <c r="G38" s="245"/>
      <c r="H38" s="245"/>
      <c r="I38" s="245"/>
      <c r="J38" s="245"/>
      <c r="K38" s="246"/>
      <c r="L38" s="48"/>
      <c r="M38" s="49"/>
      <c r="AA38" s="32"/>
      <c r="AB38" s="28"/>
      <c r="AC38" s="25"/>
      <c r="AD38" s="26"/>
      <c r="AE38" s="26"/>
    </row>
    <row r="39" spans="1:31" ht="13.95" customHeight="1">
      <c r="A39" s="70"/>
      <c r="B39" s="197" t="s">
        <v>221</v>
      </c>
      <c r="C39" s="197"/>
      <c r="D39" s="197"/>
      <c r="E39" s="197"/>
      <c r="F39" s="197"/>
      <c r="G39" s="197"/>
      <c r="H39" s="197"/>
      <c r="I39" s="197"/>
      <c r="J39" s="197"/>
      <c r="K39" s="198"/>
      <c r="L39" s="48"/>
      <c r="M39" s="49"/>
      <c r="AA39" s="32"/>
      <c r="AB39" s="28"/>
      <c r="AC39" s="25"/>
      <c r="AD39" s="26"/>
      <c r="AE39" s="26"/>
    </row>
    <row r="40" spans="1:31" ht="13.95" customHeight="1">
      <c r="A40" s="70"/>
      <c r="B40" s="197" t="s">
        <v>163</v>
      </c>
      <c r="C40" s="197"/>
      <c r="D40" s="197"/>
      <c r="E40" s="197"/>
      <c r="F40" s="197"/>
      <c r="G40" s="197"/>
      <c r="H40" s="197"/>
      <c r="I40" s="197"/>
      <c r="J40" s="197"/>
      <c r="K40" s="198"/>
      <c r="L40" s="48"/>
      <c r="M40" s="49"/>
      <c r="AA40" s="32"/>
      <c r="AB40" s="28"/>
      <c r="AC40" s="25"/>
      <c r="AD40" s="26"/>
      <c r="AE40" s="26"/>
    </row>
    <row r="41" spans="1:31" ht="13.95" customHeight="1">
      <c r="A41" s="135"/>
      <c r="B41" s="197"/>
      <c r="C41" s="197"/>
      <c r="D41" s="197"/>
      <c r="E41" s="197"/>
      <c r="F41" s="197"/>
      <c r="G41" s="197"/>
      <c r="H41" s="197"/>
      <c r="I41" s="197"/>
      <c r="J41" s="197"/>
      <c r="K41" s="198"/>
      <c r="L41" s="48"/>
      <c r="M41" s="49"/>
      <c r="AA41" s="32"/>
      <c r="AB41" s="28"/>
      <c r="AC41" s="25"/>
      <c r="AD41" s="26"/>
      <c r="AE41" s="26"/>
    </row>
    <row r="42" spans="1:31" ht="13.95" customHeight="1">
      <c r="A42" s="70"/>
      <c r="B42" s="245" t="s">
        <v>222</v>
      </c>
      <c r="C42" s="245"/>
      <c r="D42" s="245"/>
      <c r="E42" s="245"/>
      <c r="F42" s="245"/>
      <c r="G42" s="245"/>
      <c r="H42" s="245"/>
      <c r="I42" s="245"/>
      <c r="J42" s="245"/>
      <c r="K42" s="246"/>
      <c r="L42" s="48"/>
      <c r="M42" s="49"/>
      <c r="P42" s="86" t="s">
        <v>149</v>
      </c>
      <c r="AA42" s="32"/>
      <c r="AB42" s="28"/>
      <c r="AC42" s="25"/>
      <c r="AD42" s="26"/>
      <c r="AE42" s="26"/>
    </row>
    <row r="43" spans="1:31" ht="13.95" customHeight="1">
      <c r="A43" s="70"/>
      <c r="B43" s="197" t="s">
        <v>223</v>
      </c>
      <c r="C43" s="197"/>
      <c r="D43" s="197"/>
      <c r="E43" s="197"/>
      <c r="F43" s="197"/>
      <c r="G43" s="197"/>
      <c r="H43" s="197"/>
      <c r="I43" s="197"/>
      <c r="J43" s="197"/>
      <c r="K43" s="198"/>
      <c r="L43" s="48"/>
      <c r="M43" s="49"/>
      <c r="P43" s="86" t="s">
        <v>134</v>
      </c>
      <c r="AA43" s="32"/>
      <c r="AB43" s="28"/>
      <c r="AC43" s="25"/>
      <c r="AD43" s="26"/>
      <c r="AE43" s="26"/>
    </row>
    <row r="44" spans="1:31" ht="13.95" customHeight="1" thickBot="1">
      <c r="A44" s="140"/>
      <c r="B44" s="199"/>
      <c r="C44" s="199"/>
      <c r="D44" s="199"/>
      <c r="E44" s="199"/>
      <c r="F44" s="199"/>
      <c r="G44" s="199"/>
      <c r="H44" s="199"/>
      <c r="I44" s="199"/>
      <c r="J44" s="199"/>
      <c r="K44" s="200"/>
      <c r="L44" s="50"/>
      <c r="M44" s="51"/>
      <c r="N44" s="40"/>
      <c r="AA44" s="32"/>
      <c r="AB44" s="28"/>
      <c r="AC44" s="25"/>
      <c r="AD44" s="26"/>
      <c r="AE44" s="26"/>
    </row>
    <row r="45" spans="1:31" ht="7.95" customHeight="1" thickTop="1">
      <c r="A45" s="35"/>
      <c r="B45" s="173"/>
      <c r="C45" s="173"/>
      <c r="D45" s="173"/>
      <c r="E45" s="173"/>
      <c r="F45" s="173"/>
      <c r="G45" s="173"/>
      <c r="H45" s="173"/>
      <c r="I45" s="173"/>
      <c r="J45" s="173"/>
      <c r="K45" s="173"/>
      <c r="L45" s="173"/>
      <c r="M45" s="174"/>
      <c r="O45" s="40"/>
      <c r="P45" s="40"/>
      <c r="AA45" s="32"/>
      <c r="AB45" s="28"/>
      <c r="AC45" s="25"/>
      <c r="AD45" s="26"/>
      <c r="AE45" s="26"/>
    </row>
    <row r="46" spans="1:31" ht="7.95" customHeight="1">
      <c r="A46" s="35"/>
      <c r="B46" s="162"/>
      <c r="C46" s="162"/>
      <c r="D46" s="162"/>
      <c r="E46" s="162"/>
      <c r="F46" s="162"/>
      <c r="G46" s="162"/>
      <c r="H46" s="162"/>
      <c r="I46" s="162"/>
      <c r="J46" s="162"/>
      <c r="K46" s="162"/>
      <c r="L46" s="162"/>
      <c r="M46" s="163"/>
      <c r="AA46" s="32"/>
      <c r="AB46" s="28"/>
      <c r="AC46" s="25"/>
      <c r="AD46" s="26"/>
      <c r="AE46" s="26"/>
    </row>
    <row r="47" spans="1:31" ht="7.95" customHeight="1">
      <c r="A47" s="35"/>
      <c r="B47" s="162"/>
      <c r="C47" s="162"/>
      <c r="D47" s="162"/>
      <c r="E47" s="162"/>
      <c r="F47" s="162"/>
      <c r="G47" s="162"/>
      <c r="H47" s="162"/>
      <c r="I47" s="162"/>
      <c r="J47" s="162"/>
      <c r="K47" s="162"/>
      <c r="L47" s="162"/>
      <c r="M47" s="163"/>
      <c r="AA47" s="32"/>
      <c r="AB47" s="28"/>
      <c r="AC47" s="25"/>
      <c r="AD47" s="26"/>
      <c r="AE47" s="26"/>
    </row>
    <row r="48" spans="1:31" ht="7.95" customHeight="1">
      <c r="A48" s="35"/>
      <c r="B48" s="162"/>
      <c r="C48" s="162"/>
      <c r="D48" s="162"/>
      <c r="E48" s="162"/>
      <c r="F48" s="162"/>
      <c r="G48" s="162"/>
      <c r="H48" s="162"/>
      <c r="I48" s="162"/>
      <c r="J48" s="162"/>
      <c r="K48" s="162"/>
      <c r="L48" s="162"/>
      <c r="M48" s="163"/>
      <c r="AA48" s="32"/>
      <c r="AB48" s="28"/>
      <c r="AC48" s="25"/>
      <c r="AD48" s="26"/>
      <c r="AE48" s="26"/>
    </row>
    <row r="49" spans="1:16" ht="19.95" customHeight="1">
      <c r="A49" s="175" t="s">
        <v>40</v>
      </c>
      <c r="B49" s="176"/>
      <c r="C49" s="177"/>
      <c r="D49" s="171" t="s">
        <v>117</v>
      </c>
      <c r="E49" s="178"/>
      <c r="F49" s="171"/>
      <c r="G49" s="172"/>
      <c r="H49" s="172"/>
      <c r="I49" s="172"/>
      <c r="J49" s="178"/>
      <c r="K49" s="179" t="s">
        <v>118</v>
      </c>
      <c r="L49" s="77" t="s">
        <v>120</v>
      </c>
      <c r="M49" s="78" t="s">
        <v>121</v>
      </c>
    </row>
    <row r="50" spans="1:16" ht="19.95" customHeight="1">
      <c r="A50" s="175" t="s">
        <v>41</v>
      </c>
      <c r="B50" s="176"/>
      <c r="C50" s="177"/>
      <c r="D50" s="171" t="s">
        <v>117</v>
      </c>
      <c r="E50" s="172"/>
      <c r="F50" s="34" t="s">
        <v>42</v>
      </c>
      <c r="G50" s="172" t="s">
        <v>117</v>
      </c>
      <c r="H50" s="172"/>
      <c r="I50" s="172"/>
      <c r="J50" s="76" t="s">
        <v>119</v>
      </c>
      <c r="K50" s="180"/>
      <c r="L50" s="138"/>
      <c r="M50" s="80"/>
      <c r="P50" s="86"/>
    </row>
    <row r="51" spans="1:16" ht="19.95" hidden="1" customHeight="1"/>
    <row r="52" spans="1:16" ht="19.95" hidden="1" customHeight="1"/>
    <row r="53" spans="1:16" ht="19.95" hidden="1" customHeight="1"/>
    <row r="54" spans="1:16" ht="19.95" hidden="1" customHeight="1"/>
    <row r="55" spans="1:16" ht="19.95" hidden="1" customHeight="1"/>
    <row r="56" spans="1:16" ht="19.95" hidden="1" customHeight="1"/>
    <row r="57" spans="1:16" ht="19.95" hidden="1" customHeight="1"/>
    <row r="58" spans="1:16" ht="19.95" hidden="1" customHeight="1"/>
    <row r="59" spans="1:16" ht="19.95" hidden="1" customHeight="1"/>
    <row r="60" spans="1:16" ht="19.95" hidden="1" customHeight="1"/>
    <row r="61" spans="1:16" ht="19.95" hidden="1" customHeight="1"/>
    <row r="62" spans="1:16"/>
  </sheetData>
  <sheetProtection algorithmName="SHA-512" hashValue="ko+FIv9wUQsctBgPuqhYucR71B68vmIdyu+Tmg0Jgbu8saugxGsVfRCAsC7qkrTMbZMeHPDKNUTmNpH2WJ/6Uw==" saltValue="9CZgPo80DHk1NJw92j5fhw==" spinCount="100000" sheet="1" objects="1" scenarios="1"/>
  <protectedRanges>
    <protectedRange sqref="A34 A42:A44 A36:A40" name="添付書類選択"/>
  </protectedRanges>
  <mergeCells count="100">
    <mergeCell ref="K23:L23"/>
    <mergeCell ref="B23:C23"/>
    <mergeCell ref="B24:E24"/>
    <mergeCell ref="F24:G24"/>
    <mergeCell ref="B38:K38"/>
    <mergeCell ref="B34:K35"/>
    <mergeCell ref="B33:K33"/>
    <mergeCell ref="H25:M25"/>
    <mergeCell ref="B26:C26"/>
    <mergeCell ref="E26:M26"/>
    <mergeCell ref="B29:C29"/>
    <mergeCell ref="D29:K29"/>
    <mergeCell ref="L29:M29"/>
    <mergeCell ref="B30:C30"/>
    <mergeCell ref="D30:G30"/>
    <mergeCell ref="I30:J30"/>
    <mergeCell ref="B42:K42"/>
    <mergeCell ref="E25:F25"/>
    <mergeCell ref="H24:I24"/>
    <mergeCell ref="J24:K24"/>
    <mergeCell ref="H31:M31"/>
    <mergeCell ref="B37:K37"/>
    <mergeCell ref="B39:K39"/>
    <mergeCell ref="B40:K41"/>
    <mergeCell ref="C32:K32"/>
    <mergeCell ref="A11:C11"/>
    <mergeCell ref="B36:K36"/>
    <mergeCell ref="B25:C25"/>
    <mergeCell ref="K14:L14"/>
    <mergeCell ref="E11:J11"/>
    <mergeCell ref="L30:M30"/>
    <mergeCell ref="E28:G28"/>
    <mergeCell ref="A32:B32"/>
    <mergeCell ref="K19:L19"/>
    <mergeCell ref="B19:C19"/>
    <mergeCell ref="B20:C20"/>
    <mergeCell ref="B21:C21"/>
    <mergeCell ref="B22:C22"/>
    <mergeCell ref="K20:L20"/>
    <mergeCell ref="K21:L21"/>
    <mergeCell ref="K22:L22"/>
    <mergeCell ref="A8:D8"/>
    <mergeCell ref="L11:M12"/>
    <mergeCell ref="F12:G12"/>
    <mergeCell ref="L32:M32"/>
    <mergeCell ref="A31:C31"/>
    <mergeCell ref="E31:G31"/>
    <mergeCell ref="B27:C27"/>
    <mergeCell ref="E27:J27"/>
    <mergeCell ref="L27:M27"/>
    <mergeCell ref="B28:C28"/>
    <mergeCell ref="K15:L15"/>
    <mergeCell ref="B14:C14"/>
    <mergeCell ref="B15:C15"/>
    <mergeCell ref="A9:D9"/>
    <mergeCell ref="F9:H9"/>
    <mergeCell ref="I9:M9"/>
    <mergeCell ref="A1:C1"/>
    <mergeCell ref="A4:B4"/>
    <mergeCell ref="C4:E4"/>
    <mergeCell ref="F4:M4"/>
    <mergeCell ref="F7:M7"/>
    <mergeCell ref="B6:D7"/>
    <mergeCell ref="B5:D5"/>
    <mergeCell ref="F5:H5"/>
    <mergeCell ref="I5:M5"/>
    <mergeCell ref="A3:K3"/>
    <mergeCell ref="L3:M3"/>
    <mergeCell ref="A10:M10"/>
    <mergeCell ref="L8:M8"/>
    <mergeCell ref="F8:J8"/>
    <mergeCell ref="K11:K12"/>
    <mergeCell ref="B48:M48"/>
    <mergeCell ref="K13:L13"/>
    <mergeCell ref="B16:C16"/>
    <mergeCell ref="B17:C17"/>
    <mergeCell ref="B18:C18"/>
    <mergeCell ref="K16:L16"/>
    <mergeCell ref="K17:L17"/>
    <mergeCell ref="K18:L18"/>
    <mergeCell ref="B43:K44"/>
    <mergeCell ref="B46:M46"/>
    <mergeCell ref="A13:C13"/>
    <mergeCell ref="H28:M28"/>
    <mergeCell ref="B47:M47"/>
    <mergeCell ref="D1:K1"/>
    <mergeCell ref="L1:M1"/>
    <mergeCell ref="A2:M2"/>
    <mergeCell ref="D50:E50"/>
    <mergeCell ref="G50:I50"/>
    <mergeCell ref="B45:M45"/>
    <mergeCell ref="A50:C50"/>
    <mergeCell ref="A49:C49"/>
    <mergeCell ref="D49:E49"/>
    <mergeCell ref="F49:J49"/>
    <mergeCell ref="K49:K50"/>
    <mergeCell ref="F6:M6"/>
    <mergeCell ref="A12:C12"/>
    <mergeCell ref="D12:E12"/>
    <mergeCell ref="H12:J12"/>
  </mergeCells>
  <phoneticPr fontId="4"/>
  <conditionalFormatting sqref="A33 A36 A38">
    <cfRule type="expression" dxfId="47" priority="6">
      <formula>$A33=""</formula>
    </cfRule>
  </conditionalFormatting>
  <conditionalFormatting sqref="A34 A37 A39:A40 A42:A43">
    <cfRule type="expression" dxfId="46" priority="9">
      <formula>$A34=""</formula>
    </cfRule>
  </conditionalFormatting>
  <conditionalFormatting sqref="A14:C22 H14:J22">
    <cfRule type="expression" dxfId="45" priority="44">
      <formula>$G14="+"</formula>
    </cfRule>
  </conditionalFormatting>
  <conditionalFormatting sqref="A2:O50">
    <cfRule type="expression" dxfId="44" priority="3">
      <formula>$N$1="表示"</formula>
    </cfRule>
  </conditionalFormatting>
  <conditionalFormatting sqref="B14:F14 I14:L14">
    <cfRule type="expression" dxfId="43" priority="42">
      <formula>B14=""</formula>
    </cfRule>
  </conditionalFormatting>
  <conditionalFormatting sqref="B15:G23 I15:L23">
    <cfRule type="expression" dxfId="42" priority="43">
      <formula>B15=""</formula>
    </cfRule>
  </conditionalFormatting>
  <conditionalFormatting sqref="D31">
    <cfRule type="expression" dxfId="41" priority="37">
      <formula>$D$31=""</formula>
    </cfRule>
  </conditionalFormatting>
  <conditionalFormatting sqref="D12:E12">
    <cfRule type="expression" dxfId="40" priority="47">
      <formula>$D$12=""</formula>
    </cfRule>
  </conditionalFormatting>
  <conditionalFormatting sqref="D14:F23">
    <cfRule type="expression" dxfId="39" priority="4">
      <formula>AND($G14="+",D14="")</formula>
    </cfRule>
  </conditionalFormatting>
  <conditionalFormatting sqref="D15:F23 I15:K23">
    <cfRule type="expression" dxfId="38" priority="23">
      <formula>AND($B15&lt;&gt;"",F15="")</formula>
    </cfRule>
  </conditionalFormatting>
  <conditionalFormatting sqref="D15:F23">
    <cfRule type="expression" dxfId="37" priority="28">
      <formula>AND($G14="+",D15="")</formula>
    </cfRule>
  </conditionalFormatting>
  <conditionalFormatting sqref="D14:G22 K14:L22">
    <cfRule type="expression" dxfId="36" priority="45">
      <formula>$G14="+"</formula>
    </cfRule>
  </conditionalFormatting>
  <conditionalFormatting sqref="D30:G30">
    <cfRule type="expression" dxfId="35" priority="11">
      <formula>OR($D30="",$D30="年　　月　　日")</formula>
    </cfRule>
  </conditionalFormatting>
  <conditionalFormatting sqref="D1:K1">
    <cfRule type="expression" dxfId="34" priority="1">
      <formula>$N$1="表示"</formula>
    </cfRule>
  </conditionalFormatting>
  <conditionalFormatting sqref="E25:F25">
    <cfRule type="expression" dxfId="33" priority="20">
      <formula>$E25=""</formula>
    </cfRule>
  </conditionalFormatting>
  <conditionalFormatting sqref="E28:G28">
    <cfRule type="expression" dxfId="32" priority="12">
      <formula>$E28=""</formula>
    </cfRule>
  </conditionalFormatting>
  <conditionalFormatting sqref="E11:J11">
    <cfRule type="expression" dxfId="31" priority="49">
      <formula>$E$11=""</formula>
    </cfRule>
  </conditionalFormatting>
  <conditionalFormatting sqref="E27:J27">
    <cfRule type="expression" dxfId="30" priority="17">
      <formula>$E27=""</formula>
    </cfRule>
  </conditionalFormatting>
  <conditionalFormatting sqref="E26:M26">
    <cfRule type="expression" dxfId="29" priority="18">
      <formula>$E26=""</formula>
    </cfRule>
  </conditionalFormatting>
  <conditionalFormatting sqref="F5:H5">
    <cfRule type="expression" dxfId="28" priority="54">
      <formula>$F$5=""</formula>
    </cfRule>
  </conditionalFormatting>
  <conditionalFormatting sqref="F9:H9">
    <cfRule type="expression" dxfId="27" priority="50">
      <formula>$F$9=""</formula>
    </cfRule>
  </conditionalFormatting>
  <conditionalFormatting sqref="F8:J8">
    <cfRule type="expression" dxfId="26" priority="52">
      <formula>$F$8=""</formula>
    </cfRule>
  </conditionalFormatting>
  <conditionalFormatting sqref="F6:M7">
    <cfRule type="expression" dxfId="25" priority="53">
      <formula>$F6=""</formula>
    </cfRule>
  </conditionalFormatting>
  <conditionalFormatting sqref="G14">
    <cfRule type="expression" dxfId="24" priority="22">
      <formula>$G$14=""</formula>
    </cfRule>
  </conditionalFormatting>
  <conditionalFormatting sqref="H12:J12">
    <cfRule type="expression" dxfId="23" priority="46">
      <formula>$H$12=""</formula>
    </cfRule>
  </conditionalFormatting>
  <conditionalFormatting sqref="H25:M25">
    <cfRule type="expression" dxfId="22" priority="19">
      <formula>$H25=""</formula>
    </cfRule>
  </conditionalFormatting>
  <conditionalFormatting sqref="H31:M31">
    <cfRule type="expression" dxfId="21" priority="36">
      <formula>AND($D$31&lt;&gt;"",$H$31="")</formula>
    </cfRule>
  </conditionalFormatting>
  <conditionalFormatting sqref="I15:J23 B15:C23">
    <cfRule type="expression" dxfId="20" priority="41">
      <formula>$G14="+"</formula>
    </cfRule>
  </conditionalFormatting>
  <conditionalFormatting sqref="I30:J30">
    <cfRule type="expression" dxfId="19" priority="10">
      <formula>$I30=""</formula>
    </cfRule>
  </conditionalFormatting>
  <conditionalFormatting sqref="L15:L23">
    <cfRule type="expression" dxfId="18" priority="75">
      <formula>AND($B15&lt;&gt;"",N14="")</formula>
    </cfRule>
  </conditionalFormatting>
  <conditionalFormatting sqref="L3:M3">
    <cfRule type="expression" dxfId="17" priority="5">
      <formula>OR($L$3="",$L$3="年　　月　　日")</formula>
    </cfRule>
  </conditionalFormatting>
  <conditionalFormatting sqref="L8:M8">
    <cfRule type="expression" dxfId="16" priority="51">
      <formula>$L$8=""</formula>
    </cfRule>
  </conditionalFormatting>
  <conditionalFormatting sqref="L11:M12">
    <cfRule type="expression" dxfId="15" priority="48">
      <formula>$L$11=""</formula>
    </cfRule>
  </conditionalFormatting>
  <conditionalFormatting sqref="L27:M27">
    <cfRule type="expression" dxfId="14" priority="16">
      <formula>$L27=""</formula>
    </cfRule>
  </conditionalFormatting>
  <conditionalFormatting sqref="M14:M22">
    <cfRule type="expression" dxfId="13" priority="73">
      <formula>$G14="+"</formula>
    </cfRule>
  </conditionalFormatting>
  <conditionalFormatting sqref="N1">
    <cfRule type="expression" dxfId="12" priority="2">
      <formula>$N$1="表示"</formula>
    </cfRule>
  </conditionalFormatting>
  <dataValidations count="20">
    <dataValidation imeMode="off" allowBlank="1" showInputMessage="1" showErrorMessage="1" prompt="ハイフンあり_x000a_半角数字で_x000a_入力してください" sqref="F9:H9 E28:G28" xr:uid="{26B8EAEE-CCB6-443A-9A32-8A8FC619334E}"/>
    <dataValidation type="list" errorStyle="warning" imeMode="on" allowBlank="1" showInputMessage="1" showErrorMessage="1" error="右端の▼ボタンを押して選択してください。" prompt="セル右端▼で_x000a_有無を選択_x000a_してください。" sqref="I14:I23" xr:uid="{DE3903B0-379B-4C0C-B848-4E7E112EE1AD}">
      <formula1>"有,無"</formula1>
    </dataValidation>
    <dataValidation imeMode="off" allowBlank="1" showInputMessage="1" showErrorMessage="1" sqref="H28 D14:F23 I30:J30 M50" xr:uid="{A2892B45-AD01-4EFC-8544-C494445A7E13}"/>
    <dataValidation type="whole" imeMode="off" allowBlank="1" showInputMessage="1" showErrorMessage="1" error="整数を入力_x000a_してください。" sqref="J14:J23" xr:uid="{3F5B5324-7233-4C34-A8A3-322383B7F846}">
      <formula1>1</formula1>
      <formula2>50</formula2>
    </dataValidation>
    <dataValidation imeMode="on" allowBlank="1" showInputMessage="1" showErrorMessage="1" sqref="L27:M27 H31 F7:M7 H25:M25 E26:M26 K27 F6:M6 L8:M8 K14:L23" xr:uid="{B204A95A-3DE7-4374-8CC0-A39E1D48CD23}"/>
    <dataValidation type="list" imeMode="off" allowBlank="1" showInputMessage="1" showErrorMessage="1" error="'+'以外の_x000a_入力は_x000a_無効です。" prompt="セル右端▼で_x000a_+を選択すると_x000a_「別紙」シート_x000a_最上行の面積が_x000a_合算されます。_x000a__x000a__x000a__x000a_ " sqref="G23" xr:uid="{B17B31E8-1E96-4DDF-9E25-4DAB72602B90}">
      <formula1>"+"</formula1>
    </dataValidation>
    <dataValidation type="textLength" imeMode="off" allowBlank="1" showInputMessage="1" showErrorMessage="1" error="郵便番号は_x000a_7桁で入力_x000a_してください。" prompt="ハイフンなしの_x000a_半角数字7桁を_x000a_入力してください。" sqref="F5:H5 E25:F25" xr:uid="{D83A6E5B-13DF-4458-AD29-0AD844EB42DC}">
      <formula1>7</formula1>
      <formula2>7</formula2>
    </dataValidation>
    <dataValidation type="list" imeMode="off" allowBlank="1" showInputMessage="1" showErrorMessage="1" error="'+'以外の_x000a_入力は_x000a_無効です。" prompt="セル右端▼で_x000a_+を選択すると_x000a_次行の面積が_x000a_合算されます。" sqref="G14:G22" xr:uid="{956EE2B9-6776-4B01-9206-BE589F594F72}">
      <formula1>"+"</formula1>
    </dataValidation>
    <dataValidation type="list" imeMode="on" allowBlank="1" showInputMessage="1" showErrorMessage="1" sqref="D31" xr:uid="{26577718-1C6D-4F4D-A7D9-243061900941}">
      <formula1>"受取,郵送"</formula1>
    </dataValidation>
    <dataValidation type="list" imeMode="on" allowBlank="1" showInputMessage="1" showErrorMessage="1" prompt="セル右端の▼で_x000a_選択してください。" sqref="D12:E12" xr:uid="{13F12B45-8E9C-4A54-B062-31EAF680D81B}">
      <formula1>"第3種許可地域,第2種許可地域,第1種許可地域,第3種禁止地域,第2種禁止地域,第1種禁止地域"</formula1>
    </dataValidation>
    <dataValidation type="list" imeMode="on" allowBlank="1" showInputMessage="1" showErrorMessage="1" prompt="セル右端の▼で_x000a_選択してください。" sqref="H12:J12" xr:uid="{2B4BEC7C-FACF-4901-93D4-AE4CD1F2BE9B}">
      <formula1>"自家用広告物,一般広告物,道標,その他"</formula1>
    </dataValidation>
    <dataValidation imeMode="on" allowBlank="1" showInputMessage="1" showErrorMessage="1" prompt="区・町名以下を_x000a_入力してください。" sqref="E11:J11" xr:uid="{3C398EFF-FD1D-4552-B4BC-B841DAD8F2B5}"/>
    <dataValidation imeMode="off" allowBlank="1" showErrorMessage="1" sqref="K11" xr:uid="{46B400EF-5370-4935-94A9-519DEC79EB2D}"/>
    <dataValidation imeMode="on" allowBlank="1" showErrorMessage="1" sqref="L11:M12" xr:uid="{56C74DC3-4E33-4F77-BA68-9E03BDD21834}"/>
    <dataValidation type="list" errorStyle="information" imeMode="on" allowBlank="1" showInputMessage="1" prompt="セル右端▼で_x000a_選択するか、_x000a_入力してください。" sqref="F8:J8 E27:J27" xr:uid="{B5D4CCDC-7110-427E-8199-B5C95900423A}">
      <formula1>"代表取締役,代表取締役社長,代表,理事長,代表執行役員,部長"</formula1>
    </dataValidation>
    <dataValidation type="list" imeMode="off" allowBlank="1" showInputMessage="1" showErrorMessage="1" sqref="L50" xr:uid="{1705FFA9-B6F6-498D-B3EB-4B565EEE1F92}">
      <formula1>"A,B,C,D,E,F,G,H,I,J,K,L"</formula1>
    </dataValidation>
    <dataValidation imeMode="off" allowBlank="1" showInputMessage="1" showErrorMessage="1" prompt="エクセルの_x000a_日付形式で_x000a_入力できます_x000a_例:令和8年4月1日_x000a_→2026/4/1 と入力" sqref="D30:G30 L3:M3" xr:uid="{8861A619-EF32-44E0-8471-A0F796A2B177}"/>
    <dataValidation type="list" errorStyle="information" imeMode="on" allowBlank="1" showInputMessage="1" prompt="セル右端の▼で_x000a_選択してください。" sqref="B14:C22" xr:uid="{7EE153BA-1BDE-458D-BE7C-A614A542F922}">
      <formula1>"壁面広告,建植広告,屋上広告,突出広告,塀・垣広告,屋根面広告,街路灯広告,アーチ広告,アーケード吊下広告,上記に付属,電柱等利用広告,ベンチ利用広告,標識等利用広告,広告旗,広告幕,立看板等,アドバルーン"</formula1>
    </dataValidation>
    <dataValidation type="list" errorStyle="information" imeMode="on" allowBlank="1" showInputMessage="1" prompt="欄が足りない時は_x000a_「別紙」シートに_x000a_入力してください。" sqref="B23:C23" xr:uid="{6CDCFCCB-250C-406A-8CA8-B4E3CA71A82F}">
      <formula1>"壁面広告,建植広告,屋上広告,突出広告,塀・垣広告,屋根面広告,街路灯広告,アーチ広告,アーケード吊下広告,上記に付属,電柱等利用広告,標識等利用広告,広告旗,広告幕,立看板等,アドバルーン"</formula1>
    </dataValidation>
    <dataValidation type="list" showInputMessage="1" showErrorMessage="1" sqref="A36:A40 A42:A43 A33:A34" xr:uid="{6F728D1C-B952-4DEE-B001-796331E0A798}">
      <formula1>"✔"</formula1>
    </dataValidation>
  </dataValidations>
  <hyperlinks>
    <hyperlink ref="P4" location="申請年月日注記" tooltip="クリックで「記入上の注意」の該当箇所に移動します" display="申請年月日(L列3行)" xr:uid="{44279274-B97E-41B5-8F15-2342E33C8A40}"/>
    <hyperlink ref="P5" location="申請者情報注記" tooltip="クリックで「記入上の注意」の該当箇所に移動します" display="申請者情報" xr:uid="{1830D8F4-8CD9-4ED3-87D3-BCB7C372A280}"/>
    <hyperlink ref="P9" location="表示場所注記" tooltip="クリックで「記入上の注意」の該当箇所に移動します" display="表示(設置）場所" xr:uid="{A5F06BFA-DA6F-471F-8B90-D1AACF6772A1}"/>
    <hyperlink ref="P10" location="表示内容注記" tooltip="クリックで「記入上の注意」の該当箇所に移動します" display="表示内容" xr:uid="{6284CA62-2F86-4061-92B5-C228D1C5C21B}"/>
    <hyperlink ref="P11" location="規制地域区分注記" tooltip="クリックで「記入上の注意」の該当箇所に移動します" display="規制地域区分" xr:uid="{25A1C668-4E1E-4554-9AF6-02E73DC388B5}"/>
    <hyperlink ref="P12" location="記入上の注意!広告物の種別注記" tooltip="クリックで「記入上の注意」の該当箇所に移動します" display="広告物の種別" xr:uid="{1ADD97E5-1C36-4994-ACA1-3C7860118226}"/>
    <hyperlink ref="P14" location="縦横面数注記" tooltip="クリックで「記入上の注意」の該当箇所に移動します" display="縦・横・面数" xr:uid="{882CB54E-F9E4-48DC-96AC-9E029BE6558B}"/>
    <hyperlink ref="P15" location="合算注記" tooltip="クリックで「記入上の注意」の該当箇所に移動します" display="合算" xr:uid="{FEA185C8-0EFD-424C-AAC5-91DA7EA14362}"/>
    <hyperlink ref="P16" location="個数注記" tooltip="クリックで「記入上の注意」の該当箇所に移動します" display="個数" xr:uid="{0F0CB480-5ACB-4B44-B33D-4CC7ACDAFE88}"/>
    <hyperlink ref="P17" location="個別の表示内容注記" tooltip="クリックで「記入上の注意」の該当箇所に移動します" display="個別の表示内容" xr:uid="{A76DE43F-D4DF-488B-AC68-12919D584064}"/>
    <hyperlink ref="P42" location="安全点検・画像注記" tooltip="クリックで「記入上の注意」の該当箇所に移動します" display="安全点検結果報告書の添付" xr:uid="{6F6D8AEA-7A9F-4D86-9957-F85412207584}"/>
    <hyperlink ref="P43" location="チェックリスト注記" tooltip="クリックで「記入上の注意」の該当箇所に移動します" display="適合確認書の添付" xr:uid="{175460C2-E76D-423C-B2B5-B8CD8722759E}"/>
    <hyperlink ref="P32" location="添付書類注記" tooltip="クリックで「記入上の注意」の該当箇所に移動します" display="添付書類" xr:uid="{DEB27B4A-94CD-4FEF-96FE-CF70845AF547}"/>
    <hyperlink ref="P31" location="許可書受領方法注記" tooltip="クリックで「記入上の注意」の該当箇所に移動します" display="許可書受領方法" xr:uid="{BD96B8BA-EBCF-42DE-A614-9C90F85E913C}"/>
    <hyperlink ref="P25" location="施工者注記" tooltip="クリックで「記入上の注意」の該当箇所に移動します" display="施工者情報" xr:uid="{62299418-8983-4F62-A813-C834AB0FC190}"/>
    <hyperlink ref="P13" location="記入上の注意!広告物の種類注記" display="広告物の種類" xr:uid="{4DD12F82-280C-4CB5-84B9-2A887BF7DAD5}"/>
    <hyperlink ref="P3" location="ガイドライン注記" tooltip="クリックで「記入上の注意」の該当箇所に移動します" display="必読　屋外広告物ガイドライン" xr:uid="{AE41EEFA-DB86-46C8-98C6-6BAA51224196}"/>
  </hyperlinks>
  <pageMargins left="0.78740157480314965" right="0.19685039370078741" top="0.47244094488188981" bottom="0.39370078740157483" header="0.31496062992125984" footer="0.11811023622047245"/>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C331-5580-4A17-BAD9-811CD4197669}">
  <dimension ref="A1:AH100"/>
  <sheetViews>
    <sheetView showZeros="0" view="pageBreakPreview" topLeftCell="A12" zoomScaleNormal="100" zoomScaleSheetLayoutView="100" workbookViewId="0">
      <selection activeCell="A42" sqref="A42:K42"/>
    </sheetView>
  </sheetViews>
  <sheetFormatPr defaultColWidth="0" defaultRowHeight="12.6" zeroHeight="1"/>
  <cols>
    <col min="1" max="1" width="2.140625" customWidth="1"/>
    <col min="2" max="3" width="4.640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33" customWidth="1"/>
    <col min="16" max="16" width="12.640625" customWidth="1"/>
    <col min="17" max="26" width="12.640625" hidden="1" customWidth="1"/>
    <col min="27" max="27" width="12.640625" style="9" hidden="1" customWidth="1"/>
    <col min="28" max="28" width="12.640625" hidden="1" customWidth="1"/>
    <col min="29" max="29" width="12.640625" style="10" hidden="1" customWidth="1"/>
    <col min="30" max="32" width="12.640625" hidden="1" customWidth="1"/>
    <col min="33" max="33" width="8.7109375" hidden="1" customWidth="1"/>
    <col min="34" max="34" width="0" hidden="1" customWidth="1"/>
    <col min="35" max="16384" width="8.92578125" hidden="1"/>
  </cols>
  <sheetData>
    <row r="1" spans="1:34" ht="16.05" customHeight="1" thickBot="1">
      <c r="A1" s="206" t="s">
        <v>225</v>
      </c>
      <c r="B1" s="206"/>
      <c r="C1" s="206"/>
      <c r="D1" s="164" t="s">
        <v>188</v>
      </c>
      <c r="E1" s="164"/>
      <c r="F1" s="164"/>
      <c r="G1" s="164"/>
      <c r="H1" s="164"/>
      <c r="I1" s="164"/>
      <c r="J1" s="164"/>
      <c r="K1" s="165"/>
      <c r="L1" s="166" t="s">
        <v>162</v>
      </c>
      <c r="M1" s="167"/>
      <c r="N1" s="1"/>
      <c r="O1" s="1"/>
      <c r="P1" s="1" t="s">
        <v>126</v>
      </c>
      <c r="U1" s="13"/>
      <c r="Y1" s="14"/>
      <c r="Z1" s="14"/>
      <c r="AA1" s="15" t="s">
        <v>11</v>
      </c>
      <c r="AB1" s="13"/>
      <c r="AC1" s="16" t="s">
        <v>12</v>
      </c>
      <c r="AD1" s="14"/>
      <c r="AE1" s="14"/>
      <c r="AG1" s="4"/>
      <c r="AH1" s="4"/>
    </row>
    <row r="2" spans="1:34" s="4" customFormat="1" ht="22.05" customHeight="1">
      <c r="A2" s="168" t="s">
        <v>184</v>
      </c>
      <c r="B2" s="169"/>
      <c r="C2" s="169"/>
      <c r="D2" s="169"/>
      <c r="E2" s="169"/>
      <c r="F2" s="169"/>
      <c r="G2" s="169"/>
      <c r="H2" s="169"/>
      <c r="I2" s="169"/>
      <c r="J2" s="169"/>
      <c r="K2" s="169"/>
      <c r="L2" s="169"/>
      <c r="M2" s="170"/>
      <c r="N2" s="3"/>
      <c r="O2" s="3"/>
      <c r="P2" s="85" t="s">
        <v>127</v>
      </c>
      <c r="U2" s="8"/>
      <c r="V2"/>
      <c r="W2"/>
      <c r="X2"/>
      <c r="Y2" s="8"/>
      <c r="Z2" s="8"/>
      <c r="AA2" s="17"/>
      <c r="AB2" s="18"/>
      <c r="AC2" s="18"/>
      <c r="AD2" s="8"/>
      <c r="AE2" s="8"/>
      <c r="AF2"/>
      <c r="AG2"/>
      <c r="AH2"/>
    </row>
    <row r="3" spans="1:34" ht="16.05" customHeight="1">
      <c r="A3" s="217"/>
      <c r="B3" s="218"/>
      <c r="C3" s="218"/>
      <c r="D3" s="218"/>
      <c r="E3" s="218"/>
      <c r="F3" s="218"/>
      <c r="G3" s="218"/>
      <c r="H3" s="218"/>
      <c r="I3" s="218"/>
      <c r="J3" s="218"/>
      <c r="K3" s="218"/>
      <c r="L3" s="286"/>
      <c r="M3" s="287"/>
      <c r="N3" s="7"/>
      <c r="O3" s="7"/>
      <c r="Y3">
        <f>(G12="+")*1</f>
        <v>0</v>
      </c>
      <c r="Z3" s="39"/>
      <c r="AD3" s="26"/>
      <c r="AE3" s="26"/>
    </row>
    <row r="4" spans="1:34" ht="16.05" customHeight="1">
      <c r="A4" s="207"/>
      <c r="B4" s="208"/>
      <c r="C4" s="210"/>
      <c r="D4" s="210"/>
      <c r="E4" s="210"/>
      <c r="F4" s="210"/>
      <c r="G4" s="210"/>
      <c r="H4" s="210"/>
      <c r="I4" s="210"/>
      <c r="J4" s="210"/>
      <c r="K4" s="210"/>
      <c r="L4" s="210"/>
      <c r="M4" s="211"/>
      <c r="N4" s="7"/>
      <c r="O4" s="7"/>
    </row>
    <row r="5" spans="1:34" ht="16.05" customHeight="1">
      <c r="A5" s="35"/>
      <c r="B5" s="213"/>
      <c r="C5" s="213"/>
      <c r="D5" s="213"/>
      <c r="E5" s="45"/>
      <c r="F5" s="282"/>
      <c r="G5" s="282"/>
      <c r="H5" s="282"/>
      <c r="I5" s="215"/>
      <c r="J5" s="215"/>
      <c r="K5" s="215"/>
      <c r="L5" s="215"/>
      <c r="M5" s="216"/>
      <c r="N5" s="7"/>
      <c r="O5" s="7"/>
    </row>
    <row r="6" spans="1:34" ht="16.05" customHeight="1">
      <c r="A6" s="35"/>
      <c r="B6" s="212"/>
      <c r="C6" s="212"/>
      <c r="D6" s="212"/>
      <c r="E6" s="45"/>
      <c r="F6" s="283"/>
      <c r="G6" s="283"/>
      <c r="H6" s="283"/>
      <c r="I6" s="283"/>
      <c r="J6" s="283"/>
      <c r="K6" s="283"/>
      <c r="L6" s="283"/>
      <c r="M6" s="290"/>
      <c r="N6" s="7"/>
      <c r="O6" s="7"/>
    </row>
    <row r="7" spans="1:34" ht="16.05" customHeight="1">
      <c r="A7" s="35"/>
      <c r="B7" s="212"/>
      <c r="C7" s="212"/>
      <c r="D7" s="212"/>
      <c r="E7" s="45"/>
      <c r="F7" s="283"/>
      <c r="G7" s="283"/>
      <c r="H7" s="283"/>
      <c r="I7" s="283"/>
      <c r="J7" s="283"/>
      <c r="K7" s="283"/>
      <c r="L7" s="283"/>
      <c r="M7" s="290"/>
      <c r="N7" s="7"/>
      <c r="O7" s="7"/>
    </row>
    <row r="8" spans="1:34" ht="22.95" customHeight="1">
      <c r="A8" s="217"/>
      <c r="B8" s="218"/>
      <c r="C8" s="218"/>
      <c r="D8" s="218"/>
      <c r="E8" s="46"/>
      <c r="F8" s="283"/>
      <c r="G8" s="283"/>
      <c r="H8" s="283"/>
      <c r="I8" s="283"/>
      <c r="J8" s="283"/>
      <c r="K8" s="47"/>
      <c r="L8" s="284"/>
      <c r="M8" s="285" ph="1"/>
      <c r="N8" s="7"/>
      <c r="O8" s="7"/>
    </row>
    <row r="9" spans="1:34" ht="16.05" customHeight="1">
      <c r="A9" s="217"/>
      <c r="B9" s="218"/>
      <c r="C9" s="218"/>
      <c r="D9" s="218"/>
      <c r="E9" s="45"/>
      <c r="F9" s="282"/>
      <c r="G9" s="282"/>
      <c r="H9" s="282"/>
      <c r="I9" s="215"/>
      <c r="J9" s="215"/>
      <c r="K9" s="215"/>
      <c r="L9" s="215"/>
      <c r="M9" s="216"/>
      <c r="N9" s="7"/>
      <c r="O9" s="7"/>
    </row>
    <row r="10" spans="1:34" ht="34.950000000000003" customHeight="1">
      <c r="A10" s="186"/>
      <c r="B10" s="187"/>
      <c r="C10" s="187"/>
      <c r="D10" s="187"/>
      <c r="E10" s="187"/>
      <c r="F10" s="187"/>
      <c r="G10" s="187"/>
      <c r="H10" s="187"/>
      <c r="I10" s="187"/>
      <c r="J10" s="187"/>
      <c r="K10" s="187"/>
      <c r="L10" s="187"/>
      <c r="M10" s="188"/>
      <c r="N10" s="7"/>
      <c r="O10" s="7"/>
    </row>
    <row r="11" spans="1:34" ht="19.95" customHeight="1">
      <c r="A11" s="288" t="s">
        <v>183</v>
      </c>
      <c r="B11" s="203"/>
      <c r="C11" s="288"/>
      <c r="D11" s="124" t="s">
        <v>13</v>
      </c>
      <c r="E11" s="124" t="s">
        <v>14</v>
      </c>
      <c r="F11" s="124" t="s">
        <v>15</v>
      </c>
      <c r="G11" s="124" t="s">
        <v>16</v>
      </c>
      <c r="H11" s="124" t="s">
        <v>17</v>
      </c>
      <c r="I11" s="124" t="s">
        <v>18</v>
      </c>
      <c r="J11" s="124" t="s">
        <v>19</v>
      </c>
      <c r="K11" s="289" t="s">
        <v>123</v>
      </c>
      <c r="L11" s="175"/>
      <c r="M11" s="54" t="s">
        <v>20</v>
      </c>
      <c r="N11" s="41" t="s">
        <v>207</v>
      </c>
      <c r="O11" s="41"/>
      <c r="Q11" s="11" t="s">
        <v>9</v>
      </c>
      <c r="R11" s="11"/>
      <c r="S11" s="11"/>
      <c r="T11" s="12" t="s">
        <v>10</v>
      </c>
    </row>
    <row r="12" spans="1:34" ht="16.95" customHeight="1">
      <c r="A12" s="52" t="str">
        <f>IF(様式第1号!G23="+","続き",_xlfn.UNICHAR(X12))</f>
        <v>⑪</v>
      </c>
      <c r="B12" s="193"/>
      <c r="C12" s="194"/>
      <c r="D12" s="63"/>
      <c r="E12" s="63"/>
      <c r="F12" s="64"/>
      <c r="G12" s="65"/>
      <c r="H12" s="139">
        <f>IF(様式第1号!G23="+",IF(D12="","","("&amp;(_xlfn.UNICHAR(様式第1号!X23)&amp;"に加算)")),ROUND(AC12,2))</f>
        <v>0</v>
      </c>
      <c r="I12" s="66"/>
      <c r="J12" s="67"/>
      <c r="K12" s="195"/>
      <c r="L12" s="196"/>
      <c r="M12" s="59" t="str">
        <f>IF(OR(D12="",様式第1号!G23="+",H12=""),"",J12*AE12)</f>
        <v/>
      </c>
      <c r="N12" s="156" t="str">
        <f>IF(OR(様式第1号!G23="+",J12=1,J12=""),"","@"&amp;TEXT(AE12,"#")&amp;"×"&amp;TEXT(J12,"#"))</f>
        <v/>
      </c>
      <c r="O12" s="128"/>
      <c r="P12" s="86" t="s">
        <v>132</v>
      </c>
      <c r="Q12" s="8"/>
      <c r="R12" s="8"/>
      <c r="S12" s="8"/>
      <c r="T12" s="8" t="s">
        <v>21</v>
      </c>
      <c r="V12" t="s">
        <v>87</v>
      </c>
      <c r="W12">
        <f>_xlfn.UNICODE(V12)-様式第1号!Z22</f>
        <v>9322</v>
      </c>
      <c r="X12">
        <f>IF(W12&gt;=12977,W12,IF(AND(12977&gt;W12,W12&gt;12895),W12-81,IF(AND(12881&gt;W12,W12&gt;9331),W12-3549,W12)))</f>
        <v>9322</v>
      </c>
      <c r="Y12">
        <f>(G12="+")*1</f>
        <v>0</v>
      </c>
      <c r="Z12">
        <f>様式第1号!Z23+Y12</f>
        <v>0</v>
      </c>
      <c r="AA12" s="32">
        <f t="shared" ref="AA12:AA41" si="0">$D12*$E12*$F12</f>
        <v>0</v>
      </c>
      <c r="AB12" s="28">
        <f t="shared" ref="AB12:AB41" si="1">IF(G12="+",AB13+AA12,AA12)</f>
        <v>0</v>
      </c>
      <c r="AC12" s="25">
        <f>IF(様式第1号!G23="+","",AB12)</f>
        <v>0</v>
      </c>
      <c r="AD12" s="26">
        <f>IF(様式第1号!G23="+","",IF(H12&gt;$Q$20,$T$20*(ROUNDUP(H12-$Q$20,0))+$T$19,IF(H12&gt;=$Q$19,$T$19,IF(H12&gt;=$Q$18,$T$18,IF(H12&gt;=$Q$17,$T$17,IF(H12&gt;=$Q$16,$T$16,IF(H12&gt;=$Q$15,$T$15,IF(H12&gt;=$Q$14,$T$14,IF(H12&gt;$Q$13,$T$13,0)))))))))</f>
        <v>0</v>
      </c>
      <c r="AE12" s="26">
        <f>IF(様式第1号!G23="+","",$AD12*((I12="有")+1))</f>
        <v>0</v>
      </c>
    </row>
    <row r="13" spans="1:34" ht="16.95" customHeight="1">
      <c r="A13" s="53" t="str">
        <f t="shared" ref="A13:A41" si="2">IF(G12="+","",_xlfn.UNICHAR(X13))</f>
        <v>⑫</v>
      </c>
      <c r="B13" s="193"/>
      <c r="C13" s="194"/>
      <c r="D13" s="63"/>
      <c r="E13" s="63"/>
      <c r="F13" s="64"/>
      <c r="G13" s="65"/>
      <c r="H13" s="43" t="str">
        <f t="shared" ref="H13:H41" si="3">IF(OR(D13="",G12="+"),"",ROUND(AC13,2))</f>
        <v/>
      </c>
      <c r="I13" s="66"/>
      <c r="J13" s="67"/>
      <c r="K13" s="195"/>
      <c r="L13" s="196"/>
      <c r="M13" s="59" t="str">
        <f t="shared" ref="M13:M41" si="4">IF(OR(D13="",G12="+",H13=""),"",J13*AE13)</f>
        <v/>
      </c>
      <c r="N13" s="156" t="str">
        <f t="shared" ref="N13:N41" si="5">IF(OR(G12="+",J13=1,J13=""),"","@"&amp;TEXT(AE13,"#")&amp;"×"&amp;TEXT(J13,"#"))</f>
        <v/>
      </c>
      <c r="O13" s="40"/>
      <c r="P13" s="86" t="s">
        <v>144</v>
      </c>
      <c r="Q13" s="19">
        <v>0</v>
      </c>
      <c r="R13" s="20">
        <f t="shared" ref="R13:R19" si="6">Q14</f>
        <v>0.5</v>
      </c>
      <c r="S13" s="21" t="s">
        <v>23</v>
      </c>
      <c r="T13" s="22">
        <v>150</v>
      </c>
      <c r="V13" t="s">
        <v>88</v>
      </c>
      <c r="W13">
        <f>_xlfn.UNICODE(V13)-Z12</f>
        <v>9323</v>
      </c>
      <c r="X13">
        <f t="shared" ref="X13:X41" si="7">IF(W13&gt;=12977,W13,IF(AND(12977&gt;W13,W13&gt;12895),W13-81,IF(AND(12881&gt;W13,W13&gt;9331),W13-3549,W13)))</f>
        <v>9323</v>
      </c>
      <c r="Y13">
        <f t="shared" ref="Y13:Y41" si="8">(G13="+")*1</f>
        <v>0</v>
      </c>
      <c r="Z13">
        <f t="shared" ref="Z13:Z41" si="9">Z12+Y13</f>
        <v>0</v>
      </c>
      <c r="AA13" s="32">
        <f t="shared" si="0"/>
        <v>0</v>
      </c>
      <c r="AB13" s="28">
        <f t="shared" si="1"/>
        <v>0</v>
      </c>
      <c r="AC13" s="25">
        <f t="shared" ref="AC13:AC41" si="10">IF(G12="+","",AB13)</f>
        <v>0</v>
      </c>
      <c r="AD13" s="26" t="e">
        <f t="shared" ref="AD13:AD41" si="11">IF(G12="+","",IF(H13&gt;$Q$20,$T$20*(ROUNDUP(H13-$Q$20,0))+$T$19,IF(H13&gt;=$Q$19,$T$19,IF(H13&gt;=$Q$18,$T$18,IF(H13&gt;=$Q$17,$T$17,IF(H13&gt;=$Q$16,$T$16,IF(H13&gt;=$Q$15,$T$15,IF(H13&gt;=$Q$14,$T$14,IF(H13&gt;$Q$13,$T$13,0)))))))))</f>
        <v>#VALUE!</v>
      </c>
      <c r="AE13" s="26" t="e">
        <f t="shared" ref="AE13:AE41" si="12">IF(G12="+","",$AD13*((I13="有")+1))</f>
        <v>#VALUE!</v>
      </c>
    </row>
    <row r="14" spans="1:34" ht="16.95" customHeight="1">
      <c r="A14" s="53" t="str">
        <f t="shared" si="2"/>
        <v>⑬</v>
      </c>
      <c r="B14" s="193"/>
      <c r="C14" s="194"/>
      <c r="D14" s="63"/>
      <c r="E14" s="63"/>
      <c r="F14" s="64"/>
      <c r="G14" s="65"/>
      <c r="H14" s="43" t="str">
        <f t="shared" si="3"/>
        <v/>
      </c>
      <c r="I14" s="66"/>
      <c r="J14" s="67"/>
      <c r="K14" s="195"/>
      <c r="L14" s="196"/>
      <c r="M14" s="59" t="str">
        <f t="shared" si="4"/>
        <v/>
      </c>
      <c r="N14" s="156" t="str">
        <f t="shared" si="5"/>
        <v/>
      </c>
      <c r="O14" s="40"/>
      <c r="P14" s="86" t="s">
        <v>16</v>
      </c>
      <c r="Q14" s="19">
        <v>0.5</v>
      </c>
      <c r="R14" s="27">
        <f t="shared" si="6"/>
        <v>1</v>
      </c>
      <c r="S14" s="21" t="s">
        <v>23</v>
      </c>
      <c r="T14" s="22">
        <v>300</v>
      </c>
      <c r="V14" t="s">
        <v>89</v>
      </c>
      <c r="W14">
        <f t="shared" ref="W14:W41" si="13">_xlfn.UNICODE(V14)-Z13</f>
        <v>9324</v>
      </c>
      <c r="X14">
        <f t="shared" si="7"/>
        <v>9324</v>
      </c>
      <c r="Y14">
        <f t="shared" si="8"/>
        <v>0</v>
      </c>
      <c r="Z14">
        <f t="shared" si="9"/>
        <v>0</v>
      </c>
      <c r="AA14" s="32">
        <f t="shared" si="0"/>
        <v>0</v>
      </c>
      <c r="AB14" s="28">
        <f t="shared" si="1"/>
        <v>0</v>
      </c>
      <c r="AC14" s="25">
        <f t="shared" si="10"/>
        <v>0</v>
      </c>
      <c r="AD14" s="26" t="e">
        <f t="shared" si="11"/>
        <v>#VALUE!</v>
      </c>
      <c r="AE14" s="26" t="e">
        <f t="shared" si="12"/>
        <v>#VALUE!</v>
      </c>
    </row>
    <row r="15" spans="1:34" ht="16.95" customHeight="1">
      <c r="A15" s="53" t="str">
        <f t="shared" si="2"/>
        <v>⑭</v>
      </c>
      <c r="B15" s="193"/>
      <c r="C15" s="194"/>
      <c r="D15" s="63"/>
      <c r="E15" s="62"/>
      <c r="F15" s="75"/>
      <c r="G15" s="65"/>
      <c r="H15" s="43" t="str">
        <f t="shared" si="3"/>
        <v/>
      </c>
      <c r="I15" s="66"/>
      <c r="J15" s="67"/>
      <c r="K15" s="195"/>
      <c r="L15" s="196"/>
      <c r="M15" s="59" t="str">
        <f t="shared" si="4"/>
        <v/>
      </c>
      <c r="N15" s="156" t="str">
        <f t="shared" si="5"/>
        <v/>
      </c>
      <c r="O15" s="40"/>
      <c r="P15" s="86" t="s">
        <v>145</v>
      </c>
      <c r="Q15" s="19">
        <v>1</v>
      </c>
      <c r="R15" s="27">
        <f t="shared" si="6"/>
        <v>2</v>
      </c>
      <c r="S15" s="21" t="s">
        <v>23</v>
      </c>
      <c r="T15" s="22">
        <v>600</v>
      </c>
      <c r="V15" t="s">
        <v>90</v>
      </c>
      <c r="W15">
        <f t="shared" si="13"/>
        <v>9325</v>
      </c>
      <c r="X15">
        <f t="shared" si="7"/>
        <v>9325</v>
      </c>
      <c r="Y15">
        <f t="shared" si="8"/>
        <v>0</v>
      </c>
      <c r="Z15">
        <f t="shared" si="9"/>
        <v>0</v>
      </c>
      <c r="AA15" s="32">
        <f t="shared" si="0"/>
        <v>0</v>
      </c>
      <c r="AB15" s="28">
        <f t="shared" si="1"/>
        <v>0</v>
      </c>
      <c r="AC15" s="25">
        <f t="shared" si="10"/>
        <v>0</v>
      </c>
      <c r="AD15" s="26" t="e">
        <f t="shared" si="11"/>
        <v>#VALUE!</v>
      </c>
      <c r="AE15" s="26" t="e">
        <f t="shared" si="12"/>
        <v>#VALUE!</v>
      </c>
    </row>
    <row r="16" spans="1:34" ht="16.95" customHeight="1">
      <c r="A16" s="53" t="str">
        <f t="shared" si="2"/>
        <v>⑮</v>
      </c>
      <c r="B16" s="193"/>
      <c r="C16" s="194"/>
      <c r="D16" s="63"/>
      <c r="E16" s="63"/>
      <c r="F16" s="64"/>
      <c r="G16" s="65"/>
      <c r="H16" s="43" t="str">
        <f t="shared" si="3"/>
        <v/>
      </c>
      <c r="I16" s="66"/>
      <c r="J16" s="67"/>
      <c r="K16" s="195"/>
      <c r="L16" s="196"/>
      <c r="M16" s="59" t="str">
        <f t="shared" si="4"/>
        <v/>
      </c>
      <c r="N16" s="156" t="str">
        <f t="shared" si="5"/>
        <v/>
      </c>
      <c r="O16" s="40"/>
      <c r="P16" s="86" t="s">
        <v>146</v>
      </c>
      <c r="Q16" s="19">
        <v>2</v>
      </c>
      <c r="R16" s="27">
        <f t="shared" si="6"/>
        <v>5</v>
      </c>
      <c r="S16" s="21" t="s">
        <v>23</v>
      </c>
      <c r="T16" s="22">
        <v>900</v>
      </c>
      <c r="V16" t="s">
        <v>91</v>
      </c>
      <c r="W16">
        <f t="shared" si="13"/>
        <v>9326</v>
      </c>
      <c r="X16">
        <f t="shared" si="7"/>
        <v>9326</v>
      </c>
      <c r="Y16">
        <f t="shared" si="8"/>
        <v>0</v>
      </c>
      <c r="Z16">
        <f t="shared" si="9"/>
        <v>0</v>
      </c>
      <c r="AA16" s="32">
        <f t="shared" si="0"/>
        <v>0</v>
      </c>
      <c r="AB16" s="28">
        <f t="shared" si="1"/>
        <v>0</v>
      </c>
      <c r="AC16" s="25">
        <f t="shared" si="10"/>
        <v>0</v>
      </c>
      <c r="AD16" s="26" t="e">
        <f t="shared" si="11"/>
        <v>#VALUE!</v>
      </c>
      <c r="AE16" s="26" t="e">
        <f t="shared" si="12"/>
        <v>#VALUE!</v>
      </c>
    </row>
    <row r="17" spans="1:31" ht="16.95" customHeight="1">
      <c r="A17" s="53" t="str">
        <f t="shared" si="2"/>
        <v>⑯</v>
      </c>
      <c r="B17" s="193"/>
      <c r="C17" s="194"/>
      <c r="D17" s="63"/>
      <c r="E17" s="63"/>
      <c r="F17" s="64"/>
      <c r="G17" s="65"/>
      <c r="H17" s="43" t="str">
        <f t="shared" si="3"/>
        <v/>
      </c>
      <c r="I17" s="66"/>
      <c r="J17" s="67"/>
      <c r="K17" s="195"/>
      <c r="L17" s="196"/>
      <c r="M17" s="59" t="str">
        <f t="shared" si="4"/>
        <v/>
      </c>
      <c r="N17" s="156" t="str">
        <f t="shared" si="5"/>
        <v/>
      </c>
      <c r="O17" s="40"/>
      <c r="Q17" s="19">
        <v>5</v>
      </c>
      <c r="R17" s="27">
        <f t="shared" si="6"/>
        <v>10</v>
      </c>
      <c r="S17" s="21" t="s">
        <v>23</v>
      </c>
      <c r="T17" s="22">
        <v>1500</v>
      </c>
      <c r="V17" t="s">
        <v>92</v>
      </c>
      <c r="W17">
        <f t="shared" si="13"/>
        <v>9327</v>
      </c>
      <c r="X17">
        <f t="shared" si="7"/>
        <v>9327</v>
      </c>
      <c r="Y17">
        <f t="shared" si="8"/>
        <v>0</v>
      </c>
      <c r="Z17">
        <f t="shared" si="9"/>
        <v>0</v>
      </c>
      <c r="AA17" s="32">
        <f t="shared" si="0"/>
        <v>0</v>
      </c>
      <c r="AB17" s="28">
        <f t="shared" si="1"/>
        <v>0</v>
      </c>
      <c r="AC17" s="25">
        <f t="shared" si="10"/>
        <v>0</v>
      </c>
      <c r="AD17" s="26" t="e">
        <f t="shared" si="11"/>
        <v>#VALUE!</v>
      </c>
      <c r="AE17" s="26" t="e">
        <f t="shared" si="12"/>
        <v>#VALUE!</v>
      </c>
    </row>
    <row r="18" spans="1:31" ht="16.95" customHeight="1">
      <c r="A18" s="53" t="str">
        <f t="shared" si="2"/>
        <v>⑰</v>
      </c>
      <c r="B18" s="193"/>
      <c r="C18" s="194"/>
      <c r="D18" s="63"/>
      <c r="E18" s="63"/>
      <c r="F18" s="64"/>
      <c r="G18" s="65"/>
      <c r="H18" s="43" t="str">
        <f t="shared" si="3"/>
        <v/>
      </c>
      <c r="I18" s="66"/>
      <c r="J18" s="67"/>
      <c r="K18" s="195"/>
      <c r="L18" s="196"/>
      <c r="M18" s="59" t="str">
        <f t="shared" si="4"/>
        <v/>
      </c>
      <c r="N18" s="156" t="str">
        <f t="shared" si="5"/>
        <v/>
      </c>
      <c r="O18" s="40"/>
      <c r="Q18" s="19">
        <v>10</v>
      </c>
      <c r="R18" s="27">
        <f t="shared" si="6"/>
        <v>20</v>
      </c>
      <c r="S18" s="21" t="s">
        <v>23</v>
      </c>
      <c r="T18" s="22">
        <v>3000</v>
      </c>
      <c r="V18" t="s">
        <v>93</v>
      </c>
      <c r="W18">
        <f t="shared" si="13"/>
        <v>9328</v>
      </c>
      <c r="X18">
        <f t="shared" si="7"/>
        <v>9328</v>
      </c>
      <c r="Y18">
        <f t="shared" si="8"/>
        <v>0</v>
      </c>
      <c r="Z18">
        <f t="shared" si="9"/>
        <v>0</v>
      </c>
      <c r="AA18" s="32">
        <f t="shared" si="0"/>
        <v>0</v>
      </c>
      <c r="AB18" s="28">
        <f t="shared" si="1"/>
        <v>0</v>
      </c>
      <c r="AC18" s="25">
        <f t="shared" si="10"/>
        <v>0</v>
      </c>
      <c r="AD18" s="26" t="e">
        <f t="shared" si="11"/>
        <v>#VALUE!</v>
      </c>
      <c r="AE18" s="26" t="e">
        <f t="shared" si="12"/>
        <v>#VALUE!</v>
      </c>
    </row>
    <row r="19" spans="1:31" ht="16.95" customHeight="1">
      <c r="A19" s="53" t="str">
        <f t="shared" si="2"/>
        <v>⑱</v>
      </c>
      <c r="B19" s="193"/>
      <c r="C19" s="194"/>
      <c r="D19" s="63"/>
      <c r="E19" s="63"/>
      <c r="F19" s="64"/>
      <c r="G19" s="65"/>
      <c r="H19" s="43" t="str">
        <f t="shared" si="3"/>
        <v/>
      </c>
      <c r="I19" s="66"/>
      <c r="J19" s="67"/>
      <c r="K19" s="195"/>
      <c r="L19" s="196"/>
      <c r="M19" s="59" t="str">
        <f t="shared" si="4"/>
        <v/>
      </c>
      <c r="N19" s="156" t="str">
        <f t="shared" si="5"/>
        <v/>
      </c>
      <c r="O19" s="40"/>
      <c r="Q19" s="19">
        <v>20</v>
      </c>
      <c r="R19" s="27">
        <f t="shared" si="6"/>
        <v>30</v>
      </c>
      <c r="S19" s="29" t="s">
        <v>29</v>
      </c>
      <c r="T19" s="22">
        <v>6000</v>
      </c>
      <c r="V19" t="s">
        <v>94</v>
      </c>
      <c r="W19">
        <f t="shared" si="13"/>
        <v>9329</v>
      </c>
      <c r="X19">
        <f t="shared" si="7"/>
        <v>9329</v>
      </c>
      <c r="Y19">
        <f t="shared" si="8"/>
        <v>0</v>
      </c>
      <c r="Z19">
        <f t="shared" si="9"/>
        <v>0</v>
      </c>
      <c r="AA19" s="32">
        <f t="shared" si="0"/>
        <v>0</v>
      </c>
      <c r="AB19" s="28">
        <f t="shared" si="1"/>
        <v>0</v>
      </c>
      <c r="AC19" s="25">
        <f t="shared" si="10"/>
        <v>0</v>
      </c>
      <c r="AD19" s="26" t="e">
        <f t="shared" si="11"/>
        <v>#VALUE!</v>
      </c>
      <c r="AE19" s="26" t="e">
        <f t="shared" si="12"/>
        <v>#VALUE!</v>
      </c>
    </row>
    <row r="20" spans="1:31" ht="16.95" customHeight="1">
      <c r="A20" s="53" t="str">
        <f t="shared" si="2"/>
        <v>⑲</v>
      </c>
      <c r="B20" s="193"/>
      <c r="C20" s="194"/>
      <c r="D20" s="63"/>
      <c r="E20" s="63"/>
      <c r="F20" s="64"/>
      <c r="G20" s="65"/>
      <c r="H20" s="43" t="str">
        <f t="shared" si="3"/>
        <v/>
      </c>
      <c r="I20" s="66"/>
      <c r="J20" s="67"/>
      <c r="K20" s="195"/>
      <c r="L20" s="196"/>
      <c r="M20" s="59" t="str">
        <f t="shared" si="4"/>
        <v/>
      </c>
      <c r="N20" s="156" t="str">
        <f t="shared" si="5"/>
        <v/>
      </c>
      <c r="O20" s="40"/>
      <c r="Q20" s="19">
        <v>30</v>
      </c>
      <c r="R20" s="19" t="s">
        <v>31</v>
      </c>
      <c r="S20" s="30" t="s">
        <v>32</v>
      </c>
      <c r="T20" s="31">
        <v>300</v>
      </c>
      <c r="V20" t="s">
        <v>95</v>
      </c>
      <c r="W20">
        <f t="shared" si="13"/>
        <v>9330</v>
      </c>
      <c r="X20">
        <f t="shared" si="7"/>
        <v>9330</v>
      </c>
      <c r="Y20">
        <f t="shared" si="8"/>
        <v>0</v>
      </c>
      <c r="Z20">
        <f t="shared" si="9"/>
        <v>0</v>
      </c>
      <c r="AA20" s="32">
        <f t="shared" si="0"/>
        <v>0</v>
      </c>
      <c r="AB20" s="28">
        <f t="shared" si="1"/>
        <v>0</v>
      </c>
      <c r="AC20" s="25">
        <f t="shared" si="10"/>
        <v>0</v>
      </c>
      <c r="AD20" s="26" t="e">
        <f t="shared" si="11"/>
        <v>#VALUE!</v>
      </c>
      <c r="AE20" s="26" t="e">
        <f t="shared" si="12"/>
        <v>#VALUE!</v>
      </c>
    </row>
    <row r="21" spans="1:31" ht="16.95" customHeight="1">
      <c r="A21" s="53" t="str">
        <f t="shared" si="2"/>
        <v>⑳</v>
      </c>
      <c r="B21" s="193"/>
      <c r="C21" s="194"/>
      <c r="D21" s="63"/>
      <c r="E21" s="63"/>
      <c r="F21" s="64"/>
      <c r="G21" s="65"/>
      <c r="H21" s="43" t="str">
        <f t="shared" si="3"/>
        <v/>
      </c>
      <c r="I21" s="66"/>
      <c r="J21" s="67"/>
      <c r="K21" s="195"/>
      <c r="L21" s="196"/>
      <c r="M21" s="59" t="str">
        <f t="shared" si="4"/>
        <v/>
      </c>
      <c r="N21" s="156" t="str">
        <f t="shared" si="5"/>
        <v/>
      </c>
      <c r="O21" s="40"/>
      <c r="V21" t="s">
        <v>96</v>
      </c>
      <c r="W21">
        <f t="shared" si="13"/>
        <v>9331</v>
      </c>
      <c r="X21">
        <f t="shared" si="7"/>
        <v>9331</v>
      </c>
      <c r="Y21">
        <f t="shared" si="8"/>
        <v>0</v>
      </c>
      <c r="Z21">
        <f t="shared" si="9"/>
        <v>0</v>
      </c>
      <c r="AA21" s="32">
        <f t="shared" si="0"/>
        <v>0</v>
      </c>
      <c r="AB21" s="28">
        <f t="shared" si="1"/>
        <v>0</v>
      </c>
      <c r="AC21" s="25">
        <f t="shared" si="10"/>
        <v>0</v>
      </c>
      <c r="AD21" s="26" t="e">
        <f t="shared" si="11"/>
        <v>#VALUE!</v>
      </c>
      <c r="AE21" s="26" t="e">
        <f t="shared" si="12"/>
        <v>#VALUE!</v>
      </c>
    </row>
    <row r="22" spans="1:31" ht="16.95" customHeight="1">
      <c r="A22" s="53" t="str">
        <f t="shared" si="2"/>
        <v>㉑</v>
      </c>
      <c r="B22" s="193"/>
      <c r="C22" s="194"/>
      <c r="D22" s="63"/>
      <c r="E22" s="63"/>
      <c r="F22" s="64"/>
      <c r="G22" s="65"/>
      <c r="H22" s="43" t="str">
        <f t="shared" si="3"/>
        <v/>
      </c>
      <c r="I22" s="66"/>
      <c r="J22" s="67"/>
      <c r="K22" s="195"/>
      <c r="L22" s="196"/>
      <c r="M22" s="59" t="str">
        <f t="shared" si="4"/>
        <v/>
      </c>
      <c r="N22" s="156" t="str">
        <f t="shared" si="5"/>
        <v/>
      </c>
      <c r="O22" s="40"/>
      <c r="V22" t="s">
        <v>97</v>
      </c>
      <c r="W22">
        <f t="shared" si="13"/>
        <v>12881</v>
      </c>
      <c r="X22">
        <f t="shared" si="7"/>
        <v>12881</v>
      </c>
      <c r="Y22">
        <f t="shared" si="8"/>
        <v>0</v>
      </c>
      <c r="Z22">
        <f t="shared" si="9"/>
        <v>0</v>
      </c>
      <c r="AA22" s="32">
        <f t="shared" si="0"/>
        <v>0</v>
      </c>
      <c r="AB22" s="28">
        <f t="shared" si="1"/>
        <v>0</v>
      </c>
      <c r="AC22" s="25">
        <f t="shared" si="10"/>
        <v>0</v>
      </c>
      <c r="AD22" s="26" t="e">
        <f t="shared" si="11"/>
        <v>#VALUE!</v>
      </c>
      <c r="AE22" s="26" t="e">
        <f t="shared" si="12"/>
        <v>#VALUE!</v>
      </c>
    </row>
    <row r="23" spans="1:31" ht="16.95" customHeight="1">
      <c r="A23" s="53" t="str">
        <f t="shared" si="2"/>
        <v>㉒</v>
      </c>
      <c r="B23" s="193"/>
      <c r="C23" s="194"/>
      <c r="D23" s="63"/>
      <c r="E23" s="63"/>
      <c r="F23" s="64"/>
      <c r="G23" s="65"/>
      <c r="H23" s="43" t="str">
        <f t="shared" si="3"/>
        <v/>
      </c>
      <c r="I23" s="66"/>
      <c r="J23" s="67"/>
      <c r="K23" s="195"/>
      <c r="L23" s="196"/>
      <c r="M23" s="59" t="str">
        <f t="shared" si="4"/>
        <v/>
      </c>
      <c r="N23" s="156" t="str">
        <f t="shared" si="5"/>
        <v/>
      </c>
      <c r="O23" s="40"/>
      <c r="V23" t="s">
        <v>98</v>
      </c>
      <c r="W23">
        <f t="shared" si="13"/>
        <v>12882</v>
      </c>
      <c r="X23">
        <f t="shared" si="7"/>
        <v>12882</v>
      </c>
      <c r="Y23">
        <f t="shared" si="8"/>
        <v>0</v>
      </c>
      <c r="Z23">
        <f t="shared" si="9"/>
        <v>0</v>
      </c>
      <c r="AA23" s="32">
        <f t="shared" si="0"/>
        <v>0</v>
      </c>
      <c r="AB23" s="28">
        <f t="shared" si="1"/>
        <v>0</v>
      </c>
      <c r="AC23" s="25">
        <f t="shared" si="10"/>
        <v>0</v>
      </c>
      <c r="AD23" s="26" t="e">
        <f t="shared" si="11"/>
        <v>#VALUE!</v>
      </c>
      <c r="AE23" s="26" t="e">
        <f t="shared" si="12"/>
        <v>#VALUE!</v>
      </c>
    </row>
    <row r="24" spans="1:31" ht="16.95" customHeight="1">
      <c r="A24" s="53" t="str">
        <f t="shared" si="2"/>
        <v>㉓</v>
      </c>
      <c r="B24" s="193"/>
      <c r="C24" s="194"/>
      <c r="D24" s="63"/>
      <c r="E24" s="63"/>
      <c r="F24" s="64"/>
      <c r="G24" s="65"/>
      <c r="H24" s="43" t="str">
        <f t="shared" si="3"/>
        <v/>
      </c>
      <c r="I24" s="66"/>
      <c r="J24" s="67"/>
      <c r="K24" s="195"/>
      <c r="L24" s="196"/>
      <c r="M24" s="59" t="str">
        <f t="shared" si="4"/>
        <v/>
      </c>
      <c r="N24" s="156" t="str">
        <f t="shared" si="5"/>
        <v/>
      </c>
      <c r="O24" s="40"/>
      <c r="V24" t="s">
        <v>99</v>
      </c>
      <c r="W24">
        <f t="shared" si="13"/>
        <v>12883</v>
      </c>
      <c r="X24">
        <f t="shared" si="7"/>
        <v>12883</v>
      </c>
      <c r="Y24">
        <f t="shared" si="8"/>
        <v>0</v>
      </c>
      <c r="Z24">
        <f t="shared" si="9"/>
        <v>0</v>
      </c>
      <c r="AA24" s="32">
        <f t="shared" si="0"/>
        <v>0</v>
      </c>
      <c r="AB24" s="28">
        <f t="shared" si="1"/>
        <v>0</v>
      </c>
      <c r="AC24" s="25">
        <f t="shared" si="10"/>
        <v>0</v>
      </c>
      <c r="AD24" s="26" t="e">
        <f t="shared" si="11"/>
        <v>#VALUE!</v>
      </c>
      <c r="AE24" s="26" t="e">
        <f t="shared" si="12"/>
        <v>#VALUE!</v>
      </c>
    </row>
    <row r="25" spans="1:31" ht="16.95" customHeight="1">
      <c r="A25" s="53" t="str">
        <f t="shared" si="2"/>
        <v>㉔</v>
      </c>
      <c r="B25" s="193"/>
      <c r="C25" s="194"/>
      <c r="D25" s="63"/>
      <c r="E25" s="63"/>
      <c r="F25" s="64"/>
      <c r="G25" s="65"/>
      <c r="H25" s="43" t="str">
        <f t="shared" si="3"/>
        <v/>
      </c>
      <c r="I25" s="66"/>
      <c r="J25" s="67"/>
      <c r="K25" s="195"/>
      <c r="L25" s="196"/>
      <c r="M25" s="59" t="str">
        <f t="shared" si="4"/>
        <v/>
      </c>
      <c r="N25" s="156" t="str">
        <f t="shared" si="5"/>
        <v/>
      </c>
      <c r="O25" s="40"/>
      <c r="V25" t="s">
        <v>100</v>
      </c>
      <c r="W25">
        <f t="shared" si="13"/>
        <v>12884</v>
      </c>
      <c r="X25">
        <f t="shared" si="7"/>
        <v>12884</v>
      </c>
      <c r="Y25">
        <f t="shared" si="8"/>
        <v>0</v>
      </c>
      <c r="Z25">
        <f t="shared" si="9"/>
        <v>0</v>
      </c>
      <c r="AA25" s="32">
        <f t="shared" si="0"/>
        <v>0</v>
      </c>
      <c r="AB25" s="28">
        <f t="shared" si="1"/>
        <v>0</v>
      </c>
      <c r="AC25" s="25">
        <f t="shared" si="10"/>
        <v>0</v>
      </c>
      <c r="AD25" s="26" t="e">
        <f t="shared" si="11"/>
        <v>#VALUE!</v>
      </c>
      <c r="AE25" s="26" t="e">
        <f t="shared" si="12"/>
        <v>#VALUE!</v>
      </c>
    </row>
    <row r="26" spans="1:31" ht="16.95" customHeight="1">
      <c r="A26" s="53" t="str">
        <f t="shared" si="2"/>
        <v>㉕</v>
      </c>
      <c r="B26" s="193"/>
      <c r="C26" s="194"/>
      <c r="D26" s="63"/>
      <c r="E26" s="63"/>
      <c r="F26" s="64"/>
      <c r="G26" s="65"/>
      <c r="H26" s="43" t="str">
        <f t="shared" si="3"/>
        <v/>
      </c>
      <c r="I26" s="66"/>
      <c r="J26" s="67"/>
      <c r="K26" s="195"/>
      <c r="L26" s="196"/>
      <c r="M26" s="59" t="str">
        <f t="shared" si="4"/>
        <v/>
      </c>
      <c r="N26" s="156" t="str">
        <f t="shared" si="5"/>
        <v/>
      </c>
      <c r="O26" s="40"/>
      <c r="V26" t="s">
        <v>101</v>
      </c>
      <c r="W26">
        <f t="shared" si="13"/>
        <v>12885</v>
      </c>
      <c r="X26">
        <f t="shared" si="7"/>
        <v>12885</v>
      </c>
      <c r="Y26">
        <f t="shared" si="8"/>
        <v>0</v>
      </c>
      <c r="Z26">
        <f t="shared" si="9"/>
        <v>0</v>
      </c>
      <c r="AA26" s="32">
        <f t="shared" si="0"/>
        <v>0</v>
      </c>
      <c r="AB26" s="28">
        <f t="shared" si="1"/>
        <v>0</v>
      </c>
      <c r="AC26" s="25">
        <f t="shared" si="10"/>
        <v>0</v>
      </c>
      <c r="AD26" s="26" t="e">
        <f t="shared" si="11"/>
        <v>#VALUE!</v>
      </c>
      <c r="AE26" s="26" t="e">
        <f t="shared" si="12"/>
        <v>#VALUE!</v>
      </c>
    </row>
    <row r="27" spans="1:31" ht="16.95" customHeight="1">
      <c r="A27" s="53" t="str">
        <f t="shared" si="2"/>
        <v>㉖</v>
      </c>
      <c r="B27" s="193"/>
      <c r="C27" s="194"/>
      <c r="D27" s="63"/>
      <c r="E27" s="63"/>
      <c r="F27" s="64"/>
      <c r="G27" s="65"/>
      <c r="H27" s="43" t="str">
        <f t="shared" si="3"/>
        <v/>
      </c>
      <c r="I27" s="66"/>
      <c r="J27" s="67"/>
      <c r="K27" s="195"/>
      <c r="L27" s="196"/>
      <c r="M27" s="59" t="str">
        <f t="shared" si="4"/>
        <v/>
      </c>
      <c r="N27" s="156" t="str">
        <f t="shared" si="5"/>
        <v/>
      </c>
      <c r="O27" s="40"/>
      <c r="V27" t="s">
        <v>102</v>
      </c>
      <c r="W27">
        <f t="shared" si="13"/>
        <v>12886</v>
      </c>
      <c r="X27">
        <f t="shared" si="7"/>
        <v>12886</v>
      </c>
      <c r="Y27">
        <f t="shared" si="8"/>
        <v>0</v>
      </c>
      <c r="Z27">
        <f t="shared" si="9"/>
        <v>0</v>
      </c>
      <c r="AA27" s="32">
        <f t="shared" si="0"/>
        <v>0</v>
      </c>
      <c r="AB27" s="28">
        <f t="shared" si="1"/>
        <v>0</v>
      </c>
      <c r="AC27" s="25">
        <f t="shared" si="10"/>
        <v>0</v>
      </c>
      <c r="AD27" s="26" t="e">
        <f t="shared" si="11"/>
        <v>#VALUE!</v>
      </c>
      <c r="AE27" s="26" t="e">
        <f t="shared" si="12"/>
        <v>#VALUE!</v>
      </c>
    </row>
    <row r="28" spans="1:31" ht="16.95" customHeight="1">
      <c r="A28" s="53" t="str">
        <f t="shared" si="2"/>
        <v>㉗</v>
      </c>
      <c r="B28" s="193"/>
      <c r="C28" s="194"/>
      <c r="D28" s="63"/>
      <c r="E28" s="63"/>
      <c r="F28" s="64"/>
      <c r="G28" s="65"/>
      <c r="H28" s="43" t="str">
        <f t="shared" si="3"/>
        <v/>
      </c>
      <c r="I28" s="66"/>
      <c r="J28" s="67"/>
      <c r="K28" s="195"/>
      <c r="L28" s="196"/>
      <c r="M28" s="59" t="str">
        <f t="shared" si="4"/>
        <v/>
      </c>
      <c r="N28" s="156" t="str">
        <f t="shared" si="5"/>
        <v/>
      </c>
      <c r="O28" s="40"/>
      <c r="V28" t="s">
        <v>103</v>
      </c>
      <c r="W28">
        <f t="shared" si="13"/>
        <v>12887</v>
      </c>
      <c r="X28">
        <f t="shared" si="7"/>
        <v>12887</v>
      </c>
      <c r="Y28">
        <f t="shared" si="8"/>
        <v>0</v>
      </c>
      <c r="Z28">
        <f t="shared" si="9"/>
        <v>0</v>
      </c>
      <c r="AA28" s="32">
        <f t="shared" si="0"/>
        <v>0</v>
      </c>
      <c r="AB28" s="28">
        <f t="shared" si="1"/>
        <v>0</v>
      </c>
      <c r="AC28" s="25">
        <f t="shared" si="10"/>
        <v>0</v>
      </c>
      <c r="AD28" s="26" t="e">
        <f t="shared" si="11"/>
        <v>#VALUE!</v>
      </c>
      <c r="AE28" s="26" t="e">
        <f t="shared" si="12"/>
        <v>#VALUE!</v>
      </c>
    </row>
    <row r="29" spans="1:31" ht="16.95" customHeight="1">
      <c r="A29" s="53" t="str">
        <f t="shared" si="2"/>
        <v>㉘</v>
      </c>
      <c r="B29" s="193"/>
      <c r="C29" s="194"/>
      <c r="D29" s="63"/>
      <c r="E29" s="63"/>
      <c r="F29" s="64"/>
      <c r="G29" s="65"/>
      <c r="H29" s="43" t="str">
        <f t="shared" si="3"/>
        <v/>
      </c>
      <c r="I29" s="66"/>
      <c r="J29" s="67"/>
      <c r="K29" s="195"/>
      <c r="L29" s="196"/>
      <c r="M29" s="59" t="str">
        <f t="shared" si="4"/>
        <v/>
      </c>
      <c r="N29" s="156" t="str">
        <f t="shared" si="5"/>
        <v/>
      </c>
      <c r="O29" s="40"/>
      <c r="V29" t="s">
        <v>104</v>
      </c>
      <c r="W29">
        <f t="shared" si="13"/>
        <v>12888</v>
      </c>
      <c r="X29">
        <f t="shared" si="7"/>
        <v>12888</v>
      </c>
      <c r="Y29">
        <f t="shared" si="8"/>
        <v>0</v>
      </c>
      <c r="Z29">
        <f t="shared" si="9"/>
        <v>0</v>
      </c>
      <c r="AA29" s="32">
        <f t="shared" si="0"/>
        <v>0</v>
      </c>
      <c r="AB29" s="28">
        <f t="shared" si="1"/>
        <v>0</v>
      </c>
      <c r="AC29" s="25">
        <f t="shared" si="10"/>
        <v>0</v>
      </c>
      <c r="AD29" s="26" t="e">
        <f t="shared" si="11"/>
        <v>#VALUE!</v>
      </c>
      <c r="AE29" s="26" t="e">
        <f t="shared" si="12"/>
        <v>#VALUE!</v>
      </c>
    </row>
    <row r="30" spans="1:31" ht="16.95" customHeight="1">
      <c r="A30" s="53" t="str">
        <f t="shared" si="2"/>
        <v>㉙</v>
      </c>
      <c r="B30" s="193"/>
      <c r="C30" s="194"/>
      <c r="D30" s="63"/>
      <c r="E30" s="63"/>
      <c r="F30" s="64"/>
      <c r="G30" s="65"/>
      <c r="H30" s="43" t="str">
        <f t="shared" si="3"/>
        <v/>
      </c>
      <c r="I30" s="66"/>
      <c r="J30" s="67"/>
      <c r="K30" s="195"/>
      <c r="L30" s="196"/>
      <c r="M30" s="59" t="str">
        <f t="shared" si="4"/>
        <v/>
      </c>
      <c r="N30" s="156" t="str">
        <f t="shared" si="5"/>
        <v/>
      </c>
      <c r="O30" s="40"/>
      <c r="V30" t="s">
        <v>105</v>
      </c>
      <c r="W30">
        <f t="shared" si="13"/>
        <v>12889</v>
      </c>
      <c r="X30">
        <f t="shared" si="7"/>
        <v>12889</v>
      </c>
      <c r="Y30">
        <f t="shared" si="8"/>
        <v>0</v>
      </c>
      <c r="Z30">
        <f t="shared" si="9"/>
        <v>0</v>
      </c>
      <c r="AA30" s="32">
        <f t="shared" si="0"/>
        <v>0</v>
      </c>
      <c r="AB30" s="28">
        <f t="shared" si="1"/>
        <v>0</v>
      </c>
      <c r="AC30" s="25">
        <f t="shared" si="10"/>
        <v>0</v>
      </c>
      <c r="AD30" s="26" t="e">
        <f t="shared" si="11"/>
        <v>#VALUE!</v>
      </c>
      <c r="AE30" s="26" t="e">
        <f t="shared" si="12"/>
        <v>#VALUE!</v>
      </c>
    </row>
    <row r="31" spans="1:31" ht="16.95" customHeight="1">
      <c r="A31" s="53" t="str">
        <f t="shared" si="2"/>
        <v>㉚</v>
      </c>
      <c r="B31" s="193"/>
      <c r="C31" s="194"/>
      <c r="D31" s="63"/>
      <c r="E31" s="63"/>
      <c r="F31" s="64"/>
      <c r="G31" s="65"/>
      <c r="H31" s="43" t="str">
        <f t="shared" si="3"/>
        <v/>
      </c>
      <c r="I31" s="66"/>
      <c r="J31" s="67"/>
      <c r="K31" s="195"/>
      <c r="L31" s="196"/>
      <c r="M31" s="59" t="str">
        <f t="shared" si="4"/>
        <v/>
      </c>
      <c r="N31" s="156" t="str">
        <f t="shared" si="5"/>
        <v/>
      </c>
      <c r="O31" s="40"/>
      <c r="V31" t="s">
        <v>106</v>
      </c>
      <c r="W31">
        <f t="shared" si="13"/>
        <v>12890</v>
      </c>
      <c r="X31">
        <f t="shared" si="7"/>
        <v>12890</v>
      </c>
      <c r="Y31">
        <f t="shared" si="8"/>
        <v>0</v>
      </c>
      <c r="Z31">
        <f t="shared" si="9"/>
        <v>0</v>
      </c>
      <c r="AA31" s="32">
        <f t="shared" si="0"/>
        <v>0</v>
      </c>
      <c r="AB31" s="28">
        <f t="shared" si="1"/>
        <v>0</v>
      </c>
      <c r="AC31" s="25">
        <f t="shared" si="10"/>
        <v>0</v>
      </c>
      <c r="AD31" s="26" t="e">
        <f t="shared" si="11"/>
        <v>#VALUE!</v>
      </c>
      <c r="AE31" s="26" t="e">
        <f t="shared" si="12"/>
        <v>#VALUE!</v>
      </c>
    </row>
    <row r="32" spans="1:31" ht="16.95" customHeight="1">
      <c r="A32" s="53" t="str">
        <f t="shared" si="2"/>
        <v>㉛</v>
      </c>
      <c r="B32" s="193"/>
      <c r="C32" s="194"/>
      <c r="D32" s="63"/>
      <c r="E32" s="63"/>
      <c r="F32" s="64"/>
      <c r="G32" s="65"/>
      <c r="H32" s="43" t="str">
        <f t="shared" si="3"/>
        <v/>
      </c>
      <c r="I32" s="66"/>
      <c r="J32" s="67"/>
      <c r="K32" s="195"/>
      <c r="L32" s="196"/>
      <c r="M32" s="59" t="str">
        <f t="shared" si="4"/>
        <v/>
      </c>
      <c r="N32" s="156" t="str">
        <f t="shared" si="5"/>
        <v/>
      </c>
      <c r="O32" s="40"/>
      <c r="V32" t="s">
        <v>107</v>
      </c>
      <c r="W32">
        <f t="shared" si="13"/>
        <v>12891</v>
      </c>
      <c r="X32">
        <f t="shared" si="7"/>
        <v>12891</v>
      </c>
      <c r="Y32">
        <f t="shared" si="8"/>
        <v>0</v>
      </c>
      <c r="Z32">
        <f t="shared" si="9"/>
        <v>0</v>
      </c>
      <c r="AA32" s="32">
        <f t="shared" si="0"/>
        <v>0</v>
      </c>
      <c r="AB32" s="28">
        <f t="shared" si="1"/>
        <v>0</v>
      </c>
      <c r="AC32" s="25">
        <f t="shared" si="10"/>
        <v>0</v>
      </c>
      <c r="AD32" s="26" t="e">
        <f t="shared" si="11"/>
        <v>#VALUE!</v>
      </c>
      <c r="AE32" s="26" t="e">
        <f t="shared" si="12"/>
        <v>#VALUE!</v>
      </c>
    </row>
    <row r="33" spans="1:31" ht="16.95" customHeight="1">
      <c r="A33" s="53" t="str">
        <f t="shared" si="2"/>
        <v>㉜</v>
      </c>
      <c r="B33" s="193"/>
      <c r="C33" s="194"/>
      <c r="D33" s="63"/>
      <c r="E33" s="63"/>
      <c r="F33" s="64"/>
      <c r="G33" s="65"/>
      <c r="H33" s="43" t="str">
        <f t="shared" si="3"/>
        <v/>
      </c>
      <c r="I33" s="66"/>
      <c r="J33" s="67"/>
      <c r="K33" s="195"/>
      <c r="L33" s="196"/>
      <c r="M33" s="59" t="str">
        <f t="shared" si="4"/>
        <v/>
      </c>
      <c r="N33" s="156" t="str">
        <f t="shared" si="5"/>
        <v/>
      </c>
      <c r="O33" s="40"/>
      <c r="V33" t="s">
        <v>108</v>
      </c>
      <c r="W33">
        <f t="shared" si="13"/>
        <v>12892</v>
      </c>
      <c r="X33">
        <f t="shared" si="7"/>
        <v>12892</v>
      </c>
      <c r="Y33">
        <f t="shared" si="8"/>
        <v>0</v>
      </c>
      <c r="Z33">
        <f t="shared" si="9"/>
        <v>0</v>
      </c>
      <c r="AA33" s="32">
        <f t="shared" si="0"/>
        <v>0</v>
      </c>
      <c r="AB33" s="28">
        <f t="shared" si="1"/>
        <v>0</v>
      </c>
      <c r="AC33" s="25">
        <f t="shared" si="10"/>
        <v>0</v>
      </c>
      <c r="AD33" s="26" t="e">
        <f t="shared" si="11"/>
        <v>#VALUE!</v>
      </c>
      <c r="AE33" s="26" t="e">
        <f t="shared" si="12"/>
        <v>#VALUE!</v>
      </c>
    </row>
    <row r="34" spans="1:31" ht="16.95" customHeight="1">
      <c r="A34" s="53" t="str">
        <f t="shared" si="2"/>
        <v>㉝</v>
      </c>
      <c r="B34" s="193"/>
      <c r="C34" s="194"/>
      <c r="D34" s="63"/>
      <c r="E34" s="63"/>
      <c r="F34" s="64"/>
      <c r="G34" s="65"/>
      <c r="H34" s="43" t="str">
        <f t="shared" si="3"/>
        <v/>
      </c>
      <c r="I34" s="66"/>
      <c r="J34" s="67"/>
      <c r="K34" s="195"/>
      <c r="L34" s="196"/>
      <c r="M34" s="59" t="str">
        <f t="shared" si="4"/>
        <v/>
      </c>
      <c r="N34" s="156" t="str">
        <f t="shared" si="5"/>
        <v/>
      </c>
      <c r="O34" s="40"/>
      <c r="V34" t="s">
        <v>109</v>
      </c>
      <c r="W34">
        <f t="shared" si="13"/>
        <v>12893</v>
      </c>
      <c r="X34">
        <f t="shared" si="7"/>
        <v>12893</v>
      </c>
      <c r="Y34">
        <f t="shared" si="8"/>
        <v>0</v>
      </c>
      <c r="Z34">
        <f t="shared" si="9"/>
        <v>0</v>
      </c>
      <c r="AA34" s="32">
        <f t="shared" si="0"/>
        <v>0</v>
      </c>
      <c r="AB34" s="28">
        <f t="shared" si="1"/>
        <v>0</v>
      </c>
      <c r="AC34" s="25">
        <f t="shared" si="10"/>
        <v>0</v>
      </c>
      <c r="AD34" s="26" t="e">
        <f t="shared" si="11"/>
        <v>#VALUE!</v>
      </c>
      <c r="AE34" s="26" t="e">
        <f t="shared" si="12"/>
        <v>#VALUE!</v>
      </c>
    </row>
    <row r="35" spans="1:31" ht="16.95" customHeight="1">
      <c r="A35" s="53" t="str">
        <f t="shared" si="2"/>
        <v>㉞</v>
      </c>
      <c r="B35" s="193"/>
      <c r="C35" s="194"/>
      <c r="D35" s="63"/>
      <c r="E35" s="63"/>
      <c r="F35" s="64"/>
      <c r="G35" s="65"/>
      <c r="H35" s="43" t="str">
        <f t="shared" si="3"/>
        <v/>
      </c>
      <c r="I35" s="66"/>
      <c r="J35" s="67"/>
      <c r="K35" s="195"/>
      <c r="L35" s="196"/>
      <c r="M35" s="59" t="str">
        <f t="shared" si="4"/>
        <v/>
      </c>
      <c r="N35" s="156" t="str">
        <f t="shared" si="5"/>
        <v/>
      </c>
      <c r="O35" s="40"/>
      <c r="V35" t="s">
        <v>110</v>
      </c>
      <c r="W35">
        <f t="shared" si="13"/>
        <v>12894</v>
      </c>
      <c r="X35">
        <f t="shared" si="7"/>
        <v>12894</v>
      </c>
      <c r="Y35">
        <f t="shared" si="8"/>
        <v>0</v>
      </c>
      <c r="Z35">
        <f t="shared" si="9"/>
        <v>0</v>
      </c>
      <c r="AA35" s="32">
        <f t="shared" si="0"/>
        <v>0</v>
      </c>
      <c r="AB35" s="28">
        <f t="shared" si="1"/>
        <v>0</v>
      </c>
      <c r="AC35" s="25">
        <f t="shared" si="10"/>
        <v>0</v>
      </c>
      <c r="AD35" s="26" t="e">
        <f t="shared" si="11"/>
        <v>#VALUE!</v>
      </c>
      <c r="AE35" s="26" t="e">
        <f t="shared" si="12"/>
        <v>#VALUE!</v>
      </c>
    </row>
    <row r="36" spans="1:31" ht="16.95" customHeight="1">
      <c r="A36" s="53" t="str">
        <f t="shared" si="2"/>
        <v>㉟</v>
      </c>
      <c r="B36" s="193"/>
      <c r="C36" s="194"/>
      <c r="D36" s="63"/>
      <c r="E36" s="63"/>
      <c r="F36" s="64"/>
      <c r="G36" s="65"/>
      <c r="H36" s="43" t="str">
        <f t="shared" si="3"/>
        <v/>
      </c>
      <c r="I36" s="66"/>
      <c r="J36" s="67"/>
      <c r="K36" s="195"/>
      <c r="L36" s="196"/>
      <c r="M36" s="59" t="str">
        <f t="shared" si="4"/>
        <v/>
      </c>
      <c r="N36" s="156" t="str">
        <f t="shared" si="5"/>
        <v/>
      </c>
      <c r="O36" s="40"/>
      <c r="V36" t="s">
        <v>111</v>
      </c>
      <c r="W36">
        <f t="shared" si="13"/>
        <v>12895</v>
      </c>
      <c r="X36">
        <f t="shared" si="7"/>
        <v>12895</v>
      </c>
      <c r="Y36">
        <f t="shared" si="8"/>
        <v>0</v>
      </c>
      <c r="Z36">
        <f t="shared" si="9"/>
        <v>0</v>
      </c>
      <c r="AA36" s="32">
        <f t="shared" si="0"/>
        <v>0</v>
      </c>
      <c r="AB36" s="28">
        <f t="shared" si="1"/>
        <v>0</v>
      </c>
      <c r="AC36" s="25">
        <f t="shared" si="10"/>
        <v>0</v>
      </c>
      <c r="AD36" s="26" t="e">
        <f t="shared" si="11"/>
        <v>#VALUE!</v>
      </c>
      <c r="AE36" s="26" t="e">
        <f t="shared" si="12"/>
        <v>#VALUE!</v>
      </c>
    </row>
    <row r="37" spans="1:31" ht="16.95" customHeight="1">
      <c r="A37" s="53" t="str">
        <f t="shared" si="2"/>
        <v>㊱</v>
      </c>
      <c r="B37" s="193"/>
      <c r="C37" s="194"/>
      <c r="D37" s="63"/>
      <c r="E37" s="63"/>
      <c r="F37" s="64"/>
      <c r="G37" s="65"/>
      <c r="H37" s="43" t="str">
        <f t="shared" si="3"/>
        <v/>
      </c>
      <c r="I37" s="66"/>
      <c r="J37" s="67"/>
      <c r="K37" s="195"/>
      <c r="L37" s="196"/>
      <c r="M37" s="59" t="str">
        <f t="shared" si="4"/>
        <v/>
      </c>
      <c r="N37" s="156" t="str">
        <f t="shared" si="5"/>
        <v/>
      </c>
      <c r="O37" s="40"/>
      <c r="V37" t="s">
        <v>112</v>
      </c>
      <c r="W37">
        <f t="shared" si="13"/>
        <v>12977</v>
      </c>
      <c r="X37">
        <f t="shared" si="7"/>
        <v>12977</v>
      </c>
      <c r="Y37">
        <f t="shared" si="8"/>
        <v>0</v>
      </c>
      <c r="Z37">
        <f t="shared" si="9"/>
        <v>0</v>
      </c>
      <c r="AA37" s="32">
        <f t="shared" si="0"/>
        <v>0</v>
      </c>
      <c r="AB37" s="28">
        <f t="shared" si="1"/>
        <v>0</v>
      </c>
      <c r="AC37" s="25">
        <f t="shared" si="10"/>
        <v>0</v>
      </c>
      <c r="AD37" s="26" t="e">
        <f t="shared" si="11"/>
        <v>#VALUE!</v>
      </c>
      <c r="AE37" s="26" t="e">
        <f t="shared" si="12"/>
        <v>#VALUE!</v>
      </c>
    </row>
    <row r="38" spans="1:31" ht="16.95" customHeight="1">
      <c r="A38" s="53" t="str">
        <f t="shared" si="2"/>
        <v>㊲</v>
      </c>
      <c r="B38" s="193"/>
      <c r="C38" s="194"/>
      <c r="D38" s="63"/>
      <c r="E38" s="63"/>
      <c r="F38" s="64"/>
      <c r="G38" s="65"/>
      <c r="H38" s="43" t="str">
        <f t="shared" si="3"/>
        <v/>
      </c>
      <c r="I38" s="66"/>
      <c r="J38" s="67"/>
      <c r="K38" s="195"/>
      <c r="L38" s="196"/>
      <c r="M38" s="59" t="str">
        <f t="shared" si="4"/>
        <v/>
      </c>
      <c r="N38" s="156" t="str">
        <f t="shared" si="5"/>
        <v/>
      </c>
      <c r="O38" s="40"/>
      <c r="V38" t="s">
        <v>113</v>
      </c>
      <c r="W38">
        <f t="shared" si="13"/>
        <v>12978</v>
      </c>
      <c r="X38">
        <f t="shared" si="7"/>
        <v>12978</v>
      </c>
      <c r="Y38">
        <f t="shared" si="8"/>
        <v>0</v>
      </c>
      <c r="Z38">
        <f t="shared" si="9"/>
        <v>0</v>
      </c>
      <c r="AA38" s="32">
        <f t="shared" si="0"/>
        <v>0</v>
      </c>
      <c r="AB38" s="28">
        <f t="shared" si="1"/>
        <v>0</v>
      </c>
      <c r="AC38" s="25">
        <f t="shared" si="10"/>
        <v>0</v>
      </c>
      <c r="AD38" s="26" t="e">
        <f t="shared" si="11"/>
        <v>#VALUE!</v>
      </c>
      <c r="AE38" s="26" t="e">
        <f t="shared" si="12"/>
        <v>#VALUE!</v>
      </c>
    </row>
    <row r="39" spans="1:31" ht="16.95" customHeight="1">
      <c r="A39" s="53" t="str">
        <f t="shared" si="2"/>
        <v>㊳</v>
      </c>
      <c r="B39" s="193"/>
      <c r="C39" s="194"/>
      <c r="D39" s="63"/>
      <c r="E39" s="63"/>
      <c r="F39" s="64"/>
      <c r="G39" s="65"/>
      <c r="H39" s="43" t="str">
        <f t="shared" si="3"/>
        <v/>
      </c>
      <c r="I39" s="66"/>
      <c r="J39" s="67"/>
      <c r="K39" s="195"/>
      <c r="L39" s="196"/>
      <c r="M39" s="59" t="str">
        <f t="shared" si="4"/>
        <v/>
      </c>
      <c r="N39" s="156" t="str">
        <f t="shared" si="5"/>
        <v/>
      </c>
      <c r="O39" s="40"/>
      <c r="V39" t="s">
        <v>152</v>
      </c>
      <c r="W39">
        <f t="shared" si="13"/>
        <v>12979</v>
      </c>
      <c r="X39">
        <f t="shared" si="7"/>
        <v>12979</v>
      </c>
      <c r="Y39">
        <f t="shared" si="8"/>
        <v>0</v>
      </c>
      <c r="Z39">
        <f t="shared" si="9"/>
        <v>0</v>
      </c>
      <c r="AA39" s="32">
        <f t="shared" si="0"/>
        <v>0</v>
      </c>
      <c r="AB39" s="28">
        <f t="shared" si="1"/>
        <v>0</v>
      </c>
      <c r="AC39" s="25">
        <f t="shared" si="10"/>
        <v>0</v>
      </c>
      <c r="AD39" s="26" t="e">
        <f t="shared" si="11"/>
        <v>#VALUE!</v>
      </c>
      <c r="AE39" s="26" t="e">
        <f t="shared" si="12"/>
        <v>#VALUE!</v>
      </c>
    </row>
    <row r="40" spans="1:31" ht="16.95" customHeight="1">
      <c r="A40" s="53" t="str">
        <f t="shared" si="2"/>
        <v>㊴</v>
      </c>
      <c r="B40" s="193"/>
      <c r="C40" s="194"/>
      <c r="D40" s="63"/>
      <c r="E40" s="63"/>
      <c r="F40" s="64"/>
      <c r="G40" s="65"/>
      <c r="H40" s="43" t="str">
        <f t="shared" si="3"/>
        <v/>
      </c>
      <c r="I40" s="66"/>
      <c r="J40" s="67"/>
      <c r="K40" s="195"/>
      <c r="L40" s="196"/>
      <c r="M40" s="59" t="str">
        <f t="shared" si="4"/>
        <v/>
      </c>
      <c r="N40" s="156" t="str">
        <f t="shared" si="5"/>
        <v/>
      </c>
      <c r="O40" s="40"/>
      <c r="V40" t="s">
        <v>153</v>
      </c>
      <c r="W40">
        <f t="shared" si="13"/>
        <v>12980</v>
      </c>
      <c r="X40">
        <f t="shared" si="7"/>
        <v>12980</v>
      </c>
      <c r="Y40">
        <f t="shared" si="8"/>
        <v>0</v>
      </c>
      <c r="Z40">
        <f t="shared" si="9"/>
        <v>0</v>
      </c>
      <c r="AA40" s="32">
        <f t="shared" si="0"/>
        <v>0</v>
      </c>
      <c r="AB40" s="28">
        <f t="shared" si="1"/>
        <v>0</v>
      </c>
      <c r="AC40" s="25">
        <f t="shared" si="10"/>
        <v>0</v>
      </c>
      <c r="AD40" s="26" t="e">
        <f t="shared" si="11"/>
        <v>#VALUE!</v>
      </c>
      <c r="AE40" s="26" t="e">
        <f t="shared" si="12"/>
        <v>#VALUE!</v>
      </c>
    </row>
    <row r="41" spans="1:31" ht="16.95" customHeight="1">
      <c r="A41" s="53" t="str">
        <f t="shared" si="2"/>
        <v>㊵</v>
      </c>
      <c r="B41" s="193"/>
      <c r="C41" s="194"/>
      <c r="D41" s="63"/>
      <c r="E41" s="63"/>
      <c r="F41" s="64"/>
      <c r="G41" s="65"/>
      <c r="H41" s="43" t="str">
        <f t="shared" si="3"/>
        <v/>
      </c>
      <c r="I41" s="66"/>
      <c r="J41" s="67"/>
      <c r="K41" s="195"/>
      <c r="L41" s="196"/>
      <c r="M41" s="59" t="str">
        <f t="shared" si="4"/>
        <v/>
      </c>
      <c r="N41" s="156" t="str">
        <f t="shared" si="5"/>
        <v/>
      </c>
      <c r="O41" s="40"/>
      <c r="V41" t="s">
        <v>154</v>
      </c>
      <c r="W41">
        <f t="shared" si="13"/>
        <v>12981</v>
      </c>
      <c r="X41">
        <f t="shared" si="7"/>
        <v>12981</v>
      </c>
      <c r="Y41">
        <f t="shared" si="8"/>
        <v>0</v>
      </c>
      <c r="Z41">
        <f t="shared" si="9"/>
        <v>0</v>
      </c>
      <c r="AA41" s="32">
        <f t="shared" si="0"/>
        <v>0</v>
      </c>
      <c r="AB41" s="28">
        <f t="shared" si="1"/>
        <v>0</v>
      </c>
      <c r="AC41" s="25">
        <f t="shared" si="10"/>
        <v>0</v>
      </c>
      <c r="AD41" s="26" t="e">
        <f t="shared" si="11"/>
        <v>#VALUE!</v>
      </c>
      <c r="AE41" s="26" t="e">
        <f t="shared" si="12"/>
        <v>#VALUE!</v>
      </c>
    </row>
    <row r="42" spans="1:31" ht="19.95" customHeight="1">
      <c r="A42" s="270"/>
      <c r="B42" s="271"/>
      <c r="C42" s="271"/>
      <c r="D42" s="272" t="s">
        <v>43</v>
      </c>
      <c r="E42" s="273"/>
      <c r="F42" s="274" t="s">
        <v>36</v>
      </c>
      <c r="G42" s="275"/>
      <c r="H42" s="276">
        <f>IF(SUMPRODUCT(H12:H41,J12:J41)=0,0,SUMPRODUCT(H12:H41,J12:J41))</f>
        <v>0</v>
      </c>
      <c r="I42" s="277"/>
      <c r="J42" s="278" t="s">
        <v>43</v>
      </c>
      <c r="K42" s="273"/>
      <c r="L42" s="58" t="s">
        <v>37</v>
      </c>
      <c r="M42" s="57">
        <f>IF(SUM(M12:M41)=0,0,SUM(M12:M41))</f>
        <v>0</v>
      </c>
      <c r="N42" s="40"/>
      <c r="O42" s="40"/>
      <c r="AA42" s="32"/>
      <c r="AB42" s="28"/>
      <c r="AC42" s="25"/>
      <c r="AD42" s="26"/>
      <c r="AE42" s="26"/>
    </row>
    <row r="43" spans="1:31" ht="18" customHeight="1">
      <c r="A43" s="175" t="s">
        <v>40</v>
      </c>
      <c r="B43" s="176"/>
      <c r="C43" s="177"/>
      <c r="D43" s="279" t="str">
        <f>IF(様式第1号!D49="","",様式第1号!D49:E49)</f>
        <v>年　　月　　日</v>
      </c>
      <c r="E43" s="280"/>
      <c r="F43" s="172"/>
      <c r="G43" s="172"/>
      <c r="H43" s="172"/>
      <c r="I43" s="172"/>
      <c r="J43" s="172"/>
      <c r="K43" s="179" t="s">
        <v>118</v>
      </c>
      <c r="L43" s="77" t="s">
        <v>120</v>
      </c>
      <c r="M43" s="78" t="s">
        <v>121</v>
      </c>
      <c r="AA43" s="32"/>
      <c r="AB43" s="28"/>
      <c r="AC43" s="25"/>
      <c r="AD43" s="26"/>
      <c r="AE43" s="26"/>
    </row>
    <row r="44" spans="1:31" ht="18" customHeight="1">
      <c r="A44" s="175" t="s">
        <v>41</v>
      </c>
      <c r="B44" s="176"/>
      <c r="C44" s="177"/>
      <c r="D44" s="279" t="str">
        <f>IF(様式第1号!D50="","",様式第1号!D50:E50)</f>
        <v>年　　月　　日</v>
      </c>
      <c r="E44" s="281"/>
      <c r="F44" s="34" t="s">
        <v>42</v>
      </c>
      <c r="G44" s="281" t="str">
        <f>IF(様式第1号!G50="","",様式第1号!G50:I50)</f>
        <v>年　　月　　日</v>
      </c>
      <c r="H44" s="281"/>
      <c r="I44" s="281"/>
      <c r="J44" s="76" t="s">
        <v>119</v>
      </c>
      <c r="K44" s="180"/>
      <c r="L44" s="79" t="str">
        <f>IF(様式第1号!L50="","",様式第1号!L50)</f>
        <v/>
      </c>
      <c r="M44" s="80" t="str">
        <f>IF(様式第1号!M50="","",様式第1号!M50)</f>
        <v/>
      </c>
      <c r="AA44" s="32"/>
      <c r="AB44" s="28">
        <f>IF(G44="+",#REF!+AA44,AA44)</f>
        <v>0</v>
      </c>
      <c r="AC44" s="25"/>
      <c r="AD44" s="26"/>
      <c r="AE44" s="26"/>
    </row>
    <row r="45" spans="1:31" ht="19.95" hidden="1" customHeight="1"/>
    <row r="46" spans="1:31" ht="19.95" hidden="1" customHeight="1">
      <c r="Y46" s="36"/>
      <c r="Z46" s="36"/>
      <c r="AA46" s="36"/>
      <c r="AB46" s="24"/>
      <c r="AC46" s="36"/>
      <c r="AD46" s="36"/>
      <c r="AE46" s="36"/>
    </row>
    <row r="47" spans="1:31" ht="19.95" hidden="1" customHeight="1"/>
    <row r="48" spans="1:31" ht="19.95" hidden="1" customHeight="1">
      <c r="Y48" s="36"/>
      <c r="Z48" s="36"/>
      <c r="AA48" s="37"/>
      <c r="AB48" s="36"/>
      <c r="AC48" s="38"/>
      <c r="AD48" s="36"/>
      <c r="AE48" s="36"/>
    </row>
    <row r="49" ht="19.95" hidden="1" customHeight="1"/>
    <row r="50" ht="19.95" hidden="1" customHeight="1"/>
    <row r="51" ht="19.95" hidden="1" customHeight="1"/>
    <row r="52" ht="19.95" hidden="1" customHeight="1"/>
    <row r="53" ht="19.95" hidden="1" customHeight="1"/>
    <row r="54" ht="19.95" hidden="1" customHeight="1"/>
    <row r="55" ht="19.95" hidden="1" customHeight="1"/>
    <row r="56" ht="19.95" hidden="1" customHeight="1"/>
    <row r="57" ht="19.95" hidden="1" customHeight="1"/>
    <row r="58" ht="19.95" hidden="1" customHeight="1"/>
    <row r="59" ht="19.95" hidden="1" customHeight="1"/>
    <row r="60" ht="19.95" hidden="1" customHeight="1"/>
    <row r="61" ht="19.95" hidden="1" customHeight="1"/>
    <row r="62" ht="19.95" hidden="1" customHeight="1"/>
    <row r="63" ht="19.95" hidden="1" customHeight="1"/>
    <row r="64"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9.95" hidden="1" customHeight="1"/>
    <row r="80" ht="19.95" hidden="1" customHeight="1"/>
    <row r="81" ht="19.95" hidden="1" customHeight="1"/>
    <row r="82" ht="19.95" hidden="1" customHeight="1"/>
    <row r="83" ht="19.95" hidden="1" customHeight="1"/>
    <row r="84" ht="19.95" hidden="1" customHeight="1"/>
    <row r="85" ht="19.95" hidden="1" customHeight="1"/>
    <row r="86" ht="19.95" hidden="1" customHeight="1"/>
    <row r="87" ht="19.95" hidden="1" customHeight="1"/>
    <row r="88" ht="19.95" hidden="1" customHeight="1"/>
    <row r="89" ht="19.95" hidden="1" customHeight="1"/>
    <row r="90" ht="19.95" hidden="1" customHeight="1"/>
    <row r="91" ht="19.95" hidden="1" customHeight="1"/>
    <row r="92" ht="19.95" hidden="1" customHeight="1"/>
    <row r="93" ht="19.95" hidden="1" customHeight="1"/>
    <row r="94" ht="19.95" hidden="1" customHeight="1"/>
    <row r="95" ht="19.95" hidden="1" customHeight="1"/>
    <row r="96" ht="19.95" hidden="1" customHeight="1"/>
    <row r="97" ht="19.95" hidden="1" customHeight="1"/>
    <row r="98" ht="19.95" hidden="1" customHeight="1"/>
    <row r="99" ht="19.95" hidden="1" customHeight="1"/>
    <row r="100"/>
  </sheetData>
  <sheetProtection algorithmName="SHA-512" hashValue="5h1hRdeIygX/i2TFPj+jPebJa+QJKAfbovjIIwpmCocJL6orvzs7KNCiPPAPYQoc7pW83jzr0+LGcwtHFS3cSw==" saltValue="r4v4H6c2RILy76xRFl1qDQ==" spinCount="100000" sheet="1" objects="1" scenarios="1"/>
  <mergeCells count="96">
    <mergeCell ref="A1:C1"/>
    <mergeCell ref="A3:K3"/>
    <mergeCell ref="L3:M3"/>
    <mergeCell ref="A11:C11"/>
    <mergeCell ref="K11:L11"/>
    <mergeCell ref="A4:B4"/>
    <mergeCell ref="B5:D5"/>
    <mergeCell ref="F5:H5"/>
    <mergeCell ref="I5:M5"/>
    <mergeCell ref="F6:M6"/>
    <mergeCell ref="A8:D8"/>
    <mergeCell ref="F7:M7"/>
    <mergeCell ref="A9:D9"/>
    <mergeCell ref="C4:E4"/>
    <mergeCell ref="F4:M4"/>
    <mergeCell ref="I9:M9"/>
    <mergeCell ref="B18:C18"/>
    <mergeCell ref="K18:L18"/>
    <mergeCell ref="B19:C19"/>
    <mergeCell ref="B12:C12"/>
    <mergeCell ref="K12:L12"/>
    <mergeCell ref="B13:C13"/>
    <mergeCell ref="K13:L13"/>
    <mergeCell ref="F9:H9"/>
    <mergeCell ref="B6:D7"/>
    <mergeCell ref="B17:C17"/>
    <mergeCell ref="K17:L17"/>
    <mergeCell ref="F8:J8"/>
    <mergeCell ref="L8:M8"/>
    <mergeCell ref="A10:M10"/>
    <mergeCell ref="B14:C14"/>
    <mergeCell ref="K14:L14"/>
    <mergeCell ref="B15:C15"/>
    <mergeCell ref="K15:L15"/>
    <mergeCell ref="B16:C16"/>
    <mergeCell ref="K16:L16"/>
    <mergeCell ref="B30:C30"/>
    <mergeCell ref="K30:L30"/>
    <mergeCell ref="B31:C31"/>
    <mergeCell ref="K19:L19"/>
    <mergeCell ref="B22:C22"/>
    <mergeCell ref="K22:L22"/>
    <mergeCell ref="B20:C20"/>
    <mergeCell ref="K20:L20"/>
    <mergeCell ref="B21:C21"/>
    <mergeCell ref="K21:L21"/>
    <mergeCell ref="B28:C28"/>
    <mergeCell ref="B25:C25"/>
    <mergeCell ref="K25:L25"/>
    <mergeCell ref="B26:C26"/>
    <mergeCell ref="K26:L26"/>
    <mergeCell ref="B29:C29"/>
    <mergeCell ref="G44:I44"/>
    <mergeCell ref="K39:L39"/>
    <mergeCell ref="B40:C40"/>
    <mergeCell ref="K40:L40"/>
    <mergeCell ref="B35:C35"/>
    <mergeCell ref="K35:L35"/>
    <mergeCell ref="B36:C36"/>
    <mergeCell ref="K36:L36"/>
    <mergeCell ref="B37:C37"/>
    <mergeCell ref="K37:L37"/>
    <mergeCell ref="B38:C38"/>
    <mergeCell ref="K38:L38"/>
    <mergeCell ref="B39:C39"/>
    <mergeCell ref="D1:K1"/>
    <mergeCell ref="L1:M1"/>
    <mergeCell ref="A2:M2"/>
    <mergeCell ref="A43:C43"/>
    <mergeCell ref="A44:C44"/>
    <mergeCell ref="B41:C41"/>
    <mergeCell ref="K41:L41"/>
    <mergeCell ref="A42:C42"/>
    <mergeCell ref="D42:E42"/>
    <mergeCell ref="F42:G42"/>
    <mergeCell ref="H42:I42"/>
    <mergeCell ref="J42:K42"/>
    <mergeCell ref="D43:E43"/>
    <mergeCell ref="F43:J43"/>
    <mergeCell ref="K43:K44"/>
    <mergeCell ref="D44:E44"/>
    <mergeCell ref="B34:C34"/>
    <mergeCell ref="K31:L31"/>
    <mergeCell ref="B32:C32"/>
    <mergeCell ref="K32:L32"/>
    <mergeCell ref="B33:C33"/>
    <mergeCell ref="K33:L33"/>
    <mergeCell ref="K34:L34"/>
    <mergeCell ref="K29:L29"/>
    <mergeCell ref="B23:C23"/>
    <mergeCell ref="K23:L23"/>
    <mergeCell ref="B24:C24"/>
    <mergeCell ref="K24:L24"/>
    <mergeCell ref="B27:C27"/>
    <mergeCell ref="K27:L27"/>
    <mergeCell ref="K28:L28"/>
  </mergeCells>
  <phoneticPr fontId="4"/>
  <conditionalFormatting sqref="A12:C40 G12:J40">
    <cfRule type="expression" dxfId="11" priority="13">
      <formula>$G12="+"</formula>
    </cfRule>
  </conditionalFormatting>
  <conditionalFormatting sqref="A10:M10">
    <cfRule type="expression" dxfId="10" priority="1">
      <formula>$N$1="表示"</formula>
    </cfRule>
  </conditionalFormatting>
  <conditionalFormatting sqref="B12:G41 I12:L41">
    <cfRule type="expression" dxfId="7" priority="9">
      <formula>B12=""</formula>
    </cfRule>
  </conditionalFormatting>
  <conditionalFormatting sqref="D12:F40 K12:L40">
    <cfRule type="expression" dxfId="5" priority="12">
      <formula>$G12="+"</formula>
    </cfRule>
  </conditionalFormatting>
  <conditionalFormatting sqref="D12:F41">
    <cfRule type="expression" dxfId="4" priority="3">
      <formula>AND($G12="+",D12="")</formula>
    </cfRule>
  </conditionalFormatting>
  <conditionalFormatting sqref="D13:F41">
    <cfRule type="expression" dxfId="3" priority="7">
      <formula>AND($G12="+",D13="")</formula>
    </cfRule>
  </conditionalFormatting>
  <conditionalFormatting sqref="I13:J41 B13:C41">
    <cfRule type="expression" dxfId="2" priority="8">
      <formula>$G12="+"</formula>
    </cfRule>
  </conditionalFormatting>
  <conditionalFormatting sqref="I12:L41 D12:F41">
    <cfRule type="expression" dxfId="1" priority="5">
      <formula>AND($B12&lt;&gt;"",D12="")</formula>
    </cfRule>
  </conditionalFormatting>
  <conditionalFormatting sqref="M12:M41">
    <cfRule type="expression" dxfId="0" priority="18">
      <formula>$G12="+"</formula>
    </cfRule>
  </conditionalFormatting>
  <dataValidations count="6">
    <dataValidation type="list" errorStyle="information" imeMode="on" allowBlank="1" showInputMessage="1" prompt="セル右端の▼で_x000a_選択してください。" sqref="B12:C41" xr:uid="{2D939467-1075-4E25-8110-0C26DBD55F8D}">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 type="list" imeMode="off" allowBlank="1" showInputMessage="1" showErrorMessage="1" error="'+'以外の_x000a_入力は_x000a_無効です。" prompt="セル右端▼で_x000a_+を選択すると_x000a_次行の面積が_x000a_合算されます。" sqref="G12:G40" xr:uid="{76B58633-2E3A-4113-B584-8B743AA151BC}">
      <formula1>"+"</formula1>
    </dataValidation>
    <dataValidation type="whole" imeMode="off" allowBlank="1" showInputMessage="1" showErrorMessage="1" error="整数を入力_x000a_してください。" sqref="J12:J41" xr:uid="{931C8706-06C8-412F-92F6-EF874DBAFDD3}">
      <formula1>1</formula1>
      <formula2>50</formula2>
    </dataValidation>
    <dataValidation imeMode="off" allowBlank="1" showInputMessage="1" showErrorMessage="1" sqref="D12:F41" xr:uid="{2646DE9A-E809-409A-A63B-03F6B2F54881}"/>
    <dataValidation type="list" errorStyle="warning" imeMode="on" allowBlank="1" showInputMessage="1" showErrorMessage="1" error="右端の▼ボタンを押して選択してください。" prompt="セル右端▼で_x000a_有無を選択_x000a_してください。" sqref="I12:I41" xr:uid="{D0FBDA80-9792-4598-84F8-E9FBD4C3C883}">
      <formula1>"有,無"</formula1>
    </dataValidation>
    <dataValidation imeMode="on" allowBlank="1" showInputMessage="1" showErrorMessage="1" sqref="K12:L41" xr:uid="{4B097272-8E1B-402E-918C-A1643B142C69}"/>
  </dataValidations>
  <hyperlinks>
    <hyperlink ref="P12" location="記入上の注意!広告物の種類注記" tooltip="クリックで「記入上の注意」の該当箇所に移動します" display="広告物の種類" xr:uid="{C8DD3E4E-9CA0-46EA-B490-B13DCB08CE98}"/>
    <hyperlink ref="P13" location="縦横面数注記" tooltip="クリックで「記入上の注意」の該当箇所に移動します" display="縦・横・面数" xr:uid="{865D083D-0DFC-4AD7-B1E4-8FC776038E9D}"/>
    <hyperlink ref="P14" location="合算注記" tooltip="クリックで「記入上の注意」の該当箇所に移動します" display="合算" xr:uid="{8DF88527-52B8-429C-8D58-F97EC2265F62}"/>
    <hyperlink ref="P15" location="個数注記" tooltip="クリックで「記入上の注意」の該当箇所に移動します" display="個数" xr:uid="{296CEA61-4329-4388-B736-C85CB458B657}"/>
    <hyperlink ref="P16" location="個別の表示内容注記" tooltip="クリックで「記入上の注意」の該当箇所に移動します" display="個別の表示内容" xr:uid="{18FC2007-469D-47D5-9676-DA2351B2FFA8}"/>
  </hyperlinks>
  <pageMargins left="0.78740157480314965" right="0.19685039370078741"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print="0" autoFill="0" autoPict="0" altText="">
                <anchor moveWithCells="1">
                  <from>
                    <xdr:col>1</xdr:col>
                    <xdr:colOff>1036320</xdr:colOff>
                    <xdr:row>13</xdr:row>
                    <xdr:rowOff>0</xdr:rowOff>
                  </from>
                  <to>
                    <xdr:col>7</xdr:col>
                    <xdr:colOff>457200</xdr:colOff>
                    <xdr:row>15</xdr:row>
                    <xdr:rowOff>22860</xdr:rowOff>
                  </to>
                </anchor>
              </controlPr>
            </control>
          </mc:Choice>
        </mc:AlternateContent>
        <mc:AlternateContent xmlns:mc="http://schemas.openxmlformats.org/markup-compatibility/2006">
          <mc:Choice Requires="x14">
            <control shapeId="2050" r:id="rId5" name="Group Box 2">
              <controlPr defaultSize="0" print="0" autoFill="0" autoPict="0" altText="">
                <anchor moveWithCells="1">
                  <from>
                    <xdr:col>1</xdr:col>
                    <xdr:colOff>1036320</xdr:colOff>
                    <xdr:row>9</xdr:row>
                    <xdr:rowOff>0</xdr:rowOff>
                  </from>
                  <to>
                    <xdr:col>7</xdr:col>
                    <xdr:colOff>457200</xdr:colOff>
                    <xdr:row>10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E-0000-0100-000001000000}">
            <xm:f>様式第1号!$N$1="表示"</xm:f>
            <x14:dxf>
              <font>
                <color auto="1"/>
              </font>
              <fill>
                <patternFill patternType="none">
                  <bgColor auto="1"/>
                </patternFill>
              </fill>
            </x14:dxf>
          </x14:cfRule>
          <xm:sqref>A2:N9 N10 A11:N44</xm:sqref>
        </x14:conditionalFormatting>
        <x14:conditionalFormatting xmlns:xm="http://schemas.microsoft.com/office/excel/2006/main">
          <x14:cfRule type="expression" priority="4" id="{F83101C3-189A-4E86-A32A-3BAAB59C5B74}">
            <xm:f>様式第1号!$G$23="+"</xm:f>
            <x14:dxf>
              <font>
                <color theme="0"/>
              </font>
              <fill>
                <patternFill patternType="none">
                  <bgColor auto="1"/>
                </patternFill>
              </fill>
            </x14:dxf>
          </x14:cfRule>
          <xm:sqref>B12:C12 I12:J12</xm:sqref>
        </x14:conditionalFormatting>
        <x14:conditionalFormatting xmlns:xm="http://schemas.microsoft.com/office/excel/2006/main">
          <x14:cfRule type="expression" priority="6" id="{2B5EE2F6-EC51-418C-AFC1-C60EEAEE8255}">
            <xm:f>AND(様式第1号!$G$23="+",D$12="")</xm:f>
            <x14:dxf>
              <fill>
                <patternFill>
                  <bgColor theme="7" tint="0.79998168889431442"/>
                </patternFill>
              </fill>
            </x14:dxf>
          </x14:cfRule>
          <xm:sqref>D12:F12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ECC3F-CAB6-4EDD-A19B-FB5F309F8781}">
  <sheetPr>
    <tabColor theme="5"/>
    <pageSetUpPr fitToPage="1"/>
  </sheetPr>
  <dimension ref="A1:N140"/>
  <sheetViews>
    <sheetView workbookViewId="0">
      <selection activeCell="M29" sqref="M29"/>
    </sheetView>
  </sheetViews>
  <sheetFormatPr defaultColWidth="0" defaultRowHeight="19.95" customHeight="1" zeroHeight="1"/>
  <cols>
    <col min="1" max="1" width="2.640625" customWidth="1"/>
    <col min="2" max="2" width="3" customWidth="1"/>
    <col min="3" max="3" width="5.5" customWidth="1"/>
    <col min="4" max="14" width="8.92578125" customWidth="1"/>
    <col min="15" max="16384" width="8.92578125" hidden="1"/>
  </cols>
  <sheetData>
    <row r="1" spans="1:11" ht="19.95" customHeight="1" thickBot="1">
      <c r="A1" s="157" t="s">
        <v>216</v>
      </c>
      <c r="B1" s="158"/>
      <c r="C1" s="158"/>
      <c r="D1" s="158"/>
      <c r="E1" s="158"/>
      <c r="F1" s="158"/>
      <c r="G1" s="158"/>
      <c r="H1" s="158"/>
      <c r="I1" s="158"/>
      <c r="J1" s="158"/>
      <c r="K1" s="81" t="s">
        <v>124</v>
      </c>
    </row>
    <row r="2" spans="1:11" ht="19.95" customHeight="1">
      <c r="A2" s="83"/>
      <c r="B2" s="125" t="s">
        <v>150</v>
      </c>
      <c r="C2" s="292" t="s">
        <v>255</v>
      </c>
      <c r="D2" s="292"/>
      <c r="E2" s="292"/>
      <c r="F2" s="292"/>
      <c r="G2" s="292"/>
      <c r="H2" s="292"/>
      <c r="I2" s="292"/>
      <c r="J2" s="292"/>
    </row>
    <row r="3" spans="1:11" ht="19.95" customHeight="1">
      <c r="A3" s="83"/>
      <c r="B3" s="291"/>
      <c r="C3" s="291"/>
      <c r="D3" s="291"/>
      <c r="E3" s="291"/>
      <c r="F3" s="291"/>
      <c r="G3" s="291"/>
      <c r="H3" s="291"/>
    </row>
    <row r="4" spans="1:11" ht="19.95" customHeight="1" thickBot="1"/>
    <row r="5" spans="1:11" ht="19.95" customHeight="1" thickBot="1">
      <c r="A5" s="89" t="s">
        <v>205</v>
      </c>
      <c r="B5" s="90"/>
      <c r="C5" s="90"/>
      <c r="D5" s="90"/>
      <c r="E5" s="90"/>
      <c r="F5" s="90"/>
      <c r="G5" s="90"/>
      <c r="H5" s="90"/>
      <c r="I5" s="90"/>
      <c r="J5" s="90"/>
      <c r="K5" s="81" t="s">
        <v>124</v>
      </c>
    </row>
    <row r="6" spans="1:11" ht="19.95" customHeight="1">
      <c r="A6" s="91"/>
      <c r="B6" s="92" t="s">
        <v>60</v>
      </c>
      <c r="C6" s="93" t="s">
        <v>226</v>
      </c>
    </row>
    <row r="7" spans="1:11" ht="19.95" customHeight="1">
      <c r="A7" s="83" t="s">
        <v>38</v>
      </c>
      <c r="B7" s="94" t="s">
        <v>114</v>
      </c>
      <c r="C7" s="82"/>
    </row>
    <row r="8" spans="1:11" ht="19.95" customHeight="1">
      <c r="A8" s="83"/>
      <c r="B8" s="95" t="s">
        <v>56</v>
      </c>
      <c r="C8" s="96" t="s">
        <v>176</v>
      </c>
    </row>
    <row r="9" spans="1:11" ht="19.95" customHeight="1" thickBot="1">
      <c r="A9" s="83"/>
      <c r="B9" s="95"/>
      <c r="C9" s="96"/>
    </row>
    <row r="10" spans="1:11" ht="19.95" customHeight="1" thickBot="1">
      <c r="A10" s="89" t="s">
        <v>231</v>
      </c>
      <c r="B10" s="90"/>
      <c r="C10" s="97"/>
      <c r="D10" s="90"/>
      <c r="E10" s="90"/>
      <c r="F10" s="90"/>
      <c r="G10" s="90"/>
      <c r="H10" s="90"/>
      <c r="I10" s="90"/>
      <c r="J10" s="90"/>
      <c r="K10" s="81" t="s">
        <v>124</v>
      </c>
    </row>
    <row r="11" spans="1:11" ht="19.95" customHeight="1">
      <c r="A11" s="91"/>
      <c r="B11" s="92" t="s">
        <v>60</v>
      </c>
      <c r="C11" s="93" t="s">
        <v>206</v>
      </c>
    </row>
    <row r="12" spans="1:11" ht="19.95" customHeight="1">
      <c r="A12" s="83" t="s">
        <v>38</v>
      </c>
      <c r="B12" s="82" t="s">
        <v>54</v>
      </c>
      <c r="C12" s="82"/>
    </row>
    <row r="13" spans="1:11" ht="19.95" customHeight="1">
      <c r="A13" s="83" t="s">
        <v>38</v>
      </c>
      <c r="B13" s="94" t="s">
        <v>55</v>
      </c>
      <c r="C13" s="82"/>
    </row>
    <row r="14" spans="1:11" ht="19.95" customHeight="1">
      <c r="B14" s="95" t="s">
        <v>56</v>
      </c>
      <c r="C14" s="96" t="s">
        <v>57</v>
      </c>
    </row>
    <row r="15" spans="1:11" ht="19.95" customHeight="1">
      <c r="A15" s="83" t="s">
        <v>38</v>
      </c>
      <c r="B15" s="94" t="s">
        <v>209</v>
      </c>
      <c r="C15" s="96"/>
    </row>
    <row r="16" spans="1:11" ht="19.95" customHeight="1">
      <c r="A16" s="83" t="s">
        <v>38</v>
      </c>
      <c r="B16" s="94" t="s">
        <v>227</v>
      </c>
      <c r="C16" s="96"/>
    </row>
    <row r="17" spans="1:12" ht="19.95" customHeight="1">
      <c r="B17" s="95" t="s">
        <v>56</v>
      </c>
      <c r="C17" s="96" t="s">
        <v>59</v>
      </c>
    </row>
    <row r="18" spans="1:12" ht="19.95" customHeight="1" thickBot="1">
      <c r="B18" s="94"/>
      <c r="C18" s="96"/>
    </row>
    <row r="19" spans="1:12" ht="19.95" customHeight="1" thickBot="1">
      <c r="A19" s="98" t="s">
        <v>140</v>
      </c>
      <c r="B19" s="99"/>
      <c r="C19" s="100"/>
      <c r="D19" s="90"/>
      <c r="E19" s="90"/>
      <c r="F19" s="90"/>
      <c r="G19" s="90"/>
      <c r="H19" s="90"/>
      <c r="I19" s="90"/>
      <c r="J19" s="90"/>
      <c r="K19" s="81" t="s">
        <v>124</v>
      </c>
    </row>
    <row r="20" spans="1:12" ht="19.95" customHeight="1">
      <c r="A20" s="83" t="s">
        <v>38</v>
      </c>
      <c r="B20" s="94" t="s">
        <v>228</v>
      </c>
      <c r="C20" s="94"/>
      <c r="D20" s="94"/>
      <c r="E20" s="94"/>
      <c r="F20" s="94"/>
      <c r="G20" s="94"/>
      <c r="H20" s="94"/>
      <c r="I20" s="94"/>
      <c r="J20" s="94"/>
      <c r="K20" s="94"/>
      <c r="L20" s="94"/>
    </row>
    <row r="21" spans="1:12" ht="19.95" customHeight="1">
      <c r="A21" s="83" t="s">
        <v>38</v>
      </c>
      <c r="B21" s="94" t="s">
        <v>164</v>
      </c>
      <c r="C21" s="136"/>
      <c r="D21" s="136"/>
      <c r="E21" s="136"/>
      <c r="F21" s="136"/>
      <c r="G21" s="136"/>
      <c r="H21" s="136"/>
      <c r="I21" s="94"/>
      <c r="J21" s="94"/>
      <c r="K21" s="94"/>
      <c r="L21" s="94"/>
    </row>
    <row r="22" spans="1:12" ht="19.95" customHeight="1">
      <c r="A22" s="83" t="s">
        <v>38</v>
      </c>
      <c r="B22" s="94" t="s">
        <v>165</v>
      </c>
      <c r="C22" s="136"/>
      <c r="D22" s="136"/>
      <c r="E22" s="136"/>
      <c r="F22" s="136"/>
      <c r="G22" s="136"/>
      <c r="H22" s="136"/>
      <c r="I22" s="94"/>
      <c r="J22" s="94"/>
      <c r="K22" s="94"/>
      <c r="L22" s="94"/>
    </row>
    <row r="23" spans="1:12" ht="19.95" customHeight="1">
      <c r="A23" s="83"/>
      <c r="B23" s="94"/>
      <c r="C23" s="94"/>
      <c r="D23" s="94"/>
      <c r="E23" s="94"/>
      <c r="F23" s="94"/>
      <c r="G23" s="94"/>
      <c r="H23" s="94"/>
      <c r="I23" s="94"/>
      <c r="J23" s="94"/>
      <c r="K23" s="94"/>
      <c r="L23" s="94"/>
    </row>
    <row r="24" spans="1:12" ht="19.95" customHeight="1" thickBot="1">
      <c r="B24" s="94"/>
      <c r="C24" s="96"/>
    </row>
    <row r="25" spans="1:12" ht="19.95" customHeight="1" thickBot="1">
      <c r="A25" s="98" t="s">
        <v>141</v>
      </c>
      <c r="B25" s="99"/>
      <c r="C25" s="100"/>
      <c r="D25" s="90"/>
      <c r="E25" s="90"/>
      <c r="F25" s="90"/>
      <c r="G25" s="90"/>
      <c r="H25" s="90"/>
      <c r="I25" s="90"/>
      <c r="J25" s="90"/>
      <c r="K25" s="81" t="s">
        <v>124</v>
      </c>
    </row>
    <row r="26" spans="1:12" ht="19.95" customHeight="1">
      <c r="A26" s="83" t="s">
        <v>38</v>
      </c>
      <c r="B26" s="94" t="s">
        <v>122</v>
      </c>
      <c r="C26" s="82"/>
    </row>
    <row r="27" spans="1:12" ht="19.95" customHeight="1">
      <c r="A27" s="83" t="s">
        <v>38</v>
      </c>
      <c r="B27" s="94" t="s">
        <v>229</v>
      </c>
      <c r="C27" s="82"/>
    </row>
    <row r="28" spans="1:12" ht="19.95" customHeight="1">
      <c r="A28" s="83" t="s">
        <v>38</v>
      </c>
      <c r="B28" s="94" t="s">
        <v>136</v>
      </c>
      <c r="C28" s="82"/>
    </row>
    <row r="29" spans="1:12" ht="19.95" customHeight="1">
      <c r="A29" s="83" t="s">
        <v>38</v>
      </c>
      <c r="B29" s="94" t="s">
        <v>232</v>
      </c>
      <c r="C29" s="82"/>
    </row>
    <row r="30" spans="1:12" ht="19.95" customHeight="1" thickBot="1">
      <c r="B30" s="94"/>
      <c r="C30" s="82"/>
    </row>
    <row r="31" spans="1:12" ht="19.95" customHeight="1" thickBot="1">
      <c r="A31" s="98" t="s">
        <v>142</v>
      </c>
      <c r="B31" s="99"/>
      <c r="C31" s="100"/>
      <c r="D31" s="90"/>
      <c r="E31" s="90"/>
      <c r="F31" s="90"/>
      <c r="G31" s="90"/>
      <c r="H31" s="90"/>
      <c r="I31" s="90"/>
      <c r="J31" s="90"/>
      <c r="K31" s="81" t="s">
        <v>124</v>
      </c>
    </row>
    <row r="32" spans="1:12" ht="19.95" customHeight="1">
      <c r="A32" s="83"/>
      <c r="B32" s="92" t="s">
        <v>60</v>
      </c>
      <c r="C32" s="93" t="s">
        <v>233</v>
      </c>
    </row>
    <row r="33" spans="1:12" ht="19.95" customHeight="1">
      <c r="A33" s="83" t="s">
        <v>38</v>
      </c>
      <c r="B33" s="292" t="s">
        <v>256</v>
      </c>
      <c r="C33" s="292"/>
      <c r="D33" s="292"/>
      <c r="E33" s="292"/>
      <c r="F33" s="292"/>
      <c r="G33" s="292"/>
      <c r="H33" s="292"/>
      <c r="I33" s="292"/>
      <c r="J33" s="292"/>
    </row>
    <row r="34" spans="1:12" ht="19.95" customHeight="1">
      <c r="A34" s="8"/>
      <c r="B34" s="92" t="s">
        <v>60</v>
      </c>
      <c r="C34" s="94" t="s">
        <v>258</v>
      </c>
    </row>
    <row r="35" spans="1:12" ht="19.95" customHeight="1">
      <c r="A35" s="83" t="s">
        <v>38</v>
      </c>
      <c r="B35" s="101" t="s">
        <v>210</v>
      </c>
      <c r="C35" s="82"/>
    </row>
    <row r="36" spans="1:12" ht="19.95" customHeight="1" thickBot="1">
      <c r="B36" s="94"/>
      <c r="C36" s="82"/>
    </row>
    <row r="37" spans="1:12" ht="19.95" customHeight="1" thickBot="1">
      <c r="A37" s="98" t="s">
        <v>143</v>
      </c>
      <c r="B37" s="99"/>
      <c r="C37" s="100"/>
      <c r="D37" s="90"/>
      <c r="E37" s="90"/>
      <c r="F37" s="90"/>
      <c r="G37" s="90"/>
      <c r="H37" s="90"/>
      <c r="I37" s="90"/>
      <c r="J37" s="90"/>
      <c r="K37" s="81" t="s">
        <v>124</v>
      </c>
    </row>
    <row r="38" spans="1:12" ht="19.95" customHeight="1">
      <c r="A38" s="83" t="s">
        <v>38</v>
      </c>
      <c r="B38" s="102" t="s">
        <v>211</v>
      </c>
      <c r="C38" s="82"/>
    </row>
    <row r="39" spans="1:12" ht="19.95" customHeight="1">
      <c r="A39" s="103"/>
      <c r="B39" s="104" t="s">
        <v>61</v>
      </c>
      <c r="C39" s="82"/>
      <c r="D39" s="94" t="s">
        <v>62</v>
      </c>
    </row>
    <row r="40" spans="1:12" ht="19.95" customHeight="1">
      <c r="A40" s="103"/>
      <c r="B40" s="104"/>
      <c r="C40" s="84" t="s">
        <v>135</v>
      </c>
      <c r="D40" s="82" t="s">
        <v>249</v>
      </c>
    </row>
    <row r="41" spans="1:12" ht="19.95" customHeight="1">
      <c r="A41" s="103"/>
      <c r="B41" s="104" t="s">
        <v>63</v>
      </c>
      <c r="C41" s="82"/>
      <c r="D41" s="82" t="s">
        <v>67</v>
      </c>
    </row>
    <row r="42" spans="1:12" ht="19.95" customHeight="1">
      <c r="A42" s="103"/>
      <c r="B42" s="104" t="s">
        <v>65</v>
      </c>
      <c r="C42" s="82"/>
      <c r="D42" s="82" t="s">
        <v>64</v>
      </c>
    </row>
    <row r="43" spans="1:12" ht="19.95" customHeight="1">
      <c r="A43" s="103"/>
      <c r="B43" s="104" t="s">
        <v>66</v>
      </c>
      <c r="C43" s="82"/>
      <c r="D43" s="82" t="s">
        <v>68</v>
      </c>
    </row>
    <row r="44" spans="1:12" ht="19.95" customHeight="1">
      <c r="A44" s="8"/>
      <c r="B44" s="94"/>
      <c r="C44" s="82"/>
    </row>
    <row r="45" spans="1:12" ht="19.95" customHeight="1">
      <c r="A45" s="98" t="s">
        <v>81</v>
      </c>
      <c r="B45" s="99"/>
      <c r="C45" s="100"/>
      <c r="D45" s="90"/>
      <c r="E45" s="90"/>
    </row>
    <row r="46" spans="1:12" ht="19.95" customHeight="1" thickBot="1">
      <c r="A46" s="122"/>
      <c r="B46" s="94"/>
      <c r="C46" s="96"/>
    </row>
    <row r="47" spans="1:12" ht="19.95" customHeight="1" thickBot="1">
      <c r="A47" s="123" t="s">
        <v>82</v>
      </c>
      <c r="B47" s="98" t="s">
        <v>177</v>
      </c>
      <c r="C47" s="100"/>
      <c r="D47" s="90"/>
      <c r="E47" s="90"/>
      <c r="F47" s="90"/>
      <c r="G47" s="90"/>
      <c r="H47" s="90"/>
      <c r="I47" s="90"/>
      <c r="J47" s="90"/>
      <c r="K47" s="81" t="s">
        <v>124</v>
      </c>
      <c r="L47" s="81" t="s">
        <v>125</v>
      </c>
    </row>
    <row r="48" spans="1:12" ht="19.95" customHeight="1">
      <c r="A48" s="83"/>
      <c r="B48" s="92" t="s">
        <v>60</v>
      </c>
      <c r="C48" s="102" t="s">
        <v>230</v>
      </c>
    </row>
    <row r="49" spans="1:12" ht="19.95" customHeight="1">
      <c r="A49" s="83" t="s">
        <v>38</v>
      </c>
      <c r="B49" s="102" t="s">
        <v>212</v>
      </c>
      <c r="C49" s="102"/>
    </row>
    <row r="50" spans="1:12" ht="19.95" customHeight="1" thickBot="1">
      <c r="A50" s="83" t="s">
        <v>38</v>
      </c>
      <c r="B50" s="102" t="s">
        <v>115</v>
      </c>
      <c r="C50" s="82"/>
    </row>
    <row r="51" spans="1:12" ht="19.95" customHeight="1" thickBot="1">
      <c r="A51" s="83"/>
      <c r="B51" s="105" t="s">
        <v>79</v>
      </c>
      <c r="C51" s="82" t="s">
        <v>116</v>
      </c>
    </row>
    <row r="52" spans="1:12" ht="19.95" customHeight="1" thickBot="1">
      <c r="A52" s="83"/>
      <c r="B52" s="92" t="s">
        <v>60</v>
      </c>
      <c r="C52" s="101" t="s">
        <v>234</v>
      </c>
      <c r="D52" s="161"/>
      <c r="E52" s="161"/>
      <c r="F52" s="161"/>
      <c r="G52" s="161"/>
      <c r="H52" s="161"/>
      <c r="I52" s="161"/>
      <c r="J52" s="161"/>
      <c r="K52" s="161"/>
    </row>
    <row r="53" spans="1:12" ht="19.95" customHeight="1" thickBot="1">
      <c r="A53" s="123" t="s">
        <v>82</v>
      </c>
      <c r="B53" s="98" t="s">
        <v>178</v>
      </c>
      <c r="C53" s="100"/>
      <c r="D53" s="90"/>
      <c r="E53" s="90"/>
      <c r="F53" s="90"/>
      <c r="G53" s="90"/>
      <c r="H53" s="90"/>
      <c r="I53" s="90"/>
      <c r="J53" s="90"/>
      <c r="K53" s="81" t="s">
        <v>124</v>
      </c>
      <c r="L53" s="81" t="s">
        <v>125</v>
      </c>
    </row>
    <row r="54" spans="1:12" ht="19.95" customHeight="1">
      <c r="A54" s="83" t="s">
        <v>38</v>
      </c>
      <c r="B54" s="101" t="s">
        <v>45</v>
      </c>
      <c r="C54" s="82"/>
    </row>
    <row r="55" spans="1:12" ht="19.95" customHeight="1">
      <c r="A55" s="106"/>
      <c r="B55" s="107" t="s">
        <v>73</v>
      </c>
      <c r="C55" s="82"/>
      <c r="D55" s="102" t="s">
        <v>251</v>
      </c>
    </row>
    <row r="56" spans="1:12" ht="19.95" customHeight="1">
      <c r="A56" s="108"/>
      <c r="B56" s="104" t="s">
        <v>74</v>
      </c>
      <c r="C56" s="82"/>
      <c r="D56" s="102" t="s">
        <v>69</v>
      </c>
    </row>
    <row r="57" spans="1:12" ht="19.95" customHeight="1">
      <c r="A57" s="108"/>
      <c r="B57" s="104" t="s">
        <v>75</v>
      </c>
      <c r="C57" s="82"/>
      <c r="D57" s="109" t="s">
        <v>70</v>
      </c>
    </row>
    <row r="58" spans="1:12" ht="19.95" customHeight="1">
      <c r="A58" s="108"/>
      <c r="B58" s="104" t="s">
        <v>76</v>
      </c>
      <c r="C58" s="82"/>
      <c r="D58" s="109" t="s">
        <v>71</v>
      </c>
    </row>
    <row r="59" spans="1:12" ht="19.95" customHeight="1">
      <c r="A59" s="108"/>
      <c r="B59" s="104" t="s">
        <v>77</v>
      </c>
      <c r="C59" s="82"/>
      <c r="D59" s="109" t="s">
        <v>72</v>
      </c>
    </row>
    <row r="60" spans="1:12" ht="19.95" customHeight="1">
      <c r="A60" s="108"/>
      <c r="B60" s="104" t="s">
        <v>78</v>
      </c>
      <c r="C60" s="82"/>
      <c r="D60" s="109" t="s">
        <v>166</v>
      </c>
    </row>
    <row r="61" spans="1:12" ht="19.95" customHeight="1" thickBot="1">
      <c r="A61" s="83" t="s">
        <v>38</v>
      </c>
      <c r="B61" s="102" t="s">
        <v>53</v>
      </c>
      <c r="C61" s="82"/>
    </row>
    <row r="62" spans="1:12" ht="19.95" customHeight="1" thickBot="1">
      <c r="A62" s="110"/>
      <c r="B62" s="111" t="s">
        <v>79</v>
      </c>
      <c r="C62" s="82" t="s">
        <v>83</v>
      </c>
    </row>
    <row r="63" spans="1:12" ht="19.95" customHeight="1" thickBot="1">
      <c r="A63" s="137"/>
      <c r="B63" s="102"/>
      <c r="C63" s="102"/>
    </row>
    <row r="64" spans="1:12" ht="19.95" customHeight="1" thickBot="1">
      <c r="A64" s="123" t="s">
        <v>82</v>
      </c>
      <c r="B64" s="98" t="s">
        <v>179</v>
      </c>
      <c r="C64" s="100"/>
      <c r="D64" s="90"/>
      <c r="E64" s="90"/>
      <c r="F64" s="90"/>
      <c r="G64" s="90"/>
      <c r="H64" s="90"/>
      <c r="I64" s="90"/>
      <c r="J64" s="90"/>
      <c r="K64" s="81" t="s">
        <v>124</v>
      </c>
      <c r="L64" s="81" t="s">
        <v>125</v>
      </c>
    </row>
    <row r="65" spans="1:12" ht="19.95" customHeight="1">
      <c r="A65" s="83" t="s">
        <v>38</v>
      </c>
      <c r="B65" s="101" t="s">
        <v>250</v>
      </c>
      <c r="C65" s="82"/>
    </row>
    <row r="66" spans="1:12" ht="19.95" customHeight="1" thickBot="1">
      <c r="A66" s="83" t="s">
        <v>38</v>
      </c>
      <c r="B66" s="101" t="s">
        <v>148</v>
      </c>
      <c r="C66" s="82"/>
    </row>
    <row r="67" spans="1:12" ht="19.95" customHeight="1" thickBot="1">
      <c r="A67" s="112"/>
      <c r="B67" s="111" t="s">
        <v>79</v>
      </c>
      <c r="C67" s="113" t="s">
        <v>80</v>
      </c>
    </row>
    <row r="68" spans="1:12" ht="19.95" customHeight="1">
      <c r="A68" s="103"/>
      <c r="B68" s="114"/>
      <c r="C68" s="82"/>
    </row>
    <row r="69" spans="1:12" ht="19.95" customHeight="1">
      <c r="A69" s="115"/>
      <c r="B69" s="114"/>
      <c r="C69" s="82"/>
    </row>
    <row r="70" spans="1:12" ht="19.95" customHeight="1">
      <c r="A70" s="8"/>
      <c r="B70" s="114"/>
      <c r="C70" s="82"/>
    </row>
    <row r="71" spans="1:12" ht="19.95" customHeight="1">
      <c r="A71" s="91"/>
      <c r="B71" s="94"/>
      <c r="C71" s="82"/>
    </row>
    <row r="72" spans="1:12" ht="19.95" customHeight="1" thickBot="1">
      <c r="A72" s="116"/>
      <c r="B72" s="114"/>
      <c r="C72" s="114"/>
    </row>
    <row r="73" spans="1:12" ht="19.95" customHeight="1" thickBot="1">
      <c r="A73" s="117"/>
      <c r="B73" s="118"/>
      <c r="C73" s="118"/>
    </row>
    <row r="74" spans="1:12" ht="19.95" customHeight="1" thickBot="1">
      <c r="A74" s="117"/>
      <c r="B74" s="119"/>
      <c r="C74" s="82"/>
    </row>
    <row r="75" spans="1:12" ht="19.95" customHeight="1" thickBot="1">
      <c r="A75" s="123" t="s">
        <v>82</v>
      </c>
      <c r="B75" s="98" t="s">
        <v>180</v>
      </c>
      <c r="C75" s="100"/>
      <c r="D75" s="90"/>
      <c r="E75" s="90"/>
      <c r="F75" s="90"/>
      <c r="G75" s="90"/>
      <c r="H75" s="90"/>
      <c r="I75" s="90"/>
      <c r="J75" s="90"/>
      <c r="K75" s="81" t="s">
        <v>124</v>
      </c>
      <c r="L75" s="81" t="s">
        <v>125</v>
      </c>
    </row>
    <row r="76" spans="1:12" ht="19.95" customHeight="1">
      <c r="A76" s="83"/>
      <c r="B76" s="92" t="s">
        <v>60</v>
      </c>
      <c r="C76" s="101" t="s">
        <v>234</v>
      </c>
    </row>
    <row r="77" spans="1:12" ht="19.95" customHeight="1" thickBot="1">
      <c r="A77" s="83" t="s">
        <v>38</v>
      </c>
      <c r="B77" s="101" t="s">
        <v>84</v>
      </c>
      <c r="C77" s="82"/>
    </row>
    <row r="78" spans="1:12" ht="19.95" customHeight="1" thickBot="1">
      <c r="A78" s="117"/>
      <c r="B78" s="105" t="s">
        <v>79</v>
      </c>
      <c r="C78" s="82" t="s">
        <v>236</v>
      </c>
    </row>
    <row r="79" spans="1:12" ht="19.95" customHeight="1">
      <c r="A79" s="117"/>
      <c r="B79" s="120"/>
      <c r="C79" s="94" t="s">
        <v>85</v>
      </c>
    </row>
    <row r="80" spans="1:12" ht="19.95" customHeight="1">
      <c r="A80" s="117"/>
      <c r="B80" s="120"/>
      <c r="C80" s="82"/>
    </row>
    <row r="81" spans="1:12" ht="19.95" customHeight="1">
      <c r="A81" s="117"/>
      <c r="B81" s="120"/>
      <c r="C81" s="82"/>
    </row>
    <row r="82" spans="1:12" ht="19.95" customHeight="1">
      <c r="A82" s="117"/>
      <c r="B82" s="101"/>
      <c r="C82" s="82"/>
    </row>
    <row r="83" spans="1:12" ht="19.95" customHeight="1">
      <c r="A83" s="83"/>
      <c r="B83" s="121"/>
      <c r="C83" s="96"/>
    </row>
    <row r="84" spans="1:12" ht="19.95" customHeight="1" thickBot="1">
      <c r="A84" s="83"/>
      <c r="B84" s="121"/>
      <c r="C84" s="96"/>
    </row>
    <row r="85" spans="1:12" ht="19.95" customHeight="1" thickBot="1">
      <c r="A85" s="123" t="s">
        <v>82</v>
      </c>
      <c r="B85" s="98" t="s">
        <v>181</v>
      </c>
      <c r="C85" s="100"/>
      <c r="D85" s="90"/>
      <c r="E85" s="90"/>
      <c r="F85" s="90"/>
      <c r="G85" s="90"/>
      <c r="H85" s="90"/>
      <c r="I85" s="90"/>
      <c r="J85" s="90"/>
      <c r="K85" s="81" t="s">
        <v>124</v>
      </c>
      <c r="L85" s="81" t="s">
        <v>125</v>
      </c>
    </row>
    <row r="86" spans="1:12" ht="19.95" customHeight="1">
      <c r="A86" s="83"/>
      <c r="B86" s="92" t="s">
        <v>60</v>
      </c>
      <c r="C86" s="93" t="s">
        <v>167</v>
      </c>
    </row>
    <row r="87" spans="1:12" ht="19.95" customHeight="1">
      <c r="A87" s="83" t="s">
        <v>38</v>
      </c>
      <c r="B87" s="94" t="s">
        <v>86</v>
      </c>
      <c r="C87" s="82"/>
    </row>
    <row r="88" spans="1:12" ht="19.95" customHeight="1">
      <c r="A88" s="83"/>
      <c r="B88" s="94"/>
      <c r="C88" s="82"/>
    </row>
    <row r="89" spans="1:12" ht="19.95" customHeight="1">
      <c r="A89" s="83"/>
      <c r="B89" s="94"/>
      <c r="C89" s="82"/>
    </row>
    <row r="90" spans="1:12" ht="19.95" customHeight="1" thickBot="1">
      <c r="A90" s="103"/>
      <c r="B90" s="101"/>
      <c r="C90" s="82"/>
    </row>
    <row r="91" spans="1:12" ht="19.95" customHeight="1" thickBot="1">
      <c r="A91" s="98" t="s">
        <v>170</v>
      </c>
      <c r="B91" s="99"/>
      <c r="C91" s="100"/>
      <c r="D91" s="90"/>
      <c r="E91" s="90"/>
      <c r="F91" s="90"/>
      <c r="G91" s="90"/>
      <c r="H91" s="90"/>
      <c r="I91" s="90"/>
      <c r="J91" s="90"/>
      <c r="K91" s="81" t="s">
        <v>124</v>
      </c>
    </row>
    <row r="92" spans="1:12" ht="19.95" customHeight="1">
      <c r="B92" s="92" t="s">
        <v>60</v>
      </c>
      <c r="C92" s="93" t="s">
        <v>235</v>
      </c>
    </row>
    <row r="93" spans="1:12" ht="19.95" customHeight="1">
      <c r="A93" s="83" t="s">
        <v>38</v>
      </c>
      <c r="B93" s="82" t="s">
        <v>168</v>
      </c>
      <c r="C93" s="82"/>
    </row>
    <row r="94" spans="1:12" ht="19.95" customHeight="1">
      <c r="A94" s="83" t="s">
        <v>38</v>
      </c>
      <c r="B94" s="94" t="s">
        <v>55</v>
      </c>
      <c r="C94" s="82"/>
    </row>
    <row r="95" spans="1:12" ht="19.95" customHeight="1">
      <c r="A95" s="83" t="s">
        <v>38</v>
      </c>
      <c r="B95" s="95" t="s">
        <v>56</v>
      </c>
      <c r="C95" s="96" t="s">
        <v>57</v>
      </c>
    </row>
    <row r="96" spans="1:12" ht="19.95" customHeight="1">
      <c r="A96" s="83"/>
      <c r="B96" s="94" t="s">
        <v>209</v>
      </c>
      <c r="C96" s="96"/>
    </row>
    <row r="97" spans="1:11" ht="19.95" customHeight="1">
      <c r="A97" s="83" t="s">
        <v>38</v>
      </c>
      <c r="B97" s="94" t="s">
        <v>58</v>
      </c>
      <c r="C97" s="96"/>
    </row>
    <row r="98" spans="1:11" ht="19.95" customHeight="1">
      <c r="A98" s="83"/>
      <c r="B98" s="95" t="s">
        <v>56</v>
      </c>
      <c r="C98" s="96" t="s">
        <v>59</v>
      </c>
    </row>
    <row r="99" spans="1:11" ht="19.95" customHeight="1">
      <c r="A99" s="83" t="s">
        <v>38</v>
      </c>
      <c r="B99" s="101" t="s">
        <v>237</v>
      </c>
      <c r="C99" s="96"/>
    </row>
    <row r="100" spans="1:11" ht="19.95" customHeight="1" thickBot="1">
      <c r="A100" s="103"/>
      <c r="B100" s="101"/>
      <c r="C100" s="82"/>
    </row>
    <row r="101" spans="1:11" ht="19.95" customHeight="1" thickBot="1">
      <c r="A101" s="98" t="s">
        <v>171</v>
      </c>
      <c r="B101" s="99"/>
      <c r="C101" s="100"/>
      <c r="D101" s="90"/>
      <c r="E101" s="90"/>
      <c r="F101" s="90"/>
      <c r="G101" s="90"/>
      <c r="H101" s="90"/>
      <c r="I101" s="90"/>
      <c r="J101" s="90"/>
      <c r="K101" s="81" t="s">
        <v>124</v>
      </c>
    </row>
    <row r="102" spans="1:11" ht="19.95" customHeight="1">
      <c r="A102" s="83" t="s">
        <v>38</v>
      </c>
      <c r="B102" s="102" t="s">
        <v>213</v>
      </c>
      <c r="C102" s="82"/>
    </row>
    <row r="103" spans="1:11" ht="19.95" customHeight="1">
      <c r="A103" s="83" t="s">
        <v>38</v>
      </c>
      <c r="B103" s="102" t="s">
        <v>137</v>
      </c>
      <c r="C103" s="82"/>
    </row>
    <row r="104" spans="1:11" ht="19.95" customHeight="1">
      <c r="A104" s="83" t="s">
        <v>38</v>
      </c>
      <c r="B104" s="102" t="s">
        <v>138</v>
      </c>
      <c r="C104" s="82"/>
    </row>
    <row r="105" spans="1:11" ht="19.95" customHeight="1">
      <c r="A105" s="83"/>
      <c r="B105" s="92" t="s">
        <v>60</v>
      </c>
      <c r="C105" s="84" t="s">
        <v>174</v>
      </c>
    </row>
    <row r="106" spans="1:11" ht="19.95" customHeight="1">
      <c r="A106" s="83"/>
      <c r="B106" s="92" t="s">
        <v>60</v>
      </c>
      <c r="C106" s="94" t="s">
        <v>175</v>
      </c>
    </row>
    <row r="107" spans="1:11" ht="19.95" customHeight="1" thickBot="1">
      <c r="B107" s="94"/>
      <c r="C107" s="82"/>
    </row>
    <row r="108" spans="1:11" ht="19.95" customHeight="1" thickBot="1">
      <c r="A108" s="98" t="s">
        <v>172</v>
      </c>
      <c r="B108" s="99"/>
      <c r="C108" s="100"/>
      <c r="D108" s="90"/>
      <c r="E108" s="90"/>
      <c r="F108" s="90"/>
      <c r="G108" s="90"/>
      <c r="H108" s="90"/>
      <c r="I108" s="90"/>
      <c r="J108" s="90"/>
      <c r="K108" s="81" t="s">
        <v>124</v>
      </c>
    </row>
    <row r="109" spans="1:11" ht="19.95" customHeight="1">
      <c r="A109" s="83" t="s">
        <v>38</v>
      </c>
      <c r="B109" s="102" t="s">
        <v>214</v>
      </c>
      <c r="C109" s="82"/>
    </row>
    <row r="110" spans="1:11" ht="19.95" customHeight="1" thickBot="1">
      <c r="A110" s="83"/>
      <c r="B110" s="102"/>
      <c r="C110" s="82"/>
    </row>
    <row r="111" spans="1:11" ht="19.95" customHeight="1" thickBot="1">
      <c r="A111" s="98" t="s">
        <v>238</v>
      </c>
      <c r="B111" s="99"/>
      <c r="C111" s="100"/>
      <c r="D111" s="90"/>
      <c r="E111" s="90"/>
      <c r="F111" s="90"/>
      <c r="G111" s="90"/>
      <c r="H111" s="90"/>
      <c r="I111" s="90"/>
      <c r="J111" s="90"/>
      <c r="K111" s="81" t="s">
        <v>124</v>
      </c>
    </row>
    <row r="112" spans="1:11" ht="19.95" customHeight="1">
      <c r="A112" s="83" t="s">
        <v>253</v>
      </c>
      <c r="B112" s="102" t="s">
        <v>252</v>
      </c>
      <c r="C112" s="82"/>
    </row>
    <row r="113" spans="1:11" ht="19.95" customHeight="1">
      <c r="A113" s="83"/>
      <c r="B113" s="92" t="s">
        <v>60</v>
      </c>
      <c r="C113" s="145" t="s">
        <v>257</v>
      </c>
    </row>
    <row r="114" spans="1:11" ht="19.95" customHeight="1">
      <c r="A114" s="83"/>
      <c r="B114" s="125" t="s">
        <v>150</v>
      </c>
      <c r="C114" s="126" t="s">
        <v>182</v>
      </c>
    </row>
    <row r="115" spans="1:11" ht="19.95" customHeight="1">
      <c r="A115" s="83"/>
      <c r="B115" s="92" t="s">
        <v>60</v>
      </c>
      <c r="C115" s="292" t="s">
        <v>254</v>
      </c>
      <c r="D115" s="292"/>
      <c r="E115" s="292"/>
      <c r="F115" s="292"/>
      <c r="G115" s="292"/>
      <c r="H115" s="292"/>
      <c r="I115" s="292"/>
      <c r="J115" s="292"/>
      <c r="K115" s="292"/>
    </row>
    <row r="116" spans="1:11" ht="19.95" customHeight="1">
      <c r="A116" s="122"/>
    </row>
    <row r="117" spans="1:11" ht="19.95" customHeight="1" thickBot="1">
      <c r="A117" s="122"/>
      <c r="B117" s="125"/>
      <c r="C117" s="126"/>
      <c r="K117" s="144"/>
    </row>
    <row r="118" spans="1:11" ht="19.95" customHeight="1" thickBot="1">
      <c r="A118" s="123" t="s">
        <v>82</v>
      </c>
      <c r="B118" s="98" t="s">
        <v>190</v>
      </c>
      <c r="C118" s="100"/>
      <c r="D118" s="90"/>
      <c r="E118" s="90"/>
      <c r="F118" s="90"/>
      <c r="G118" s="90"/>
      <c r="H118" s="90"/>
      <c r="I118" s="90"/>
      <c r="J118" s="90"/>
      <c r="K118" s="81" t="s">
        <v>124</v>
      </c>
    </row>
    <row r="119" spans="1:11" ht="19.95" customHeight="1">
      <c r="A119" s="83" t="s">
        <v>38</v>
      </c>
      <c r="B119" s="102" t="s">
        <v>239</v>
      </c>
      <c r="C119" s="82"/>
      <c r="K119" s="144"/>
    </row>
    <row r="120" spans="1:11" ht="19.95" customHeight="1">
      <c r="A120" s="83"/>
      <c r="B120" s="101"/>
      <c r="C120" s="93"/>
      <c r="K120" s="144"/>
    </row>
    <row r="121" spans="1:11" ht="19.95" customHeight="1">
      <c r="A121" s="83"/>
      <c r="B121" s="92" t="s">
        <v>60</v>
      </c>
      <c r="C121" s="145" t="s">
        <v>189</v>
      </c>
      <c r="K121" s="144"/>
    </row>
    <row r="122" spans="1:11" ht="19.95" customHeight="1" thickBot="1">
      <c r="C122" s="127"/>
      <c r="K122" s="144"/>
    </row>
    <row r="123" spans="1:11" ht="19.95" customHeight="1" thickBot="1">
      <c r="A123" s="123" t="s">
        <v>82</v>
      </c>
      <c r="B123" s="89" t="s">
        <v>191</v>
      </c>
      <c r="C123" s="146"/>
      <c r="D123" s="90"/>
      <c r="E123" s="90"/>
      <c r="F123" s="90"/>
      <c r="G123" s="90"/>
      <c r="H123" s="90"/>
      <c r="I123" s="90"/>
      <c r="J123" s="90"/>
      <c r="K123" s="81" t="s">
        <v>124</v>
      </c>
    </row>
    <row r="124" spans="1:11" ht="19.95" customHeight="1">
      <c r="A124" s="83" t="s">
        <v>38</v>
      </c>
      <c r="B124" s="94" t="s">
        <v>241</v>
      </c>
      <c r="K124" s="144"/>
    </row>
    <row r="125" spans="1:11" ht="19.95" customHeight="1">
      <c r="A125" s="83" t="s">
        <v>38</v>
      </c>
      <c r="B125" s="94" t="s">
        <v>240</v>
      </c>
      <c r="C125" s="83"/>
      <c r="K125" s="144"/>
    </row>
    <row r="126" spans="1:11" ht="19.95" customHeight="1">
      <c r="A126" s="83" t="s">
        <v>38</v>
      </c>
      <c r="B126" s="94" t="s">
        <v>242</v>
      </c>
      <c r="K126" s="144"/>
    </row>
    <row r="127" spans="1:11" ht="19.95" customHeight="1">
      <c r="A127" s="83" t="s">
        <v>38</v>
      </c>
      <c r="B127" s="94" t="s">
        <v>243</v>
      </c>
      <c r="C127" s="83"/>
    </row>
    <row r="128" spans="1:11" ht="19.95" customHeight="1">
      <c r="A128" s="83"/>
      <c r="B128" s="125"/>
      <c r="C128" s="126"/>
    </row>
    <row r="129" spans="1:14" ht="19.95" customHeight="1" thickBot="1">
      <c r="A129" s="98" t="s">
        <v>173</v>
      </c>
      <c r="B129" s="99"/>
      <c r="C129" s="100"/>
      <c r="D129" s="90"/>
      <c r="E129" s="90"/>
      <c r="F129" s="90"/>
      <c r="G129" s="90"/>
      <c r="H129" s="90"/>
      <c r="I129" s="90"/>
      <c r="J129" s="90"/>
      <c r="K129" s="90"/>
      <c r="L129" s="90"/>
      <c r="M129" s="90"/>
      <c r="N129" s="90"/>
    </row>
    <row r="130" spans="1:14" ht="19.95" customHeight="1" thickBot="1">
      <c r="A130" s="83" t="s">
        <v>82</v>
      </c>
      <c r="B130" s="91" t="s">
        <v>244</v>
      </c>
      <c r="C130" s="82"/>
      <c r="D130" s="129"/>
      <c r="E130" s="129"/>
      <c r="K130" s="81" t="s">
        <v>124</v>
      </c>
    </row>
    <row r="131" spans="1:14" ht="19.95" customHeight="1">
      <c r="A131" s="83" t="s">
        <v>38</v>
      </c>
      <c r="B131" s="82" t="s">
        <v>245</v>
      </c>
      <c r="C131" s="82"/>
      <c r="F131" s="129"/>
      <c r="G131" s="129"/>
      <c r="H131" s="129"/>
      <c r="I131" s="129"/>
    </row>
    <row r="132" spans="1:14" ht="19.95" customHeight="1">
      <c r="A132" s="83" t="s">
        <v>38</v>
      </c>
      <c r="B132" s="82" t="s">
        <v>246</v>
      </c>
      <c r="C132" s="82"/>
    </row>
    <row r="133" spans="1:14" ht="19.95" customHeight="1">
      <c r="A133" s="83" t="s">
        <v>38</v>
      </c>
      <c r="B133" s="82" t="s">
        <v>247</v>
      </c>
      <c r="C133" s="82"/>
    </row>
    <row r="134" spans="1:14" ht="19.95" customHeight="1">
      <c r="A134" s="83"/>
      <c r="B134" s="82"/>
      <c r="C134" s="82"/>
    </row>
    <row r="135" spans="1:14" ht="19.95" customHeight="1">
      <c r="A135" s="83" t="s">
        <v>82</v>
      </c>
      <c r="B135" s="91" t="s">
        <v>248</v>
      </c>
      <c r="C135" s="82"/>
    </row>
    <row r="136" spans="1:14" ht="19.95" customHeight="1">
      <c r="A136" s="83"/>
      <c r="B136" s="141"/>
      <c r="C136" s="82"/>
    </row>
    <row r="137" spans="1:14" ht="19.95" customHeight="1">
      <c r="A137" s="83"/>
      <c r="B137" s="82"/>
      <c r="C137" s="82"/>
    </row>
    <row r="138" spans="1:14" ht="19.95" customHeight="1">
      <c r="A138" s="83"/>
      <c r="B138" s="92"/>
      <c r="C138" s="291"/>
      <c r="D138" s="291"/>
      <c r="E138" s="291"/>
      <c r="F138" s="291"/>
      <c r="G138" s="291"/>
      <c r="H138" s="291"/>
      <c r="I138" s="291"/>
    </row>
    <row r="139" spans="1:14" ht="19.95" customHeight="1">
      <c r="A139" s="122"/>
      <c r="B139" s="92"/>
      <c r="C139" s="291"/>
      <c r="D139" s="291"/>
      <c r="E139" s="291"/>
      <c r="F139" s="291"/>
      <c r="G139" s="291"/>
      <c r="H139" s="291"/>
      <c r="I139" s="291"/>
      <c r="J139" s="291"/>
      <c r="K139" s="291"/>
    </row>
    <row r="140" spans="1:14" ht="19.95" hidden="1" customHeight="1">
      <c r="A140" s="83"/>
    </row>
  </sheetData>
  <sheetProtection algorithmName="SHA-512" hashValue="rJLU4qU17DlMKeyKAQo+hxvN5QDFi8nu4tsHpnNBsGef9/NcTOJxi1Yu3500pbfM9Q2adaXDuJhs7axCsZBcpg==" saltValue="OCqw2UV0LfmpjShuNQ5pfQ==" spinCount="100000" sheet="1" objects="1" scenarios="1"/>
  <mergeCells count="6">
    <mergeCell ref="C139:K139"/>
    <mergeCell ref="C2:J2"/>
    <mergeCell ref="B3:H3"/>
    <mergeCell ref="B33:J33"/>
    <mergeCell ref="C115:K115"/>
    <mergeCell ref="C138:I138"/>
  </mergeCells>
  <phoneticPr fontId="4"/>
  <hyperlinks>
    <hyperlink ref="K5" location="申請年月日" tooltip="クリックすると該当する入力欄に戻ります。" display="入力欄に戻る→" xr:uid="{C8765C02-FF3D-4411-AEF0-A7F34A01D10D}"/>
    <hyperlink ref="K10" location="申請者情報" tooltip="クリックすると該当する入力欄に戻ります。" display="入力欄に戻る→" xr:uid="{FD0F072A-7776-42B1-ADA4-D895B2A21A64}"/>
    <hyperlink ref="K19" location="表示場所" display="入力欄に戻る→" xr:uid="{3B4E991F-68EA-4252-AE4E-607673E7BE4C}"/>
    <hyperlink ref="K25" location="表示内容" tooltip="クリックすると該当する入力欄に戻ります。" display="入力欄に戻る→" xr:uid="{4450015E-2CEC-496A-BA22-C50AF1F1C78F}"/>
    <hyperlink ref="K31" location="規制地域区分" tooltip="クリックすると該当する入力欄に戻ります。" display="入力欄に戻る→" xr:uid="{A701DA46-FCA5-4FBE-A265-46BF2251059B}"/>
    <hyperlink ref="K37" location="広告物の種別" tooltip="クリックすると該当する入力欄に戻ります。" display="入力欄に戻る→" xr:uid="{5CE459D3-5CBB-4BB3-A45B-8455983DEE5F}"/>
    <hyperlink ref="K47" location="広告物の種類" tooltip="クリックすると該当する入力欄に戻ります。" display="入力欄に戻る→" xr:uid="{966CBB5F-A68A-4B0A-8971-B937AA2ACF9C}"/>
    <hyperlink ref="K53" location="「縦」「横」「面数」" tooltip="クリックすると該当する入力欄に戻ります。" display="入力欄に戻る→" xr:uid="{6EE30313-B7EE-4B21-B8F3-D24597C12AE1}"/>
    <hyperlink ref="K64" location="合算" tooltip="クリックすると該当する入力欄に戻ります。" display="入力欄に戻る→" xr:uid="{F8F7C155-B110-45E2-8C92-D18C339817BA}"/>
    <hyperlink ref="K75" location="個数" tooltip="クリックすると該当する入力欄に戻ります。" display="入力欄に戻る→" xr:uid="{A1DFAC92-8482-402B-9CFE-ABAECC38625F}"/>
    <hyperlink ref="K85" location="個別の表示内容" tooltip="クリックすると該当する入力欄に戻ります。" display="入力欄に戻る→" xr:uid="{AB725248-27B9-48F3-8D37-974278B215C4}"/>
    <hyperlink ref="K101" location="許可書受領" tooltip="クリックすると該当する入力欄に戻ります。" display="入力欄に戻る→" xr:uid="{1E58D1D9-5E23-4867-8374-0210665DB932}"/>
    <hyperlink ref="K108" location="添付書類" tooltip="クリックすると該当する入力欄に戻ります。" display="入力欄に戻る→" xr:uid="{F80CA258-6DAE-4367-AA97-9500ECEE6A61}"/>
    <hyperlink ref="K111" location="安全点検・画像" tooltip="クリックすると該当する入力欄に戻ります。" display="入力欄に戻る→" xr:uid="{503E3FB2-D55A-4312-945E-5FD1F26B9C41}"/>
    <hyperlink ref="K91" location="施工者情報" tooltip="クリックすると該当する入力欄に戻ります。" display="入力欄に戻る→" xr:uid="{7D187D16-6820-4C23-96D5-826B336AE8A6}"/>
    <hyperlink ref="L47" location="別紙・広告物の種類" tooltip="クリックすると該当する入力欄に戻ります。" display="「別紙」入力欄に戻る→" xr:uid="{60DE5792-2798-450A-8197-52FC7CBC9C63}"/>
    <hyperlink ref="L53" location="別紙・「縦」「横」「面数」" tooltip="クリックすると該当する入力欄に戻ります。" display="「別紙」入力欄に戻る→" xr:uid="{EC7CAA4A-EBE3-4686-B3C0-C9D4B357210E}"/>
    <hyperlink ref="L64" location="別紙・「合算」" tooltip="クリックすると該当する入力欄に戻ります。" display="「別紙」入力欄に戻る→" xr:uid="{82EA31C6-6684-43AB-96E0-F2DE0EC069DE}"/>
    <hyperlink ref="L75" location="別紙・「個数」" tooltip="クリックすると該当する入力欄に戻ります。" display="「別紙」入力欄に戻る→" xr:uid="{744FB62B-FE1C-45FB-910E-1BAC2A24EE7C}"/>
    <hyperlink ref="L85" location="別紙・「個別の表示内容」" tooltip="クリックすると該当する入力欄に戻ります。" display="「別紙」入力欄に戻る→" xr:uid="{DCD7C973-2343-479A-AADF-83DEA004C86B}"/>
    <hyperlink ref="K130" location="チェックリスト" tooltip="クリックすると該当する入力欄に戻ります。" display="入力欄に戻る→" xr:uid="{D68E706B-996B-4580-A831-C6FCD956707F}"/>
    <hyperlink ref="K118" location="安全点検・画像" tooltip="クリックすると該当する入力欄に戻ります。" display="入力欄に戻る→" xr:uid="{C10E6B57-19B3-4479-B763-9D0BE97F85EE}"/>
    <hyperlink ref="K123" location="安全点検・画像" tooltip="クリックすると該当する入力欄に戻ります。" display="入力欄に戻る→" xr:uid="{27D021B9-7974-4B15-84CA-DF59C3D5A355}"/>
    <hyperlink ref="K1" location="ガイドライン" tooltip="クリックすると該当する入力欄に戻ります。" display="入力欄に戻る→" xr:uid="{C5E55DD3-4ED2-483F-89E5-22D422C56C35}"/>
  </hyperlink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9669-C611-4A99-BB5E-5D8BC98E864E}">
  <dimension ref="A1:N3"/>
  <sheetViews>
    <sheetView workbookViewId="0">
      <selection sqref="A1:M1"/>
    </sheetView>
  </sheetViews>
  <sheetFormatPr defaultColWidth="0" defaultRowHeight="12.6" zeroHeight="1"/>
  <cols>
    <col min="1" max="1" width="8.92578125" customWidth="1"/>
    <col min="2" max="2" width="0.92578125" customWidth="1"/>
    <col min="3" max="3" width="8.92578125" customWidth="1"/>
    <col min="4" max="5" width="1.640625" customWidth="1"/>
    <col min="6" max="6" width="8.640625" customWidth="1"/>
    <col min="7" max="13" width="8.92578125" customWidth="1"/>
    <col min="14" max="14" width="0" hidden="1" customWidth="1"/>
    <col min="15" max="16384" width="8.92578125" hidden="1"/>
  </cols>
  <sheetData>
    <row r="1" spans="1:13" ht="22.5" customHeight="1" thickBot="1">
      <c r="A1" s="293" t="s">
        <v>204</v>
      </c>
      <c r="B1" s="294"/>
      <c r="C1" s="294"/>
      <c r="D1" s="294"/>
      <c r="E1" s="294"/>
      <c r="F1" s="294"/>
      <c r="G1" s="294"/>
      <c r="H1" s="294"/>
      <c r="I1" s="294"/>
      <c r="J1" s="294"/>
      <c r="K1" s="294"/>
      <c r="L1" s="294"/>
      <c r="M1" s="294"/>
    </row>
    <row r="2" spans="1:13">
      <c r="A2" s="147" t="s">
        <v>192</v>
      </c>
      <c r="B2" s="148"/>
      <c r="C2" s="149" t="s">
        <v>193</v>
      </c>
      <c r="D2" s="155"/>
      <c r="E2" s="150"/>
      <c r="F2" s="151" t="s">
        <v>201</v>
      </c>
      <c r="G2" s="151" t="s">
        <v>196</v>
      </c>
      <c r="H2" s="152" t="s">
        <v>197</v>
      </c>
      <c r="I2" s="151" t="s">
        <v>199</v>
      </c>
      <c r="J2" s="151" t="s">
        <v>198</v>
      </c>
      <c r="K2" s="151" t="s">
        <v>202</v>
      </c>
      <c r="L2" s="149" t="s">
        <v>194</v>
      </c>
      <c r="M2" s="147" t="s">
        <v>195</v>
      </c>
    </row>
    <row r="3" spans="1:13" ht="25.05" customHeight="1">
      <c r="A3" s="154" t="str">
        <f>申請年月日</f>
        <v>年　　月　　日</v>
      </c>
      <c r="B3" s="153"/>
      <c r="C3" s="153" t="s">
        <v>200</v>
      </c>
      <c r="D3" s="153"/>
      <c r="E3" s="8"/>
      <c r="F3" s="8" t="str">
        <f>IF(様式第1号!F5="","",様式第1号!F5)</f>
        <v/>
      </c>
      <c r="G3" s="8" t="str">
        <f>IF(様式第1号!F6="","",様式第1号!F6)</f>
        <v/>
      </c>
      <c r="H3" s="8" t="str">
        <f>IF(様式第1号!F7="","",様式第1号!F7)</f>
        <v/>
      </c>
      <c r="I3" s="8" t="str">
        <f>IF(様式第1号!F8="","",様式第1号!F8)</f>
        <v/>
      </c>
      <c r="J3" s="8" t="str">
        <f>IF(様式第1号!L8="","",様式第1号!L8)</f>
        <v/>
      </c>
      <c r="K3" s="8" t="str">
        <f>IF(様式第1号!F9="","",様式第1号!F9)</f>
        <v/>
      </c>
      <c r="L3" s="8" t="str">
        <f>IF(表示場所="","",表示場所)</f>
        <v/>
      </c>
      <c r="M3" s="8" t="str">
        <f>IF(表示内容="","",表示内容)</f>
        <v/>
      </c>
    </row>
  </sheetData>
  <sheetProtection sheet="1" scenarios="1"/>
  <mergeCells count="1">
    <mergeCell ref="A1:M1"/>
  </mergeCells>
  <phoneticPr fontId="4"/>
  <dataValidations disablePrompts="1" count="2">
    <dataValidation imeMode="off" allowBlank="1" showInputMessage="1" showErrorMessage="1" sqref="E2 A2:B2" xr:uid="{74908CE4-AC8C-4D30-AFBA-50AA2A459289}"/>
    <dataValidation imeMode="on" allowBlank="1" showInputMessage="1" showErrorMessage="1" sqref="F2:M2" xr:uid="{9B483858-1510-411F-A868-CAB8726D6FD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41</vt:i4>
      </vt:variant>
    </vt:vector>
  </HeadingPairs>
  <TitlesOfParts>
    <vt:vector size="45" baseType="lpstr">
      <vt:lpstr>様式第1号</vt:lpstr>
      <vt:lpstr>別紙</vt:lpstr>
      <vt:lpstr>記入上の注意</vt:lpstr>
      <vt:lpstr>申請者情報</vt:lpstr>
      <vt:lpstr>「縦」「横」「面数」</vt:lpstr>
      <vt:lpstr>別紙!Print_Area</vt:lpstr>
      <vt:lpstr>様式第1号!Print_Area</vt:lpstr>
      <vt:lpstr>ガイドライン</vt:lpstr>
      <vt:lpstr>ガイドライン注記</vt:lpstr>
      <vt:lpstr>チェックリスト</vt:lpstr>
      <vt:lpstr>チェックリスト注記</vt:lpstr>
      <vt:lpstr>安全点検・画像</vt:lpstr>
      <vt:lpstr>安全点検・画像注記</vt:lpstr>
      <vt:lpstr>規制地域区分</vt:lpstr>
      <vt:lpstr>規制地域区分注記</vt:lpstr>
      <vt:lpstr>許可書受領</vt:lpstr>
      <vt:lpstr>許可書受領方法注記</vt:lpstr>
      <vt:lpstr>個数</vt:lpstr>
      <vt:lpstr>個数注記</vt:lpstr>
      <vt:lpstr>個別の表示内容</vt:lpstr>
      <vt:lpstr>個別の表示内容注記</vt:lpstr>
      <vt:lpstr>広告物の種別</vt:lpstr>
      <vt:lpstr>広告物の種別注記</vt:lpstr>
      <vt:lpstr>広告物の種類</vt:lpstr>
      <vt:lpstr>広告物の種類注記</vt:lpstr>
      <vt:lpstr>合算</vt:lpstr>
      <vt:lpstr>合算注記</vt:lpstr>
      <vt:lpstr>施工者情報</vt:lpstr>
      <vt:lpstr>施工者注記</vt:lpstr>
      <vt:lpstr>縦横面数注記</vt:lpstr>
      <vt:lpstr>申請者情報</vt:lpstr>
      <vt:lpstr>申請者情報注記</vt:lpstr>
      <vt:lpstr>申請年月日</vt:lpstr>
      <vt:lpstr>申請年月日注記</vt:lpstr>
      <vt:lpstr>添付書類</vt:lpstr>
      <vt:lpstr>添付書類注記</vt:lpstr>
      <vt:lpstr>表示場所</vt:lpstr>
      <vt:lpstr>表示場所注記</vt:lpstr>
      <vt:lpstr>表示内容</vt:lpstr>
      <vt:lpstr>表示内容注記</vt:lpstr>
      <vt:lpstr>別紙・「個数」</vt:lpstr>
      <vt:lpstr>別紙・「個別の表示内容」</vt:lpstr>
      <vt:lpstr>別紙・「合算」</vt:lpstr>
      <vt:lpstr>別紙・「縦」「横」「面数」</vt:lpstr>
      <vt:lpstr>別紙・広告物の種類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2026-03-02T08:10:34Z</cp:lastPrinted>
  <dcterms:created xsi:type="dcterms:W3CDTF">2024-09-06T00:39:10Z</dcterms:created>
  <dcterms:modified xsi:type="dcterms:W3CDTF">2026-03-04T01:42:35Z</dcterms:modified>
</cp:coreProperties>
</file>